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GDietric\Desktop\FUJII\"/>
    </mc:Choice>
  </mc:AlternateContent>
  <xr:revisionPtr revIDLastSave="0" documentId="13_ncr:1_{D59EF740-12D1-4776-B12F-4AE8AADA7788}" xr6:coauthVersionLast="41" xr6:coauthVersionMax="41" xr10:uidLastSave="{00000000-0000-0000-0000-000000000000}"/>
  <bookViews>
    <workbookView xWindow="5730" yWindow="45" windowWidth="22920" windowHeight="14670" tabRatio="725" xr2:uid="{25E90C92-8B97-4552-AD02-472D7211BB2E}"/>
  </bookViews>
  <sheets>
    <sheet name="Overview" sheetId="7" r:id="rId1"/>
    <sheet name="Informational Inputs" sheetId="1" r:id="rId2"/>
    <sheet name="Q1 Holdings" sheetId="2" r:id="rId3"/>
    <sheet name="Q2 Holdings" sheetId="3" r:id="rId4"/>
    <sheet name="Q3 Holdings" sheetId="4" r:id="rId5"/>
    <sheet name="Q4 Holdings" sheetId="5" r:id="rId6"/>
    <sheet name="Summary" sheetId="9" r:id="rId7"/>
  </sheets>
  <definedNames>
    <definedName name="Date">Summary!$A$12:$A$103</definedName>
    <definedName name="Date2">Summary!$F$12:$F$103</definedName>
    <definedName name="Days">Summary!$E$3:$E$6</definedName>
    <definedName name="Group">#REF!</definedName>
    <definedName name="Report">Summary!$E$12:$E$103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75" i="1" l="1"/>
  <c r="C76" i="1" l="1"/>
  <c r="B23" i="2"/>
  <c r="B12" i="9" s="1"/>
  <c r="F23" i="3" l="1"/>
  <c r="H16" i="9" s="1"/>
  <c r="G23" i="5"/>
  <c r="H23" i="5"/>
  <c r="I23" i="5"/>
  <c r="J23" i="5"/>
  <c r="K23" i="5"/>
  <c r="L23" i="5"/>
  <c r="M23" i="5"/>
  <c r="N23" i="5"/>
  <c r="O23" i="5"/>
  <c r="P23" i="5"/>
  <c r="Q23" i="5"/>
  <c r="R23" i="5"/>
  <c r="S23" i="5"/>
  <c r="T23" i="5"/>
  <c r="U23" i="5"/>
  <c r="V23" i="5"/>
  <c r="W23" i="5"/>
  <c r="X23" i="5"/>
  <c r="Y23" i="5"/>
  <c r="Z23" i="5"/>
  <c r="AA23" i="5"/>
  <c r="AB23" i="5"/>
  <c r="AC23" i="5"/>
  <c r="AD23" i="5"/>
  <c r="AE23" i="5"/>
  <c r="AF23" i="5"/>
  <c r="AG23" i="5"/>
  <c r="AH23" i="5"/>
  <c r="AI23" i="5"/>
  <c r="AJ23" i="5"/>
  <c r="AK23" i="5"/>
  <c r="AL23" i="5"/>
  <c r="AM23" i="5"/>
  <c r="AN23" i="5"/>
  <c r="AO23" i="5"/>
  <c r="AP23" i="5"/>
  <c r="AQ23" i="5"/>
  <c r="AR23" i="5"/>
  <c r="AS23" i="5"/>
  <c r="AT23" i="5"/>
  <c r="AU23" i="5"/>
  <c r="AV23" i="5"/>
  <c r="AW23" i="5"/>
  <c r="AX23" i="5"/>
  <c r="AY23" i="5"/>
  <c r="AZ23" i="5"/>
  <c r="BA23" i="5"/>
  <c r="BB23" i="5"/>
  <c r="BC23" i="5"/>
  <c r="BD23" i="5"/>
  <c r="BE23" i="5"/>
  <c r="BF23" i="5"/>
  <c r="BG23" i="5"/>
  <c r="BH23" i="5"/>
  <c r="BI23" i="5"/>
  <c r="BJ23" i="5"/>
  <c r="BK23" i="5"/>
  <c r="BL23" i="5"/>
  <c r="BM23" i="5"/>
  <c r="BN23" i="5"/>
  <c r="BO23" i="5"/>
  <c r="BP23" i="5"/>
  <c r="BQ23" i="5"/>
  <c r="BR23" i="5"/>
  <c r="BS23" i="5"/>
  <c r="BT23" i="5"/>
  <c r="BU23" i="5"/>
  <c r="BV23" i="5"/>
  <c r="BW23" i="5"/>
  <c r="BX23" i="5"/>
  <c r="BY23" i="5"/>
  <c r="BZ23" i="5"/>
  <c r="CA23" i="5"/>
  <c r="CB23" i="5"/>
  <c r="CC23" i="5"/>
  <c r="CD23" i="5"/>
  <c r="CE23" i="5"/>
  <c r="CF23" i="5"/>
  <c r="CG23" i="5"/>
  <c r="CH23" i="5"/>
  <c r="CI23" i="5"/>
  <c r="CJ23" i="5"/>
  <c r="CK23" i="5"/>
  <c r="CL23" i="5"/>
  <c r="CM23" i="5"/>
  <c r="CN23" i="5"/>
  <c r="CO23" i="5"/>
  <c r="F23" i="5"/>
  <c r="T16" i="9" s="1"/>
  <c r="E23" i="5"/>
  <c r="T15" i="9" s="1"/>
  <c r="D23" i="5"/>
  <c r="T14" i="9" s="1"/>
  <c r="C23" i="5"/>
  <c r="T13" i="9" s="1"/>
  <c r="B23" i="5"/>
  <c r="T12" i="9" s="1"/>
  <c r="G23" i="4"/>
  <c r="N17" i="9" s="1"/>
  <c r="H23" i="4"/>
  <c r="N18" i="9" s="1"/>
  <c r="I23" i="4"/>
  <c r="J23" i="4"/>
  <c r="K23" i="4"/>
  <c r="L23" i="4"/>
  <c r="M23" i="4"/>
  <c r="N23" i="4"/>
  <c r="O23" i="4"/>
  <c r="P23" i="4"/>
  <c r="Q23" i="4"/>
  <c r="R23" i="4"/>
  <c r="S23" i="4"/>
  <c r="T23" i="4"/>
  <c r="U23" i="4"/>
  <c r="V23" i="4"/>
  <c r="W23" i="4"/>
  <c r="X23" i="4"/>
  <c r="Y23" i="4"/>
  <c r="Z23" i="4"/>
  <c r="AA23" i="4"/>
  <c r="AB23" i="4"/>
  <c r="AC23" i="4"/>
  <c r="AD23" i="4"/>
  <c r="AE23" i="4"/>
  <c r="AF23" i="4"/>
  <c r="AG23" i="4"/>
  <c r="AH23" i="4"/>
  <c r="AI23" i="4"/>
  <c r="AJ23" i="4"/>
  <c r="AK23" i="4"/>
  <c r="AL23" i="4"/>
  <c r="AM23" i="4"/>
  <c r="AN23" i="4"/>
  <c r="AO23" i="4"/>
  <c r="AP23" i="4"/>
  <c r="AQ23" i="4"/>
  <c r="AR23" i="4"/>
  <c r="AS23" i="4"/>
  <c r="AT23" i="4"/>
  <c r="AU23" i="4"/>
  <c r="AV23" i="4"/>
  <c r="AW23" i="4"/>
  <c r="AX23" i="4"/>
  <c r="AY23" i="4"/>
  <c r="AZ23" i="4"/>
  <c r="BA23" i="4"/>
  <c r="BB23" i="4"/>
  <c r="BC23" i="4"/>
  <c r="BD23" i="4"/>
  <c r="BE23" i="4"/>
  <c r="BF23" i="4"/>
  <c r="BG23" i="4"/>
  <c r="BH23" i="4"/>
  <c r="BI23" i="4"/>
  <c r="BJ23" i="4"/>
  <c r="BK23" i="4"/>
  <c r="BL23" i="4"/>
  <c r="BM23" i="4"/>
  <c r="BN23" i="4"/>
  <c r="BO23" i="4"/>
  <c r="BP23" i="4"/>
  <c r="BQ23" i="4"/>
  <c r="BR23" i="4"/>
  <c r="BS23" i="4"/>
  <c r="BT23" i="4"/>
  <c r="BU23" i="4"/>
  <c r="BV23" i="4"/>
  <c r="BW23" i="4"/>
  <c r="BX23" i="4"/>
  <c r="BY23" i="4"/>
  <c r="BZ23" i="4"/>
  <c r="CA23" i="4"/>
  <c r="CB23" i="4"/>
  <c r="CC23" i="4"/>
  <c r="CD23" i="4"/>
  <c r="CE23" i="4"/>
  <c r="CF23" i="4"/>
  <c r="CG23" i="4"/>
  <c r="CH23" i="4"/>
  <c r="CI23" i="4"/>
  <c r="CJ23" i="4"/>
  <c r="CK23" i="4"/>
  <c r="CL23" i="4"/>
  <c r="CM23" i="4"/>
  <c r="CN23" i="4"/>
  <c r="CO23" i="4"/>
  <c r="F23" i="4"/>
  <c r="E23" i="4"/>
  <c r="N15" i="9" s="1"/>
  <c r="D23" i="4"/>
  <c r="N14" i="9" s="1"/>
  <c r="C23" i="4"/>
  <c r="N13" i="9" s="1"/>
  <c r="B23" i="4"/>
  <c r="N12" i="9" s="1"/>
  <c r="AG23" i="3"/>
  <c r="AH23" i="3"/>
  <c r="AI23" i="3"/>
  <c r="AJ23" i="3"/>
  <c r="AK23" i="3"/>
  <c r="AL23" i="3"/>
  <c r="AM23" i="3"/>
  <c r="AN23" i="3"/>
  <c r="AO23" i="3"/>
  <c r="AP23" i="3"/>
  <c r="AQ23" i="3"/>
  <c r="AR23" i="3"/>
  <c r="AS23" i="3"/>
  <c r="AT23" i="3"/>
  <c r="AU23" i="3"/>
  <c r="AV23" i="3"/>
  <c r="AW23" i="3"/>
  <c r="AX23" i="3"/>
  <c r="AY23" i="3"/>
  <c r="AZ23" i="3"/>
  <c r="BA23" i="3"/>
  <c r="BB23" i="3"/>
  <c r="BC23" i="3"/>
  <c r="BD23" i="3"/>
  <c r="BE23" i="3"/>
  <c r="BF23" i="3"/>
  <c r="BG23" i="3"/>
  <c r="BH23" i="3"/>
  <c r="BI23" i="3"/>
  <c r="BJ23" i="3"/>
  <c r="BK23" i="3"/>
  <c r="BL23" i="3"/>
  <c r="BM23" i="3"/>
  <c r="BN23" i="3"/>
  <c r="BO23" i="3"/>
  <c r="BP23" i="3"/>
  <c r="BQ23" i="3"/>
  <c r="BR23" i="3"/>
  <c r="BS23" i="3"/>
  <c r="BT23" i="3"/>
  <c r="BU23" i="3"/>
  <c r="BV23" i="3"/>
  <c r="BW23" i="3"/>
  <c r="BX23" i="3"/>
  <c r="BY23" i="3"/>
  <c r="BZ23" i="3"/>
  <c r="CA23" i="3"/>
  <c r="CB23" i="3"/>
  <c r="CC23" i="3"/>
  <c r="CD23" i="3"/>
  <c r="CE23" i="3"/>
  <c r="CF23" i="3"/>
  <c r="CG23" i="3"/>
  <c r="CH23" i="3"/>
  <c r="CI23" i="3"/>
  <c r="CJ23" i="3"/>
  <c r="CK23" i="3"/>
  <c r="CL23" i="3"/>
  <c r="CM23" i="3"/>
  <c r="CN23" i="3"/>
  <c r="I23" i="3"/>
  <c r="H19" i="9" s="1"/>
  <c r="J23" i="3"/>
  <c r="K23" i="3"/>
  <c r="L23" i="3"/>
  <c r="M23" i="3"/>
  <c r="N23" i="3"/>
  <c r="O23" i="3"/>
  <c r="P23" i="3"/>
  <c r="Q23" i="3"/>
  <c r="R23" i="3"/>
  <c r="S23" i="3"/>
  <c r="T23" i="3"/>
  <c r="U23" i="3"/>
  <c r="V23" i="3"/>
  <c r="W23" i="3"/>
  <c r="X23" i="3"/>
  <c r="Y23" i="3"/>
  <c r="Z23" i="3"/>
  <c r="AA23" i="3"/>
  <c r="AB23" i="3"/>
  <c r="AC23" i="3"/>
  <c r="AD23" i="3"/>
  <c r="AE23" i="3"/>
  <c r="AF23" i="3"/>
  <c r="H23" i="3"/>
  <c r="H18" i="9" s="1"/>
  <c r="G23" i="3"/>
  <c r="H17" i="9" s="1"/>
  <c r="E23" i="3"/>
  <c r="H15" i="9" s="1"/>
  <c r="D23" i="3"/>
  <c r="H14" i="9" s="1"/>
  <c r="C23" i="3"/>
  <c r="H13" i="9" s="1"/>
  <c r="B23" i="3"/>
  <c r="H12" i="9" s="1"/>
  <c r="AI23" i="2"/>
  <c r="AJ23" i="2"/>
  <c r="AK23" i="2"/>
  <c r="AL23" i="2"/>
  <c r="AM23" i="2"/>
  <c r="AN23" i="2"/>
  <c r="AO23" i="2"/>
  <c r="AP23" i="2"/>
  <c r="AQ23" i="2"/>
  <c r="AR23" i="2"/>
  <c r="AS23" i="2"/>
  <c r="AT23" i="2"/>
  <c r="AU23" i="2"/>
  <c r="AV23" i="2"/>
  <c r="AW23" i="2"/>
  <c r="AX23" i="2"/>
  <c r="AY23" i="2"/>
  <c r="AZ23" i="2"/>
  <c r="BA23" i="2"/>
  <c r="BB23" i="2"/>
  <c r="BC23" i="2"/>
  <c r="BD23" i="2"/>
  <c r="BE23" i="2"/>
  <c r="BF23" i="2"/>
  <c r="BG23" i="2"/>
  <c r="BH23" i="2"/>
  <c r="BI23" i="2"/>
  <c r="BJ23" i="2"/>
  <c r="BK23" i="2"/>
  <c r="BL23" i="2"/>
  <c r="BM23" i="2"/>
  <c r="BN23" i="2"/>
  <c r="BO23" i="2"/>
  <c r="BP23" i="2"/>
  <c r="BQ23" i="2"/>
  <c r="BR23" i="2"/>
  <c r="BS23" i="2"/>
  <c r="BT23" i="2"/>
  <c r="BU23" i="2"/>
  <c r="BV23" i="2"/>
  <c r="BW23" i="2"/>
  <c r="BX23" i="2"/>
  <c r="BY23" i="2"/>
  <c r="BZ23" i="2"/>
  <c r="CA23" i="2"/>
  <c r="CB23" i="2"/>
  <c r="CC23" i="2"/>
  <c r="CD23" i="2"/>
  <c r="CE23" i="2"/>
  <c r="CF23" i="2"/>
  <c r="CG23" i="2"/>
  <c r="CH23" i="2"/>
  <c r="CI23" i="2"/>
  <c r="CJ23" i="2"/>
  <c r="CK23" i="2"/>
  <c r="CL23" i="2"/>
  <c r="CM23" i="2"/>
  <c r="CN23" i="2"/>
  <c r="CN25" i="2" s="1"/>
  <c r="AH23" i="2"/>
  <c r="C23" i="2"/>
  <c r="D23" i="2"/>
  <c r="E23" i="2"/>
  <c r="F23" i="2"/>
  <c r="G23" i="2"/>
  <c r="H23" i="2"/>
  <c r="I23" i="2"/>
  <c r="J23" i="2"/>
  <c r="K23" i="2"/>
  <c r="B21" i="9" s="1"/>
  <c r="L23" i="2"/>
  <c r="M23" i="2"/>
  <c r="N23" i="2"/>
  <c r="O23" i="2"/>
  <c r="P23" i="2"/>
  <c r="B26" i="9" s="1"/>
  <c r="Q23" i="2"/>
  <c r="R23" i="2"/>
  <c r="S23" i="2"/>
  <c r="B29" i="9" s="1"/>
  <c r="T23" i="2"/>
  <c r="U23" i="2"/>
  <c r="V23" i="2"/>
  <c r="W23" i="2"/>
  <c r="X23" i="2"/>
  <c r="B34" i="9" s="1"/>
  <c r="Y23" i="2"/>
  <c r="Z23" i="2"/>
  <c r="AA23" i="2"/>
  <c r="B37" i="9" s="1"/>
  <c r="AB23" i="2"/>
  <c r="AC23" i="2"/>
  <c r="AD23" i="2"/>
  <c r="AE23" i="2"/>
  <c r="AF23" i="2"/>
  <c r="B42" i="9" s="1"/>
  <c r="AG23" i="2"/>
  <c r="C71" i="1"/>
  <c r="C39" i="1"/>
  <c r="C25" i="1"/>
  <c r="C74" i="1" s="1"/>
  <c r="T100" i="9" l="1"/>
  <c r="CL25" i="5"/>
  <c r="U100" i="9" s="1"/>
  <c r="T96" i="9"/>
  <c r="CH25" i="5"/>
  <c r="U96" i="9" s="1"/>
  <c r="T88" i="9"/>
  <c r="BZ25" i="5"/>
  <c r="U88" i="9" s="1"/>
  <c r="T80" i="9"/>
  <c r="BR25" i="5"/>
  <c r="U80" i="9" s="1"/>
  <c r="T76" i="9"/>
  <c r="BN25" i="5"/>
  <c r="U76" i="9" s="1"/>
  <c r="T72" i="9"/>
  <c r="BJ25" i="5"/>
  <c r="U72" i="9" s="1"/>
  <c r="T68" i="9"/>
  <c r="BF25" i="5"/>
  <c r="U68" i="9" s="1"/>
  <c r="T60" i="9"/>
  <c r="AX25" i="5"/>
  <c r="U60" i="9" s="1"/>
  <c r="T103" i="9"/>
  <c r="CO25" i="5"/>
  <c r="U103" i="9" s="1"/>
  <c r="T99" i="9"/>
  <c r="CK25" i="5"/>
  <c r="U99" i="9" s="1"/>
  <c r="T95" i="9"/>
  <c r="CG25" i="5"/>
  <c r="U95" i="9" s="1"/>
  <c r="T91" i="9"/>
  <c r="CC25" i="5"/>
  <c r="U91" i="9" s="1"/>
  <c r="T87" i="9"/>
  <c r="BY25" i="5"/>
  <c r="U87" i="9" s="1"/>
  <c r="T83" i="9"/>
  <c r="BU25" i="5"/>
  <c r="U83" i="9" s="1"/>
  <c r="T79" i="9"/>
  <c r="BQ25" i="5"/>
  <c r="U79" i="9" s="1"/>
  <c r="T75" i="9"/>
  <c r="BM25" i="5"/>
  <c r="U75" i="9" s="1"/>
  <c r="T71" i="9"/>
  <c r="BI25" i="5"/>
  <c r="U71" i="9" s="1"/>
  <c r="T67" i="9"/>
  <c r="BE25" i="5"/>
  <c r="U67" i="9" s="1"/>
  <c r="T63" i="9"/>
  <c r="BA25" i="5"/>
  <c r="U63" i="9" s="1"/>
  <c r="T59" i="9"/>
  <c r="AW25" i="5"/>
  <c r="U59" i="9" s="1"/>
  <c r="T55" i="9"/>
  <c r="AS25" i="5"/>
  <c r="U55" i="9" s="1"/>
  <c r="T51" i="9"/>
  <c r="AO25" i="5"/>
  <c r="U51" i="9" s="1"/>
  <c r="T47" i="9"/>
  <c r="AK25" i="5"/>
  <c r="U47" i="9" s="1"/>
  <c r="T43" i="9"/>
  <c r="AG25" i="5"/>
  <c r="U43" i="9" s="1"/>
  <c r="T39" i="9"/>
  <c r="AC25" i="5"/>
  <c r="U39" i="9" s="1"/>
  <c r="T35" i="9"/>
  <c r="Y25" i="5"/>
  <c r="U35" i="9" s="1"/>
  <c r="T31" i="9"/>
  <c r="U25" i="5"/>
  <c r="U31" i="9" s="1"/>
  <c r="T27" i="9"/>
  <c r="Q25" i="5"/>
  <c r="U27" i="9" s="1"/>
  <c r="T23" i="9"/>
  <c r="M25" i="5"/>
  <c r="U23" i="9" s="1"/>
  <c r="T19" i="9"/>
  <c r="I25" i="5"/>
  <c r="U19" i="9" s="1"/>
  <c r="T102" i="9"/>
  <c r="CN25" i="5"/>
  <c r="U102" i="9" s="1"/>
  <c r="T98" i="9"/>
  <c r="CJ25" i="5"/>
  <c r="U98" i="9" s="1"/>
  <c r="T94" i="9"/>
  <c r="CF25" i="5"/>
  <c r="U94" i="9" s="1"/>
  <c r="T90" i="9"/>
  <c r="CB25" i="5"/>
  <c r="U90" i="9" s="1"/>
  <c r="T86" i="9"/>
  <c r="BX25" i="5"/>
  <c r="U86" i="9" s="1"/>
  <c r="T82" i="9"/>
  <c r="BT25" i="5"/>
  <c r="U82" i="9" s="1"/>
  <c r="T78" i="9"/>
  <c r="BP25" i="5"/>
  <c r="U78" i="9" s="1"/>
  <c r="T74" i="9"/>
  <c r="BL25" i="5"/>
  <c r="U74" i="9" s="1"/>
  <c r="T70" i="9"/>
  <c r="BH25" i="5"/>
  <c r="U70" i="9" s="1"/>
  <c r="T66" i="9"/>
  <c r="BD25" i="5"/>
  <c r="U66" i="9" s="1"/>
  <c r="T62" i="9"/>
  <c r="AZ25" i="5"/>
  <c r="U62" i="9" s="1"/>
  <c r="T58" i="9"/>
  <c r="AV25" i="5"/>
  <c r="U58" i="9" s="1"/>
  <c r="T54" i="9"/>
  <c r="AR25" i="5"/>
  <c r="U54" i="9" s="1"/>
  <c r="T50" i="9"/>
  <c r="AN25" i="5"/>
  <c r="U50" i="9" s="1"/>
  <c r="T46" i="9"/>
  <c r="AJ25" i="5"/>
  <c r="U46" i="9" s="1"/>
  <c r="T42" i="9"/>
  <c r="AF25" i="5"/>
  <c r="U42" i="9" s="1"/>
  <c r="T38" i="9"/>
  <c r="AB25" i="5"/>
  <c r="U38" i="9" s="1"/>
  <c r="T34" i="9"/>
  <c r="X25" i="5"/>
  <c r="U34" i="9" s="1"/>
  <c r="T30" i="9"/>
  <c r="T25" i="5"/>
  <c r="U30" i="9" s="1"/>
  <c r="T26" i="9"/>
  <c r="P25" i="5"/>
  <c r="U26" i="9" s="1"/>
  <c r="T22" i="9"/>
  <c r="L25" i="5"/>
  <c r="U22" i="9" s="1"/>
  <c r="T18" i="9"/>
  <c r="H25" i="5"/>
  <c r="U18" i="9" s="1"/>
  <c r="T101" i="9"/>
  <c r="CM25" i="5"/>
  <c r="U101" i="9" s="1"/>
  <c r="T97" i="9"/>
  <c r="CI25" i="5"/>
  <c r="U97" i="9" s="1"/>
  <c r="T93" i="9"/>
  <c r="CE25" i="5"/>
  <c r="U93" i="9" s="1"/>
  <c r="T89" i="9"/>
  <c r="CA25" i="5"/>
  <c r="U89" i="9" s="1"/>
  <c r="T85" i="9"/>
  <c r="BW25" i="5"/>
  <c r="U85" i="9" s="1"/>
  <c r="T81" i="9"/>
  <c r="BS25" i="5"/>
  <c r="U81" i="9" s="1"/>
  <c r="T77" i="9"/>
  <c r="BO25" i="5"/>
  <c r="U77" i="9" s="1"/>
  <c r="T73" i="9"/>
  <c r="BK25" i="5"/>
  <c r="U73" i="9" s="1"/>
  <c r="T69" i="9"/>
  <c r="BG25" i="5"/>
  <c r="U69" i="9" s="1"/>
  <c r="T65" i="9"/>
  <c r="BC25" i="5"/>
  <c r="U65" i="9" s="1"/>
  <c r="T61" i="9"/>
  <c r="AY25" i="5"/>
  <c r="U61" i="9" s="1"/>
  <c r="T57" i="9"/>
  <c r="AU25" i="5"/>
  <c r="U57" i="9" s="1"/>
  <c r="T53" i="9"/>
  <c r="AQ25" i="5"/>
  <c r="U53" i="9" s="1"/>
  <c r="T49" i="9"/>
  <c r="AM25" i="5"/>
  <c r="U49" i="9" s="1"/>
  <c r="T45" i="9"/>
  <c r="AI25" i="5"/>
  <c r="U45" i="9" s="1"/>
  <c r="T41" i="9"/>
  <c r="AE25" i="5"/>
  <c r="U41" i="9" s="1"/>
  <c r="T37" i="9"/>
  <c r="AA25" i="5"/>
  <c r="U37" i="9" s="1"/>
  <c r="T33" i="9"/>
  <c r="W25" i="5"/>
  <c r="U33" i="9" s="1"/>
  <c r="T29" i="9"/>
  <c r="S25" i="5"/>
  <c r="U29" i="9" s="1"/>
  <c r="T25" i="9"/>
  <c r="O25" i="5"/>
  <c r="U25" i="9" s="1"/>
  <c r="T21" i="9"/>
  <c r="K25" i="5"/>
  <c r="U21" i="9" s="1"/>
  <c r="T17" i="9"/>
  <c r="G25" i="5"/>
  <c r="U17" i="9" s="1"/>
  <c r="T92" i="9"/>
  <c r="CD25" i="5"/>
  <c r="U92" i="9" s="1"/>
  <c r="T84" i="9"/>
  <c r="BV25" i="5"/>
  <c r="U84" i="9" s="1"/>
  <c r="T64" i="9"/>
  <c r="BB25" i="5"/>
  <c r="U64" i="9" s="1"/>
  <c r="T56" i="9"/>
  <c r="AT25" i="5"/>
  <c r="U56" i="9" s="1"/>
  <c r="T52" i="9"/>
  <c r="AP25" i="5"/>
  <c r="U52" i="9" s="1"/>
  <c r="T48" i="9"/>
  <c r="AL25" i="5"/>
  <c r="U48" i="9" s="1"/>
  <c r="T44" i="9"/>
  <c r="AH25" i="5"/>
  <c r="U44" i="9" s="1"/>
  <c r="T40" i="9"/>
  <c r="AD25" i="5"/>
  <c r="U40" i="9" s="1"/>
  <c r="T36" i="9"/>
  <c r="Z25" i="5"/>
  <c r="U36" i="9" s="1"/>
  <c r="T32" i="9"/>
  <c r="V25" i="5"/>
  <c r="U32" i="9" s="1"/>
  <c r="T28" i="9"/>
  <c r="R25" i="5"/>
  <c r="U28" i="9" s="1"/>
  <c r="T24" i="9"/>
  <c r="N25" i="5"/>
  <c r="U24" i="9" s="1"/>
  <c r="T20" i="9"/>
  <c r="J25" i="5"/>
  <c r="U20" i="9" s="1"/>
  <c r="N95" i="9"/>
  <c r="CG25" i="4"/>
  <c r="O95" i="9" s="1"/>
  <c r="N91" i="9"/>
  <c r="CC25" i="4"/>
  <c r="O91" i="9" s="1"/>
  <c r="N83" i="9"/>
  <c r="BU25" i="4"/>
  <c r="O83" i="9" s="1"/>
  <c r="N75" i="9"/>
  <c r="BM25" i="4"/>
  <c r="O75" i="9" s="1"/>
  <c r="N71" i="9"/>
  <c r="BI25" i="4"/>
  <c r="O71" i="9" s="1"/>
  <c r="N67" i="9"/>
  <c r="BE25" i="4"/>
  <c r="O67" i="9" s="1"/>
  <c r="N63" i="9"/>
  <c r="BA25" i="4"/>
  <c r="O63" i="9" s="1"/>
  <c r="N59" i="9"/>
  <c r="AW25" i="4"/>
  <c r="O59" i="9" s="1"/>
  <c r="N55" i="9"/>
  <c r="AS25" i="4"/>
  <c r="O55" i="9" s="1"/>
  <c r="N51" i="9"/>
  <c r="AO25" i="4"/>
  <c r="O51" i="9" s="1"/>
  <c r="N47" i="9"/>
  <c r="AK25" i="4"/>
  <c r="O47" i="9" s="1"/>
  <c r="N43" i="9"/>
  <c r="AG25" i="4"/>
  <c r="O43" i="9" s="1"/>
  <c r="N39" i="9"/>
  <c r="AC25" i="4"/>
  <c r="O39" i="9" s="1"/>
  <c r="N35" i="9"/>
  <c r="Y25" i="4"/>
  <c r="O35" i="9" s="1"/>
  <c r="N31" i="9"/>
  <c r="U25" i="4"/>
  <c r="O31" i="9" s="1"/>
  <c r="N27" i="9"/>
  <c r="Q25" i="4"/>
  <c r="O27" i="9" s="1"/>
  <c r="N23" i="9"/>
  <c r="M25" i="4"/>
  <c r="O23" i="9" s="1"/>
  <c r="N19" i="9"/>
  <c r="I25" i="4"/>
  <c r="O19" i="9" s="1"/>
  <c r="N102" i="9"/>
  <c r="CN25" i="4"/>
  <c r="O102" i="9" s="1"/>
  <c r="N98" i="9"/>
  <c r="CJ25" i="4"/>
  <c r="O98" i="9" s="1"/>
  <c r="N94" i="9"/>
  <c r="CF25" i="4"/>
  <c r="O94" i="9" s="1"/>
  <c r="N90" i="9"/>
  <c r="CB25" i="4"/>
  <c r="O90" i="9" s="1"/>
  <c r="N86" i="9"/>
  <c r="BX25" i="4"/>
  <c r="O86" i="9" s="1"/>
  <c r="N82" i="9"/>
  <c r="BT25" i="4"/>
  <c r="O82" i="9" s="1"/>
  <c r="N78" i="9"/>
  <c r="BP25" i="4"/>
  <c r="O78" i="9" s="1"/>
  <c r="N74" i="9"/>
  <c r="BL25" i="4"/>
  <c r="O74" i="9" s="1"/>
  <c r="N70" i="9"/>
  <c r="BH25" i="4"/>
  <c r="O70" i="9" s="1"/>
  <c r="N66" i="9"/>
  <c r="BD25" i="4"/>
  <c r="O66" i="9" s="1"/>
  <c r="N62" i="9"/>
  <c r="AZ25" i="4"/>
  <c r="O62" i="9" s="1"/>
  <c r="N58" i="9"/>
  <c r="AV25" i="4"/>
  <c r="O58" i="9" s="1"/>
  <c r="N54" i="9"/>
  <c r="AR25" i="4"/>
  <c r="O54" i="9" s="1"/>
  <c r="N50" i="9"/>
  <c r="AN25" i="4"/>
  <c r="O50" i="9" s="1"/>
  <c r="N46" i="9"/>
  <c r="AJ25" i="4"/>
  <c r="O46" i="9" s="1"/>
  <c r="N42" i="9"/>
  <c r="AF25" i="4"/>
  <c r="O42" i="9" s="1"/>
  <c r="N38" i="9"/>
  <c r="AB25" i="4"/>
  <c r="O38" i="9" s="1"/>
  <c r="N34" i="9"/>
  <c r="X25" i="4"/>
  <c r="O34" i="9" s="1"/>
  <c r="N30" i="9"/>
  <c r="T25" i="4"/>
  <c r="O30" i="9" s="1"/>
  <c r="N26" i="9"/>
  <c r="P25" i="4"/>
  <c r="O26" i="9" s="1"/>
  <c r="N22" i="9"/>
  <c r="L25" i="4"/>
  <c r="O22" i="9" s="1"/>
  <c r="N87" i="9"/>
  <c r="BY25" i="4"/>
  <c r="O87" i="9" s="1"/>
  <c r="N97" i="9"/>
  <c r="CI25" i="4"/>
  <c r="O97" i="9" s="1"/>
  <c r="N77" i="9"/>
  <c r="BO25" i="4"/>
  <c r="O77" i="9" s="1"/>
  <c r="N61" i="9"/>
  <c r="AY25" i="4"/>
  <c r="O61" i="9" s="1"/>
  <c r="N57" i="9"/>
  <c r="AU25" i="4"/>
  <c r="O57" i="9" s="1"/>
  <c r="N53" i="9"/>
  <c r="AQ25" i="4"/>
  <c r="O53" i="9" s="1"/>
  <c r="N49" i="9"/>
  <c r="AM25" i="4"/>
  <c r="O49" i="9" s="1"/>
  <c r="N45" i="9"/>
  <c r="AI25" i="4"/>
  <c r="O45" i="9" s="1"/>
  <c r="N41" i="9"/>
  <c r="AE25" i="4"/>
  <c r="O41" i="9" s="1"/>
  <c r="N37" i="9"/>
  <c r="AA25" i="4"/>
  <c r="O37" i="9" s="1"/>
  <c r="N33" i="9"/>
  <c r="W25" i="4"/>
  <c r="O33" i="9" s="1"/>
  <c r="N29" i="9"/>
  <c r="S25" i="4"/>
  <c r="O29" i="9" s="1"/>
  <c r="N25" i="9"/>
  <c r="O25" i="4"/>
  <c r="O25" i="9" s="1"/>
  <c r="N21" i="9"/>
  <c r="K25" i="4"/>
  <c r="O21" i="9" s="1"/>
  <c r="N103" i="9"/>
  <c r="CO25" i="4"/>
  <c r="O103" i="9" s="1"/>
  <c r="N99" i="9"/>
  <c r="CK25" i="4"/>
  <c r="O99" i="9" s="1"/>
  <c r="N79" i="9"/>
  <c r="BQ25" i="4"/>
  <c r="O79" i="9" s="1"/>
  <c r="N101" i="9"/>
  <c r="CM25" i="4"/>
  <c r="O101" i="9" s="1"/>
  <c r="N93" i="9"/>
  <c r="CE25" i="4"/>
  <c r="O93" i="9" s="1"/>
  <c r="N89" i="9"/>
  <c r="CA25" i="4"/>
  <c r="O89" i="9" s="1"/>
  <c r="N85" i="9"/>
  <c r="BW25" i="4"/>
  <c r="O85" i="9" s="1"/>
  <c r="N81" i="9"/>
  <c r="BS25" i="4"/>
  <c r="O81" i="9" s="1"/>
  <c r="N73" i="9"/>
  <c r="BK25" i="4"/>
  <c r="O73" i="9" s="1"/>
  <c r="N69" i="9"/>
  <c r="BG25" i="4"/>
  <c r="O69" i="9" s="1"/>
  <c r="N65" i="9"/>
  <c r="BC25" i="4"/>
  <c r="O65" i="9" s="1"/>
  <c r="F25" i="4"/>
  <c r="O16" i="9" s="1"/>
  <c r="N16" i="9"/>
  <c r="N100" i="9"/>
  <c r="CL25" i="4"/>
  <c r="O100" i="9" s="1"/>
  <c r="N96" i="9"/>
  <c r="CH25" i="4"/>
  <c r="O96" i="9" s="1"/>
  <c r="N92" i="9"/>
  <c r="CD25" i="4"/>
  <c r="O92" i="9" s="1"/>
  <c r="N88" i="9"/>
  <c r="BZ25" i="4"/>
  <c r="O88" i="9" s="1"/>
  <c r="N84" i="9"/>
  <c r="BV25" i="4"/>
  <c r="O84" i="9" s="1"/>
  <c r="N80" i="9"/>
  <c r="BR25" i="4"/>
  <c r="O80" i="9" s="1"/>
  <c r="N76" i="9"/>
  <c r="BN25" i="4"/>
  <c r="O76" i="9" s="1"/>
  <c r="N72" i="9"/>
  <c r="BJ25" i="4"/>
  <c r="O72" i="9" s="1"/>
  <c r="N68" i="9"/>
  <c r="BF25" i="4"/>
  <c r="O68" i="9" s="1"/>
  <c r="N64" i="9"/>
  <c r="BB25" i="4"/>
  <c r="O64" i="9" s="1"/>
  <c r="N60" i="9"/>
  <c r="AX25" i="4"/>
  <c r="O60" i="9" s="1"/>
  <c r="N56" i="9"/>
  <c r="AT25" i="4"/>
  <c r="O56" i="9" s="1"/>
  <c r="N52" i="9"/>
  <c r="AP25" i="4"/>
  <c r="O52" i="9" s="1"/>
  <c r="N48" i="9"/>
  <c r="AL25" i="4"/>
  <c r="O48" i="9" s="1"/>
  <c r="N44" i="9"/>
  <c r="AH25" i="4"/>
  <c r="O44" i="9" s="1"/>
  <c r="N40" i="9"/>
  <c r="AD25" i="4"/>
  <c r="O40" i="9" s="1"/>
  <c r="N36" i="9"/>
  <c r="Z25" i="4"/>
  <c r="O36" i="9" s="1"/>
  <c r="N32" i="9"/>
  <c r="V25" i="4"/>
  <c r="O32" i="9" s="1"/>
  <c r="N28" i="9"/>
  <c r="R25" i="4"/>
  <c r="O28" i="9" s="1"/>
  <c r="N24" i="9"/>
  <c r="N25" i="4"/>
  <c r="O24" i="9" s="1"/>
  <c r="N20" i="9"/>
  <c r="J25" i="4"/>
  <c r="O20" i="9" s="1"/>
  <c r="H41" i="9"/>
  <c r="AE25" i="3"/>
  <c r="I41" i="9" s="1"/>
  <c r="H37" i="9"/>
  <c r="AA25" i="3"/>
  <c r="I37" i="9" s="1"/>
  <c r="H33" i="9"/>
  <c r="W25" i="3"/>
  <c r="I33" i="9" s="1"/>
  <c r="H29" i="9"/>
  <c r="S25" i="3"/>
  <c r="I29" i="9" s="1"/>
  <c r="H21" i="9"/>
  <c r="K25" i="3"/>
  <c r="I21" i="9" s="1"/>
  <c r="H101" i="9"/>
  <c r="CM25" i="3"/>
  <c r="I101" i="9" s="1"/>
  <c r="H97" i="9"/>
  <c r="CI25" i="3"/>
  <c r="I97" i="9" s="1"/>
  <c r="H89" i="9"/>
  <c r="CA25" i="3"/>
  <c r="I89" i="9" s="1"/>
  <c r="H85" i="9"/>
  <c r="BW25" i="3"/>
  <c r="I85" i="9" s="1"/>
  <c r="H81" i="9"/>
  <c r="BS25" i="3"/>
  <c r="I81" i="9" s="1"/>
  <c r="H77" i="9"/>
  <c r="BO25" i="3"/>
  <c r="I77" i="9" s="1"/>
  <c r="H69" i="9"/>
  <c r="BG25" i="3"/>
  <c r="I69" i="9" s="1"/>
  <c r="H65" i="9"/>
  <c r="BC25" i="3"/>
  <c r="I65" i="9" s="1"/>
  <c r="H61" i="9"/>
  <c r="AY25" i="3"/>
  <c r="I61" i="9" s="1"/>
  <c r="H57" i="9"/>
  <c r="AU25" i="3"/>
  <c r="I57" i="9" s="1"/>
  <c r="H53" i="9"/>
  <c r="AQ25" i="3"/>
  <c r="I53" i="9" s="1"/>
  <c r="H45" i="9"/>
  <c r="AI25" i="3"/>
  <c r="I45" i="9" s="1"/>
  <c r="H40" i="9"/>
  <c r="AD25" i="3"/>
  <c r="I40" i="9" s="1"/>
  <c r="H32" i="9"/>
  <c r="V25" i="3"/>
  <c r="I32" i="9" s="1"/>
  <c r="H24" i="9"/>
  <c r="N25" i="3"/>
  <c r="I24" i="9" s="1"/>
  <c r="H100" i="9"/>
  <c r="CL25" i="3"/>
  <c r="I100" i="9" s="1"/>
  <c r="H92" i="9"/>
  <c r="CD25" i="3"/>
  <c r="I92" i="9" s="1"/>
  <c r="H84" i="9"/>
  <c r="BV25" i="3"/>
  <c r="I84" i="9" s="1"/>
  <c r="H76" i="9"/>
  <c r="BN25" i="3"/>
  <c r="I76" i="9" s="1"/>
  <c r="H68" i="9"/>
  <c r="BF25" i="3"/>
  <c r="I68" i="9" s="1"/>
  <c r="H64" i="9"/>
  <c r="BB25" i="3"/>
  <c r="I64" i="9" s="1"/>
  <c r="H56" i="9"/>
  <c r="AT25" i="3"/>
  <c r="I56" i="9" s="1"/>
  <c r="H52" i="9"/>
  <c r="AP25" i="3"/>
  <c r="I52" i="9" s="1"/>
  <c r="H48" i="9"/>
  <c r="AL25" i="3"/>
  <c r="I48" i="9" s="1"/>
  <c r="H44" i="9"/>
  <c r="AH25" i="3"/>
  <c r="I44" i="9" s="1"/>
  <c r="H39" i="9"/>
  <c r="AC25" i="3"/>
  <c r="I39" i="9" s="1"/>
  <c r="H35" i="9"/>
  <c r="Y25" i="3"/>
  <c r="I35" i="9" s="1"/>
  <c r="H31" i="9"/>
  <c r="U25" i="3"/>
  <c r="I31" i="9" s="1"/>
  <c r="H27" i="9"/>
  <c r="Q25" i="3"/>
  <c r="I27" i="9" s="1"/>
  <c r="H23" i="9"/>
  <c r="M25" i="3"/>
  <c r="I23" i="9" s="1"/>
  <c r="H99" i="9"/>
  <c r="CK25" i="3"/>
  <c r="I99" i="9" s="1"/>
  <c r="H95" i="9"/>
  <c r="CG25" i="3"/>
  <c r="I95" i="9" s="1"/>
  <c r="H91" i="9"/>
  <c r="CC25" i="3"/>
  <c r="I91" i="9" s="1"/>
  <c r="H87" i="9"/>
  <c r="BY25" i="3"/>
  <c r="I87" i="9" s="1"/>
  <c r="H83" i="9"/>
  <c r="BU25" i="3"/>
  <c r="I83" i="9" s="1"/>
  <c r="H79" i="9"/>
  <c r="BQ25" i="3"/>
  <c r="I79" i="9" s="1"/>
  <c r="H75" i="9"/>
  <c r="BM25" i="3"/>
  <c r="I75" i="9" s="1"/>
  <c r="H71" i="9"/>
  <c r="BI25" i="3"/>
  <c r="I71" i="9" s="1"/>
  <c r="H67" i="9"/>
  <c r="BE25" i="3"/>
  <c r="I67" i="9" s="1"/>
  <c r="H63" i="9"/>
  <c r="BA25" i="3"/>
  <c r="I63" i="9" s="1"/>
  <c r="H59" i="9"/>
  <c r="AW25" i="3"/>
  <c r="I59" i="9" s="1"/>
  <c r="H55" i="9"/>
  <c r="AS25" i="3"/>
  <c r="I55" i="9" s="1"/>
  <c r="H51" i="9"/>
  <c r="AO25" i="3"/>
  <c r="I51" i="9" s="1"/>
  <c r="H47" i="9"/>
  <c r="AK25" i="3"/>
  <c r="I47" i="9" s="1"/>
  <c r="H43" i="9"/>
  <c r="AG25" i="3"/>
  <c r="I43" i="9" s="1"/>
  <c r="H25" i="9"/>
  <c r="O25" i="3"/>
  <c r="I25" i="9" s="1"/>
  <c r="H93" i="9"/>
  <c r="CE25" i="3"/>
  <c r="I93" i="9" s="1"/>
  <c r="H73" i="9"/>
  <c r="BK25" i="3"/>
  <c r="I73" i="9" s="1"/>
  <c r="H49" i="9"/>
  <c r="AM25" i="3"/>
  <c r="I49" i="9" s="1"/>
  <c r="H36" i="9"/>
  <c r="Z25" i="3"/>
  <c r="I36" i="9" s="1"/>
  <c r="H28" i="9"/>
  <c r="R25" i="3"/>
  <c r="I28" i="9" s="1"/>
  <c r="H20" i="9"/>
  <c r="J25" i="3"/>
  <c r="I20" i="9" s="1"/>
  <c r="H96" i="9"/>
  <c r="CH25" i="3"/>
  <c r="I96" i="9" s="1"/>
  <c r="H88" i="9"/>
  <c r="BZ25" i="3"/>
  <c r="I88" i="9" s="1"/>
  <c r="H80" i="9"/>
  <c r="BR25" i="3"/>
  <c r="I80" i="9" s="1"/>
  <c r="H72" i="9"/>
  <c r="BJ25" i="3"/>
  <c r="I72" i="9" s="1"/>
  <c r="H60" i="9"/>
  <c r="AX25" i="3"/>
  <c r="I60" i="9" s="1"/>
  <c r="H42" i="9"/>
  <c r="AF25" i="3"/>
  <c r="I42" i="9" s="1"/>
  <c r="H38" i="9"/>
  <c r="AB25" i="3"/>
  <c r="I38" i="9" s="1"/>
  <c r="H34" i="9"/>
  <c r="X25" i="3"/>
  <c r="I34" i="9" s="1"/>
  <c r="H30" i="9"/>
  <c r="T25" i="3"/>
  <c r="I30" i="9" s="1"/>
  <c r="H26" i="9"/>
  <c r="P25" i="3"/>
  <c r="I26" i="9" s="1"/>
  <c r="H22" i="9"/>
  <c r="L25" i="3"/>
  <c r="I22" i="9" s="1"/>
  <c r="H102" i="9"/>
  <c r="CN25" i="3"/>
  <c r="I102" i="9" s="1"/>
  <c r="H98" i="9"/>
  <c r="CJ25" i="3"/>
  <c r="I98" i="9" s="1"/>
  <c r="H94" i="9"/>
  <c r="CF25" i="3"/>
  <c r="I94" i="9" s="1"/>
  <c r="H90" i="9"/>
  <c r="CB25" i="3"/>
  <c r="I90" i="9" s="1"/>
  <c r="H86" i="9"/>
  <c r="BX25" i="3"/>
  <c r="I86" i="9" s="1"/>
  <c r="H82" i="9"/>
  <c r="BT25" i="3"/>
  <c r="I82" i="9" s="1"/>
  <c r="H78" i="9"/>
  <c r="BP25" i="3"/>
  <c r="I78" i="9" s="1"/>
  <c r="H74" i="9"/>
  <c r="BL25" i="3"/>
  <c r="I74" i="9" s="1"/>
  <c r="H70" i="9"/>
  <c r="BH25" i="3"/>
  <c r="I70" i="9" s="1"/>
  <c r="H66" i="9"/>
  <c r="BD25" i="3"/>
  <c r="I66" i="9" s="1"/>
  <c r="H62" i="9"/>
  <c r="AZ25" i="3"/>
  <c r="I62" i="9" s="1"/>
  <c r="H58" i="9"/>
  <c r="AV25" i="3"/>
  <c r="I58" i="9" s="1"/>
  <c r="H54" i="9"/>
  <c r="AR25" i="3"/>
  <c r="I54" i="9" s="1"/>
  <c r="H50" i="9"/>
  <c r="AN25" i="3"/>
  <c r="I50" i="9" s="1"/>
  <c r="H46" i="9"/>
  <c r="AJ25" i="3"/>
  <c r="I46" i="9" s="1"/>
  <c r="B96" i="9"/>
  <c r="CH25" i="2"/>
  <c r="C96" i="9" s="1"/>
  <c r="B88" i="9"/>
  <c r="BZ25" i="2"/>
  <c r="C88" i="9" s="1"/>
  <c r="B80" i="9"/>
  <c r="BR25" i="2"/>
  <c r="C80" i="9" s="1"/>
  <c r="B72" i="9"/>
  <c r="BJ25" i="2"/>
  <c r="C72" i="9" s="1"/>
  <c r="B64" i="9"/>
  <c r="BB25" i="2"/>
  <c r="C64" i="9" s="1"/>
  <c r="B56" i="9"/>
  <c r="AT25" i="2"/>
  <c r="C56" i="9" s="1"/>
  <c r="B48" i="9"/>
  <c r="AL25" i="2"/>
  <c r="C48" i="9" s="1"/>
  <c r="AD25" i="2"/>
  <c r="C40" i="9" s="1"/>
  <c r="B40" i="9"/>
  <c r="Z25" i="2"/>
  <c r="C36" i="9" s="1"/>
  <c r="B36" i="9"/>
  <c r="V25" i="2"/>
  <c r="C32" i="9" s="1"/>
  <c r="B32" i="9"/>
  <c r="AH25" i="2"/>
  <c r="C44" i="9" s="1"/>
  <c r="B44" i="9"/>
  <c r="B99" i="9"/>
  <c r="CK25" i="2"/>
  <c r="C99" i="9" s="1"/>
  <c r="B95" i="9"/>
  <c r="CG25" i="2"/>
  <c r="C95" i="9" s="1"/>
  <c r="B91" i="9"/>
  <c r="CC25" i="2"/>
  <c r="C91" i="9" s="1"/>
  <c r="B87" i="9"/>
  <c r="BY25" i="2"/>
  <c r="C87" i="9" s="1"/>
  <c r="B83" i="9"/>
  <c r="BU25" i="2"/>
  <c r="C83" i="9" s="1"/>
  <c r="B79" i="9"/>
  <c r="BQ25" i="2"/>
  <c r="C79" i="9" s="1"/>
  <c r="B75" i="9"/>
  <c r="BM25" i="2"/>
  <c r="C75" i="9" s="1"/>
  <c r="B71" i="9"/>
  <c r="BI25" i="2"/>
  <c r="C71" i="9" s="1"/>
  <c r="B67" i="9"/>
  <c r="BE25" i="2"/>
  <c r="C67" i="9" s="1"/>
  <c r="B63" i="9"/>
  <c r="BA25" i="2"/>
  <c r="C63" i="9" s="1"/>
  <c r="B59" i="9"/>
  <c r="AW25" i="2"/>
  <c r="C59" i="9" s="1"/>
  <c r="B55" i="9"/>
  <c r="AS25" i="2"/>
  <c r="C55" i="9" s="1"/>
  <c r="B51" i="9"/>
  <c r="AO25" i="2"/>
  <c r="C51" i="9" s="1"/>
  <c r="B47" i="9"/>
  <c r="AK25" i="2"/>
  <c r="C47" i="9" s="1"/>
  <c r="AB25" i="2"/>
  <c r="C38" i="9" s="1"/>
  <c r="B38" i="9"/>
  <c r="B101" i="9"/>
  <c r="CM25" i="2"/>
  <c r="C101" i="9" s="1"/>
  <c r="B97" i="9"/>
  <c r="CI25" i="2"/>
  <c r="C97" i="9" s="1"/>
  <c r="B93" i="9"/>
  <c r="CE25" i="2"/>
  <c r="C93" i="9" s="1"/>
  <c r="B89" i="9"/>
  <c r="CA25" i="2"/>
  <c r="C89" i="9" s="1"/>
  <c r="B85" i="9"/>
  <c r="BW25" i="2"/>
  <c r="C85" i="9" s="1"/>
  <c r="B81" i="9"/>
  <c r="BS25" i="2"/>
  <c r="C81" i="9" s="1"/>
  <c r="B77" i="9"/>
  <c r="BO25" i="2"/>
  <c r="C77" i="9" s="1"/>
  <c r="B73" i="9"/>
  <c r="BK25" i="2"/>
  <c r="C73" i="9" s="1"/>
  <c r="B69" i="9"/>
  <c r="BG25" i="2"/>
  <c r="C69" i="9" s="1"/>
  <c r="B65" i="9"/>
  <c r="BC25" i="2"/>
  <c r="C65" i="9" s="1"/>
  <c r="B61" i="9"/>
  <c r="AY25" i="2"/>
  <c r="C61" i="9" s="1"/>
  <c r="B57" i="9"/>
  <c r="AU25" i="2"/>
  <c r="C57" i="9" s="1"/>
  <c r="B53" i="9"/>
  <c r="AQ25" i="2"/>
  <c r="C53" i="9" s="1"/>
  <c r="B49" i="9"/>
  <c r="AM25" i="2"/>
  <c r="C49" i="9" s="1"/>
  <c r="B45" i="9"/>
  <c r="AI25" i="2"/>
  <c r="C45" i="9" s="1"/>
  <c r="AE25" i="2"/>
  <c r="C41" i="9" s="1"/>
  <c r="B41" i="9"/>
  <c r="W25" i="2"/>
  <c r="C33" i="9" s="1"/>
  <c r="B33" i="9"/>
  <c r="B100" i="9"/>
  <c r="CL25" i="2"/>
  <c r="C100" i="9" s="1"/>
  <c r="B92" i="9"/>
  <c r="CD25" i="2"/>
  <c r="C92" i="9" s="1"/>
  <c r="B84" i="9"/>
  <c r="BV25" i="2"/>
  <c r="C84" i="9" s="1"/>
  <c r="B76" i="9"/>
  <c r="BN25" i="2"/>
  <c r="C76" i="9" s="1"/>
  <c r="B68" i="9"/>
  <c r="BF25" i="2"/>
  <c r="C68" i="9" s="1"/>
  <c r="B60" i="9"/>
  <c r="AX25" i="2"/>
  <c r="C60" i="9" s="1"/>
  <c r="B52" i="9"/>
  <c r="AP25" i="2"/>
  <c r="C52" i="9" s="1"/>
  <c r="AG25" i="2"/>
  <c r="C43" i="9" s="1"/>
  <c r="B43" i="9"/>
  <c r="AC25" i="2"/>
  <c r="C39" i="9" s="1"/>
  <c r="B39" i="9"/>
  <c r="Y25" i="2"/>
  <c r="C35" i="9" s="1"/>
  <c r="B35" i="9"/>
  <c r="U25" i="2"/>
  <c r="C31" i="9" s="1"/>
  <c r="B31" i="9"/>
  <c r="B98" i="9"/>
  <c r="CJ25" i="2"/>
  <c r="C98" i="9" s="1"/>
  <c r="B94" i="9"/>
  <c r="CF25" i="2"/>
  <c r="C94" i="9" s="1"/>
  <c r="B90" i="9"/>
  <c r="CB25" i="2"/>
  <c r="C90" i="9" s="1"/>
  <c r="B86" i="9"/>
  <c r="BX25" i="2"/>
  <c r="C86" i="9" s="1"/>
  <c r="B82" i="9"/>
  <c r="BT25" i="2"/>
  <c r="C82" i="9" s="1"/>
  <c r="B78" i="9"/>
  <c r="BP25" i="2"/>
  <c r="C78" i="9" s="1"/>
  <c r="B74" i="9"/>
  <c r="BL25" i="2"/>
  <c r="C74" i="9" s="1"/>
  <c r="B70" i="9"/>
  <c r="BH25" i="2"/>
  <c r="C70" i="9" s="1"/>
  <c r="B66" i="9"/>
  <c r="BD25" i="2"/>
  <c r="C66" i="9" s="1"/>
  <c r="B62" i="9"/>
  <c r="AZ25" i="2"/>
  <c r="C62" i="9" s="1"/>
  <c r="B58" i="9"/>
  <c r="AV25" i="2"/>
  <c r="C58" i="9" s="1"/>
  <c r="B54" i="9"/>
  <c r="AR25" i="2"/>
  <c r="C54" i="9" s="1"/>
  <c r="B50" i="9"/>
  <c r="AN25" i="2"/>
  <c r="C50" i="9" s="1"/>
  <c r="B46" i="9"/>
  <c r="AJ25" i="2"/>
  <c r="C46" i="9" s="1"/>
  <c r="T25" i="2"/>
  <c r="C30" i="9" s="1"/>
  <c r="B30" i="9"/>
  <c r="D25" i="2"/>
  <c r="C14" i="9" s="1"/>
  <c r="B14" i="9"/>
  <c r="C25" i="2"/>
  <c r="C13" i="9" s="1"/>
  <c r="B13" i="9"/>
  <c r="N25" i="2"/>
  <c r="C24" i="9" s="1"/>
  <c r="B24" i="9"/>
  <c r="H25" i="2"/>
  <c r="C18" i="9" s="1"/>
  <c r="B18" i="9"/>
  <c r="G25" i="2"/>
  <c r="C17" i="9" s="1"/>
  <c r="B17" i="9"/>
  <c r="Q25" i="2"/>
  <c r="C27" i="9" s="1"/>
  <c r="B27" i="9"/>
  <c r="M25" i="2"/>
  <c r="C23" i="9" s="1"/>
  <c r="B23" i="9"/>
  <c r="R25" i="2"/>
  <c r="C28" i="9" s="1"/>
  <c r="B28" i="9"/>
  <c r="O25" i="2"/>
  <c r="C25" i="9" s="1"/>
  <c r="B25" i="9"/>
  <c r="L25" i="2"/>
  <c r="C22" i="9" s="1"/>
  <c r="B22" i="9"/>
  <c r="J25" i="2"/>
  <c r="C20" i="9" s="1"/>
  <c r="B20" i="9"/>
  <c r="I25" i="2"/>
  <c r="C19" i="9" s="1"/>
  <c r="B19" i="9"/>
  <c r="F25" i="2"/>
  <c r="C16" i="9" s="1"/>
  <c r="B16" i="9"/>
  <c r="E25" i="2"/>
  <c r="C15" i="9" s="1"/>
  <c r="B15" i="9"/>
  <c r="C25" i="4"/>
  <c r="O13" i="9" s="1"/>
  <c r="G25" i="4"/>
  <c r="O17" i="9" s="1"/>
  <c r="B25" i="4"/>
  <c r="O12" i="9" s="1"/>
  <c r="B25" i="3"/>
  <c r="I12" i="9" s="1"/>
  <c r="G25" i="3"/>
  <c r="I17" i="9" s="1"/>
  <c r="C25" i="3"/>
  <c r="I13" i="9" s="1"/>
  <c r="I25" i="3"/>
  <c r="I19" i="9" s="1"/>
  <c r="D25" i="3"/>
  <c r="I14" i="9" s="1"/>
  <c r="E25" i="3"/>
  <c r="I15" i="9" s="1"/>
  <c r="F25" i="3"/>
  <c r="I16" i="9" s="1"/>
  <c r="H25" i="4"/>
  <c r="O18" i="9" s="1"/>
  <c r="D25" i="4"/>
  <c r="O14" i="9" s="1"/>
  <c r="E25" i="4"/>
  <c r="O15" i="9" s="1"/>
  <c r="H25" i="3"/>
  <c r="I18" i="9" s="1"/>
  <c r="S25" i="2"/>
  <c r="C29" i="9" s="1"/>
  <c r="AA25" i="2"/>
  <c r="C37" i="9" s="1"/>
  <c r="K25" i="2"/>
  <c r="C21" i="9" s="1"/>
  <c r="AF25" i="2"/>
  <c r="C42" i="9" s="1"/>
  <c r="X25" i="2"/>
  <c r="C34" i="9" s="1"/>
  <c r="P25" i="2"/>
  <c r="C26" i="9" s="1"/>
  <c r="C25" i="5"/>
  <c r="U13" i="9" s="1"/>
  <c r="D25" i="5"/>
  <c r="U14" i="9" s="1"/>
  <c r="E25" i="5"/>
  <c r="U15" i="9" s="1"/>
  <c r="F25" i="5"/>
  <c r="U16" i="9" s="1"/>
  <c r="B25" i="2"/>
  <c r="C12" i="9" s="1"/>
  <c r="B25" i="5"/>
  <c r="U12" i="9" s="1"/>
  <c r="I108" i="9" l="1"/>
  <c r="C108" i="9"/>
  <c r="U108" i="9"/>
  <c r="O108" i="9"/>
  <c r="B29" i="4"/>
  <c r="V26" i="4" s="1"/>
  <c r="P32" i="9" s="1"/>
  <c r="Q32" i="9" s="1"/>
  <c r="B29" i="3"/>
  <c r="C26" i="3" s="1"/>
  <c r="J13" i="9" s="1"/>
  <c r="K13" i="9" s="1"/>
  <c r="B29" i="2"/>
  <c r="S26" i="2" s="1"/>
  <c r="D29" i="9" s="1"/>
  <c r="E29" i="9" s="1"/>
  <c r="B29" i="5"/>
  <c r="O26" i="5" s="1"/>
  <c r="V25" i="9" s="1"/>
  <c r="W25" i="9" s="1"/>
  <c r="AT26" i="3" l="1"/>
  <c r="J56" i="9" s="1"/>
  <c r="K56" i="9" s="1"/>
  <c r="BZ26" i="3"/>
  <c r="J88" i="9" s="1"/>
  <c r="K88" i="9" s="1"/>
  <c r="N26" i="3"/>
  <c r="J24" i="9" s="1"/>
  <c r="K24" i="9" s="1"/>
  <c r="AO26" i="3"/>
  <c r="J51" i="9" s="1"/>
  <c r="K51" i="9" s="1"/>
  <c r="H26" i="3"/>
  <c r="J18" i="9" s="1"/>
  <c r="K18" i="9" s="1"/>
  <c r="BV26" i="3"/>
  <c r="J84" i="9" s="1"/>
  <c r="K84" i="9" s="1"/>
  <c r="J26" i="3"/>
  <c r="J20" i="9" s="1"/>
  <c r="K20" i="9" s="1"/>
  <c r="BQ26" i="3"/>
  <c r="J79" i="9" s="1"/>
  <c r="K79" i="9" s="1"/>
  <c r="E26" i="3"/>
  <c r="J15" i="9" s="1"/>
  <c r="K15" i="9" s="1"/>
  <c r="BD26" i="3"/>
  <c r="J66" i="9" s="1"/>
  <c r="K66" i="9" s="1"/>
  <c r="BJ26" i="3"/>
  <c r="J72" i="9" s="1"/>
  <c r="K72" i="9" s="1"/>
  <c r="AD26" i="3"/>
  <c r="J40" i="9" s="1"/>
  <c r="K40" i="9" s="1"/>
  <c r="CK26" i="3"/>
  <c r="J99" i="9" s="1"/>
  <c r="K99" i="9" s="1"/>
  <c r="BE26" i="3"/>
  <c r="J67" i="9" s="1"/>
  <c r="K67" i="9" s="1"/>
  <c r="Y26" i="3"/>
  <c r="J35" i="9" s="1"/>
  <c r="K35" i="9" s="1"/>
  <c r="CB26" i="3"/>
  <c r="J90" i="9" s="1"/>
  <c r="K90" i="9" s="1"/>
  <c r="AF26" i="3"/>
  <c r="J42" i="9" s="1"/>
  <c r="K42" i="9" s="1"/>
  <c r="AM26" i="3"/>
  <c r="J49" i="9" s="1"/>
  <c r="K49" i="9" s="1"/>
  <c r="BU26" i="3"/>
  <c r="J83" i="9" s="1"/>
  <c r="K83" i="9" s="1"/>
  <c r="I26" i="3"/>
  <c r="J19" i="9" s="1"/>
  <c r="K19" i="9" s="1"/>
  <c r="BH26" i="3"/>
  <c r="J70" i="9" s="1"/>
  <c r="K70" i="9" s="1"/>
  <c r="AP26" i="3"/>
  <c r="J52" i="9" s="1"/>
  <c r="K52" i="9" s="1"/>
  <c r="AK26" i="3"/>
  <c r="J47" i="9" s="1"/>
  <c r="K47" i="9" s="1"/>
  <c r="BK26" i="3"/>
  <c r="J73" i="9" s="1"/>
  <c r="K73" i="9" s="1"/>
  <c r="CL26" i="3"/>
  <c r="J100" i="9" s="1"/>
  <c r="K100" i="9" s="1"/>
  <c r="BF26" i="3"/>
  <c r="J68" i="9" s="1"/>
  <c r="K68" i="9" s="1"/>
  <c r="Z26" i="3"/>
  <c r="J36" i="9" s="1"/>
  <c r="K36" i="9" s="1"/>
  <c r="CG26" i="3"/>
  <c r="J95" i="9" s="1"/>
  <c r="K95" i="9" s="1"/>
  <c r="BA26" i="3"/>
  <c r="J63" i="9" s="1"/>
  <c r="K63" i="9" s="1"/>
  <c r="U26" i="3"/>
  <c r="J31" i="9" s="1"/>
  <c r="K31" i="9" s="1"/>
  <c r="BX26" i="3"/>
  <c r="J86" i="9" s="1"/>
  <c r="K86" i="9" s="1"/>
  <c r="AB26" i="3"/>
  <c r="J38" i="9" s="1"/>
  <c r="K38" i="9" s="1"/>
  <c r="K26" i="3"/>
  <c r="J21" i="9" s="1"/>
  <c r="K21" i="9" s="1"/>
  <c r="CI26" i="3"/>
  <c r="J97" i="9" s="1"/>
  <c r="K97" i="9" s="1"/>
  <c r="BG26" i="3"/>
  <c r="J69" i="9" s="1"/>
  <c r="K69" i="9" s="1"/>
  <c r="AE26" i="3"/>
  <c r="J41" i="9" s="1"/>
  <c r="K41" i="9" s="1"/>
  <c r="CH26" i="3"/>
  <c r="J96" i="9" s="1"/>
  <c r="K96" i="9" s="1"/>
  <c r="BR26" i="3"/>
  <c r="J80" i="9" s="1"/>
  <c r="K80" i="9" s="1"/>
  <c r="BB26" i="3"/>
  <c r="J64" i="9" s="1"/>
  <c r="K64" i="9" s="1"/>
  <c r="AL26" i="3"/>
  <c r="J48" i="9" s="1"/>
  <c r="K48" i="9" s="1"/>
  <c r="V26" i="3"/>
  <c r="J32" i="9" s="1"/>
  <c r="K32" i="9" s="1"/>
  <c r="F26" i="3"/>
  <c r="J16" i="9" s="1"/>
  <c r="K16" i="9" s="1"/>
  <c r="CC26" i="3"/>
  <c r="J91" i="9" s="1"/>
  <c r="K91" i="9" s="1"/>
  <c r="BM26" i="3"/>
  <c r="J75" i="9" s="1"/>
  <c r="K75" i="9" s="1"/>
  <c r="AW26" i="3"/>
  <c r="J59" i="9" s="1"/>
  <c r="K59" i="9" s="1"/>
  <c r="AG26" i="3"/>
  <c r="J43" i="9" s="1"/>
  <c r="K43" i="9" s="1"/>
  <c r="Q26" i="3"/>
  <c r="J27" i="9" s="1"/>
  <c r="K27" i="9" s="1"/>
  <c r="CN26" i="3"/>
  <c r="J102" i="9" s="1"/>
  <c r="K102" i="9" s="1"/>
  <c r="BT26" i="3"/>
  <c r="J82" i="9" s="1"/>
  <c r="K82" i="9" s="1"/>
  <c r="AV26" i="3"/>
  <c r="J58" i="9" s="1"/>
  <c r="K58" i="9" s="1"/>
  <c r="X26" i="3"/>
  <c r="J34" i="9" s="1"/>
  <c r="K34" i="9" s="1"/>
  <c r="CA26" i="3"/>
  <c r="J89" i="9" s="1"/>
  <c r="K89" i="9" s="1"/>
  <c r="BC26" i="3"/>
  <c r="J65" i="9" s="1"/>
  <c r="K65" i="9" s="1"/>
  <c r="W26" i="3"/>
  <c r="J33" i="9" s="1"/>
  <c r="K33" i="9" s="1"/>
  <c r="CD26" i="3"/>
  <c r="J92" i="9" s="1"/>
  <c r="K92" i="9" s="1"/>
  <c r="BN26" i="3"/>
  <c r="J76" i="9" s="1"/>
  <c r="K76" i="9" s="1"/>
  <c r="AX26" i="3"/>
  <c r="J60" i="9" s="1"/>
  <c r="K60" i="9" s="1"/>
  <c r="AH26" i="3"/>
  <c r="J44" i="9" s="1"/>
  <c r="K44" i="9" s="1"/>
  <c r="R26" i="3"/>
  <c r="J28" i="9" s="1"/>
  <c r="K28" i="9" s="1"/>
  <c r="B26" i="3"/>
  <c r="J12" i="9" s="1"/>
  <c r="BY26" i="3"/>
  <c r="J87" i="9" s="1"/>
  <c r="K87" i="9" s="1"/>
  <c r="BI26" i="3"/>
  <c r="J71" i="9" s="1"/>
  <c r="K71" i="9" s="1"/>
  <c r="AS26" i="3"/>
  <c r="J55" i="9" s="1"/>
  <c r="K55" i="9" s="1"/>
  <c r="AC26" i="3"/>
  <c r="J39" i="9" s="1"/>
  <c r="K39" i="9" s="1"/>
  <c r="M26" i="3"/>
  <c r="J23" i="9" s="1"/>
  <c r="K23" i="9" s="1"/>
  <c r="CJ26" i="3"/>
  <c r="J98" i="9" s="1"/>
  <c r="K98" i="9" s="1"/>
  <c r="BL26" i="3"/>
  <c r="J74" i="9" s="1"/>
  <c r="K74" i="9" s="1"/>
  <c r="AR26" i="3"/>
  <c r="J54" i="9" s="1"/>
  <c r="K54" i="9" s="1"/>
  <c r="L26" i="3"/>
  <c r="J22" i="9" s="1"/>
  <c r="K22" i="9" s="1"/>
  <c r="BW26" i="3"/>
  <c r="J85" i="9" s="1"/>
  <c r="K85" i="9" s="1"/>
  <c r="AQ26" i="3"/>
  <c r="J53" i="9" s="1"/>
  <c r="K53" i="9" s="1"/>
  <c r="O26" i="3"/>
  <c r="J25" i="9" s="1"/>
  <c r="K25" i="9" s="1"/>
  <c r="B26" i="4"/>
  <c r="P12" i="9" s="1"/>
  <c r="AK26" i="4"/>
  <c r="P47" i="9" s="1"/>
  <c r="Q47" i="9" s="1"/>
  <c r="CB26" i="4"/>
  <c r="P90" i="9" s="1"/>
  <c r="Q90" i="9" s="1"/>
  <c r="BH26" i="4"/>
  <c r="P70" i="9" s="1"/>
  <c r="Q70" i="9" s="1"/>
  <c r="AJ26" i="4"/>
  <c r="P46" i="9" s="1"/>
  <c r="Q46" i="9" s="1"/>
  <c r="P26" i="4"/>
  <c r="P26" i="9" s="1"/>
  <c r="Q26" i="9" s="1"/>
  <c r="BS26" i="4"/>
  <c r="P81" i="9" s="1"/>
  <c r="Q81" i="9" s="1"/>
  <c r="AA26" i="4"/>
  <c r="P37" i="9" s="1"/>
  <c r="Q37" i="9" s="1"/>
  <c r="C26" i="4"/>
  <c r="P13" i="9" s="1"/>
  <c r="Q13" i="9" s="1"/>
  <c r="BF26" i="4"/>
  <c r="P68" i="9" s="1"/>
  <c r="Q68" i="9" s="1"/>
  <c r="N26" i="4"/>
  <c r="P24" i="9" s="1"/>
  <c r="Q24" i="9" s="1"/>
  <c r="CO26" i="4"/>
  <c r="P103" i="9" s="1"/>
  <c r="Q103" i="9" s="1"/>
  <c r="BU26" i="4"/>
  <c r="P83" i="9" s="1"/>
  <c r="Q83" i="9" s="1"/>
  <c r="BA26" i="4"/>
  <c r="P63" i="9" s="1"/>
  <c r="Q63" i="9" s="1"/>
  <c r="AC26" i="4"/>
  <c r="P39" i="9" s="1"/>
  <c r="Q39" i="9" s="1"/>
  <c r="E26" i="4"/>
  <c r="P15" i="9" s="1"/>
  <c r="Q15" i="9" s="1"/>
  <c r="BX26" i="4"/>
  <c r="P86" i="9" s="1"/>
  <c r="Q86" i="9" s="1"/>
  <c r="AZ26" i="4"/>
  <c r="P62" i="9" s="1"/>
  <c r="Q62" i="9" s="1"/>
  <c r="AF26" i="4"/>
  <c r="P42" i="9" s="1"/>
  <c r="Q42" i="9" s="1"/>
  <c r="L26" i="4"/>
  <c r="P22" i="9" s="1"/>
  <c r="Q22" i="9" s="1"/>
  <c r="H26" i="4"/>
  <c r="P18" i="9" s="1"/>
  <c r="Q18" i="9" s="1"/>
  <c r="BC26" i="4"/>
  <c r="P65" i="9" s="1"/>
  <c r="Q65" i="9" s="1"/>
  <c r="W26" i="4"/>
  <c r="P33" i="9" s="1"/>
  <c r="Q33" i="9" s="1"/>
  <c r="CL26" i="4"/>
  <c r="P100" i="9" s="1"/>
  <c r="Q100" i="9" s="1"/>
  <c r="AT26" i="4"/>
  <c r="P56" i="9" s="1"/>
  <c r="Q56" i="9" s="1"/>
  <c r="J26" i="4"/>
  <c r="P20" i="9" s="1"/>
  <c r="Q20" i="9" s="1"/>
  <c r="BE26" i="4"/>
  <c r="P67" i="9" s="1"/>
  <c r="Q67" i="9" s="1"/>
  <c r="AS26" i="4"/>
  <c r="P55" i="9" s="1"/>
  <c r="Q55" i="9" s="1"/>
  <c r="AB26" i="4"/>
  <c r="P38" i="9" s="1"/>
  <c r="Q38" i="9" s="1"/>
  <c r="AY26" i="4"/>
  <c r="P61" i="9" s="1"/>
  <c r="Q61" i="9" s="1"/>
  <c r="BV26" i="4"/>
  <c r="P84" i="9" s="1"/>
  <c r="Q84" i="9" s="1"/>
  <c r="AH26" i="4"/>
  <c r="P44" i="9" s="1"/>
  <c r="Q44" i="9" s="1"/>
  <c r="BY26" i="4"/>
  <c r="P87" i="9" s="1"/>
  <c r="Q87" i="9" s="1"/>
  <c r="M26" i="4"/>
  <c r="P23" i="9" s="1"/>
  <c r="Q23" i="9" s="1"/>
  <c r="I26" i="4"/>
  <c r="P19" i="9" s="1"/>
  <c r="Q19" i="9" s="1"/>
  <c r="CK26" i="4"/>
  <c r="P99" i="9" s="1"/>
  <c r="Q99" i="9" s="1"/>
  <c r="BQ26" i="4"/>
  <c r="P79" i="9" s="1"/>
  <c r="Q79" i="9" s="1"/>
  <c r="Y26" i="4"/>
  <c r="P35" i="9" s="1"/>
  <c r="Q35" i="9" s="1"/>
  <c r="CN26" i="4"/>
  <c r="P102" i="9" s="1"/>
  <c r="Q102" i="9" s="1"/>
  <c r="BP26" i="4"/>
  <c r="P78" i="9" s="1"/>
  <c r="Q78" i="9" s="1"/>
  <c r="AV26" i="4"/>
  <c r="P58" i="9" s="1"/>
  <c r="Q58" i="9" s="1"/>
  <c r="CI26" i="4"/>
  <c r="P97" i="9" s="1"/>
  <c r="Q97" i="9" s="1"/>
  <c r="K26" i="4"/>
  <c r="P21" i="9" s="1"/>
  <c r="Q21" i="9" s="1"/>
  <c r="CG26" i="4"/>
  <c r="P95" i="9" s="1"/>
  <c r="Q95" i="9" s="1"/>
  <c r="BI26" i="4"/>
  <c r="P71" i="9" s="1"/>
  <c r="Q71" i="9" s="1"/>
  <c r="AO26" i="4"/>
  <c r="P51" i="9" s="1"/>
  <c r="Q51" i="9" s="1"/>
  <c r="U26" i="4"/>
  <c r="P31" i="9" s="1"/>
  <c r="Q31" i="9" s="1"/>
  <c r="CF26" i="4"/>
  <c r="P94" i="9" s="1"/>
  <c r="Q94" i="9" s="1"/>
  <c r="BL26" i="4"/>
  <c r="P74" i="9" s="1"/>
  <c r="Q74" i="9" s="1"/>
  <c r="AR26" i="4"/>
  <c r="P54" i="9" s="1"/>
  <c r="Q54" i="9" s="1"/>
  <c r="T26" i="4"/>
  <c r="P30" i="9" s="1"/>
  <c r="Q30" i="9" s="1"/>
  <c r="BW26" i="4"/>
  <c r="P85" i="9" s="1"/>
  <c r="Q85" i="9" s="1"/>
  <c r="AQ26" i="4"/>
  <c r="P53" i="9" s="1"/>
  <c r="Q53" i="9" s="1"/>
  <c r="G26" i="4"/>
  <c r="P17" i="9" s="1"/>
  <c r="Q17" i="9" s="1"/>
  <c r="BN26" i="4"/>
  <c r="P76" i="9" s="1"/>
  <c r="Q76" i="9" s="1"/>
  <c r="AD26" i="4"/>
  <c r="P40" i="9" s="1"/>
  <c r="Q40" i="9" s="1"/>
  <c r="N26" i="2"/>
  <c r="D24" i="9" s="1"/>
  <c r="E24" i="9" s="1"/>
  <c r="Y26" i="2"/>
  <c r="D35" i="9" s="1"/>
  <c r="E35" i="9" s="1"/>
  <c r="U26" i="2"/>
  <c r="D31" i="9" s="1"/>
  <c r="E31" i="9" s="1"/>
  <c r="AA26" i="2"/>
  <c r="D37" i="9" s="1"/>
  <c r="E37" i="9" s="1"/>
  <c r="W26" i="2"/>
  <c r="D33" i="9" s="1"/>
  <c r="E33" i="9" s="1"/>
  <c r="AX26" i="2"/>
  <c r="D60" i="9" s="1"/>
  <c r="E60" i="9" s="1"/>
  <c r="AJ26" i="2"/>
  <c r="D46" i="9" s="1"/>
  <c r="E46" i="9" s="1"/>
  <c r="AF26" i="2"/>
  <c r="D42" i="9" s="1"/>
  <c r="E42" i="9" s="1"/>
  <c r="O26" i="2"/>
  <c r="D25" i="9" s="1"/>
  <c r="E25" i="9" s="1"/>
  <c r="V26" i="2"/>
  <c r="D32" i="9" s="1"/>
  <c r="E32" i="9" s="1"/>
  <c r="BG26" i="2"/>
  <c r="D69" i="9" s="1"/>
  <c r="E69" i="9" s="1"/>
  <c r="AV26" i="2"/>
  <c r="D58" i="9" s="1"/>
  <c r="E58" i="9" s="1"/>
  <c r="AK26" i="2"/>
  <c r="D47" i="9" s="1"/>
  <c r="E47" i="9" s="1"/>
  <c r="AT26" i="2"/>
  <c r="D56" i="9" s="1"/>
  <c r="E56" i="9" s="1"/>
  <c r="BH26" i="2"/>
  <c r="D70" i="9" s="1"/>
  <c r="E70" i="9" s="1"/>
  <c r="AE26" i="2"/>
  <c r="D41" i="9" s="1"/>
  <c r="E41" i="9" s="1"/>
  <c r="AZ26" i="2"/>
  <c r="D62" i="9" s="1"/>
  <c r="E62" i="9" s="1"/>
  <c r="AO26" i="2"/>
  <c r="D51" i="9" s="1"/>
  <c r="E51" i="9" s="1"/>
  <c r="AM26" i="2"/>
  <c r="D49" i="9" s="1"/>
  <c r="E49" i="9" s="1"/>
  <c r="B26" i="2"/>
  <c r="D12" i="9" s="1"/>
  <c r="BT26" i="2"/>
  <c r="D82" i="9" s="1"/>
  <c r="E82" i="9" s="1"/>
  <c r="BR26" i="2"/>
  <c r="D80" i="9" s="1"/>
  <c r="E80" i="9" s="1"/>
  <c r="BW26" i="2"/>
  <c r="D85" i="9" s="1"/>
  <c r="E85" i="9" s="1"/>
  <c r="BL26" i="2"/>
  <c r="D74" i="9" s="1"/>
  <c r="E74" i="9" s="1"/>
  <c r="BQ26" i="2"/>
  <c r="D79" i="9" s="1"/>
  <c r="E79" i="9" s="1"/>
  <c r="BJ26" i="2"/>
  <c r="D72" i="9" s="1"/>
  <c r="E72" i="9" s="1"/>
  <c r="AG26" i="2"/>
  <c r="D43" i="9" s="1"/>
  <c r="E43" i="9" s="1"/>
  <c r="BK26" i="2"/>
  <c r="D73" i="9" s="1"/>
  <c r="E73" i="9" s="1"/>
  <c r="BP26" i="2"/>
  <c r="D78" i="9" s="1"/>
  <c r="E78" i="9" s="1"/>
  <c r="BU26" i="2"/>
  <c r="D83" i="9" s="1"/>
  <c r="E83" i="9" s="1"/>
  <c r="BX26" i="2"/>
  <c r="D86" i="9" s="1"/>
  <c r="E86" i="9" s="1"/>
  <c r="AI26" i="2"/>
  <c r="D45" i="9" s="1"/>
  <c r="E45" i="9" s="1"/>
  <c r="AC26" i="2"/>
  <c r="D39" i="9" s="1"/>
  <c r="E39" i="9" s="1"/>
  <c r="CH26" i="2"/>
  <c r="D96" i="9" s="1"/>
  <c r="E96" i="9" s="1"/>
  <c r="I26" i="2"/>
  <c r="D19" i="9" s="1"/>
  <c r="E19" i="9" s="1"/>
  <c r="K26" i="2"/>
  <c r="D21" i="9" s="1"/>
  <c r="E21" i="9" s="1"/>
  <c r="CM26" i="2"/>
  <c r="D101" i="9" s="1"/>
  <c r="E101" i="9" s="1"/>
  <c r="F26" i="2"/>
  <c r="D16" i="9" s="1"/>
  <c r="E16" i="9" s="1"/>
  <c r="CG26" i="2"/>
  <c r="D95" i="9" s="1"/>
  <c r="E95" i="9" s="1"/>
  <c r="BZ26" i="2"/>
  <c r="D88" i="9" s="1"/>
  <c r="E88" i="9" s="1"/>
  <c r="BF26" i="2"/>
  <c r="D68" i="9" s="1"/>
  <c r="E68" i="9" s="1"/>
  <c r="CA26" i="2"/>
  <c r="D89" i="9" s="1"/>
  <c r="E89" i="9" s="1"/>
  <c r="J26" i="2"/>
  <c r="D20" i="9" s="1"/>
  <c r="E20" i="9" s="1"/>
  <c r="AH26" i="2"/>
  <c r="D44" i="9" s="1"/>
  <c r="E44" i="9" s="1"/>
  <c r="Q26" i="2"/>
  <c r="D27" i="9" s="1"/>
  <c r="E27" i="9" s="1"/>
  <c r="CE26" i="2"/>
  <c r="D93" i="9" s="1"/>
  <c r="E93" i="9" s="1"/>
  <c r="AS26" i="2"/>
  <c r="D55" i="9" s="1"/>
  <c r="E55" i="9" s="1"/>
  <c r="CC26" i="2"/>
  <c r="D91" i="9" s="1"/>
  <c r="E91" i="9" s="1"/>
  <c r="AN26" i="3"/>
  <c r="J50" i="9" s="1"/>
  <c r="K50" i="9" s="1"/>
  <c r="P26" i="3"/>
  <c r="J26" i="9" s="1"/>
  <c r="K26" i="9" s="1"/>
  <c r="CM26" i="4"/>
  <c r="P101" i="9" s="1"/>
  <c r="Q101" i="9" s="1"/>
  <c r="BO26" i="4"/>
  <c r="P77" i="9" s="1"/>
  <c r="Q77" i="9" s="1"/>
  <c r="AI26" i="4"/>
  <c r="P45" i="9" s="1"/>
  <c r="Q45" i="9" s="1"/>
  <c r="CM26" i="3"/>
  <c r="J101" i="9" s="1"/>
  <c r="K101" i="9" s="1"/>
  <c r="BS26" i="3"/>
  <c r="J81" i="9" s="1"/>
  <c r="K81" i="9" s="1"/>
  <c r="AU26" i="3"/>
  <c r="J57" i="9" s="1"/>
  <c r="K57" i="9" s="1"/>
  <c r="AA26" i="3"/>
  <c r="J37" i="9" s="1"/>
  <c r="K37" i="9" s="1"/>
  <c r="G26" i="3"/>
  <c r="J17" i="9" s="1"/>
  <c r="K17" i="9" s="1"/>
  <c r="BZ26" i="4"/>
  <c r="P88" i="9" s="1"/>
  <c r="Q88" i="9" s="1"/>
  <c r="AX26" i="4"/>
  <c r="P60" i="9" s="1"/>
  <c r="Q60" i="9" s="1"/>
  <c r="Z26" i="4"/>
  <c r="P36" i="9" s="1"/>
  <c r="Q36" i="9" s="1"/>
  <c r="CF26" i="3"/>
  <c r="J94" i="9" s="1"/>
  <c r="K94" i="9" s="1"/>
  <c r="BP26" i="3"/>
  <c r="J78" i="9" s="1"/>
  <c r="K78" i="9" s="1"/>
  <c r="AZ26" i="3"/>
  <c r="J62" i="9" s="1"/>
  <c r="K62" i="9" s="1"/>
  <c r="AJ26" i="3"/>
  <c r="J46" i="9" s="1"/>
  <c r="K46" i="9" s="1"/>
  <c r="T26" i="3"/>
  <c r="J30" i="9" s="1"/>
  <c r="K30" i="9" s="1"/>
  <c r="D26" i="3"/>
  <c r="J14" i="9" s="1"/>
  <c r="K14" i="9" s="1"/>
  <c r="CE26" i="4"/>
  <c r="P93" i="9" s="1"/>
  <c r="Q93" i="9" s="1"/>
  <c r="BG26" i="4"/>
  <c r="P69" i="9" s="1"/>
  <c r="Q69" i="9" s="1"/>
  <c r="AM26" i="4"/>
  <c r="P49" i="9" s="1"/>
  <c r="Q49" i="9" s="1"/>
  <c r="S26" i="4"/>
  <c r="P29" i="9" s="1"/>
  <c r="Q29" i="9" s="1"/>
  <c r="CE26" i="3"/>
  <c r="J93" i="9" s="1"/>
  <c r="K93" i="9" s="1"/>
  <c r="BO26" i="3"/>
  <c r="J77" i="9" s="1"/>
  <c r="K77" i="9" s="1"/>
  <c r="AY26" i="3"/>
  <c r="J61" i="9" s="1"/>
  <c r="K61" i="9" s="1"/>
  <c r="AI26" i="3"/>
  <c r="J45" i="9" s="1"/>
  <c r="K45" i="9" s="1"/>
  <c r="S26" i="3"/>
  <c r="J29" i="9" s="1"/>
  <c r="K29" i="9" s="1"/>
  <c r="CD26" i="4"/>
  <c r="P92" i="9" s="1"/>
  <c r="Q92" i="9" s="1"/>
  <c r="BJ26" i="4"/>
  <c r="P72" i="9" s="1"/>
  <c r="Q72" i="9" s="1"/>
  <c r="AP26" i="4"/>
  <c r="P52" i="9" s="1"/>
  <c r="Q52" i="9" s="1"/>
  <c r="R26" i="4"/>
  <c r="P28" i="9" s="1"/>
  <c r="Q28" i="9" s="1"/>
  <c r="AP26" i="2"/>
  <c r="D52" i="9" s="1"/>
  <c r="E52" i="9" s="1"/>
  <c r="AQ26" i="2"/>
  <c r="D53" i="9" s="1"/>
  <c r="E53" i="9" s="1"/>
  <c r="P26" i="2"/>
  <c r="D26" i="9" s="1"/>
  <c r="E26" i="9" s="1"/>
  <c r="CB26" i="2"/>
  <c r="D90" i="9" s="1"/>
  <c r="E90" i="9" s="1"/>
  <c r="BA26" i="2"/>
  <c r="D63" i="9" s="1"/>
  <c r="E63" i="9" s="1"/>
  <c r="AD26" i="2"/>
  <c r="D40" i="9" s="1"/>
  <c r="E40" i="9" s="1"/>
  <c r="D26" i="2"/>
  <c r="D14" i="9" s="1"/>
  <c r="E14" i="9" s="1"/>
  <c r="G26" i="2"/>
  <c r="D17" i="9" s="1"/>
  <c r="E17" i="9" s="1"/>
  <c r="AU26" i="2"/>
  <c r="D57" i="9" s="1"/>
  <c r="E57" i="9" s="1"/>
  <c r="T26" i="2"/>
  <c r="D30" i="9" s="1"/>
  <c r="E30" i="9" s="1"/>
  <c r="CF26" i="2"/>
  <c r="D94" i="9" s="1"/>
  <c r="E94" i="9" s="1"/>
  <c r="BE26" i="2"/>
  <c r="D67" i="9" s="1"/>
  <c r="E67" i="9" s="1"/>
  <c r="H26" i="2"/>
  <c r="D18" i="9" s="1"/>
  <c r="E18" i="9" s="1"/>
  <c r="CL26" i="2"/>
  <c r="D100" i="9" s="1"/>
  <c r="E100" i="9" s="1"/>
  <c r="BD26" i="2"/>
  <c r="D66" i="9" s="1"/>
  <c r="E66" i="9" s="1"/>
  <c r="C26" i="2"/>
  <c r="D13" i="9" s="1"/>
  <c r="E13" i="9" s="1"/>
  <c r="L26" i="2"/>
  <c r="D22" i="9" s="1"/>
  <c r="E22" i="9" s="1"/>
  <c r="E26" i="2"/>
  <c r="D15" i="9" s="1"/>
  <c r="E15" i="9" s="1"/>
  <c r="AR26" i="2"/>
  <c r="D54" i="9" s="1"/>
  <c r="E54" i="9" s="1"/>
  <c r="F26" i="4"/>
  <c r="P16" i="9" s="1"/>
  <c r="Q16" i="9" s="1"/>
  <c r="CC26" i="4"/>
  <c r="P91" i="9" s="1"/>
  <c r="Q91" i="9" s="1"/>
  <c r="BM26" i="4"/>
  <c r="P75" i="9" s="1"/>
  <c r="Q75" i="9" s="1"/>
  <c r="AW26" i="4"/>
  <c r="P59" i="9" s="1"/>
  <c r="Q59" i="9" s="1"/>
  <c r="AG26" i="4"/>
  <c r="P43" i="9" s="1"/>
  <c r="Q43" i="9" s="1"/>
  <c r="Q26" i="4"/>
  <c r="P27" i="9" s="1"/>
  <c r="Q27" i="9" s="1"/>
  <c r="CJ26" i="4"/>
  <c r="P98" i="9" s="1"/>
  <c r="Q98" i="9" s="1"/>
  <c r="BT26" i="4"/>
  <c r="P82" i="9" s="1"/>
  <c r="Q82" i="9" s="1"/>
  <c r="BD26" i="4"/>
  <c r="P66" i="9" s="1"/>
  <c r="Q66" i="9" s="1"/>
  <c r="AN26" i="4"/>
  <c r="P50" i="9" s="1"/>
  <c r="Q50" i="9" s="1"/>
  <c r="X26" i="4"/>
  <c r="P34" i="9" s="1"/>
  <c r="Q34" i="9" s="1"/>
  <c r="D26" i="4"/>
  <c r="P14" i="9" s="1"/>
  <c r="Q14" i="9" s="1"/>
  <c r="CA26" i="4"/>
  <c r="P89" i="9" s="1"/>
  <c r="Q89" i="9" s="1"/>
  <c r="BK26" i="4"/>
  <c r="P73" i="9" s="1"/>
  <c r="Q73" i="9" s="1"/>
  <c r="AU26" i="4"/>
  <c r="P57" i="9" s="1"/>
  <c r="Q57" i="9" s="1"/>
  <c r="AE26" i="4"/>
  <c r="P41" i="9" s="1"/>
  <c r="Q41" i="9" s="1"/>
  <c r="O26" i="4"/>
  <c r="P25" i="9" s="1"/>
  <c r="Q25" i="9" s="1"/>
  <c r="CH26" i="4"/>
  <c r="P96" i="9" s="1"/>
  <c r="Q96" i="9" s="1"/>
  <c r="BR26" i="4"/>
  <c r="P80" i="9" s="1"/>
  <c r="Q80" i="9" s="1"/>
  <c r="BB26" i="4"/>
  <c r="P64" i="9" s="1"/>
  <c r="Q64" i="9" s="1"/>
  <c r="AL26" i="4"/>
  <c r="P48" i="9" s="1"/>
  <c r="Q48" i="9" s="1"/>
  <c r="CK26" i="2"/>
  <c r="D99" i="9" s="1"/>
  <c r="E99" i="9" s="1"/>
  <c r="BN26" i="2"/>
  <c r="D76" i="9" s="1"/>
  <c r="E76" i="9" s="1"/>
  <c r="BS26" i="2"/>
  <c r="D81" i="9" s="1"/>
  <c r="E81" i="9" s="1"/>
  <c r="BM26" i="2"/>
  <c r="D75" i="9" s="1"/>
  <c r="E75" i="9" s="1"/>
  <c r="AY26" i="2"/>
  <c r="D61" i="9" s="1"/>
  <c r="E61" i="9" s="1"/>
  <c r="X26" i="2"/>
  <c r="D34" i="9" s="1"/>
  <c r="E34" i="9" s="1"/>
  <c r="CJ26" i="2"/>
  <c r="D98" i="9" s="1"/>
  <c r="E98" i="9" s="1"/>
  <c r="BI26" i="2"/>
  <c r="D71" i="9" s="1"/>
  <c r="E71" i="9" s="1"/>
  <c r="AL26" i="2"/>
  <c r="D48" i="9" s="1"/>
  <c r="E48" i="9" s="1"/>
  <c r="BC26" i="2"/>
  <c r="D65" i="9" s="1"/>
  <c r="E65" i="9" s="1"/>
  <c r="CN26" i="2"/>
  <c r="BV26" i="2"/>
  <c r="D84" i="9" s="1"/>
  <c r="E84" i="9" s="1"/>
  <c r="R26" i="2"/>
  <c r="D28" i="9" s="1"/>
  <c r="E28" i="9" s="1"/>
  <c r="CD26" i="2"/>
  <c r="D92" i="9" s="1"/>
  <c r="E92" i="9" s="1"/>
  <c r="AB26" i="2"/>
  <c r="D38" i="9" s="1"/>
  <c r="E38" i="9" s="1"/>
  <c r="Z26" i="2"/>
  <c r="D36" i="9" s="1"/>
  <c r="E36" i="9" s="1"/>
  <c r="BO26" i="2"/>
  <c r="D77" i="9" s="1"/>
  <c r="E77" i="9" s="1"/>
  <c r="AN26" i="2"/>
  <c r="D50" i="9" s="1"/>
  <c r="E50" i="9" s="1"/>
  <c r="M26" i="2"/>
  <c r="D23" i="9" s="1"/>
  <c r="E23" i="9" s="1"/>
  <c r="BY26" i="2"/>
  <c r="D87" i="9" s="1"/>
  <c r="E87" i="9" s="1"/>
  <c r="BB26" i="2"/>
  <c r="D64" i="9" s="1"/>
  <c r="E64" i="9" s="1"/>
  <c r="CI26" i="2"/>
  <c r="D97" i="9" s="1"/>
  <c r="E97" i="9" s="1"/>
  <c r="AW26" i="2"/>
  <c r="D59" i="9" s="1"/>
  <c r="E59" i="9" s="1"/>
  <c r="CD26" i="5"/>
  <c r="V92" i="9" s="1"/>
  <c r="W92" i="9" s="1"/>
  <c r="BN26" i="5"/>
  <c r="V76" i="9" s="1"/>
  <c r="W76" i="9" s="1"/>
  <c r="AX26" i="5"/>
  <c r="V60" i="9" s="1"/>
  <c r="W60" i="9" s="1"/>
  <c r="AH26" i="5"/>
  <c r="V44" i="9" s="1"/>
  <c r="W44" i="9" s="1"/>
  <c r="R26" i="5"/>
  <c r="V28" i="9" s="1"/>
  <c r="W28" i="9" s="1"/>
  <c r="CG26" i="5"/>
  <c r="V95" i="9" s="1"/>
  <c r="W95" i="9" s="1"/>
  <c r="BQ26" i="5"/>
  <c r="V79" i="9" s="1"/>
  <c r="W79" i="9" s="1"/>
  <c r="BA26" i="5"/>
  <c r="V63" i="9" s="1"/>
  <c r="W63" i="9" s="1"/>
  <c r="AK26" i="5"/>
  <c r="V47" i="9" s="1"/>
  <c r="W47" i="9" s="1"/>
  <c r="U26" i="5"/>
  <c r="V31" i="9" s="1"/>
  <c r="W31" i="9" s="1"/>
  <c r="E26" i="5"/>
  <c r="V15" i="9" s="1"/>
  <c r="W15" i="9" s="1"/>
  <c r="CJ26" i="5"/>
  <c r="V98" i="9" s="1"/>
  <c r="W98" i="9" s="1"/>
  <c r="BT26" i="5"/>
  <c r="V82" i="9" s="1"/>
  <c r="W82" i="9" s="1"/>
  <c r="BD26" i="5"/>
  <c r="V66" i="9" s="1"/>
  <c r="W66" i="9" s="1"/>
  <c r="AN26" i="5"/>
  <c r="V50" i="9" s="1"/>
  <c r="W50" i="9" s="1"/>
  <c r="X26" i="5"/>
  <c r="V34" i="9" s="1"/>
  <c r="W34" i="9" s="1"/>
  <c r="H26" i="5"/>
  <c r="V18" i="9" s="1"/>
  <c r="W18" i="9" s="1"/>
  <c r="CM26" i="5"/>
  <c r="V101" i="9" s="1"/>
  <c r="W101" i="9" s="1"/>
  <c r="BW26" i="5"/>
  <c r="V85" i="9" s="1"/>
  <c r="W85" i="9" s="1"/>
  <c r="BG26" i="5"/>
  <c r="V69" i="9" s="1"/>
  <c r="W69" i="9" s="1"/>
  <c r="AQ26" i="5"/>
  <c r="V53" i="9" s="1"/>
  <c r="W53" i="9" s="1"/>
  <c r="AA26" i="5"/>
  <c r="V37" i="9" s="1"/>
  <c r="W37" i="9" s="1"/>
  <c r="K26" i="5"/>
  <c r="V21" i="9" s="1"/>
  <c r="W21" i="9" s="1"/>
  <c r="B26" i="5"/>
  <c r="V12" i="9" s="1"/>
  <c r="BZ26" i="5"/>
  <c r="V88" i="9" s="1"/>
  <c r="W88" i="9" s="1"/>
  <c r="BJ26" i="5"/>
  <c r="V72" i="9" s="1"/>
  <c r="W72" i="9" s="1"/>
  <c r="AT26" i="5"/>
  <c r="V56" i="9" s="1"/>
  <c r="W56" i="9" s="1"/>
  <c r="AD26" i="5"/>
  <c r="V40" i="9" s="1"/>
  <c r="W40" i="9" s="1"/>
  <c r="N26" i="5"/>
  <c r="V24" i="9" s="1"/>
  <c r="W24" i="9" s="1"/>
  <c r="CC26" i="5"/>
  <c r="V91" i="9" s="1"/>
  <c r="W91" i="9" s="1"/>
  <c r="BM26" i="5"/>
  <c r="V75" i="9" s="1"/>
  <c r="W75" i="9" s="1"/>
  <c r="AW26" i="5"/>
  <c r="V59" i="9" s="1"/>
  <c r="W59" i="9" s="1"/>
  <c r="AG26" i="5"/>
  <c r="V43" i="9" s="1"/>
  <c r="W43" i="9" s="1"/>
  <c r="Q26" i="5"/>
  <c r="V27" i="9" s="1"/>
  <c r="W27" i="9" s="1"/>
  <c r="CF26" i="5"/>
  <c r="V94" i="9" s="1"/>
  <c r="W94" i="9" s="1"/>
  <c r="BP26" i="5"/>
  <c r="V78" i="9" s="1"/>
  <c r="W78" i="9" s="1"/>
  <c r="AZ26" i="5"/>
  <c r="V62" i="9" s="1"/>
  <c r="W62" i="9" s="1"/>
  <c r="AJ26" i="5"/>
  <c r="V46" i="9" s="1"/>
  <c r="W46" i="9" s="1"/>
  <c r="T26" i="5"/>
  <c r="V30" i="9" s="1"/>
  <c r="W30" i="9" s="1"/>
  <c r="D26" i="5"/>
  <c r="V14" i="9" s="1"/>
  <c r="W14" i="9" s="1"/>
  <c r="CI26" i="5"/>
  <c r="V97" i="9" s="1"/>
  <c r="W97" i="9" s="1"/>
  <c r="BS26" i="5"/>
  <c r="V81" i="9" s="1"/>
  <c r="W81" i="9" s="1"/>
  <c r="BC26" i="5"/>
  <c r="V65" i="9" s="1"/>
  <c r="W65" i="9" s="1"/>
  <c r="AM26" i="5"/>
  <c r="V49" i="9" s="1"/>
  <c r="W49" i="9" s="1"/>
  <c r="W26" i="5"/>
  <c r="V33" i="9" s="1"/>
  <c r="W33" i="9" s="1"/>
  <c r="G26" i="5"/>
  <c r="V17" i="9" s="1"/>
  <c r="W17" i="9" s="1"/>
  <c r="CL26" i="5"/>
  <c r="V100" i="9" s="1"/>
  <c r="W100" i="9" s="1"/>
  <c r="BV26" i="5"/>
  <c r="V84" i="9" s="1"/>
  <c r="W84" i="9" s="1"/>
  <c r="BF26" i="5"/>
  <c r="V68" i="9" s="1"/>
  <c r="W68" i="9" s="1"/>
  <c r="AP26" i="5"/>
  <c r="V52" i="9" s="1"/>
  <c r="W52" i="9" s="1"/>
  <c r="Z26" i="5"/>
  <c r="V36" i="9" s="1"/>
  <c r="W36" i="9" s="1"/>
  <c r="J26" i="5"/>
  <c r="V20" i="9" s="1"/>
  <c r="W20" i="9" s="1"/>
  <c r="CO26" i="5"/>
  <c r="V103" i="9" s="1"/>
  <c r="W103" i="9" s="1"/>
  <c r="BY26" i="5"/>
  <c r="V87" i="9" s="1"/>
  <c r="W87" i="9" s="1"/>
  <c r="BI26" i="5"/>
  <c r="V71" i="9" s="1"/>
  <c r="W71" i="9" s="1"/>
  <c r="AS26" i="5"/>
  <c r="V55" i="9" s="1"/>
  <c r="W55" i="9" s="1"/>
  <c r="AC26" i="5"/>
  <c r="V39" i="9" s="1"/>
  <c r="W39" i="9" s="1"/>
  <c r="M26" i="5"/>
  <c r="V23" i="9" s="1"/>
  <c r="W23" i="9" s="1"/>
  <c r="CB26" i="5"/>
  <c r="V90" i="9" s="1"/>
  <c r="W90" i="9" s="1"/>
  <c r="BL26" i="5"/>
  <c r="V74" i="9" s="1"/>
  <c r="W74" i="9" s="1"/>
  <c r="AV26" i="5"/>
  <c r="V58" i="9" s="1"/>
  <c r="W58" i="9" s="1"/>
  <c r="AF26" i="5"/>
  <c r="V42" i="9" s="1"/>
  <c r="W42" i="9" s="1"/>
  <c r="P26" i="5"/>
  <c r="V26" i="9" s="1"/>
  <c r="W26" i="9" s="1"/>
  <c r="CE26" i="5"/>
  <c r="V93" i="9" s="1"/>
  <c r="W93" i="9" s="1"/>
  <c r="BO26" i="5"/>
  <c r="V77" i="9" s="1"/>
  <c r="W77" i="9" s="1"/>
  <c r="AY26" i="5"/>
  <c r="V61" i="9" s="1"/>
  <c r="W61" i="9" s="1"/>
  <c r="AI26" i="5"/>
  <c r="V45" i="9" s="1"/>
  <c r="W45" i="9" s="1"/>
  <c r="S26" i="5"/>
  <c r="V29" i="9" s="1"/>
  <c r="W29" i="9" s="1"/>
  <c r="C26" i="5"/>
  <c r="V13" i="9" s="1"/>
  <c r="W13" i="9" s="1"/>
  <c r="CH26" i="5"/>
  <c r="V96" i="9" s="1"/>
  <c r="W96" i="9" s="1"/>
  <c r="BR26" i="5"/>
  <c r="V80" i="9" s="1"/>
  <c r="W80" i="9" s="1"/>
  <c r="BB26" i="5"/>
  <c r="V64" i="9" s="1"/>
  <c r="W64" i="9" s="1"/>
  <c r="AL26" i="5"/>
  <c r="V48" i="9" s="1"/>
  <c r="W48" i="9" s="1"/>
  <c r="V26" i="5"/>
  <c r="V32" i="9" s="1"/>
  <c r="W32" i="9" s="1"/>
  <c r="F26" i="5"/>
  <c r="V16" i="9" s="1"/>
  <c r="W16" i="9" s="1"/>
  <c r="CK26" i="5"/>
  <c r="V99" i="9" s="1"/>
  <c r="W99" i="9" s="1"/>
  <c r="BU26" i="5"/>
  <c r="V83" i="9" s="1"/>
  <c r="W83" i="9" s="1"/>
  <c r="BE26" i="5"/>
  <c r="V67" i="9" s="1"/>
  <c r="W67" i="9" s="1"/>
  <c r="AO26" i="5"/>
  <c r="V51" i="9" s="1"/>
  <c r="W51" i="9" s="1"/>
  <c r="Y26" i="5"/>
  <c r="V35" i="9" s="1"/>
  <c r="W35" i="9" s="1"/>
  <c r="I26" i="5"/>
  <c r="V19" i="9" s="1"/>
  <c r="W19" i="9" s="1"/>
  <c r="CN26" i="5"/>
  <c r="V102" i="9" s="1"/>
  <c r="W102" i="9" s="1"/>
  <c r="BX26" i="5"/>
  <c r="V86" i="9" s="1"/>
  <c r="W86" i="9" s="1"/>
  <c r="BH26" i="5"/>
  <c r="V70" i="9" s="1"/>
  <c r="W70" i="9" s="1"/>
  <c r="AR26" i="5"/>
  <c r="V54" i="9" s="1"/>
  <c r="W54" i="9" s="1"/>
  <c r="AB26" i="5"/>
  <c r="V38" i="9" s="1"/>
  <c r="W38" i="9" s="1"/>
  <c r="L26" i="5"/>
  <c r="V22" i="9" s="1"/>
  <c r="W22" i="9" s="1"/>
  <c r="CA26" i="5"/>
  <c r="V89" i="9" s="1"/>
  <c r="W89" i="9" s="1"/>
  <c r="BK26" i="5"/>
  <c r="V73" i="9" s="1"/>
  <c r="W73" i="9" s="1"/>
  <c r="AU26" i="5"/>
  <c r="V57" i="9" s="1"/>
  <c r="W57" i="9" s="1"/>
  <c r="AE26" i="5"/>
  <c r="V41" i="9" s="1"/>
  <c r="W41" i="9" s="1"/>
  <c r="W12" i="9" l="1"/>
  <c r="M6" i="9" s="1" a="1"/>
  <c r="M6" i="9" s="1"/>
  <c r="V108" i="9"/>
  <c r="F6" i="9" s="1"/>
  <c r="E12" i="9"/>
  <c r="M3" i="9" s="1" a="1"/>
  <c r="M3" i="9" s="1"/>
  <c r="D108" i="9"/>
  <c r="F3" i="9" s="1"/>
  <c r="K12" i="9"/>
  <c r="M4" i="9" s="1" a="1"/>
  <c r="M4" i="9" s="1"/>
  <c r="J108" i="9"/>
  <c r="F4" i="9" s="1"/>
  <c r="Q12" i="9"/>
  <c r="M5" i="9" s="1" a="1"/>
  <c r="M5" i="9" s="1"/>
  <c r="P108" i="9"/>
  <c r="F5" i="9" s="1"/>
  <c r="E6" i="9"/>
  <c r="E3" i="9" l="1"/>
  <c r="E5" i="9"/>
  <c r="E4"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tc={2DCBA75D-83FF-4F89-8C95-57B17696CDE4}</author>
  </authors>
  <commentList>
    <comment ref="C9" authorId="0" shapeId="0" xr:uid="{2DCBA75D-83FF-4F89-8C95-57B17696CDE4}">
      <text>
        <t>[Threaded comment]
Your version of Excel allows you to read this threaded comment; however, any edits to it will get removed if the file is opened in a newer version of Excel. Learn more: https://go.microsoft.com/fwlink/?linkid=870924
Comment:
    This field should always be one year prior to the year listed in cell C3.</t>
      </text>
    </comment>
  </commentList>
</comments>
</file>

<file path=xl/sharedStrings.xml><?xml version="1.0" encoding="utf-8"?>
<sst xmlns="http://schemas.openxmlformats.org/spreadsheetml/2006/main" count="153" uniqueCount="82">
  <si>
    <t>29-Feb</t>
  </si>
  <si>
    <t>End-of day separated D6 RIN holdings</t>
  </si>
  <si>
    <t>End-of day separated D6 RIN holdings for each corporate affiliate</t>
  </si>
  <si>
    <t>Renewable fuel deficit carryover from compliance period i-1 (RIN-gallons)</t>
  </si>
  <si>
    <t>Advanced biofuel deficit carryover from compliance period i-1 (RIN-gallons)</t>
  </si>
  <si>
    <t>Renewable fuel deficit carryover from compliance period i-2 (RIN-gallons)</t>
  </si>
  <si>
    <t>Advanced biofuel deficit carryover from compliance period i-2 (RIN-gallons)</t>
  </si>
  <si>
    <t>Gasoline production or import in year i-1 (gallons)</t>
  </si>
  <si>
    <t>Corporate affiliate gasoline production or import in year i-1 (gallons)</t>
  </si>
  <si>
    <t>Sum gasoline production in year i-1 (gallons)</t>
  </si>
  <si>
    <t>Diesel production or import in year i-1 (gallons)</t>
  </si>
  <si>
    <t>Corporate affiliate diesel production or import in year i-1 (gallons)</t>
  </si>
  <si>
    <t>Sum diesel production in year i-1 (gallons)</t>
  </si>
  <si>
    <t>Total expected volume of conventional renewable fuels for compliance period i (gallons)</t>
  </si>
  <si>
    <t>Deficits</t>
  </si>
  <si>
    <t>Gasoline Production</t>
  </si>
  <si>
    <t>Exports</t>
  </si>
  <si>
    <t>Sum exported renewable fuel obligation in compliance period i-1 (RIN-gallons)</t>
  </si>
  <si>
    <t>Renewable fuel volume obligation from exporting renewable fuels in compliance period i-1 (RIN-gallons)</t>
  </si>
  <si>
    <t>Corporate affiliate renewable fuel volume obligations from exporting renewable fuels in compliance period i-1 (RIN-gallons)</t>
  </si>
  <si>
    <t>Conventional Renewable Fuel RVO and Deficits</t>
  </si>
  <si>
    <t>Conventional renewable fuel RVO</t>
  </si>
  <si>
    <r>
      <t>Total end-of-day separated D6 RIN holdings (</t>
    </r>
    <r>
      <rPr>
        <sz val="12"/>
        <color theme="1"/>
        <rFont val="Calibri"/>
        <family val="2"/>
      </rPr>
      <t>∑D6RIN</t>
    </r>
    <r>
      <rPr>
        <vertAlign val="subscript"/>
        <sz val="12"/>
        <color theme="1"/>
        <rFont val="Calibri"/>
        <family val="2"/>
      </rPr>
      <t>d</t>
    </r>
    <r>
      <rPr>
        <sz val="12"/>
        <color theme="1"/>
        <rFont val="Calibri"/>
        <family val="2"/>
      </rPr>
      <t>)</t>
    </r>
  </si>
  <si>
    <r>
      <t>Holdings-to-market percentage (HTMP</t>
    </r>
    <r>
      <rPr>
        <vertAlign val="subscript"/>
        <sz val="12"/>
        <color theme="1"/>
        <rFont val="Calibri"/>
        <family val="2"/>
        <scheme val="minor"/>
      </rPr>
      <t>d</t>
    </r>
    <r>
      <rPr>
        <sz val="12"/>
        <color theme="1"/>
        <rFont val="Calibri"/>
        <family val="2"/>
        <scheme val="minor"/>
      </rPr>
      <t>)</t>
    </r>
  </si>
  <si>
    <r>
      <t>Total end-of-day separated D6 RIN holdings (</t>
    </r>
    <r>
      <rPr>
        <sz val="12"/>
        <rFont val="Calibri"/>
        <family val="2"/>
      </rPr>
      <t>∑D6RIN</t>
    </r>
    <r>
      <rPr>
        <vertAlign val="subscript"/>
        <sz val="12"/>
        <rFont val="Calibri"/>
        <family val="2"/>
      </rPr>
      <t>d</t>
    </r>
    <r>
      <rPr>
        <sz val="12"/>
        <rFont val="Calibri"/>
        <family val="2"/>
      </rPr>
      <t>)</t>
    </r>
  </si>
  <si>
    <r>
      <t>Holdings-to-market percentage (HTMP</t>
    </r>
    <r>
      <rPr>
        <vertAlign val="subscript"/>
        <sz val="12"/>
        <rFont val="Calibri"/>
        <family val="2"/>
        <scheme val="minor"/>
      </rPr>
      <t>d</t>
    </r>
    <r>
      <rPr>
        <sz val="12"/>
        <rFont val="Calibri"/>
        <family val="2"/>
        <scheme val="minor"/>
      </rPr>
      <t>)</t>
    </r>
  </si>
  <si>
    <r>
      <t>RFSStd</t>
    </r>
    <r>
      <rPr>
        <vertAlign val="subscript"/>
        <sz val="12"/>
        <rFont val="Calibri"/>
        <family val="2"/>
        <scheme val="minor"/>
      </rPr>
      <t>RF</t>
    </r>
  </si>
  <si>
    <r>
      <t>RFSStd</t>
    </r>
    <r>
      <rPr>
        <vertAlign val="subscript"/>
        <sz val="12"/>
        <rFont val="Calibri"/>
        <family val="2"/>
        <scheme val="minor"/>
      </rPr>
      <t>AB</t>
    </r>
  </si>
  <si>
    <r>
      <t>CNV_VOL</t>
    </r>
    <r>
      <rPr>
        <vertAlign val="subscript"/>
        <sz val="12"/>
        <rFont val="Calibri"/>
        <family val="2"/>
        <scheme val="minor"/>
      </rPr>
      <t>i</t>
    </r>
  </si>
  <si>
    <r>
      <t>GV</t>
    </r>
    <r>
      <rPr>
        <vertAlign val="subscript"/>
        <sz val="12"/>
        <rFont val="Calibri"/>
        <family val="2"/>
        <scheme val="minor"/>
      </rPr>
      <t>i-1</t>
    </r>
  </si>
  <si>
    <r>
      <t>∑GV</t>
    </r>
    <r>
      <rPr>
        <vertAlign val="subscript"/>
        <sz val="12"/>
        <rFont val="Calibri"/>
        <family val="2"/>
        <scheme val="minor"/>
      </rPr>
      <t>i-1</t>
    </r>
  </si>
  <si>
    <r>
      <t>DV</t>
    </r>
    <r>
      <rPr>
        <vertAlign val="subscript"/>
        <sz val="12"/>
        <rFont val="Calibri"/>
        <family val="2"/>
        <scheme val="minor"/>
      </rPr>
      <t>i-1</t>
    </r>
  </si>
  <si>
    <r>
      <t>∑DV</t>
    </r>
    <r>
      <rPr>
        <vertAlign val="subscript"/>
        <sz val="12"/>
        <rFont val="Calibri"/>
        <family val="2"/>
        <scheme val="minor"/>
      </rPr>
      <t>i-1</t>
    </r>
  </si>
  <si>
    <r>
      <t>D</t>
    </r>
    <r>
      <rPr>
        <vertAlign val="subscript"/>
        <sz val="12"/>
        <rFont val="Calibri"/>
        <family val="2"/>
        <scheme val="minor"/>
      </rPr>
      <t>RF,i-1</t>
    </r>
  </si>
  <si>
    <r>
      <t>D</t>
    </r>
    <r>
      <rPr>
        <vertAlign val="subscript"/>
        <sz val="12"/>
        <rFont val="Calibri"/>
        <family val="2"/>
        <scheme val="minor"/>
      </rPr>
      <t>AB,i-1</t>
    </r>
  </si>
  <si>
    <r>
      <t>D</t>
    </r>
    <r>
      <rPr>
        <vertAlign val="subscript"/>
        <sz val="12"/>
        <rFont val="Calibri"/>
        <family val="2"/>
        <scheme val="minor"/>
      </rPr>
      <t>RF,i-2</t>
    </r>
  </si>
  <si>
    <r>
      <t>D</t>
    </r>
    <r>
      <rPr>
        <vertAlign val="subscript"/>
        <sz val="12"/>
        <rFont val="Calibri"/>
        <family val="2"/>
        <scheme val="minor"/>
      </rPr>
      <t>AB,i-2</t>
    </r>
  </si>
  <si>
    <r>
      <t>ERVO</t>
    </r>
    <r>
      <rPr>
        <vertAlign val="subscript"/>
        <sz val="12"/>
        <rFont val="Calibri"/>
        <family val="2"/>
        <scheme val="minor"/>
      </rPr>
      <t>i-1</t>
    </r>
  </si>
  <si>
    <r>
      <t>∑ERVO</t>
    </r>
    <r>
      <rPr>
        <vertAlign val="subscript"/>
        <sz val="12"/>
        <rFont val="Calibri"/>
        <family val="2"/>
        <scheme val="minor"/>
      </rPr>
      <t>i-1</t>
    </r>
  </si>
  <si>
    <r>
      <t>∑CNV_RVO</t>
    </r>
    <r>
      <rPr>
        <vertAlign val="subscript"/>
        <sz val="12"/>
        <rFont val="Calibri"/>
        <family val="2"/>
        <scheme val="minor"/>
      </rPr>
      <t>i-1</t>
    </r>
  </si>
  <si>
    <r>
      <t>∑CNV_DEF</t>
    </r>
    <r>
      <rPr>
        <vertAlign val="subscript"/>
        <sz val="12"/>
        <rFont val="Calibri"/>
        <family val="2"/>
        <scheme val="minor"/>
      </rPr>
      <t>i-1,i-2</t>
    </r>
  </si>
  <si>
    <t>Affiliate renewable fuel deficit carryover from compliance period i-1 (RIN-gallons)</t>
  </si>
  <si>
    <t>Affiliate advanced biofuel deficit carryover from compliance period i-1 (RIN-gallons)</t>
  </si>
  <si>
    <t>Affiliate renewable fuel deficit carryover from compliance period i-2 (RIN-gallons)</t>
  </si>
  <si>
    <t>Affiliate advanced biofuel deficit carryover from compliance period i-2 (RIN-gallons)</t>
  </si>
  <si>
    <t>Days in Q1 that threshold was exceeded:</t>
  </si>
  <si>
    <t>Days in Q2 that threshold was exceeded:</t>
  </si>
  <si>
    <t>Days in Q3 that threshold was exceeded:</t>
  </si>
  <si>
    <t>Days in Q4 that threshold was exceeded:</t>
  </si>
  <si>
    <t>Threshold Exceeded?</t>
  </si>
  <si>
    <r>
      <t>∑CNV_DEF</t>
    </r>
    <r>
      <rPr>
        <vertAlign val="subscript"/>
        <sz val="12"/>
        <rFont val="Calibri"/>
        <family val="2"/>
        <scheme val="minor"/>
      </rPr>
      <t>i-1</t>
    </r>
  </si>
  <si>
    <t>Conventional renewable fuel deficit (for use in calculating HTOP for Q2, Q3, and Q4)</t>
  </si>
  <si>
    <t>Conventional renewable fuel deficit (for use in calculating HTOP for Q1)</t>
  </si>
  <si>
    <t>The below inputs only apply if you are an obligated party or there is at least one obligated party in your corporate affiliate group</t>
  </si>
  <si>
    <t>How should I report on the RFS quarterly activity report?</t>
  </si>
  <si>
    <t xml:space="preserve">RIN Holdings Calculation Tool </t>
  </si>
  <si>
    <t>Version 1.0</t>
  </si>
  <si>
    <r>
      <t>Holdings-to-obligation percentage (HTOP</t>
    </r>
    <r>
      <rPr>
        <vertAlign val="subscript"/>
        <sz val="12"/>
        <color theme="1"/>
        <rFont val="Calibri"/>
        <family val="2"/>
        <scheme val="minor"/>
      </rPr>
      <t>d</t>
    </r>
    <r>
      <rPr>
        <sz val="12"/>
        <color theme="1"/>
        <rFont val="Calibri"/>
        <family val="2"/>
        <scheme val="minor"/>
      </rPr>
      <t>)</t>
    </r>
  </si>
  <si>
    <t>Date</t>
  </si>
  <si>
    <t>Quarter 1</t>
  </si>
  <si>
    <t>Quarter 2</t>
  </si>
  <si>
    <r>
      <t>∑D6RIN</t>
    </r>
    <r>
      <rPr>
        <vertAlign val="subscript"/>
        <sz val="12"/>
        <rFont val="Calibri"/>
        <family val="2"/>
        <scheme val="minor"/>
      </rPr>
      <t>d</t>
    </r>
  </si>
  <si>
    <r>
      <t>HTMP</t>
    </r>
    <r>
      <rPr>
        <vertAlign val="subscript"/>
        <sz val="12"/>
        <rFont val="Calibri"/>
        <family val="2"/>
        <scheme val="minor"/>
      </rPr>
      <t>d</t>
    </r>
  </si>
  <si>
    <r>
      <t>HTOP</t>
    </r>
    <r>
      <rPr>
        <vertAlign val="subscript"/>
        <sz val="12"/>
        <rFont val="Calibri"/>
        <family val="2"/>
        <scheme val="minor"/>
      </rPr>
      <t>d</t>
    </r>
  </si>
  <si>
    <t>Quarter 3</t>
  </si>
  <si>
    <t>Quarter 4</t>
  </si>
  <si>
    <t>Dates on which the threshold was exceeded</t>
  </si>
  <si>
    <t>This tool is meant to be a guide for assisting parties in calculating their aggregated separated D6 RIN holdings and comparing them to the applicable thresholds under 40 CFR 80.1435. While this tool is intended to help simplify the calculations, its accuracy cannot be guaranteed. Each regulated party is individually responsible for complying with the applicable regulations and this tool does not alter or eliminate any of those regulatory requirements. The use of this tool is not mandatory for demonstrating compliance with the applicable regulations.</t>
  </si>
  <si>
    <t xml:space="preserve">*Note: For display purposes, calculated values are rounded to two decimal points, as applicable. For purposes of determining whether the applicable RIN holding thresholds are exceeded, numbers are not rounded. </t>
  </si>
  <si>
    <r>
      <rPr>
        <b/>
        <u/>
        <sz val="14"/>
        <color rgb="FFC00000"/>
        <rFont val="Calibri"/>
        <family val="2"/>
        <scheme val="minor"/>
      </rPr>
      <t xml:space="preserve">Step 2: </t>
    </r>
    <r>
      <rPr>
        <sz val="14"/>
        <color rgb="FFC00000"/>
        <rFont val="Calibri"/>
        <family val="2"/>
        <scheme val="minor"/>
      </rPr>
      <t>For the applicable date, input the end-of-day separated D6 RIN holdings and the end-of-day separated D6 RIN holdings of all corporate affiliates.</t>
    </r>
  </si>
  <si>
    <r>
      <rPr>
        <b/>
        <u/>
        <sz val="14"/>
        <color rgb="FFC00000"/>
        <rFont val="Calibri"/>
        <family val="2"/>
        <scheme val="minor"/>
      </rPr>
      <t>Step 3:</t>
    </r>
    <r>
      <rPr>
        <sz val="14"/>
        <color rgb="FFC00000"/>
        <rFont val="Calibri"/>
        <family val="2"/>
        <scheme val="minor"/>
      </rPr>
      <t xml:space="preserve"> Refer to the "Summary" tab to determine whether the applicable threshold has been exceeded and how to report the exceedance on the quarterly RFS activity report.*</t>
    </r>
  </si>
  <si>
    <t>*As noted previously, this tool is meant only as a guide to assist stakeholders, and its accuracy cannot be guaranteed.  Use of this tool does not alter the applicable regulatory requirements at 40 CFR 80.1435.</t>
  </si>
  <si>
    <t>Renewable Fuel Standards (Year i)</t>
  </si>
  <si>
    <t>Renewable Fuel Standards (Year i-1)</t>
  </si>
  <si>
    <t>Renewable fuel standard for compliance period i-1 (%)</t>
  </si>
  <si>
    <t>Advanced biofuel standard for compliance period i-1 (%)</t>
  </si>
  <si>
    <t>Diesel Production</t>
  </si>
  <si>
    <t>Year:</t>
  </si>
  <si>
    <t>UNITED STATES ENVIRONMENTAL PROTECTION AGENCY</t>
  </si>
  <si>
    <t>OFFICE OF TRANSPORTATION AND AIR QUALITY</t>
  </si>
  <si>
    <t>Updated: 11/25/2019</t>
  </si>
  <si>
    <r>
      <rPr>
        <b/>
        <u/>
        <sz val="14"/>
        <color rgb="FFC00000"/>
        <rFont val="Calibri"/>
        <family val="2"/>
        <scheme val="minor"/>
      </rPr>
      <t>Step 1:</t>
    </r>
    <r>
      <rPr>
        <sz val="14"/>
        <color rgb="FFC00000"/>
        <rFont val="Calibri"/>
        <family val="2"/>
        <scheme val="minor"/>
      </rPr>
      <t xml:space="preserve"> Enter the information on the "Informational Inputs" tab, as applicable. At a minimum, complete the section titled "Renewable Fuel Standards (Year i)" for the year in which the date of calculation is being performed.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</si>
</sst>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
  </numFmts>
  <fonts count="23" x14ac:knownFonts="1">
    <font>
      <sz val="11"/>
      <color theme="1"/>
      <name val="Calibri"/>
      <family val="2"/>
      <scheme val="minor"/>
    </font>
    <font>
      <b/>
      <sz val="12"/>
      <color theme="1"/>
      <name val="Calibri"/>
      <family val="2"/>
      <scheme val="minor"/>
    </font>
    <font>
      <sz val="12"/>
      <color theme="1"/>
      <name val="Calibri"/>
      <family val="2"/>
      <scheme val="minor"/>
    </font>
    <font>
      <vertAlign val="subscript"/>
      <sz val="12"/>
      <color theme="1"/>
      <name val="Calibri"/>
      <family val="2"/>
      <scheme val="minor"/>
    </font>
    <font>
      <sz val="12"/>
      <color theme="1"/>
      <name val="Calibri"/>
      <family val="2"/>
    </font>
    <font>
      <vertAlign val="subscript"/>
      <sz val="12"/>
      <color theme="1"/>
      <name val="Calibri"/>
      <family val="2"/>
    </font>
    <font>
      <sz val="12"/>
      <name val="Calibri"/>
      <family val="2"/>
      <scheme val="minor"/>
    </font>
    <font>
      <b/>
      <sz val="12"/>
      <name val="Calibri"/>
      <family val="2"/>
      <scheme val="minor"/>
    </font>
    <font>
      <sz val="12"/>
      <name val="Calibri"/>
      <family val="2"/>
    </font>
    <font>
      <vertAlign val="subscript"/>
      <sz val="12"/>
      <name val="Calibri"/>
      <family val="2"/>
    </font>
    <font>
      <vertAlign val="subscript"/>
      <sz val="12"/>
      <name val="Calibri"/>
      <family val="2"/>
      <scheme val="minor"/>
    </font>
    <font>
      <sz val="12"/>
      <color theme="0" tint="-0.14999847407452621"/>
      <name val="Calibri"/>
      <family val="2"/>
      <scheme val="minor"/>
    </font>
    <font>
      <u/>
      <sz val="11"/>
      <color theme="10"/>
      <name val="Calibri"/>
      <family val="2"/>
      <scheme val="minor"/>
    </font>
    <font>
      <b/>
      <u/>
      <sz val="12"/>
      <color rgb="FFFF0000"/>
      <name val="Calibri"/>
      <family val="2"/>
      <scheme val="minor"/>
    </font>
    <font>
      <b/>
      <u/>
      <sz val="12"/>
      <name val="Calibri"/>
      <family val="2"/>
      <scheme val="minor"/>
    </font>
    <font>
      <sz val="11"/>
      <color theme="0" tint="-0.14999847407452621"/>
      <name val="Calibri"/>
      <family val="2"/>
      <scheme val="minor"/>
    </font>
    <font>
      <b/>
      <sz val="22"/>
      <color theme="1"/>
      <name val="Calibri"/>
      <family val="2"/>
      <scheme val="minor"/>
    </font>
    <font>
      <b/>
      <u/>
      <sz val="12"/>
      <color theme="1"/>
      <name val="Calibri"/>
      <family val="2"/>
      <scheme val="minor"/>
    </font>
    <font>
      <b/>
      <sz val="11"/>
      <color theme="1"/>
      <name val="Calibri"/>
      <family val="2"/>
      <scheme val="minor"/>
    </font>
    <font>
      <i/>
      <sz val="11"/>
      <color theme="1"/>
      <name val="Calibri"/>
      <family val="2"/>
      <scheme val="minor"/>
    </font>
    <font>
      <sz val="14"/>
      <color rgb="FFC00000"/>
      <name val="Calibri"/>
      <family val="2"/>
      <scheme val="minor"/>
    </font>
    <font>
      <b/>
      <u/>
      <sz val="14"/>
      <color rgb="FFC00000"/>
      <name val="Calibri"/>
      <family val="2"/>
      <scheme val="minor"/>
    </font>
    <font>
      <sz val="11"/>
      <name val="Calibri"/>
      <family val="2"/>
      <scheme val="minor"/>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2" fillId="0" borderId="0" applyNumberFormat="0" applyFill="0" applyBorder="0" applyAlignment="0" applyProtection="0"/>
  </cellStyleXfs>
  <cellXfs count="102">
    <xf numFmtId="0" fontId="0" fillId="0" borderId="0" xfId="0"/>
    <xf numFmtId="3" fontId="1" fillId="2" borderId="0" xfId="0" applyNumberFormat="1" applyFont="1" applyFill="1" applyProtection="1"/>
    <xf numFmtId="0" fontId="2" fillId="2" borderId="0" xfId="0" applyFont="1" applyFill="1" applyProtection="1"/>
    <xf numFmtId="164" fontId="2" fillId="2" borderId="0" xfId="0" applyNumberFormat="1" applyFont="1" applyFill="1" applyProtection="1"/>
    <xf numFmtId="16" fontId="2" fillId="2" borderId="0" xfId="0" applyNumberFormat="1" applyFont="1" applyFill="1" applyProtection="1"/>
    <xf numFmtId="164" fontId="2" fillId="2" borderId="0" xfId="0" applyNumberFormat="1" applyFont="1" applyFill="1" applyAlignment="1" applyProtection="1">
      <alignment horizontal="right"/>
    </xf>
    <xf numFmtId="3" fontId="2" fillId="2" borderId="0" xfId="0" applyNumberFormat="1" applyFont="1" applyFill="1" applyProtection="1"/>
    <xf numFmtId="10" fontId="2" fillId="2" borderId="0" xfId="0" applyNumberFormat="1" applyFont="1" applyFill="1" applyProtection="1"/>
    <xf numFmtId="10" fontId="2" fillId="0" borderId="0" xfId="0" applyNumberFormat="1" applyFont="1" applyProtection="1"/>
    <xf numFmtId="4" fontId="2" fillId="2" borderId="0" xfId="0" applyNumberFormat="1" applyFont="1" applyFill="1" applyProtection="1"/>
    <xf numFmtId="10" fontId="6" fillId="2" borderId="0" xfId="0" applyNumberFormat="1" applyFont="1" applyFill="1" applyProtection="1"/>
    <xf numFmtId="0" fontId="6" fillId="2" borderId="0" xfId="0" applyFont="1" applyFill="1" applyProtection="1"/>
    <xf numFmtId="3" fontId="6" fillId="0" borderId="0" xfId="0" applyNumberFormat="1" applyFont="1" applyProtection="1">
      <protection locked="0"/>
    </xf>
    <xf numFmtId="3" fontId="6" fillId="2" borderId="0" xfId="0" applyNumberFormat="1" applyFont="1" applyFill="1" applyProtection="1"/>
    <xf numFmtId="3" fontId="6" fillId="0" borderId="7" xfId="0" applyNumberFormat="1" applyFont="1" applyBorder="1" applyProtection="1">
      <protection locked="0"/>
    </xf>
    <xf numFmtId="3" fontId="6" fillId="0" borderId="3" xfId="0" applyNumberFormat="1" applyFont="1" applyBorder="1" applyProtection="1">
      <protection locked="0"/>
    </xf>
    <xf numFmtId="3" fontId="6" fillId="0" borderId="5" xfId="0" applyNumberFormat="1" applyFont="1" applyBorder="1" applyProtection="1">
      <protection locked="0"/>
    </xf>
    <xf numFmtId="0" fontId="6" fillId="2" borderId="2" xfId="0" applyFont="1" applyFill="1" applyBorder="1" applyProtection="1"/>
    <xf numFmtId="0" fontId="6" fillId="2" borderId="4" xfId="0" applyFont="1" applyFill="1" applyBorder="1" applyProtection="1"/>
    <xf numFmtId="0" fontId="6" fillId="2" borderId="6" xfId="0" applyFont="1" applyFill="1" applyBorder="1" applyProtection="1"/>
    <xf numFmtId="3" fontId="7" fillId="2" borderId="1" xfId="0" applyNumberFormat="1" applyFont="1" applyFill="1" applyBorder="1" applyProtection="1"/>
    <xf numFmtId="0" fontId="6" fillId="2" borderId="0" xfId="0" applyFont="1" applyFill="1" applyBorder="1" applyProtection="1"/>
    <xf numFmtId="3" fontId="7" fillId="2" borderId="0" xfId="0" applyNumberFormat="1" applyFont="1" applyFill="1" applyBorder="1" applyProtection="1"/>
    <xf numFmtId="164" fontId="6" fillId="2" borderId="0" xfId="0" applyNumberFormat="1" applyFont="1" applyFill="1" applyProtection="1"/>
    <xf numFmtId="16" fontId="6" fillId="2" borderId="0" xfId="0" applyNumberFormat="1" applyFont="1" applyFill="1" applyProtection="1"/>
    <xf numFmtId="3" fontId="7" fillId="2" borderId="0" xfId="0" applyNumberFormat="1" applyFont="1" applyFill="1" applyProtection="1"/>
    <xf numFmtId="10" fontId="6" fillId="0" borderId="0" xfId="0" applyNumberFormat="1" applyFont="1" applyProtection="1"/>
    <xf numFmtId="0" fontId="0" fillId="2" borderId="0" xfId="0" applyFill="1" applyProtection="1"/>
    <xf numFmtId="10" fontId="2" fillId="0" borderId="0" xfId="0" applyNumberFormat="1" applyFont="1" applyAlignment="1" applyProtection="1">
      <alignment horizontal="right"/>
    </xf>
    <xf numFmtId="10" fontId="6" fillId="0" borderId="0" xfId="0" applyNumberFormat="1" applyFont="1" applyAlignment="1" applyProtection="1">
      <alignment horizontal="right"/>
    </xf>
    <xf numFmtId="0" fontId="11" fillId="2" borderId="0" xfId="0" applyFont="1" applyFill="1" applyProtection="1"/>
    <xf numFmtId="3" fontId="2" fillId="0" borderId="0" xfId="0" applyNumberFormat="1" applyFont="1" applyProtection="1">
      <protection locked="0"/>
    </xf>
    <xf numFmtId="0" fontId="2" fillId="2" borderId="0" xfId="0" applyFont="1" applyFill="1"/>
    <xf numFmtId="0" fontId="1" fillId="2" borderId="0" xfId="0" applyFont="1" applyFill="1"/>
    <xf numFmtId="0" fontId="12" fillId="2" borderId="0" xfId="1" applyFill="1" applyProtection="1"/>
    <xf numFmtId="164" fontId="2" fillId="2" borderId="0" xfId="0" applyNumberFormat="1" applyFont="1" applyFill="1"/>
    <xf numFmtId="0" fontId="2" fillId="2" borderId="0" xfId="0" applyFont="1" applyFill="1" applyAlignment="1">
      <alignment horizontal="center"/>
    </xf>
    <xf numFmtId="164" fontId="6" fillId="2" borderId="0" xfId="0" applyNumberFormat="1" applyFont="1" applyFill="1" applyBorder="1"/>
    <xf numFmtId="164" fontId="1" fillId="2" borderId="0" xfId="0" applyNumberFormat="1" applyFont="1" applyFill="1"/>
    <xf numFmtId="3" fontId="6" fillId="2" borderId="0" xfId="0" applyNumberFormat="1" applyFont="1" applyFill="1" applyBorder="1" applyProtection="1">
      <protection locked="0"/>
    </xf>
    <xf numFmtId="3" fontId="6" fillId="2" borderId="10" xfId="0" applyNumberFormat="1" applyFont="1" applyFill="1" applyBorder="1" applyProtection="1"/>
    <xf numFmtId="3" fontId="6" fillId="2" borderId="11" xfId="0" applyNumberFormat="1" applyFont="1" applyFill="1" applyBorder="1" applyProtection="1"/>
    <xf numFmtId="3" fontId="6" fillId="2" borderId="9" xfId="0" applyNumberFormat="1" applyFont="1" applyFill="1" applyBorder="1" applyProtection="1"/>
    <xf numFmtId="0" fontId="13" fillId="2" borderId="0" xfId="0" applyFont="1" applyFill="1" applyBorder="1" applyProtection="1"/>
    <xf numFmtId="0" fontId="15" fillId="2" borderId="0" xfId="0" applyFont="1" applyFill="1" applyProtection="1"/>
    <xf numFmtId="0" fontId="14" fillId="2" borderId="0" xfId="0" applyFont="1" applyFill="1" applyAlignment="1"/>
    <xf numFmtId="0" fontId="2" fillId="2" borderId="0" xfId="0" applyFont="1" applyFill="1" applyAlignment="1"/>
    <xf numFmtId="0" fontId="0" fillId="2" borderId="0" xfId="0" applyFill="1"/>
    <xf numFmtId="0" fontId="18" fillId="2" borderId="0" xfId="0" applyFont="1" applyFill="1"/>
    <xf numFmtId="0" fontId="16" fillId="2" borderId="0" xfId="0" applyFont="1" applyFill="1" applyAlignment="1">
      <alignment horizontal="center"/>
    </xf>
    <xf numFmtId="0" fontId="0" fillId="2" borderId="0" xfId="0" applyFill="1" applyAlignment="1">
      <alignment horizontal="center"/>
    </xf>
    <xf numFmtId="164" fontId="2" fillId="2" borderId="0" xfId="0" applyNumberFormat="1" applyFont="1" applyFill="1" applyAlignment="1">
      <alignment vertical="top"/>
    </xf>
    <xf numFmtId="164" fontId="2" fillId="2" borderId="2" xfId="0" applyNumberFormat="1" applyFont="1" applyFill="1" applyBorder="1" applyAlignment="1">
      <alignment horizontal="center"/>
    </xf>
    <xf numFmtId="164" fontId="6" fillId="2" borderId="6" xfId="0" applyNumberFormat="1" applyFont="1" applyFill="1" applyBorder="1" applyAlignment="1">
      <alignment horizontal="center" vertical="center"/>
    </xf>
    <xf numFmtId="3" fontId="6" fillId="2" borderId="8" xfId="0" applyNumberFormat="1" applyFont="1" applyFill="1" applyBorder="1" applyAlignment="1">
      <alignment horizontal="center" vertical="center"/>
    </xf>
    <xf numFmtId="0" fontId="6" fillId="2" borderId="8" xfId="0" applyFont="1" applyFill="1" applyBorder="1" applyAlignment="1">
      <alignment horizontal="center" vertical="center"/>
    </xf>
    <xf numFmtId="164" fontId="6" fillId="2" borderId="13"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0" fontId="6" fillId="2" borderId="14" xfId="0" applyFont="1" applyFill="1" applyBorder="1" applyAlignment="1">
      <alignment horizontal="center" vertical="center"/>
    </xf>
    <xf numFmtId="0" fontId="0" fillId="2" borderId="0" xfId="0" applyFill="1" applyAlignment="1">
      <alignment vertical="center"/>
    </xf>
    <xf numFmtId="3" fontId="2" fillId="2" borderId="12" xfId="0" applyNumberFormat="1" applyFont="1" applyFill="1" applyBorder="1" applyAlignment="1">
      <alignment horizontal="center"/>
    </xf>
    <xf numFmtId="10" fontId="2" fillId="0" borderId="12" xfId="0" applyNumberFormat="1" applyFont="1" applyBorder="1" applyAlignment="1" applyProtection="1">
      <alignment horizontal="center"/>
    </xf>
    <xf numFmtId="164" fontId="2" fillId="2" borderId="4" xfId="0" applyNumberFormat="1" applyFont="1" applyFill="1" applyBorder="1" applyAlignment="1">
      <alignment horizontal="center"/>
    </xf>
    <xf numFmtId="3" fontId="2" fillId="2" borderId="0" xfId="0" applyNumberFormat="1" applyFont="1" applyFill="1" applyBorder="1" applyAlignment="1">
      <alignment horizontal="center"/>
    </xf>
    <xf numFmtId="10" fontId="2" fillId="0" borderId="0" xfId="0" applyNumberFormat="1" applyFont="1" applyBorder="1" applyAlignment="1" applyProtection="1">
      <alignment horizontal="center"/>
    </xf>
    <xf numFmtId="164" fontId="2" fillId="2" borderId="6" xfId="0" applyNumberFormat="1" applyFont="1" applyFill="1" applyBorder="1" applyAlignment="1">
      <alignment horizontal="center"/>
    </xf>
    <xf numFmtId="3" fontId="2" fillId="2" borderId="8" xfId="0" applyNumberFormat="1" applyFont="1" applyFill="1" applyBorder="1" applyAlignment="1">
      <alignment horizontal="center"/>
    </xf>
    <xf numFmtId="10" fontId="2" fillId="0" borderId="8" xfId="0" applyNumberFormat="1" applyFont="1" applyBorder="1" applyAlignment="1" applyProtection="1">
      <alignment horizontal="center"/>
    </xf>
    <xf numFmtId="0" fontId="15" fillId="2" borderId="0" xfId="0" applyFont="1" applyFill="1"/>
    <xf numFmtId="0" fontId="11" fillId="2" borderId="0" xfId="0" applyFont="1" applyFill="1"/>
    <xf numFmtId="164" fontId="17" fillId="2" borderId="0" xfId="0" applyNumberFormat="1" applyFont="1" applyFill="1"/>
    <xf numFmtId="0" fontId="6" fillId="2" borderId="2" xfId="0" applyFont="1" applyFill="1" applyBorder="1" applyAlignment="1" applyProtection="1">
      <alignment horizontal="right"/>
    </xf>
    <xf numFmtId="2" fontId="6" fillId="2" borderId="4" xfId="0" applyNumberFormat="1" applyFont="1" applyFill="1" applyBorder="1" applyProtection="1"/>
    <xf numFmtId="10" fontId="6" fillId="0" borderId="5" xfId="0" applyNumberFormat="1" applyFont="1" applyFill="1" applyBorder="1" applyProtection="1">
      <protection locked="0"/>
    </xf>
    <xf numFmtId="10" fontId="6" fillId="0" borderId="7" xfId="0" applyNumberFormat="1" applyFont="1" applyFill="1" applyBorder="1" applyProtection="1">
      <protection locked="0"/>
    </xf>
    <xf numFmtId="3" fontId="6" fillId="0" borderId="7" xfId="0" applyNumberFormat="1" applyFont="1" applyFill="1" applyBorder="1" applyProtection="1">
      <protection locked="0"/>
    </xf>
    <xf numFmtId="0" fontId="6" fillId="0" borderId="3" xfId="0" applyFont="1" applyFill="1" applyBorder="1" applyAlignment="1" applyProtection="1">
      <alignment horizontal="right"/>
      <protection locked="0"/>
    </xf>
    <xf numFmtId="0" fontId="22" fillId="2" borderId="0" xfId="0" applyFont="1" applyFill="1" applyAlignment="1">
      <alignment horizontal="left" wrapText="1"/>
    </xf>
    <xf numFmtId="0" fontId="0" fillId="2" borderId="0" xfId="0" applyFill="1" applyAlignment="1">
      <alignment horizontal="center"/>
    </xf>
    <xf numFmtId="0" fontId="16" fillId="2" borderId="0" xfId="0" applyFont="1" applyFill="1" applyAlignment="1">
      <alignment horizontal="center"/>
    </xf>
    <xf numFmtId="0" fontId="19" fillId="2" borderId="0" xfId="0" applyFont="1" applyFill="1" applyAlignment="1">
      <alignment horizontal="left" vertical="top" wrapText="1"/>
    </xf>
    <xf numFmtId="0" fontId="0" fillId="2" borderId="0" xfId="0" applyFill="1" applyAlignment="1">
      <alignment horizontal="left" wrapText="1"/>
    </xf>
    <xf numFmtId="0" fontId="20" fillId="2" borderId="0" xfId="0" applyFont="1" applyFill="1" applyAlignment="1">
      <alignment horizontal="left" wrapText="1"/>
    </xf>
    <xf numFmtId="0" fontId="6" fillId="2" borderId="4" xfId="0" applyFont="1" applyFill="1" applyBorder="1" applyAlignment="1" applyProtection="1">
      <alignment horizontal="center"/>
    </xf>
    <xf numFmtId="0" fontId="7" fillId="2" borderId="0" xfId="0" applyFont="1" applyFill="1" applyAlignment="1" applyProtection="1">
      <alignment horizontal="center"/>
    </xf>
    <xf numFmtId="0" fontId="7" fillId="2" borderId="8" xfId="0" applyFont="1" applyFill="1" applyBorder="1" applyAlignment="1" applyProtection="1">
      <alignment horizontal="center"/>
    </xf>
    <xf numFmtId="0" fontId="7" fillId="2" borderId="0" xfId="0" applyFont="1" applyFill="1" applyBorder="1" applyAlignment="1" applyProtection="1">
      <alignment horizontal="center"/>
    </xf>
    <xf numFmtId="0" fontId="2" fillId="2" borderId="0" xfId="0" applyNumberFormat="1" applyFont="1" applyFill="1" applyBorder="1" applyAlignment="1">
      <alignment horizontal="center"/>
    </xf>
    <xf numFmtId="49" fontId="6" fillId="2" borderId="8" xfId="0" applyNumberFormat="1" applyFont="1" applyFill="1" applyBorder="1" applyAlignment="1">
      <alignment horizontal="center" vertical="center" wrapText="1"/>
    </xf>
    <xf numFmtId="0" fontId="2" fillId="2" borderId="12" xfId="0" applyNumberFormat="1" applyFont="1" applyFill="1" applyBorder="1" applyAlignment="1">
      <alignment horizontal="center"/>
    </xf>
    <xf numFmtId="0" fontId="2" fillId="2" borderId="8" xfId="0" applyNumberFormat="1" applyFont="1" applyFill="1" applyBorder="1" applyAlignment="1">
      <alignment horizontal="center"/>
    </xf>
    <xf numFmtId="0" fontId="2" fillId="2" borderId="3" xfId="0" applyNumberFormat="1" applyFont="1" applyFill="1" applyBorder="1" applyAlignment="1">
      <alignment horizontal="center"/>
    </xf>
    <xf numFmtId="0" fontId="2" fillId="2" borderId="5" xfId="0" applyNumberFormat="1" applyFont="1" applyFill="1" applyBorder="1" applyAlignment="1">
      <alignment horizontal="center"/>
    </xf>
    <xf numFmtId="0" fontId="2" fillId="2" borderId="7" xfId="0" applyNumberFormat="1" applyFont="1" applyFill="1" applyBorder="1" applyAlignment="1">
      <alignment horizontal="center"/>
    </xf>
    <xf numFmtId="0" fontId="2" fillId="2" borderId="13" xfId="0" applyFont="1" applyFill="1" applyBorder="1" applyAlignment="1">
      <alignment horizontal="center"/>
    </xf>
    <xf numFmtId="0" fontId="2" fillId="2" borderId="14" xfId="0" applyFont="1" applyFill="1" applyBorder="1" applyAlignment="1">
      <alignment horizontal="center"/>
    </xf>
    <xf numFmtId="49" fontId="6" fillId="2" borderId="14" xfId="0" applyNumberFormat="1" applyFont="1" applyFill="1" applyBorder="1" applyAlignment="1">
      <alignment horizontal="center" vertical="center" wrapText="1"/>
    </xf>
    <xf numFmtId="49" fontId="6" fillId="2" borderId="15" xfId="0" applyNumberFormat="1" applyFont="1" applyFill="1" applyBorder="1" applyAlignment="1">
      <alignment horizontal="center" vertical="center" wrapText="1"/>
    </xf>
    <xf numFmtId="164" fontId="2" fillId="2" borderId="13" xfId="0" applyNumberFormat="1" applyFont="1" applyFill="1" applyBorder="1" applyAlignment="1">
      <alignment horizontal="center"/>
    </xf>
    <xf numFmtId="164" fontId="2" fillId="2" borderId="14" xfId="0" applyNumberFormat="1" applyFont="1" applyFill="1" applyBorder="1" applyAlignment="1">
      <alignment horizontal="center"/>
    </xf>
    <xf numFmtId="164" fontId="2" fillId="2" borderId="15" xfId="0" applyNumberFormat="1" applyFont="1" applyFill="1" applyBorder="1" applyAlignment="1">
      <alignment horizontal="center"/>
    </xf>
    <xf numFmtId="0" fontId="2" fillId="2" borderId="0" xfId="0" applyFont="1" applyFill="1" applyAlignment="1">
      <alignment horizontal="center"/>
    </xf>
  </cellXfs>
  <cellStyles count="2">
    <cellStyle name="Hyperlink" xfId="1" builtinId="8"/>
    <cellStyle name="Normal" xfId="0" builtinId="0"/>
  </cellStyles>
  <dxfs count="25">
    <dxf>
      <fill>
        <patternFill>
          <bgColor theme="9" tint="0.39994506668294322"/>
        </patternFill>
      </fill>
    </dxf>
    <dxf>
      <fill>
        <patternFill>
          <bgColor rgb="FFFF8989"/>
        </patternFill>
      </fill>
    </dxf>
    <dxf>
      <fill>
        <patternFill>
          <bgColor theme="9" tint="0.39994506668294322"/>
        </patternFill>
      </fill>
    </dxf>
    <dxf>
      <fill>
        <patternFill>
          <bgColor rgb="FFFF8989"/>
        </patternFill>
      </fill>
    </dxf>
    <dxf>
      <fill>
        <patternFill>
          <bgColor theme="0" tint="-0.14996795556505021"/>
        </patternFill>
      </fill>
    </dxf>
    <dxf>
      <fill>
        <patternFill>
          <bgColor theme="0" tint="-0.14996795556505021"/>
        </patternFill>
      </fill>
    </dxf>
    <dxf>
      <fill>
        <patternFill>
          <bgColor theme="9" tint="0.39994506668294322"/>
        </patternFill>
      </fill>
    </dxf>
    <dxf>
      <fill>
        <patternFill>
          <bgColor rgb="FFFF8989"/>
        </patternFill>
      </fill>
    </dxf>
    <dxf>
      <fill>
        <patternFill>
          <bgColor theme="9" tint="0.39994506668294322"/>
        </patternFill>
      </fill>
    </dxf>
    <dxf>
      <fill>
        <patternFill>
          <bgColor rgb="FFFF8989"/>
        </patternFill>
      </fill>
    </dxf>
    <dxf>
      <fill>
        <patternFill>
          <bgColor theme="0" tint="-0.14996795556505021"/>
        </patternFill>
      </fill>
    </dxf>
    <dxf>
      <fill>
        <patternFill>
          <bgColor theme="9" tint="0.39994506668294322"/>
        </patternFill>
      </fill>
    </dxf>
    <dxf>
      <fill>
        <patternFill>
          <bgColor rgb="FFFF8989"/>
        </patternFill>
      </fill>
    </dxf>
    <dxf>
      <fill>
        <patternFill>
          <bgColor theme="9" tint="0.39994506668294322"/>
        </patternFill>
      </fill>
    </dxf>
    <dxf>
      <fill>
        <patternFill>
          <bgColor rgb="FFFF8989"/>
        </patternFill>
      </fill>
    </dxf>
    <dxf>
      <fill>
        <patternFill>
          <bgColor theme="0" tint="-0.14996795556505021"/>
        </patternFill>
      </fill>
    </dxf>
    <dxf>
      <fill>
        <patternFill>
          <bgColor theme="9" tint="0.39994506668294322"/>
        </patternFill>
      </fill>
    </dxf>
    <dxf>
      <fill>
        <patternFill>
          <bgColor rgb="FFFF8989"/>
        </patternFill>
      </fill>
    </dxf>
    <dxf>
      <fill>
        <patternFill>
          <bgColor theme="9" tint="0.39994506668294322"/>
        </patternFill>
      </fill>
    </dxf>
    <dxf>
      <fill>
        <patternFill>
          <bgColor rgb="FFFF8989"/>
        </patternFill>
      </fill>
    </dxf>
    <dxf>
      <fill>
        <patternFill>
          <bgColor theme="9" tint="0.39994506668294322"/>
        </patternFill>
      </fill>
    </dxf>
    <dxf>
      <fill>
        <patternFill>
          <bgColor rgb="FFFF8989"/>
        </patternFill>
      </fill>
    </dxf>
    <dxf>
      <fill>
        <patternFill>
          <bgColor theme="0" tint="-0.14996795556505021"/>
        </patternFill>
      </fill>
    </dxf>
    <dxf>
      <fill>
        <patternFill>
          <bgColor theme="9" tint="0.39994506668294322"/>
        </patternFill>
      </fill>
    </dxf>
    <dxf>
      <fill>
        <patternFill>
          <bgColor rgb="FFFF8989"/>
        </patternFill>
      </fill>
    </dxf>
  </dxfs>
  <tableStyles count="0" defaultTableStyle="TableStyleMedium2" defaultPivotStyle="PivotStyleLight16"/>
  <colors>
    <mruColors>
      <color rgb="FFFF8989"/>
      <color rgb="FFFF9F9F"/>
      <color rgb="FFFFAF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247650</xdr:colOff>
      <xdr:row>0</xdr:row>
      <xdr:rowOff>104775</xdr:rowOff>
    </xdr:from>
    <xdr:to>
      <xdr:col>1</xdr:col>
      <xdr:colOff>704850</xdr:colOff>
      <xdr:row>6</xdr:row>
      <xdr:rowOff>28575</xdr:rowOff>
    </xdr:to>
    <xdr:pic>
      <xdr:nvPicPr>
        <xdr:cNvPr id="4" name="Picture 3" descr="http://www.epa.gov/productreview/seal-logo/files/epa_seal_medium.gif">
          <a:extLst>
            <a:ext uri="{FF2B5EF4-FFF2-40B4-BE49-F238E27FC236}">
              <a16:creationId xmlns:a16="http://schemas.microsoft.com/office/drawing/2014/main" id="{7F05F71B-408F-4B55-AE88-481E06B84B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47650" y="104775"/>
          <a:ext cx="1066800" cy="1066800"/>
        </a:xfrm>
        <a:prstGeom prst="rect">
          <a:avLst/>
        </a:prstGeom>
        <a:noFill/>
      </xdr:spPr>
    </xdr:pic>
    <xdr:clientData/>
  </xdr:twoCellAnchor>
</xdr:wsDr>
</file>

<file path=xl/persons/person.xml><?xml version="1.0" encoding="utf-8"?>
<personList xmlns="http://schemas.microsoft.com/office/spreadsheetml/2018/threadedcomments" xmlns:x="http://schemas.openxmlformats.org/spreadsheetml/2006/main">
  <person displayName="EPA" id="{978D91F6-F8F6-46A0-B2F1-6D89DD243B9F}" userId="EPA" providerId="None"/>
  <person displayName="Thomas Boylan" id="{867DD38B-5929-4B7F-AB05-D422DF18C0A7}" userId="Thomas Boylan"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9" dT="2019-10-16T20:30:52.44" personId="{978D91F6-F8F6-46A0-B2F1-6D89DD243B9F}" id="{2DCBA75D-83FF-4F89-8C95-57B17696CDE4}">
    <text>This field should always be one year prior to the year listed in cell C3.</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70852-8411-47AA-B975-597C4E55697B}">
  <dimension ref="B1:H18"/>
  <sheetViews>
    <sheetView tabSelected="1" workbookViewId="0">
      <selection activeCell="B2" sqref="B2:E2"/>
    </sheetView>
  </sheetViews>
  <sheetFormatPr defaultRowHeight="15" x14ac:dyDescent="0.25"/>
  <cols>
    <col min="1" max="1" width="9.140625" style="47"/>
    <col min="2" max="2" width="71.85546875" style="47" customWidth="1"/>
    <col min="3" max="16384" width="9.140625" style="47"/>
  </cols>
  <sheetData>
    <row r="1" spans="2:8" x14ac:dyDescent="0.25">
      <c r="B1" s="78"/>
      <c r="C1" s="78"/>
      <c r="D1" s="78"/>
      <c r="E1" s="78"/>
    </row>
    <row r="2" spans="2:8" x14ac:dyDescent="0.25">
      <c r="B2" s="78" t="s">
        <v>78</v>
      </c>
      <c r="C2" s="78"/>
      <c r="D2" s="78"/>
      <c r="E2" s="78"/>
    </row>
    <row r="3" spans="2:8" x14ac:dyDescent="0.25">
      <c r="B3" s="78" t="s">
        <v>79</v>
      </c>
      <c r="C3" s="78"/>
      <c r="D3" s="78"/>
      <c r="E3" s="78"/>
    </row>
    <row r="5" spans="2:8" x14ac:dyDescent="0.25">
      <c r="B5" s="79" t="s">
        <v>55</v>
      </c>
      <c r="C5" s="79"/>
      <c r="D5" s="79"/>
      <c r="E5" s="79"/>
      <c r="G5" s="48" t="s">
        <v>56</v>
      </c>
    </row>
    <row r="6" spans="2:8" x14ac:dyDescent="0.25">
      <c r="B6" s="79"/>
      <c r="C6" s="79"/>
      <c r="D6" s="79"/>
      <c r="E6" s="79"/>
      <c r="G6" s="48" t="s">
        <v>80</v>
      </c>
    </row>
    <row r="7" spans="2:8" ht="15.75" customHeight="1" x14ac:dyDescent="0.45">
      <c r="B7" s="49"/>
      <c r="C7" s="49"/>
      <c r="D7" s="49"/>
      <c r="E7" s="49"/>
    </row>
    <row r="8" spans="2:8" ht="81.75" customHeight="1" x14ac:dyDescent="0.25">
      <c r="B8" s="80" t="s">
        <v>67</v>
      </c>
      <c r="C8" s="80"/>
      <c r="D8" s="80"/>
      <c r="E8" s="80"/>
      <c r="F8" s="80"/>
      <c r="G8" s="80"/>
      <c r="H8" s="80"/>
    </row>
    <row r="9" spans="2:8" ht="33.75" customHeight="1" x14ac:dyDescent="0.25">
      <c r="B9" s="81" t="s">
        <v>68</v>
      </c>
      <c r="C9" s="81"/>
      <c r="D9" s="81"/>
      <c r="E9" s="81"/>
      <c r="F9" s="81"/>
      <c r="G9" s="81"/>
      <c r="H9" s="81"/>
    </row>
    <row r="12" spans="2:8" ht="55.5" customHeight="1" x14ac:dyDescent="0.3">
      <c r="B12" s="82" t="s">
        <v>81</v>
      </c>
      <c r="C12" s="82"/>
      <c r="D12" s="82"/>
      <c r="E12" s="82"/>
      <c r="F12" s="82"/>
      <c r="G12" s="82"/>
      <c r="H12" s="82"/>
    </row>
    <row r="13" spans="2:8" ht="54" customHeight="1" x14ac:dyDescent="0.3">
      <c r="B13" s="82" t="s">
        <v>69</v>
      </c>
      <c r="C13" s="82"/>
      <c r="D13" s="82"/>
      <c r="E13" s="82"/>
      <c r="F13" s="82"/>
      <c r="G13" s="82"/>
      <c r="H13" s="82"/>
    </row>
    <row r="14" spans="2:8" ht="54.75" customHeight="1" x14ac:dyDescent="0.3">
      <c r="B14" s="82" t="s">
        <v>70</v>
      </c>
      <c r="C14" s="82"/>
      <c r="D14" s="82"/>
      <c r="E14" s="82"/>
      <c r="F14" s="82"/>
      <c r="G14" s="82"/>
      <c r="H14" s="82"/>
    </row>
    <row r="15" spans="2:8" ht="24.75" customHeight="1" x14ac:dyDescent="0.25"/>
    <row r="16" spans="2:8" ht="41.25" customHeight="1" x14ac:dyDescent="0.25">
      <c r="B16" s="77" t="s">
        <v>71</v>
      </c>
      <c r="C16" s="77"/>
      <c r="D16" s="77"/>
      <c r="E16" s="77"/>
      <c r="F16" s="77"/>
      <c r="G16" s="77"/>
      <c r="H16" s="77"/>
    </row>
    <row r="18" spans="2:8" x14ac:dyDescent="0.25">
      <c r="B18" s="78"/>
      <c r="C18" s="78"/>
      <c r="D18" s="78"/>
      <c r="E18" s="78"/>
      <c r="F18" s="78"/>
      <c r="G18" s="78"/>
      <c r="H18" s="78"/>
    </row>
  </sheetData>
  <sheetProtection algorithmName="SHA-512" hashValue="QHFoiVuN4gzNDirwmbAYAA4Y/4934HXLZkSV/zAI6mqvYX514rcMPU+Rh1hJtBMr6tKTzb62iNWLbhnY3jGVmg==" saltValue="/hNppu6PhRQAfFKHNSDO7Q==" spinCount="100000" sheet="1" objects="1" scenarios="1"/>
  <mergeCells count="11">
    <mergeCell ref="B1:E1"/>
    <mergeCell ref="B2:E2"/>
    <mergeCell ref="B3:E3"/>
    <mergeCell ref="B13:H13"/>
    <mergeCell ref="B14:H14"/>
    <mergeCell ref="B16:H16"/>
    <mergeCell ref="B18:H18"/>
    <mergeCell ref="B5:E6"/>
    <mergeCell ref="B8:H8"/>
    <mergeCell ref="B9:H9"/>
    <mergeCell ref="B12:H12"/>
  </mergeCells>
  <printOptions horizontalCentered="1"/>
  <pageMargins left="0.45" right="0.45" top="0.75" bottom="0.75" header="0.3" footer="0.3"/>
  <pageSetup scale="9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EDDCA-DA45-407E-9BDC-6C6524D4ED82}">
  <dimension ref="B2:H389"/>
  <sheetViews>
    <sheetView zoomScale="90" zoomScaleNormal="90" workbookViewId="0">
      <selection activeCell="C3" sqref="C3"/>
    </sheetView>
  </sheetViews>
  <sheetFormatPr defaultRowHeight="15.75" x14ac:dyDescent="0.25"/>
  <cols>
    <col min="1" max="1" width="9.140625" style="11"/>
    <col min="2" max="2" width="119.42578125" style="11" bestFit="1" customWidth="1"/>
    <col min="3" max="3" width="18.42578125" style="13" bestFit="1" customWidth="1"/>
    <col min="4" max="4" width="15" style="11" bestFit="1" customWidth="1"/>
    <col min="5" max="5" width="9.140625" style="11"/>
    <col min="6" max="6" width="11.42578125" style="11" customWidth="1"/>
    <col min="7" max="7" width="9.140625" style="11"/>
    <col min="8" max="8" width="9.140625" style="30"/>
    <col min="9" max="16384" width="9.140625" style="11"/>
  </cols>
  <sheetData>
    <row r="2" spans="2:8" x14ac:dyDescent="0.25">
      <c r="B2" s="85" t="s">
        <v>72</v>
      </c>
      <c r="C2" s="85"/>
      <c r="H2" s="30">
        <v>1</v>
      </c>
    </row>
    <row r="3" spans="2:8" x14ac:dyDescent="0.25">
      <c r="B3" s="71" t="s">
        <v>77</v>
      </c>
      <c r="C3" s="76">
        <v>2019</v>
      </c>
      <c r="E3" s="34"/>
      <c r="H3" s="30">
        <v>2</v>
      </c>
    </row>
    <row r="4" spans="2:8" ht="18.75" x14ac:dyDescent="0.35">
      <c r="B4" s="19" t="s">
        <v>13</v>
      </c>
      <c r="C4" s="75">
        <v>15000000000</v>
      </c>
      <c r="D4" s="11" t="s">
        <v>28</v>
      </c>
      <c r="H4" s="30">
        <v>3</v>
      </c>
    </row>
    <row r="5" spans="2:8" x14ac:dyDescent="0.25">
      <c r="B5" s="21"/>
      <c r="C5" s="39"/>
      <c r="H5" s="30">
        <v>4</v>
      </c>
    </row>
    <row r="6" spans="2:8" x14ac:dyDescent="0.25">
      <c r="B6" s="43" t="s">
        <v>53</v>
      </c>
      <c r="C6" s="39"/>
      <c r="H6" s="30">
        <v>5</v>
      </c>
    </row>
    <row r="7" spans="2:8" x14ac:dyDescent="0.25">
      <c r="B7" s="43"/>
      <c r="C7" s="39"/>
      <c r="H7" s="30">
        <v>6</v>
      </c>
    </row>
    <row r="8" spans="2:8" x14ac:dyDescent="0.25">
      <c r="B8" s="85" t="s">
        <v>73</v>
      </c>
      <c r="C8" s="85"/>
      <c r="H8" s="30">
        <v>7</v>
      </c>
    </row>
    <row r="9" spans="2:8" x14ac:dyDescent="0.25">
      <c r="B9" s="71" t="s">
        <v>77</v>
      </c>
      <c r="C9" s="76">
        <v>2018</v>
      </c>
      <c r="H9" s="30">
        <v>8</v>
      </c>
    </row>
    <row r="10" spans="2:8" ht="18.75" x14ac:dyDescent="0.35">
      <c r="B10" s="72" t="s">
        <v>74</v>
      </c>
      <c r="C10" s="73">
        <v>0.1067</v>
      </c>
      <c r="D10" s="11" t="s">
        <v>26</v>
      </c>
      <c r="H10" s="30">
        <v>9</v>
      </c>
    </row>
    <row r="11" spans="2:8" ht="18.75" x14ac:dyDescent="0.35">
      <c r="B11" s="19" t="s">
        <v>75</v>
      </c>
      <c r="C11" s="74">
        <v>2.3699999999999999E-2</v>
      </c>
      <c r="D11" s="11" t="s">
        <v>27</v>
      </c>
      <c r="H11" s="30">
        <v>10</v>
      </c>
    </row>
    <row r="12" spans="2:8" x14ac:dyDescent="0.25">
      <c r="H12" s="30">
        <v>11</v>
      </c>
    </row>
    <row r="13" spans="2:8" x14ac:dyDescent="0.25">
      <c r="B13" s="85" t="s">
        <v>15</v>
      </c>
      <c r="C13" s="85"/>
      <c r="H13" s="30">
        <v>12</v>
      </c>
    </row>
    <row r="14" spans="2:8" ht="18.75" x14ac:dyDescent="0.35">
      <c r="B14" s="17" t="s">
        <v>7</v>
      </c>
      <c r="C14" s="15">
        <v>0</v>
      </c>
      <c r="D14" s="11" t="s">
        <v>29</v>
      </c>
      <c r="H14" s="30">
        <v>13</v>
      </c>
    </row>
    <row r="15" spans="2:8" ht="18.75" x14ac:dyDescent="0.35">
      <c r="B15" s="18" t="s">
        <v>8</v>
      </c>
      <c r="C15" s="16">
        <v>0</v>
      </c>
      <c r="D15" s="11" t="s">
        <v>29</v>
      </c>
      <c r="H15" s="30">
        <v>14</v>
      </c>
    </row>
    <row r="16" spans="2:8" ht="18.75" x14ac:dyDescent="0.35">
      <c r="B16" s="18"/>
      <c r="C16" s="16">
        <v>0</v>
      </c>
      <c r="D16" s="11" t="s">
        <v>29</v>
      </c>
      <c r="H16" s="30">
        <v>15</v>
      </c>
    </row>
    <row r="17" spans="2:8" ht="18.75" x14ac:dyDescent="0.35">
      <c r="B17" s="18"/>
      <c r="C17" s="16">
        <v>0</v>
      </c>
      <c r="D17" s="11" t="s">
        <v>29</v>
      </c>
      <c r="H17" s="30">
        <v>16</v>
      </c>
    </row>
    <row r="18" spans="2:8" ht="18.75" x14ac:dyDescent="0.35">
      <c r="B18" s="18"/>
      <c r="C18" s="16">
        <v>0</v>
      </c>
      <c r="D18" s="11" t="s">
        <v>29</v>
      </c>
      <c r="H18" s="30">
        <v>17</v>
      </c>
    </row>
    <row r="19" spans="2:8" ht="18.75" x14ac:dyDescent="0.35">
      <c r="B19" s="18"/>
      <c r="C19" s="16">
        <v>0</v>
      </c>
      <c r="D19" s="11" t="s">
        <v>29</v>
      </c>
      <c r="H19" s="30">
        <v>18</v>
      </c>
    </row>
    <row r="20" spans="2:8" ht="18.75" x14ac:dyDescent="0.35">
      <c r="B20" s="83"/>
      <c r="C20" s="16">
        <v>0</v>
      </c>
      <c r="D20" s="11" t="s">
        <v>29</v>
      </c>
      <c r="H20" s="30">
        <v>19</v>
      </c>
    </row>
    <row r="21" spans="2:8" ht="18.75" x14ac:dyDescent="0.35">
      <c r="B21" s="83"/>
      <c r="C21" s="16">
        <v>0</v>
      </c>
      <c r="D21" s="11" t="s">
        <v>29</v>
      </c>
      <c r="H21" s="30">
        <v>20</v>
      </c>
    </row>
    <row r="22" spans="2:8" ht="18.75" x14ac:dyDescent="0.35">
      <c r="B22" s="83"/>
      <c r="C22" s="16">
        <v>0</v>
      </c>
      <c r="D22" s="11" t="s">
        <v>29</v>
      </c>
      <c r="H22" s="30">
        <v>21</v>
      </c>
    </row>
    <row r="23" spans="2:8" ht="18.75" x14ac:dyDescent="0.35">
      <c r="B23" s="83"/>
      <c r="C23" s="16">
        <v>0</v>
      </c>
      <c r="D23" s="11" t="s">
        <v>29</v>
      </c>
      <c r="H23" s="30">
        <v>22</v>
      </c>
    </row>
    <row r="24" spans="2:8" ht="18.75" x14ac:dyDescent="0.35">
      <c r="B24" s="83"/>
      <c r="C24" s="14">
        <v>0</v>
      </c>
      <c r="D24" s="11" t="s">
        <v>29</v>
      </c>
      <c r="H24" s="30">
        <v>23</v>
      </c>
    </row>
    <row r="25" spans="2:8" ht="18.75" x14ac:dyDescent="0.35">
      <c r="B25" s="19" t="s">
        <v>9</v>
      </c>
      <c r="C25" s="20">
        <f>SUM(C14:C24)</f>
        <v>0</v>
      </c>
      <c r="D25" s="11" t="s">
        <v>30</v>
      </c>
      <c r="H25" s="30">
        <v>24</v>
      </c>
    </row>
    <row r="26" spans="2:8" x14ac:dyDescent="0.25">
      <c r="B26" s="21"/>
      <c r="C26" s="22"/>
      <c r="H26" s="30">
        <v>25</v>
      </c>
    </row>
    <row r="27" spans="2:8" x14ac:dyDescent="0.25">
      <c r="B27" s="85" t="s">
        <v>76</v>
      </c>
      <c r="C27" s="85"/>
      <c r="H27" s="30">
        <v>26</v>
      </c>
    </row>
    <row r="28" spans="2:8" ht="18.75" x14ac:dyDescent="0.35">
      <c r="B28" s="17" t="s">
        <v>10</v>
      </c>
      <c r="C28" s="15">
        <v>0</v>
      </c>
      <c r="D28" s="11" t="s">
        <v>31</v>
      </c>
      <c r="H28" s="30">
        <v>27</v>
      </c>
    </row>
    <row r="29" spans="2:8" ht="18.75" x14ac:dyDescent="0.35">
      <c r="B29" s="18" t="s">
        <v>11</v>
      </c>
      <c r="C29" s="16">
        <v>0</v>
      </c>
      <c r="D29" s="11" t="s">
        <v>31</v>
      </c>
      <c r="H29" s="30">
        <v>28</v>
      </c>
    </row>
    <row r="30" spans="2:8" ht="18.75" x14ac:dyDescent="0.35">
      <c r="B30" s="18"/>
      <c r="C30" s="16">
        <v>0</v>
      </c>
      <c r="D30" s="11" t="s">
        <v>31</v>
      </c>
      <c r="H30" s="30">
        <v>29</v>
      </c>
    </row>
    <row r="31" spans="2:8" ht="18.75" x14ac:dyDescent="0.35">
      <c r="B31" s="18"/>
      <c r="C31" s="16">
        <v>0</v>
      </c>
      <c r="D31" s="11" t="s">
        <v>31</v>
      </c>
      <c r="H31" s="30">
        <v>30</v>
      </c>
    </row>
    <row r="32" spans="2:8" ht="18.75" x14ac:dyDescent="0.35">
      <c r="B32" s="18"/>
      <c r="C32" s="16">
        <v>0</v>
      </c>
      <c r="D32" s="11" t="s">
        <v>31</v>
      </c>
      <c r="H32" s="30">
        <v>31</v>
      </c>
    </row>
    <row r="33" spans="2:8" ht="18.75" x14ac:dyDescent="0.35">
      <c r="B33" s="18"/>
      <c r="C33" s="16">
        <v>0</v>
      </c>
      <c r="D33" s="11" t="s">
        <v>31</v>
      </c>
      <c r="H33" s="30">
        <v>32</v>
      </c>
    </row>
    <row r="34" spans="2:8" ht="18.75" x14ac:dyDescent="0.35">
      <c r="B34" s="83"/>
      <c r="C34" s="16">
        <v>0</v>
      </c>
      <c r="D34" s="11" t="s">
        <v>31</v>
      </c>
      <c r="H34" s="30">
        <v>33</v>
      </c>
    </row>
    <row r="35" spans="2:8" ht="18.75" x14ac:dyDescent="0.35">
      <c r="B35" s="83"/>
      <c r="C35" s="16">
        <v>0</v>
      </c>
      <c r="D35" s="11" t="s">
        <v>31</v>
      </c>
      <c r="H35" s="30">
        <v>34</v>
      </c>
    </row>
    <row r="36" spans="2:8" ht="18.75" x14ac:dyDescent="0.35">
      <c r="B36" s="83"/>
      <c r="C36" s="16">
        <v>0</v>
      </c>
      <c r="D36" s="11" t="s">
        <v>31</v>
      </c>
      <c r="H36" s="30">
        <v>35</v>
      </c>
    </row>
    <row r="37" spans="2:8" ht="18.75" x14ac:dyDescent="0.35">
      <c r="B37" s="83"/>
      <c r="C37" s="16">
        <v>0</v>
      </c>
      <c r="D37" s="11" t="s">
        <v>31</v>
      </c>
      <c r="H37" s="30">
        <v>36</v>
      </c>
    </row>
    <row r="38" spans="2:8" ht="18.75" x14ac:dyDescent="0.35">
      <c r="B38" s="83"/>
      <c r="C38" s="14">
        <v>0</v>
      </c>
      <c r="D38" s="11" t="s">
        <v>31</v>
      </c>
      <c r="H38" s="30">
        <v>37</v>
      </c>
    </row>
    <row r="39" spans="2:8" ht="18.75" x14ac:dyDescent="0.35">
      <c r="B39" s="19" t="s">
        <v>12</v>
      </c>
      <c r="C39" s="20">
        <f>SUM(C28:C38)</f>
        <v>0</v>
      </c>
      <c r="D39" s="11" t="s">
        <v>32</v>
      </c>
      <c r="H39" s="30">
        <v>38</v>
      </c>
    </row>
    <row r="40" spans="2:8" x14ac:dyDescent="0.25">
      <c r="B40" s="21"/>
      <c r="C40" s="22"/>
      <c r="H40" s="30">
        <v>39</v>
      </c>
    </row>
    <row r="41" spans="2:8" x14ac:dyDescent="0.25">
      <c r="B41" s="86" t="s">
        <v>14</v>
      </c>
      <c r="C41" s="86"/>
      <c r="H41" s="30">
        <v>40</v>
      </c>
    </row>
    <row r="42" spans="2:8" ht="18.75" x14ac:dyDescent="0.35">
      <c r="B42" s="17" t="s">
        <v>3</v>
      </c>
      <c r="C42" s="15">
        <v>0</v>
      </c>
      <c r="D42" s="11" t="s">
        <v>33</v>
      </c>
      <c r="H42" s="30">
        <v>41</v>
      </c>
    </row>
    <row r="43" spans="2:8" ht="18.75" x14ac:dyDescent="0.35">
      <c r="B43" s="18" t="s">
        <v>41</v>
      </c>
      <c r="C43" s="16">
        <v>0</v>
      </c>
      <c r="D43" s="11" t="s">
        <v>33</v>
      </c>
      <c r="H43" s="30">
        <v>42</v>
      </c>
    </row>
    <row r="44" spans="2:8" ht="18.75" customHeight="1" x14ac:dyDescent="0.35">
      <c r="B44" s="18"/>
      <c r="C44" s="16">
        <v>0</v>
      </c>
      <c r="D44" s="11" t="s">
        <v>33</v>
      </c>
      <c r="H44" s="30">
        <v>43</v>
      </c>
    </row>
    <row r="45" spans="2:8" ht="18.75" customHeight="1" x14ac:dyDescent="0.35">
      <c r="B45" s="18"/>
      <c r="C45" s="16">
        <v>0</v>
      </c>
      <c r="D45" s="11" t="s">
        <v>33</v>
      </c>
      <c r="H45" s="30">
        <v>44</v>
      </c>
    </row>
    <row r="46" spans="2:8" ht="18.75" customHeight="1" x14ac:dyDescent="0.35">
      <c r="B46" s="18"/>
      <c r="C46" s="16">
        <v>0</v>
      </c>
      <c r="D46" s="11" t="s">
        <v>33</v>
      </c>
      <c r="H46" s="30">
        <v>45</v>
      </c>
    </row>
    <row r="47" spans="2:8" ht="18.75" x14ac:dyDescent="0.35">
      <c r="B47" s="17" t="s">
        <v>4</v>
      </c>
      <c r="C47" s="15">
        <v>0</v>
      </c>
      <c r="D47" s="11" t="s">
        <v>34</v>
      </c>
      <c r="H47" s="30">
        <v>46</v>
      </c>
    </row>
    <row r="48" spans="2:8" ht="18.75" x14ac:dyDescent="0.35">
      <c r="B48" s="18" t="s">
        <v>42</v>
      </c>
      <c r="C48" s="16">
        <v>0</v>
      </c>
      <c r="D48" s="11" t="s">
        <v>34</v>
      </c>
      <c r="H48" s="30">
        <v>47</v>
      </c>
    </row>
    <row r="49" spans="2:8" ht="18.75" customHeight="1" x14ac:dyDescent="0.35">
      <c r="B49" s="18"/>
      <c r="C49" s="16">
        <v>0</v>
      </c>
      <c r="D49" s="11" t="s">
        <v>34</v>
      </c>
      <c r="H49" s="30">
        <v>48</v>
      </c>
    </row>
    <row r="50" spans="2:8" ht="18.75" customHeight="1" x14ac:dyDescent="0.35">
      <c r="B50" s="18"/>
      <c r="C50" s="16">
        <v>0</v>
      </c>
      <c r="D50" s="11" t="s">
        <v>34</v>
      </c>
      <c r="H50" s="30">
        <v>49</v>
      </c>
    </row>
    <row r="51" spans="2:8" ht="18.75" customHeight="1" x14ac:dyDescent="0.35">
      <c r="B51" s="19"/>
      <c r="C51" s="14">
        <v>0</v>
      </c>
      <c r="D51" s="11" t="s">
        <v>34</v>
      </c>
      <c r="H51" s="30">
        <v>50</v>
      </c>
    </row>
    <row r="52" spans="2:8" ht="18.75" x14ac:dyDescent="0.35">
      <c r="B52" s="17" t="s">
        <v>5</v>
      </c>
      <c r="C52" s="15">
        <v>0</v>
      </c>
      <c r="D52" s="11" t="s">
        <v>35</v>
      </c>
      <c r="H52" s="30">
        <v>51</v>
      </c>
    </row>
    <row r="53" spans="2:8" ht="18.75" x14ac:dyDescent="0.35">
      <c r="B53" s="18" t="s">
        <v>43</v>
      </c>
      <c r="C53" s="16">
        <v>0</v>
      </c>
      <c r="D53" s="11" t="s">
        <v>35</v>
      </c>
      <c r="H53" s="30">
        <v>52</v>
      </c>
    </row>
    <row r="54" spans="2:8" ht="18.75" x14ac:dyDescent="0.35">
      <c r="B54" s="18"/>
      <c r="C54" s="16">
        <v>0</v>
      </c>
      <c r="D54" s="11" t="s">
        <v>35</v>
      </c>
      <c r="H54" s="30">
        <v>53</v>
      </c>
    </row>
    <row r="55" spans="2:8" ht="18.75" x14ac:dyDescent="0.35">
      <c r="B55" s="18"/>
      <c r="C55" s="16">
        <v>0</v>
      </c>
      <c r="D55" s="11" t="s">
        <v>35</v>
      </c>
      <c r="H55" s="30">
        <v>54</v>
      </c>
    </row>
    <row r="56" spans="2:8" ht="18.75" x14ac:dyDescent="0.35">
      <c r="B56" s="19"/>
      <c r="C56" s="14">
        <v>0</v>
      </c>
      <c r="D56" s="11" t="s">
        <v>35</v>
      </c>
      <c r="H56" s="30">
        <v>55</v>
      </c>
    </row>
    <row r="57" spans="2:8" ht="18.75" x14ac:dyDescent="0.35">
      <c r="B57" s="18" t="s">
        <v>6</v>
      </c>
      <c r="C57" s="16">
        <v>0</v>
      </c>
      <c r="D57" s="11" t="s">
        <v>36</v>
      </c>
      <c r="H57" s="30">
        <v>56</v>
      </c>
    </row>
    <row r="58" spans="2:8" ht="18.75" x14ac:dyDescent="0.35">
      <c r="B58" s="18" t="s">
        <v>44</v>
      </c>
      <c r="C58" s="16">
        <v>0</v>
      </c>
      <c r="D58" s="11" t="s">
        <v>36</v>
      </c>
      <c r="H58" s="30">
        <v>57</v>
      </c>
    </row>
    <row r="59" spans="2:8" ht="18.75" x14ac:dyDescent="0.35">
      <c r="B59" s="18"/>
      <c r="C59" s="16">
        <v>0</v>
      </c>
      <c r="D59" s="11" t="s">
        <v>36</v>
      </c>
      <c r="H59" s="30">
        <v>58</v>
      </c>
    </row>
    <row r="60" spans="2:8" ht="18.75" x14ac:dyDescent="0.35">
      <c r="B60" s="18"/>
      <c r="C60" s="16">
        <v>0</v>
      </c>
      <c r="D60" s="11" t="s">
        <v>36</v>
      </c>
      <c r="H60" s="30">
        <v>59</v>
      </c>
    </row>
    <row r="61" spans="2:8" ht="18.75" x14ac:dyDescent="0.35">
      <c r="B61" s="19"/>
      <c r="C61" s="14">
        <v>0</v>
      </c>
      <c r="D61" s="11" t="s">
        <v>36</v>
      </c>
      <c r="H61" s="30">
        <v>60</v>
      </c>
    </row>
    <row r="62" spans="2:8" x14ac:dyDescent="0.25">
      <c r="H62" s="30">
        <v>61</v>
      </c>
    </row>
    <row r="63" spans="2:8" x14ac:dyDescent="0.25">
      <c r="B63" s="84" t="s">
        <v>16</v>
      </c>
      <c r="C63" s="84"/>
      <c r="H63" s="30">
        <v>62</v>
      </c>
    </row>
    <row r="64" spans="2:8" ht="18.75" x14ac:dyDescent="0.35">
      <c r="B64" s="17" t="s">
        <v>18</v>
      </c>
      <c r="C64" s="15">
        <v>0</v>
      </c>
      <c r="D64" s="11" t="s">
        <v>37</v>
      </c>
      <c r="H64" s="30">
        <v>63</v>
      </c>
    </row>
    <row r="65" spans="2:8" ht="18.75" x14ac:dyDescent="0.35">
      <c r="B65" s="18" t="s">
        <v>19</v>
      </c>
      <c r="C65" s="16">
        <v>0</v>
      </c>
      <c r="D65" s="11" t="s">
        <v>37</v>
      </c>
      <c r="H65" s="30">
        <v>64</v>
      </c>
    </row>
    <row r="66" spans="2:8" ht="18.75" x14ac:dyDescent="0.35">
      <c r="B66" s="83"/>
      <c r="C66" s="16">
        <v>0</v>
      </c>
      <c r="D66" s="11" t="s">
        <v>37</v>
      </c>
      <c r="H66" s="30">
        <v>65</v>
      </c>
    </row>
    <row r="67" spans="2:8" ht="18.75" x14ac:dyDescent="0.35">
      <c r="B67" s="83"/>
      <c r="C67" s="16">
        <v>0</v>
      </c>
      <c r="D67" s="11" t="s">
        <v>37</v>
      </c>
      <c r="H67" s="30">
        <v>66</v>
      </c>
    </row>
    <row r="68" spans="2:8" ht="18.75" x14ac:dyDescent="0.35">
      <c r="B68" s="83"/>
      <c r="C68" s="16">
        <v>0</v>
      </c>
      <c r="D68" s="11" t="s">
        <v>37</v>
      </c>
      <c r="H68" s="30">
        <v>67</v>
      </c>
    </row>
    <row r="69" spans="2:8" ht="18.75" x14ac:dyDescent="0.35">
      <c r="B69" s="83"/>
      <c r="C69" s="16">
        <v>0</v>
      </c>
      <c r="D69" s="11" t="s">
        <v>37</v>
      </c>
      <c r="H69" s="30">
        <v>68</v>
      </c>
    </row>
    <row r="70" spans="2:8" ht="18.75" x14ac:dyDescent="0.35">
      <c r="B70" s="83"/>
      <c r="C70" s="14">
        <v>0</v>
      </c>
      <c r="D70" s="11" t="s">
        <v>37</v>
      </c>
      <c r="H70" s="30">
        <v>69</v>
      </c>
    </row>
    <row r="71" spans="2:8" ht="18.75" x14ac:dyDescent="0.35">
      <c r="B71" s="19" t="s">
        <v>17</v>
      </c>
      <c r="C71" s="20">
        <f>SUM(C64:C70)</f>
        <v>0</v>
      </c>
      <c r="D71" s="11" t="s">
        <v>38</v>
      </c>
      <c r="H71" s="30">
        <v>70</v>
      </c>
    </row>
    <row r="72" spans="2:8" x14ac:dyDescent="0.25">
      <c r="H72" s="30">
        <v>71</v>
      </c>
    </row>
    <row r="73" spans="2:8" x14ac:dyDescent="0.25">
      <c r="B73" s="84" t="s">
        <v>20</v>
      </c>
      <c r="C73" s="84"/>
      <c r="H73" s="30">
        <v>72</v>
      </c>
    </row>
    <row r="74" spans="2:8" ht="18.75" x14ac:dyDescent="0.35">
      <c r="B74" s="40" t="s">
        <v>21</v>
      </c>
      <c r="C74" s="20">
        <f>(SUM(C25,C39)*C10)-(SUM(C25,C39)*C11)+C71</f>
        <v>0</v>
      </c>
      <c r="D74" s="11" t="s">
        <v>39</v>
      </c>
      <c r="H74" s="30">
        <v>73</v>
      </c>
    </row>
    <row r="75" spans="2:8" ht="18.75" x14ac:dyDescent="0.35">
      <c r="B75" s="41" t="s">
        <v>52</v>
      </c>
      <c r="C75" s="20">
        <f>SUM(C42:C46,C52:C56)-SUM(C47:C51,C57:C61)</f>
        <v>0</v>
      </c>
      <c r="D75" s="11" t="s">
        <v>40</v>
      </c>
      <c r="H75" s="30">
        <v>74</v>
      </c>
    </row>
    <row r="76" spans="2:8" ht="18.75" x14ac:dyDescent="0.35">
      <c r="B76" s="42" t="s">
        <v>51</v>
      </c>
      <c r="C76" s="20">
        <f>SUM(C42:C46)-SUM(C47:C51)</f>
        <v>0</v>
      </c>
      <c r="D76" s="11" t="s">
        <v>50</v>
      </c>
      <c r="H76" s="30">
        <v>75</v>
      </c>
    </row>
    <row r="77" spans="2:8" x14ac:dyDescent="0.25">
      <c r="H77" s="30">
        <v>76</v>
      </c>
    </row>
    <row r="78" spans="2:8" x14ac:dyDescent="0.25">
      <c r="H78" s="30">
        <v>77</v>
      </c>
    </row>
    <row r="79" spans="2:8" x14ac:dyDescent="0.25">
      <c r="H79" s="30">
        <v>78</v>
      </c>
    </row>
    <row r="80" spans="2:8" x14ac:dyDescent="0.25">
      <c r="H80" s="30">
        <v>79</v>
      </c>
    </row>
    <row r="81" spans="8:8" x14ac:dyDescent="0.25">
      <c r="H81" s="30">
        <v>80</v>
      </c>
    </row>
    <row r="82" spans="8:8" x14ac:dyDescent="0.25">
      <c r="H82" s="30">
        <v>81</v>
      </c>
    </row>
    <row r="83" spans="8:8" x14ac:dyDescent="0.25">
      <c r="H83" s="30">
        <v>82</v>
      </c>
    </row>
    <row r="84" spans="8:8" x14ac:dyDescent="0.25">
      <c r="H84" s="30">
        <v>83</v>
      </c>
    </row>
    <row r="85" spans="8:8" x14ac:dyDescent="0.25">
      <c r="H85" s="30">
        <v>84</v>
      </c>
    </row>
    <row r="86" spans="8:8" x14ac:dyDescent="0.25">
      <c r="H86" s="30">
        <v>85</v>
      </c>
    </row>
    <row r="87" spans="8:8" x14ac:dyDescent="0.25">
      <c r="H87" s="30">
        <v>86</v>
      </c>
    </row>
    <row r="88" spans="8:8" x14ac:dyDescent="0.25">
      <c r="H88" s="30">
        <v>87</v>
      </c>
    </row>
    <row r="89" spans="8:8" x14ac:dyDescent="0.25">
      <c r="H89" s="30">
        <v>88</v>
      </c>
    </row>
    <row r="90" spans="8:8" x14ac:dyDescent="0.25">
      <c r="H90" s="30">
        <v>89</v>
      </c>
    </row>
    <row r="91" spans="8:8" x14ac:dyDescent="0.25">
      <c r="H91" s="30">
        <v>90</v>
      </c>
    </row>
    <row r="92" spans="8:8" x14ac:dyDescent="0.25">
      <c r="H92" s="30">
        <v>91</v>
      </c>
    </row>
    <row r="93" spans="8:8" x14ac:dyDescent="0.25">
      <c r="H93" s="30">
        <v>92</v>
      </c>
    </row>
    <row r="94" spans="8:8" x14ac:dyDescent="0.25">
      <c r="H94" s="30">
        <v>93</v>
      </c>
    </row>
    <row r="95" spans="8:8" x14ac:dyDescent="0.25">
      <c r="H95" s="30">
        <v>94</v>
      </c>
    </row>
    <row r="96" spans="8:8" x14ac:dyDescent="0.25">
      <c r="H96" s="30">
        <v>95</v>
      </c>
    </row>
    <row r="97" spans="8:8" x14ac:dyDescent="0.25">
      <c r="H97" s="30">
        <v>96</v>
      </c>
    </row>
    <row r="98" spans="8:8" x14ac:dyDescent="0.25">
      <c r="H98" s="30">
        <v>97</v>
      </c>
    </row>
    <row r="99" spans="8:8" x14ac:dyDescent="0.25">
      <c r="H99" s="30">
        <v>98</v>
      </c>
    </row>
    <row r="100" spans="8:8" x14ac:dyDescent="0.25">
      <c r="H100" s="30">
        <v>99</v>
      </c>
    </row>
    <row r="101" spans="8:8" x14ac:dyDescent="0.25">
      <c r="H101" s="30">
        <v>100</v>
      </c>
    </row>
    <row r="102" spans="8:8" x14ac:dyDescent="0.25">
      <c r="H102" s="30">
        <v>101</v>
      </c>
    </row>
    <row r="103" spans="8:8" x14ac:dyDescent="0.25">
      <c r="H103" s="30">
        <v>102</v>
      </c>
    </row>
    <row r="104" spans="8:8" x14ac:dyDescent="0.25">
      <c r="H104" s="30">
        <v>103</v>
      </c>
    </row>
    <row r="105" spans="8:8" x14ac:dyDescent="0.25">
      <c r="H105" s="30">
        <v>104</v>
      </c>
    </row>
    <row r="106" spans="8:8" x14ac:dyDescent="0.25">
      <c r="H106" s="30">
        <v>105</v>
      </c>
    </row>
    <row r="107" spans="8:8" x14ac:dyDescent="0.25">
      <c r="H107" s="30">
        <v>106</v>
      </c>
    </row>
    <row r="108" spans="8:8" x14ac:dyDescent="0.25">
      <c r="H108" s="30">
        <v>107</v>
      </c>
    </row>
    <row r="109" spans="8:8" x14ac:dyDescent="0.25">
      <c r="H109" s="30">
        <v>108</v>
      </c>
    </row>
    <row r="110" spans="8:8" x14ac:dyDescent="0.25">
      <c r="H110" s="30">
        <v>109</v>
      </c>
    </row>
    <row r="111" spans="8:8" x14ac:dyDescent="0.25">
      <c r="H111" s="30">
        <v>110</v>
      </c>
    </row>
    <row r="112" spans="8:8" x14ac:dyDescent="0.25">
      <c r="H112" s="30">
        <v>111</v>
      </c>
    </row>
    <row r="113" spans="8:8" x14ac:dyDescent="0.25">
      <c r="H113" s="30">
        <v>112</v>
      </c>
    </row>
    <row r="114" spans="8:8" x14ac:dyDescent="0.25">
      <c r="H114" s="30">
        <v>113</v>
      </c>
    </row>
    <row r="115" spans="8:8" x14ac:dyDescent="0.25">
      <c r="H115" s="30">
        <v>114</v>
      </c>
    </row>
    <row r="116" spans="8:8" x14ac:dyDescent="0.25">
      <c r="H116" s="30">
        <v>115</v>
      </c>
    </row>
    <row r="117" spans="8:8" x14ac:dyDescent="0.25">
      <c r="H117" s="30">
        <v>116</v>
      </c>
    </row>
    <row r="118" spans="8:8" x14ac:dyDescent="0.25">
      <c r="H118" s="30">
        <v>117</v>
      </c>
    </row>
    <row r="119" spans="8:8" x14ac:dyDescent="0.25">
      <c r="H119" s="30">
        <v>118</v>
      </c>
    </row>
    <row r="120" spans="8:8" x14ac:dyDescent="0.25">
      <c r="H120" s="30">
        <v>119</v>
      </c>
    </row>
    <row r="121" spans="8:8" x14ac:dyDescent="0.25">
      <c r="H121" s="30">
        <v>120</v>
      </c>
    </row>
    <row r="122" spans="8:8" x14ac:dyDescent="0.25">
      <c r="H122" s="30">
        <v>121</v>
      </c>
    </row>
    <row r="123" spans="8:8" x14ac:dyDescent="0.25">
      <c r="H123" s="30">
        <v>122</v>
      </c>
    </row>
    <row r="124" spans="8:8" x14ac:dyDescent="0.25">
      <c r="H124" s="30">
        <v>123</v>
      </c>
    </row>
    <row r="125" spans="8:8" x14ac:dyDescent="0.25">
      <c r="H125" s="30">
        <v>124</v>
      </c>
    </row>
    <row r="126" spans="8:8" x14ac:dyDescent="0.25">
      <c r="H126" s="30">
        <v>125</v>
      </c>
    </row>
    <row r="127" spans="8:8" x14ac:dyDescent="0.25">
      <c r="H127" s="30">
        <v>126</v>
      </c>
    </row>
    <row r="128" spans="8:8" x14ac:dyDescent="0.25">
      <c r="H128" s="30">
        <v>127</v>
      </c>
    </row>
    <row r="129" spans="8:8" x14ac:dyDescent="0.25">
      <c r="H129" s="30">
        <v>128</v>
      </c>
    </row>
    <row r="130" spans="8:8" x14ac:dyDescent="0.25">
      <c r="H130" s="30">
        <v>129</v>
      </c>
    </row>
    <row r="131" spans="8:8" x14ac:dyDescent="0.25">
      <c r="H131" s="30">
        <v>130</v>
      </c>
    </row>
    <row r="132" spans="8:8" x14ac:dyDescent="0.25">
      <c r="H132" s="30">
        <v>131</v>
      </c>
    </row>
    <row r="133" spans="8:8" x14ac:dyDescent="0.25">
      <c r="H133" s="30">
        <v>132</v>
      </c>
    </row>
    <row r="134" spans="8:8" x14ac:dyDescent="0.25">
      <c r="H134" s="30">
        <v>133</v>
      </c>
    </row>
    <row r="135" spans="8:8" x14ac:dyDescent="0.25">
      <c r="H135" s="30">
        <v>134</v>
      </c>
    </row>
    <row r="136" spans="8:8" x14ac:dyDescent="0.25">
      <c r="H136" s="30">
        <v>135</v>
      </c>
    </row>
    <row r="137" spans="8:8" x14ac:dyDescent="0.25">
      <c r="H137" s="30">
        <v>136</v>
      </c>
    </row>
    <row r="138" spans="8:8" x14ac:dyDescent="0.25">
      <c r="H138" s="30">
        <v>137</v>
      </c>
    </row>
    <row r="139" spans="8:8" x14ac:dyDescent="0.25">
      <c r="H139" s="30">
        <v>138</v>
      </c>
    </row>
    <row r="140" spans="8:8" x14ac:dyDescent="0.25">
      <c r="H140" s="30">
        <v>139</v>
      </c>
    </row>
    <row r="141" spans="8:8" x14ac:dyDescent="0.25">
      <c r="H141" s="30">
        <v>140</v>
      </c>
    </row>
    <row r="142" spans="8:8" x14ac:dyDescent="0.25">
      <c r="H142" s="30">
        <v>141</v>
      </c>
    </row>
    <row r="143" spans="8:8" x14ac:dyDescent="0.25">
      <c r="H143" s="30">
        <v>142</v>
      </c>
    </row>
    <row r="144" spans="8:8" x14ac:dyDescent="0.25">
      <c r="H144" s="30">
        <v>143</v>
      </c>
    </row>
    <row r="145" spans="8:8" x14ac:dyDescent="0.25">
      <c r="H145" s="30">
        <v>144</v>
      </c>
    </row>
    <row r="146" spans="8:8" x14ac:dyDescent="0.25">
      <c r="H146" s="30">
        <v>145</v>
      </c>
    </row>
    <row r="147" spans="8:8" x14ac:dyDescent="0.25">
      <c r="H147" s="30">
        <v>146</v>
      </c>
    </row>
    <row r="148" spans="8:8" x14ac:dyDescent="0.25">
      <c r="H148" s="30">
        <v>147</v>
      </c>
    </row>
    <row r="149" spans="8:8" x14ac:dyDescent="0.25">
      <c r="H149" s="30">
        <v>148</v>
      </c>
    </row>
    <row r="150" spans="8:8" x14ac:dyDescent="0.25">
      <c r="H150" s="30">
        <v>149</v>
      </c>
    </row>
    <row r="151" spans="8:8" x14ac:dyDescent="0.25">
      <c r="H151" s="30">
        <v>150</v>
      </c>
    </row>
    <row r="152" spans="8:8" x14ac:dyDescent="0.25">
      <c r="H152" s="30">
        <v>151</v>
      </c>
    </row>
    <row r="153" spans="8:8" x14ac:dyDescent="0.25">
      <c r="H153" s="30">
        <v>152</v>
      </c>
    </row>
    <row r="154" spans="8:8" x14ac:dyDescent="0.25">
      <c r="H154" s="30">
        <v>153</v>
      </c>
    </row>
    <row r="155" spans="8:8" x14ac:dyDescent="0.25">
      <c r="H155" s="30">
        <v>154</v>
      </c>
    </row>
    <row r="156" spans="8:8" x14ac:dyDescent="0.25">
      <c r="H156" s="30">
        <v>155</v>
      </c>
    </row>
    <row r="157" spans="8:8" x14ac:dyDescent="0.25">
      <c r="H157" s="30">
        <v>156</v>
      </c>
    </row>
    <row r="158" spans="8:8" x14ac:dyDescent="0.25">
      <c r="H158" s="30">
        <v>157</v>
      </c>
    </row>
    <row r="159" spans="8:8" x14ac:dyDescent="0.25">
      <c r="H159" s="30">
        <v>158</v>
      </c>
    </row>
    <row r="160" spans="8:8" x14ac:dyDescent="0.25">
      <c r="H160" s="30">
        <v>159</v>
      </c>
    </row>
    <row r="161" spans="8:8" x14ac:dyDescent="0.25">
      <c r="H161" s="30">
        <v>160</v>
      </c>
    </row>
    <row r="162" spans="8:8" x14ac:dyDescent="0.25">
      <c r="H162" s="30">
        <v>161</v>
      </c>
    </row>
    <row r="163" spans="8:8" x14ac:dyDescent="0.25">
      <c r="H163" s="30">
        <v>162</v>
      </c>
    </row>
    <row r="164" spans="8:8" x14ac:dyDescent="0.25">
      <c r="H164" s="30">
        <v>163</v>
      </c>
    </row>
    <row r="165" spans="8:8" x14ac:dyDescent="0.25">
      <c r="H165" s="30">
        <v>164</v>
      </c>
    </row>
    <row r="166" spans="8:8" x14ac:dyDescent="0.25">
      <c r="H166" s="30">
        <v>165</v>
      </c>
    </row>
    <row r="167" spans="8:8" x14ac:dyDescent="0.25">
      <c r="H167" s="30">
        <v>166</v>
      </c>
    </row>
    <row r="168" spans="8:8" x14ac:dyDescent="0.25">
      <c r="H168" s="30">
        <v>167</v>
      </c>
    </row>
    <row r="169" spans="8:8" x14ac:dyDescent="0.25">
      <c r="H169" s="30">
        <v>168</v>
      </c>
    </row>
    <row r="170" spans="8:8" x14ac:dyDescent="0.25">
      <c r="H170" s="30">
        <v>169</v>
      </c>
    </row>
    <row r="171" spans="8:8" x14ac:dyDescent="0.25">
      <c r="H171" s="30">
        <v>170</v>
      </c>
    </row>
    <row r="172" spans="8:8" x14ac:dyDescent="0.25">
      <c r="H172" s="30">
        <v>171</v>
      </c>
    </row>
    <row r="173" spans="8:8" x14ac:dyDescent="0.25">
      <c r="H173" s="30">
        <v>172</v>
      </c>
    </row>
    <row r="174" spans="8:8" x14ac:dyDescent="0.25">
      <c r="H174" s="30">
        <v>173</v>
      </c>
    </row>
    <row r="175" spans="8:8" x14ac:dyDescent="0.25">
      <c r="H175" s="30">
        <v>174</v>
      </c>
    </row>
    <row r="176" spans="8:8" x14ac:dyDescent="0.25">
      <c r="H176" s="30">
        <v>175</v>
      </c>
    </row>
    <row r="177" spans="8:8" x14ac:dyDescent="0.25">
      <c r="H177" s="30">
        <v>176</v>
      </c>
    </row>
    <row r="178" spans="8:8" x14ac:dyDescent="0.25">
      <c r="H178" s="30">
        <v>177</v>
      </c>
    </row>
    <row r="179" spans="8:8" x14ac:dyDescent="0.25">
      <c r="H179" s="30">
        <v>178</v>
      </c>
    </row>
    <row r="180" spans="8:8" x14ac:dyDescent="0.25">
      <c r="H180" s="30">
        <v>179</v>
      </c>
    </row>
    <row r="181" spans="8:8" x14ac:dyDescent="0.25">
      <c r="H181" s="30">
        <v>180</v>
      </c>
    </row>
    <row r="182" spans="8:8" x14ac:dyDescent="0.25">
      <c r="H182" s="30">
        <v>181</v>
      </c>
    </row>
    <row r="183" spans="8:8" x14ac:dyDescent="0.25">
      <c r="H183" s="30">
        <v>182</v>
      </c>
    </row>
    <row r="184" spans="8:8" x14ac:dyDescent="0.25">
      <c r="H184" s="30">
        <v>183</v>
      </c>
    </row>
    <row r="185" spans="8:8" x14ac:dyDescent="0.25">
      <c r="H185" s="30">
        <v>184</v>
      </c>
    </row>
    <row r="186" spans="8:8" x14ac:dyDescent="0.25">
      <c r="H186" s="30">
        <v>185</v>
      </c>
    </row>
    <row r="187" spans="8:8" x14ac:dyDescent="0.25">
      <c r="H187" s="30">
        <v>186</v>
      </c>
    </row>
    <row r="188" spans="8:8" x14ac:dyDescent="0.25">
      <c r="H188" s="30">
        <v>187</v>
      </c>
    </row>
    <row r="189" spans="8:8" x14ac:dyDescent="0.25">
      <c r="H189" s="30">
        <v>188</v>
      </c>
    </row>
    <row r="190" spans="8:8" x14ac:dyDescent="0.25">
      <c r="H190" s="30">
        <v>189</v>
      </c>
    </row>
    <row r="191" spans="8:8" x14ac:dyDescent="0.25">
      <c r="H191" s="30">
        <v>190</v>
      </c>
    </row>
    <row r="192" spans="8:8" x14ac:dyDescent="0.25">
      <c r="H192" s="30">
        <v>191</v>
      </c>
    </row>
    <row r="193" spans="8:8" x14ac:dyDescent="0.25">
      <c r="H193" s="30">
        <v>192</v>
      </c>
    </row>
    <row r="194" spans="8:8" x14ac:dyDescent="0.25">
      <c r="H194" s="30">
        <v>193</v>
      </c>
    </row>
    <row r="195" spans="8:8" x14ac:dyDescent="0.25">
      <c r="H195" s="30">
        <v>194</v>
      </c>
    </row>
    <row r="196" spans="8:8" x14ac:dyDescent="0.25">
      <c r="H196" s="30">
        <v>195</v>
      </c>
    </row>
    <row r="197" spans="8:8" x14ac:dyDescent="0.25">
      <c r="H197" s="30">
        <v>196</v>
      </c>
    </row>
    <row r="198" spans="8:8" x14ac:dyDescent="0.25">
      <c r="H198" s="30">
        <v>197</v>
      </c>
    </row>
    <row r="199" spans="8:8" x14ac:dyDescent="0.25">
      <c r="H199" s="30">
        <v>198</v>
      </c>
    </row>
    <row r="200" spans="8:8" x14ac:dyDescent="0.25">
      <c r="H200" s="30">
        <v>199</v>
      </c>
    </row>
    <row r="201" spans="8:8" x14ac:dyDescent="0.25">
      <c r="H201" s="30">
        <v>200</v>
      </c>
    </row>
    <row r="202" spans="8:8" x14ac:dyDescent="0.25">
      <c r="H202" s="30">
        <v>201</v>
      </c>
    </row>
    <row r="203" spans="8:8" x14ac:dyDescent="0.25">
      <c r="H203" s="30">
        <v>202</v>
      </c>
    </row>
    <row r="204" spans="8:8" x14ac:dyDescent="0.25">
      <c r="H204" s="30">
        <v>203</v>
      </c>
    </row>
    <row r="205" spans="8:8" x14ac:dyDescent="0.25">
      <c r="H205" s="30">
        <v>204</v>
      </c>
    </row>
    <row r="206" spans="8:8" x14ac:dyDescent="0.25">
      <c r="H206" s="30">
        <v>205</v>
      </c>
    </row>
    <row r="207" spans="8:8" x14ac:dyDescent="0.25">
      <c r="H207" s="30">
        <v>206</v>
      </c>
    </row>
    <row r="208" spans="8:8" x14ac:dyDescent="0.25">
      <c r="H208" s="30">
        <v>207</v>
      </c>
    </row>
    <row r="209" spans="8:8" x14ac:dyDescent="0.25">
      <c r="H209" s="30">
        <v>208</v>
      </c>
    </row>
    <row r="210" spans="8:8" x14ac:dyDescent="0.25">
      <c r="H210" s="30">
        <v>209</v>
      </c>
    </row>
    <row r="211" spans="8:8" x14ac:dyDescent="0.25">
      <c r="H211" s="30">
        <v>210</v>
      </c>
    </row>
    <row r="212" spans="8:8" x14ac:dyDescent="0.25">
      <c r="H212" s="30">
        <v>211</v>
      </c>
    </row>
    <row r="213" spans="8:8" x14ac:dyDescent="0.25">
      <c r="H213" s="30">
        <v>212</v>
      </c>
    </row>
    <row r="214" spans="8:8" x14ac:dyDescent="0.25">
      <c r="H214" s="30">
        <v>213</v>
      </c>
    </row>
    <row r="215" spans="8:8" x14ac:dyDescent="0.25">
      <c r="H215" s="30">
        <v>214</v>
      </c>
    </row>
    <row r="216" spans="8:8" x14ac:dyDescent="0.25">
      <c r="H216" s="30">
        <v>215</v>
      </c>
    </row>
    <row r="217" spans="8:8" x14ac:dyDescent="0.25">
      <c r="H217" s="30">
        <v>216</v>
      </c>
    </row>
    <row r="218" spans="8:8" x14ac:dyDescent="0.25">
      <c r="H218" s="30">
        <v>217</v>
      </c>
    </row>
    <row r="219" spans="8:8" x14ac:dyDescent="0.25">
      <c r="H219" s="30">
        <v>218</v>
      </c>
    </row>
    <row r="220" spans="8:8" x14ac:dyDescent="0.25">
      <c r="H220" s="30">
        <v>219</v>
      </c>
    </row>
    <row r="221" spans="8:8" x14ac:dyDescent="0.25">
      <c r="H221" s="30">
        <v>220</v>
      </c>
    </row>
    <row r="222" spans="8:8" x14ac:dyDescent="0.25">
      <c r="H222" s="30">
        <v>221</v>
      </c>
    </row>
    <row r="223" spans="8:8" x14ac:dyDescent="0.25">
      <c r="H223" s="30">
        <v>222</v>
      </c>
    </row>
    <row r="224" spans="8:8" x14ac:dyDescent="0.25">
      <c r="H224" s="30">
        <v>223</v>
      </c>
    </row>
    <row r="225" spans="8:8" x14ac:dyDescent="0.25">
      <c r="H225" s="30">
        <v>224</v>
      </c>
    </row>
    <row r="226" spans="8:8" x14ac:dyDescent="0.25">
      <c r="H226" s="30">
        <v>225</v>
      </c>
    </row>
    <row r="227" spans="8:8" x14ac:dyDescent="0.25">
      <c r="H227" s="30">
        <v>226</v>
      </c>
    </row>
    <row r="228" spans="8:8" x14ac:dyDescent="0.25">
      <c r="H228" s="30">
        <v>227</v>
      </c>
    </row>
    <row r="229" spans="8:8" x14ac:dyDescent="0.25">
      <c r="H229" s="30">
        <v>228</v>
      </c>
    </row>
    <row r="230" spans="8:8" x14ac:dyDescent="0.25">
      <c r="H230" s="30">
        <v>229</v>
      </c>
    </row>
    <row r="231" spans="8:8" x14ac:dyDescent="0.25">
      <c r="H231" s="30">
        <v>230</v>
      </c>
    </row>
    <row r="232" spans="8:8" x14ac:dyDescent="0.25">
      <c r="H232" s="30">
        <v>231</v>
      </c>
    </row>
    <row r="233" spans="8:8" x14ac:dyDescent="0.25">
      <c r="H233" s="30">
        <v>232</v>
      </c>
    </row>
    <row r="234" spans="8:8" x14ac:dyDescent="0.25">
      <c r="H234" s="30">
        <v>233</v>
      </c>
    </row>
    <row r="235" spans="8:8" x14ac:dyDescent="0.25">
      <c r="H235" s="30">
        <v>234</v>
      </c>
    </row>
    <row r="236" spans="8:8" x14ac:dyDescent="0.25">
      <c r="H236" s="30">
        <v>235</v>
      </c>
    </row>
    <row r="237" spans="8:8" x14ac:dyDescent="0.25">
      <c r="H237" s="30">
        <v>236</v>
      </c>
    </row>
    <row r="238" spans="8:8" x14ac:dyDescent="0.25">
      <c r="H238" s="30">
        <v>237</v>
      </c>
    </row>
    <row r="239" spans="8:8" x14ac:dyDescent="0.25">
      <c r="H239" s="30">
        <v>238</v>
      </c>
    </row>
    <row r="240" spans="8:8" x14ac:dyDescent="0.25">
      <c r="H240" s="30">
        <v>239</v>
      </c>
    </row>
    <row r="241" spans="8:8" x14ac:dyDescent="0.25">
      <c r="H241" s="30">
        <v>240</v>
      </c>
    </row>
    <row r="242" spans="8:8" x14ac:dyDescent="0.25">
      <c r="H242" s="30">
        <v>241</v>
      </c>
    </row>
    <row r="243" spans="8:8" x14ac:dyDescent="0.25">
      <c r="H243" s="30">
        <v>242</v>
      </c>
    </row>
    <row r="244" spans="8:8" x14ac:dyDescent="0.25">
      <c r="H244" s="30">
        <v>243</v>
      </c>
    </row>
    <row r="245" spans="8:8" x14ac:dyDescent="0.25">
      <c r="H245" s="30">
        <v>244</v>
      </c>
    </row>
    <row r="246" spans="8:8" x14ac:dyDescent="0.25">
      <c r="H246" s="30">
        <v>245</v>
      </c>
    </row>
    <row r="247" spans="8:8" x14ac:dyDescent="0.25">
      <c r="H247" s="30">
        <v>246</v>
      </c>
    </row>
    <row r="248" spans="8:8" x14ac:dyDescent="0.25">
      <c r="H248" s="30">
        <v>247</v>
      </c>
    </row>
    <row r="249" spans="8:8" x14ac:dyDescent="0.25">
      <c r="H249" s="30">
        <v>248</v>
      </c>
    </row>
    <row r="250" spans="8:8" x14ac:dyDescent="0.25">
      <c r="H250" s="30">
        <v>249</v>
      </c>
    </row>
    <row r="251" spans="8:8" x14ac:dyDescent="0.25">
      <c r="H251" s="30">
        <v>250</v>
      </c>
    </row>
    <row r="252" spans="8:8" x14ac:dyDescent="0.25">
      <c r="H252" s="30">
        <v>251</v>
      </c>
    </row>
    <row r="253" spans="8:8" x14ac:dyDescent="0.25">
      <c r="H253" s="30">
        <v>252</v>
      </c>
    </row>
    <row r="254" spans="8:8" x14ac:dyDescent="0.25">
      <c r="H254" s="30">
        <v>253</v>
      </c>
    </row>
    <row r="255" spans="8:8" x14ac:dyDescent="0.25">
      <c r="H255" s="30">
        <v>254</v>
      </c>
    </row>
    <row r="256" spans="8:8" x14ac:dyDescent="0.25">
      <c r="H256" s="30">
        <v>255</v>
      </c>
    </row>
    <row r="257" spans="8:8" x14ac:dyDescent="0.25">
      <c r="H257" s="30">
        <v>256</v>
      </c>
    </row>
    <row r="258" spans="8:8" x14ac:dyDescent="0.25">
      <c r="H258" s="30">
        <v>257</v>
      </c>
    </row>
    <row r="259" spans="8:8" x14ac:dyDescent="0.25">
      <c r="H259" s="30">
        <v>258</v>
      </c>
    </row>
    <row r="260" spans="8:8" x14ac:dyDescent="0.25">
      <c r="H260" s="30">
        <v>259</v>
      </c>
    </row>
    <row r="261" spans="8:8" x14ac:dyDescent="0.25">
      <c r="H261" s="30">
        <v>260</v>
      </c>
    </row>
    <row r="262" spans="8:8" x14ac:dyDescent="0.25">
      <c r="H262" s="30">
        <v>261</v>
      </c>
    </row>
    <row r="263" spans="8:8" x14ac:dyDescent="0.25">
      <c r="H263" s="30">
        <v>262</v>
      </c>
    </row>
    <row r="264" spans="8:8" x14ac:dyDescent="0.25">
      <c r="H264" s="30">
        <v>263</v>
      </c>
    </row>
    <row r="265" spans="8:8" x14ac:dyDescent="0.25">
      <c r="H265" s="30">
        <v>264</v>
      </c>
    </row>
    <row r="266" spans="8:8" x14ac:dyDescent="0.25">
      <c r="H266" s="30">
        <v>265</v>
      </c>
    </row>
    <row r="267" spans="8:8" x14ac:dyDescent="0.25">
      <c r="H267" s="30">
        <v>266</v>
      </c>
    </row>
    <row r="268" spans="8:8" x14ac:dyDescent="0.25">
      <c r="H268" s="30">
        <v>267</v>
      </c>
    </row>
    <row r="269" spans="8:8" x14ac:dyDescent="0.25">
      <c r="H269" s="30">
        <v>268</v>
      </c>
    </row>
    <row r="270" spans="8:8" x14ac:dyDescent="0.25">
      <c r="H270" s="30">
        <v>269</v>
      </c>
    </row>
    <row r="271" spans="8:8" x14ac:dyDescent="0.25">
      <c r="H271" s="30">
        <v>270</v>
      </c>
    </row>
    <row r="272" spans="8:8" x14ac:dyDescent="0.25">
      <c r="H272" s="30">
        <v>271</v>
      </c>
    </row>
    <row r="273" spans="8:8" x14ac:dyDescent="0.25">
      <c r="H273" s="30">
        <v>272</v>
      </c>
    </row>
    <row r="274" spans="8:8" x14ac:dyDescent="0.25">
      <c r="H274" s="30">
        <v>273</v>
      </c>
    </row>
    <row r="275" spans="8:8" x14ac:dyDescent="0.25">
      <c r="H275" s="30">
        <v>274</v>
      </c>
    </row>
    <row r="276" spans="8:8" x14ac:dyDescent="0.25">
      <c r="H276" s="30">
        <v>275</v>
      </c>
    </row>
    <row r="277" spans="8:8" x14ac:dyDescent="0.25">
      <c r="H277" s="30">
        <v>276</v>
      </c>
    </row>
    <row r="278" spans="8:8" x14ac:dyDescent="0.25">
      <c r="H278" s="30">
        <v>277</v>
      </c>
    </row>
    <row r="279" spans="8:8" x14ac:dyDescent="0.25">
      <c r="H279" s="30">
        <v>278</v>
      </c>
    </row>
    <row r="280" spans="8:8" x14ac:dyDescent="0.25">
      <c r="H280" s="30">
        <v>279</v>
      </c>
    </row>
    <row r="281" spans="8:8" x14ac:dyDescent="0.25">
      <c r="H281" s="30">
        <v>280</v>
      </c>
    </row>
    <row r="282" spans="8:8" x14ac:dyDescent="0.25">
      <c r="H282" s="30">
        <v>281</v>
      </c>
    </row>
    <row r="283" spans="8:8" x14ac:dyDescent="0.25">
      <c r="H283" s="30">
        <v>282</v>
      </c>
    </row>
    <row r="284" spans="8:8" x14ac:dyDescent="0.25">
      <c r="H284" s="30">
        <v>283</v>
      </c>
    </row>
    <row r="285" spans="8:8" x14ac:dyDescent="0.25">
      <c r="H285" s="30">
        <v>284</v>
      </c>
    </row>
    <row r="286" spans="8:8" x14ac:dyDescent="0.25">
      <c r="H286" s="30">
        <v>285</v>
      </c>
    </row>
    <row r="287" spans="8:8" x14ac:dyDescent="0.25">
      <c r="H287" s="30">
        <v>286</v>
      </c>
    </row>
    <row r="288" spans="8:8" x14ac:dyDescent="0.25">
      <c r="H288" s="30">
        <v>287</v>
      </c>
    </row>
    <row r="289" spans="8:8" x14ac:dyDescent="0.25">
      <c r="H289" s="30">
        <v>288</v>
      </c>
    </row>
    <row r="290" spans="8:8" x14ac:dyDescent="0.25">
      <c r="H290" s="30">
        <v>289</v>
      </c>
    </row>
    <row r="291" spans="8:8" x14ac:dyDescent="0.25">
      <c r="H291" s="30">
        <v>290</v>
      </c>
    </row>
    <row r="292" spans="8:8" x14ac:dyDescent="0.25">
      <c r="H292" s="30">
        <v>291</v>
      </c>
    </row>
    <row r="293" spans="8:8" x14ac:dyDescent="0.25">
      <c r="H293" s="30">
        <v>292</v>
      </c>
    </row>
    <row r="294" spans="8:8" x14ac:dyDescent="0.25">
      <c r="H294" s="30">
        <v>293</v>
      </c>
    </row>
    <row r="295" spans="8:8" x14ac:dyDescent="0.25">
      <c r="H295" s="30">
        <v>294</v>
      </c>
    </row>
    <row r="296" spans="8:8" x14ac:dyDescent="0.25">
      <c r="H296" s="30">
        <v>295</v>
      </c>
    </row>
    <row r="297" spans="8:8" x14ac:dyDescent="0.25">
      <c r="H297" s="30">
        <v>296</v>
      </c>
    </row>
    <row r="298" spans="8:8" x14ac:dyDescent="0.25">
      <c r="H298" s="30">
        <v>297</v>
      </c>
    </row>
    <row r="299" spans="8:8" x14ac:dyDescent="0.25">
      <c r="H299" s="30">
        <v>298</v>
      </c>
    </row>
    <row r="300" spans="8:8" x14ac:dyDescent="0.25">
      <c r="H300" s="30">
        <v>299</v>
      </c>
    </row>
    <row r="301" spans="8:8" x14ac:dyDescent="0.25">
      <c r="H301" s="30">
        <v>300</v>
      </c>
    </row>
    <row r="302" spans="8:8" x14ac:dyDescent="0.25">
      <c r="H302" s="30">
        <v>301</v>
      </c>
    </row>
    <row r="303" spans="8:8" x14ac:dyDescent="0.25">
      <c r="H303" s="30">
        <v>302</v>
      </c>
    </row>
    <row r="304" spans="8:8" x14ac:dyDescent="0.25">
      <c r="H304" s="30">
        <v>303</v>
      </c>
    </row>
    <row r="305" spans="8:8" x14ac:dyDescent="0.25">
      <c r="H305" s="30">
        <v>304</v>
      </c>
    </row>
    <row r="306" spans="8:8" x14ac:dyDescent="0.25">
      <c r="H306" s="30">
        <v>305</v>
      </c>
    </row>
    <row r="307" spans="8:8" x14ac:dyDescent="0.25">
      <c r="H307" s="30">
        <v>306</v>
      </c>
    </row>
    <row r="308" spans="8:8" x14ac:dyDescent="0.25">
      <c r="H308" s="30">
        <v>307</v>
      </c>
    </row>
    <row r="309" spans="8:8" x14ac:dyDescent="0.25">
      <c r="H309" s="30">
        <v>308</v>
      </c>
    </row>
    <row r="310" spans="8:8" x14ac:dyDescent="0.25">
      <c r="H310" s="30">
        <v>309</v>
      </c>
    </row>
    <row r="311" spans="8:8" x14ac:dyDescent="0.25">
      <c r="H311" s="30">
        <v>310</v>
      </c>
    </row>
    <row r="312" spans="8:8" x14ac:dyDescent="0.25">
      <c r="H312" s="30">
        <v>311</v>
      </c>
    </row>
    <row r="313" spans="8:8" x14ac:dyDescent="0.25">
      <c r="H313" s="30">
        <v>312</v>
      </c>
    </row>
    <row r="314" spans="8:8" x14ac:dyDescent="0.25">
      <c r="H314" s="30">
        <v>313</v>
      </c>
    </row>
    <row r="315" spans="8:8" x14ac:dyDescent="0.25">
      <c r="H315" s="30">
        <v>314</v>
      </c>
    </row>
    <row r="316" spans="8:8" x14ac:dyDescent="0.25">
      <c r="H316" s="30">
        <v>315</v>
      </c>
    </row>
    <row r="317" spans="8:8" x14ac:dyDescent="0.25">
      <c r="H317" s="30">
        <v>316</v>
      </c>
    </row>
    <row r="318" spans="8:8" x14ac:dyDescent="0.25">
      <c r="H318" s="30">
        <v>317</v>
      </c>
    </row>
    <row r="319" spans="8:8" x14ac:dyDescent="0.25">
      <c r="H319" s="30">
        <v>318</v>
      </c>
    </row>
    <row r="320" spans="8:8" x14ac:dyDescent="0.25">
      <c r="H320" s="30">
        <v>319</v>
      </c>
    </row>
    <row r="321" spans="8:8" x14ac:dyDescent="0.25">
      <c r="H321" s="30">
        <v>320</v>
      </c>
    </row>
    <row r="322" spans="8:8" x14ac:dyDescent="0.25">
      <c r="H322" s="30">
        <v>321</v>
      </c>
    </row>
    <row r="323" spans="8:8" x14ac:dyDescent="0.25">
      <c r="H323" s="30">
        <v>322</v>
      </c>
    </row>
    <row r="324" spans="8:8" x14ac:dyDescent="0.25">
      <c r="H324" s="30">
        <v>323</v>
      </c>
    </row>
    <row r="325" spans="8:8" x14ac:dyDescent="0.25">
      <c r="H325" s="30">
        <v>324</v>
      </c>
    </row>
    <row r="326" spans="8:8" x14ac:dyDescent="0.25">
      <c r="H326" s="30">
        <v>325</v>
      </c>
    </row>
    <row r="327" spans="8:8" x14ac:dyDescent="0.25">
      <c r="H327" s="30">
        <v>326</v>
      </c>
    </row>
    <row r="328" spans="8:8" x14ac:dyDescent="0.25">
      <c r="H328" s="30">
        <v>327</v>
      </c>
    </row>
    <row r="329" spans="8:8" x14ac:dyDescent="0.25">
      <c r="H329" s="30">
        <v>328</v>
      </c>
    </row>
    <row r="330" spans="8:8" x14ac:dyDescent="0.25">
      <c r="H330" s="30">
        <v>329</v>
      </c>
    </row>
    <row r="331" spans="8:8" x14ac:dyDescent="0.25">
      <c r="H331" s="30">
        <v>330</v>
      </c>
    </row>
    <row r="332" spans="8:8" x14ac:dyDescent="0.25">
      <c r="H332" s="30">
        <v>331</v>
      </c>
    </row>
    <row r="333" spans="8:8" x14ac:dyDescent="0.25">
      <c r="H333" s="30">
        <v>332</v>
      </c>
    </row>
    <row r="334" spans="8:8" x14ac:dyDescent="0.25">
      <c r="H334" s="30">
        <v>333</v>
      </c>
    </row>
    <row r="335" spans="8:8" x14ac:dyDescent="0.25">
      <c r="H335" s="30">
        <v>334</v>
      </c>
    </row>
    <row r="336" spans="8:8" x14ac:dyDescent="0.25">
      <c r="H336" s="30">
        <v>335</v>
      </c>
    </row>
    <row r="337" spans="8:8" x14ac:dyDescent="0.25">
      <c r="H337" s="30">
        <v>336</v>
      </c>
    </row>
    <row r="338" spans="8:8" x14ac:dyDescent="0.25">
      <c r="H338" s="30">
        <v>337</v>
      </c>
    </row>
    <row r="339" spans="8:8" x14ac:dyDescent="0.25">
      <c r="H339" s="30">
        <v>338</v>
      </c>
    </row>
    <row r="340" spans="8:8" x14ac:dyDescent="0.25">
      <c r="H340" s="30">
        <v>339</v>
      </c>
    </row>
    <row r="341" spans="8:8" x14ac:dyDescent="0.25">
      <c r="H341" s="30">
        <v>340</v>
      </c>
    </row>
    <row r="342" spans="8:8" x14ac:dyDescent="0.25">
      <c r="H342" s="30">
        <v>341</v>
      </c>
    </row>
    <row r="343" spans="8:8" x14ac:dyDescent="0.25">
      <c r="H343" s="30">
        <v>342</v>
      </c>
    </row>
    <row r="344" spans="8:8" x14ac:dyDescent="0.25">
      <c r="H344" s="30">
        <v>343</v>
      </c>
    </row>
    <row r="345" spans="8:8" x14ac:dyDescent="0.25">
      <c r="H345" s="30">
        <v>344</v>
      </c>
    </row>
    <row r="346" spans="8:8" x14ac:dyDescent="0.25">
      <c r="H346" s="30">
        <v>345</v>
      </c>
    </row>
    <row r="347" spans="8:8" x14ac:dyDescent="0.25">
      <c r="H347" s="30">
        <v>346</v>
      </c>
    </row>
    <row r="348" spans="8:8" x14ac:dyDescent="0.25">
      <c r="H348" s="30">
        <v>347</v>
      </c>
    </row>
    <row r="349" spans="8:8" x14ac:dyDescent="0.25">
      <c r="H349" s="30">
        <v>348</v>
      </c>
    </row>
    <row r="350" spans="8:8" x14ac:dyDescent="0.25">
      <c r="H350" s="30">
        <v>349</v>
      </c>
    </row>
    <row r="351" spans="8:8" x14ac:dyDescent="0.25">
      <c r="H351" s="30">
        <v>350</v>
      </c>
    </row>
    <row r="352" spans="8:8" x14ac:dyDescent="0.25">
      <c r="H352" s="30">
        <v>351</v>
      </c>
    </row>
    <row r="353" spans="8:8" x14ac:dyDescent="0.25">
      <c r="H353" s="30">
        <v>352</v>
      </c>
    </row>
    <row r="354" spans="8:8" x14ac:dyDescent="0.25">
      <c r="H354" s="30">
        <v>353</v>
      </c>
    </row>
    <row r="355" spans="8:8" x14ac:dyDescent="0.25">
      <c r="H355" s="30">
        <v>354</v>
      </c>
    </row>
    <row r="356" spans="8:8" x14ac:dyDescent="0.25">
      <c r="H356" s="30">
        <v>355</v>
      </c>
    </row>
    <row r="357" spans="8:8" x14ac:dyDescent="0.25">
      <c r="H357" s="30">
        <v>356</v>
      </c>
    </row>
    <row r="358" spans="8:8" x14ac:dyDescent="0.25">
      <c r="H358" s="30">
        <v>357</v>
      </c>
    </row>
    <row r="359" spans="8:8" x14ac:dyDescent="0.25">
      <c r="H359" s="30">
        <v>358</v>
      </c>
    </row>
    <row r="360" spans="8:8" x14ac:dyDescent="0.25">
      <c r="H360" s="30">
        <v>359</v>
      </c>
    </row>
    <row r="361" spans="8:8" x14ac:dyDescent="0.25">
      <c r="H361" s="30">
        <v>360</v>
      </c>
    </row>
    <row r="362" spans="8:8" x14ac:dyDescent="0.25">
      <c r="H362" s="30">
        <v>361</v>
      </c>
    </row>
    <row r="363" spans="8:8" x14ac:dyDescent="0.25">
      <c r="H363" s="30">
        <v>362</v>
      </c>
    </row>
    <row r="364" spans="8:8" x14ac:dyDescent="0.25">
      <c r="H364" s="30">
        <v>363</v>
      </c>
    </row>
    <row r="365" spans="8:8" x14ac:dyDescent="0.25">
      <c r="H365" s="30">
        <v>364</v>
      </c>
    </row>
    <row r="366" spans="8:8" x14ac:dyDescent="0.25">
      <c r="H366" s="30">
        <v>365</v>
      </c>
    </row>
    <row r="367" spans="8:8" x14ac:dyDescent="0.25">
      <c r="H367" s="30">
        <v>366</v>
      </c>
    </row>
    <row r="368" spans="8:8" x14ac:dyDescent="0.25">
      <c r="H368" s="30">
        <v>367</v>
      </c>
    </row>
    <row r="369" spans="8:8" x14ac:dyDescent="0.25">
      <c r="H369" s="30">
        <v>368</v>
      </c>
    </row>
    <row r="370" spans="8:8" x14ac:dyDescent="0.25">
      <c r="H370" s="30">
        <v>369</v>
      </c>
    </row>
    <row r="371" spans="8:8" x14ac:dyDescent="0.25">
      <c r="H371" s="30">
        <v>370</v>
      </c>
    </row>
    <row r="372" spans="8:8" x14ac:dyDescent="0.25">
      <c r="H372" s="30">
        <v>371</v>
      </c>
    </row>
    <row r="373" spans="8:8" x14ac:dyDescent="0.25">
      <c r="H373" s="30">
        <v>372</v>
      </c>
    </row>
    <row r="374" spans="8:8" x14ac:dyDescent="0.25">
      <c r="H374" s="30">
        <v>373</v>
      </c>
    </row>
    <row r="375" spans="8:8" x14ac:dyDescent="0.25">
      <c r="H375" s="30">
        <v>374</v>
      </c>
    </row>
    <row r="376" spans="8:8" x14ac:dyDescent="0.25">
      <c r="H376" s="30">
        <v>375</v>
      </c>
    </row>
    <row r="377" spans="8:8" x14ac:dyDescent="0.25">
      <c r="H377" s="30">
        <v>376</v>
      </c>
    </row>
    <row r="378" spans="8:8" x14ac:dyDescent="0.25">
      <c r="H378" s="30">
        <v>377</v>
      </c>
    </row>
    <row r="379" spans="8:8" x14ac:dyDescent="0.25">
      <c r="H379" s="30">
        <v>378</v>
      </c>
    </row>
    <row r="380" spans="8:8" x14ac:dyDescent="0.25">
      <c r="H380" s="30">
        <v>379</v>
      </c>
    </row>
    <row r="381" spans="8:8" x14ac:dyDescent="0.25">
      <c r="H381" s="30">
        <v>380</v>
      </c>
    </row>
    <row r="382" spans="8:8" x14ac:dyDescent="0.25">
      <c r="H382" s="30">
        <v>381</v>
      </c>
    </row>
    <row r="383" spans="8:8" x14ac:dyDescent="0.25">
      <c r="H383" s="30">
        <v>382</v>
      </c>
    </row>
    <row r="384" spans="8:8" x14ac:dyDescent="0.25">
      <c r="H384" s="30">
        <v>383</v>
      </c>
    </row>
    <row r="385" spans="8:8" x14ac:dyDescent="0.25">
      <c r="H385" s="30">
        <v>384</v>
      </c>
    </row>
    <row r="386" spans="8:8" x14ac:dyDescent="0.25">
      <c r="H386" s="30">
        <v>385</v>
      </c>
    </row>
    <row r="387" spans="8:8" x14ac:dyDescent="0.25">
      <c r="H387" s="30">
        <v>386</v>
      </c>
    </row>
    <row r="388" spans="8:8" x14ac:dyDescent="0.25">
      <c r="H388" s="30">
        <v>387</v>
      </c>
    </row>
    <row r="389" spans="8:8" x14ac:dyDescent="0.25">
      <c r="H389" s="30">
        <v>388</v>
      </c>
    </row>
  </sheetData>
  <sheetProtection algorithmName="SHA-512" hashValue="S3BVBwRyWmgpjk8xrsKQ3Mvur7WyCPAHpIX2mnNfzFcTIRVhb1yxsUQf+sthq0kO7aaBWp73HJhc2FtxJDgy1A==" saltValue="lhX+MmYBDHYw3SMCnNxyPA==" spinCount="100000" sheet="1" objects="1" scenarios="1"/>
  <mergeCells count="10">
    <mergeCell ref="B66:B70"/>
    <mergeCell ref="B73:C73"/>
    <mergeCell ref="B2:C2"/>
    <mergeCell ref="B13:C13"/>
    <mergeCell ref="B27:C27"/>
    <mergeCell ref="B41:C41"/>
    <mergeCell ref="B63:C63"/>
    <mergeCell ref="B34:B38"/>
    <mergeCell ref="B20:B24"/>
    <mergeCell ref="B8:C8"/>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1D285-28B1-4305-A1FE-1C45A0AF11EA}">
  <dimension ref="A2:CN31"/>
  <sheetViews>
    <sheetView zoomScale="90" zoomScaleNormal="90" workbookViewId="0">
      <pane xSplit="1" topLeftCell="B1" activePane="topRight" state="frozen"/>
      <selection pane="topRight" activeCell="B3" sqref="B3"/>
    </sheetView>
  </sheetViews>
  <sheetFormatPr defaultRowHeight="15.75" x14ac:dyDescent="0.25"/>
  <cols>
    <col min="1" max="1" width="58.85546875" style="2" customWidth="1"/>
    <col min="2" max="92" width="13.85546875" style="2" customWidth="1"/>
    <col min="93" max="16384" width="9.140625" style="2"/>
  </cols>
  <sheetData>
    <row r="2" spans="1:92" s="3" customFormat="1" x14ac:dyDescent="0.25">
      <c r="B2" s="3">
        <v>43466</v>
      </c>
      <c r="C2" s="3">
        <v>43467</v>
      </c>
      <c r="D2" s="3">
        <v>43468</v>
      </c>
      <c r="E2" s="3">
        <v>43469</v>
      </c>
      <c r="F2" s="3">
        <v>43470</v>
      </c>
      <c r="G2" s="3">
        <v>43471</v>
      </c>
      <c r="H2" s="3">
        <v>43472</v>
      </c>
      <c r="I2" s="3">
        <v>43473</v>
      </c>
      <c r="J2" s="3">
        <v>43474</v>
      </c>
      <c r="K2" s="3">
        <v>43475</v>
      </c>
      <c r="L2" s="3">
        <v>43476</v>
      </c>
      <c r="M2" s="3">
        <v>43477</v>
      </c>
      <c r="N2" s="3">
        <v>43478</v>
      </c>
      <c r="O2" s="3">
        <v>43479</v>
      </c>
      <c r="P2" s="3">
        <v>43480</v>
      </c>
      <c r="Q2" s="3">
        <v>43481</v>
      </c>
      <c r="R2" s="3">
        <v>43482</v>
      </c>
      <c r="S2" s="3">
        <v>43483</v>
      </c>
      <c r="T2" s="3">
        <v>43484</v>
      </c>
      <c r="U2" s="3">
        <v>43485</v>
      </c>
      <c r="V2" s="3">
        <v>43486</v>
      </c>
      <c r="W2" s="3">
        <v>43487</v>
      </c>
      <c r="X2" s="3">
        <v>43488</v>
      </c>
      <c r="Y2" s="3">
        <v>43489</v>
      </c>
      <c r="Z2" s="3">
        <v>43490</v>
      </c>
      <c r="AA2" s="3">
        <v>43491</v>
      </c>
      <c r="AB2" s="3">
        <v>43492</v>
      </c>
      <c r="AC2" s="3">
        <v>43493</v>
      </c>
      <c r="AD2" s="3">
        <v>43494</v>
      </c>
      <c r="AE2" s="3">
        <v>43495</v>
      </c>
      <c r="AF2" s="3">
        <v>43496</v>
      </c>
      <c r="AG2" s="3">
        <v>43497</v>
      </c>
      <c r="AH2" s="3">
        <v>43498</v>
      </c>
      <c r="AI2" s="3">
        <v>43499</v>
      </c>
      <c r="AJ2" s="3">
        <v>43500</v>
      </c>
      <c r="AK2" s="3">
        <v>43501</v>
      </c>
      <c r="AL2" s="3">
        <v>43502</v>
      </c>
      <c r="AM2" s="3">
        <v>43503</v>
      </c>
      <c r="AN2" s="3">
        <v>43504</v>
      </c>
      <c r="AO2" s="3">
        <v>43505</v>
      </c>
      <c r="AP2" s="3">
        <v>43506</v>
      </c>
      <c r="AQ2" s="3">
        <v>43507</v>
      </c>
      <c r="AR2" s="3">
        <v>43508</v>
      </c>
      <c r="AS2" s="3">
        <v>43509</v>
      </c>
      <c r="AT2" s="3">
        <v>43510</v>
      </c>
      <c r="AU2" s="3">
        <v>43511</v>
      </c>
      <c r="AV2" s="3">
        <v>43512</v>
      </c>
      <c r="AW2" s="3">
        <v>43513</v>
      </c>
      <c r="AX2" s="3">
        <v>43514</v>
      </c>
      <c r="AY2" s="3">
        <v>43515</v>
      </c>
      <c r="AZ2" s="3">
        <v>43516</v>
      </c>
      <c r="BA2" s="3">
        <v>43517</v>
      </c>
      <c r="BB2" s="3">
        <v>43518</v>
      </c>
      <c r="BC2" s="3">
        <v>43519</v>
      </c>
      <c r="BD2" s="3">
        <v>43520</v>
      </c>
      <c r="BE2" s="3">
        <v>43521</v>
      </c>
      <c r="BF2" s="3">
        <v>43522</v>
      </c>
      <c r="BG2" s="3">
        <v>43523</v>
      </c>
      <c r="BH2" s="4">
        <v>43524</v>
      </c>
      <c r="BI2" s="5" t="s">
        <v>0</v>
      </c>
      <c r="BJ2" s="3">
        <v>43525</v>
      </c>
      <c r="BK2" s="3">
        <v>43526</v>
      </c>
      <c r="BL2" s="3">
        <v>43527</v>
      </c>
      <c r="BM2" s="3">
        <v>43528</v>
      </c>
      <c r="BN2" s="3">
        <v>43529</v>
      </c>
      <c r="BO2" s="3">
        <v>43530</v>
      </c>
      <c r="BP2" s="3">
        <v>43531</v>
      </c>
      <c r="BQ2" s="3">
        <v>43532</v>
      </c>
      <c r="BR2" s="3">
        <v>43533</v>
      </c>
      <c r="BS2" s="3">
        <v>43534</v>
      </c>
      <c r="BT2" s="3">
        <v>43535</v>
      </c>
      <c r="BU2" s="3">
        <v>43536</v>
      </c>
      <c r="BV2" s="3">
        <v>43537</v>
      </c>
      <c r="BW2" s="3">
        <v>43538</v>
      </c>
      <c r="BX2" s="3">
        <v>43539</v>
      </c>
      <c r="BY2" s="3">
        <v>43540</v>
      </c>
      <c r="BZ2" s="3">
        <v>43541</v>
      </c>
      <c r="CA2" s="3">
        <v>43542</v>
      </c>
      <c r="CB2" s="3">
        <v>43543</v>
      </c>
      <c r="CC2" s="3">
        <v>43544</v>
      </c>
      <c r="CD2" s="3">
        <v>43545</v>
      </c>
      <c r="CE2" s="3">
        <v>43546</v>
      </c>
      <c r="CF2" s="3">
        <v>43547</v>
      </c>
      <c r="CG2" s="3">
        <v>43548</v>
      </c>
      <c r="CH2" s="3">
        <v>43549</v>
      </c>
      <c r="CI2" s="3">
        <v>43550</v>
      </c>
      <c r="CJ2" s="3">
        <v>43551</v>
      </c>
      <c r="CK2" s="3">
        <v>43552</v>
      </c>
      <c r="CL2" s="3">
        <v>43553</v>
      </c>
      <c r="CM2" s="3">
        <v>43554</v>
      </c>
      <c r="CN2" s="3">
        <v>43555</v>
      </c>
    </row>
    <row r="3" spans="1:92" s="13" customFormat="1" x14ac:dyDescent="0.25">
      <c r="A3" s="6" t="s">
        <v>1</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row>
    <row r="4" spans="1:92" s="13" customFormat="1" x14ac:dyDescent="0.25">
      <c r="A4" s="6" t="s">
        <v>2</v>
      </c>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row>
    <row r="5" spans="1:92" s="13" customFormat="1" x14ac:dyDescent="0.25">
      <c r="A5" s="6"/>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row>
    <row r="6" spans="1:92" s="13" customFormat="1" x14ac:dyDescent="0.25">
      <c r="A6" s="6"/>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row>
    <row r="7" spans="1:92" s="13" customFormat="1" x14ac:dyDescent="0.25">
      <c r="A7" s="6"/>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row>
    <row r="8" spans="1:92" s="13" customFormat="1" x14ac:dyDescent="0.25">
      <c r="A8" s="6"/>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row>
    <row r="9" spans="1:92" s="13" customFormat="1" x14ac:dyDescent="0.25">
      <c r="A9" s="6"/>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row>
    <row r="10" spans="1:92" s="13" customFormat="1" x14ac:dyDescent="0.25">
      <c r="A10" s="6"/>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row>
    <row r="11" spans="1:92" s="13" customFormat="1" x14ac:dyDescent="0.25">
      <c r="A11" s="6"/>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row>
    <row r="12" spans="1:92" s="13" customFormat="1" x14ac:dyDescent="0.25">
      <c r="A12" s="6"/>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row>
    <row r="13" spans="1:92" s="13" customFormat="1" x14ac:dyDescent="0.25">
      <c r="A13" s="6"/>
      <c r="B13" s="12"/>
      <c r="C13" s="12"/>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row>
    <row r="14" spans="1:92" s="13" customFormat="1" x14ac:dyDescent="0.25">
      <c r="A14" s="6"/>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row>
    <row r="15" spans="1:92" s="13" customFormat="1" x14ac:dyDescent="0.25">
      <c r="A15" s="6"/>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row>
    <row r="16" spans="1:92" s="13" customFormat="1" x14ac:dyDescent="0.25">
      <c r="A16" s="6"/>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row>
    <row r="17" spans="1:92" s="13" customFormat="1" x14ac:dyDescent="0.25">
      <c r="A17" s="6"/>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row>
    <row r="18" spans="1:92" s="13" customFormat="1" x14ac:dyDescent="0.25">
      <c r="A18" s="6"/>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row>
    <row r="19" spans="1:92" s="13" customFormat="1" x14ac:dyDescent="0.25">
      <c r="A19" s="6"/>
      <c r="B19" s="12"/>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row>
    <row r="20" spans="1:92" s="13" customFormat="1" x14ac:dyDescent="0.25">
      <c r="A20" s="6"/>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row>
    <row r="21" spans="1:92" s="13" customFormat="1" x14ac:dyDescent="0.25">
      <c r="A21" s="6"/>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row>
    <row r="22" spans="1:92" s="13" customFormat="1" x14ac:dyDescent="0.25">
      <c r="A22" s="6"/>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row>
    <row r="23" spans="1:92" s="6" customFormat="1" ht="18.75" x14ac:dyDescent="0.35">
      <c r="A23" s="6" t="s">
        <v>22</v>
      </c>
      <c r="B23" s="1">
        <f>SUM(B3:B22)</f>
        <v>0</v>
      </c>
      <c r="C23" s="1">
        <f t="shared" ref="C23:AH23" si="0">SUM(C3:C22)</f>
        <v>0</v>
      </c>
      <c r="D23" s="1">
        <f t="shared" si="0"/>
        <v>0</v>
      </c>
      <c r="E23" s="1">
        <f t="shared" si="0"/>
        <v>0</v>
      </c>
      <c r="F23" s="1">
        <f t="shared" si="0"/>
        <v>0</v>
      </c>
      <c r="G23" s="1">
        <f>SUM(G3:G22)</f>
        <v>0</v>
      </c>
      <c r="H23" s="1">
        <f t="shared" si="0"/>
        <v>0</v>
      </c>
      <c r="I23" s="1">
        <f t="shared" si="0"/>
        <v>0</v>
      </c>
      <c r="J23" s="1">
        <f t="shared" si="0"/>
        <v>0</v>
      </c>
      <c r="K23" s="1">
        <f t="shared" si="0"/>
        <v>0</v>
      </c>
      <c r="L23" s="1">
        <f t="shared" si="0"/>
        <v>0</v>
      </c>
      <c r="M23" s="1">
        <f t="shared" si="0"/>
        <v>0</v>
      </c>
      <c r="N23" s="1">
        <f t="shared" si="0"/>
        <v>0</v>
      </c>
      <c r="O23" s="1">
        <f t="shared" si="0"/>
        <v>0</v>
      </c>
      <c r="P23" s="1">
        <f t="shared" si="0"/>
        <v>0</v>
      </c>
      <c r="Q23" s="1">
        <f t="shared" si="0"/>
        <v>0</v>
      </c>
      <c r="R23" s="1">
        <f t="shared" si="0"/>
        <v>0</v>
      </c>
      <c r="S23" s="1">
        <f t="shared" si="0"/>
        <v>0</v>
      </c>
      <c r="T23" s="1">
        <f t="shared" si="0"/>
        <v>0</v>
      </c>
      <c r="U23" s="1">
        <f t="shared" si="0"/>
        <v>0</v>
      </c>
      <c r="V23" s="1">
        <f t="shared" si="0"/>
        <v>0</v>
      </c>
      <c r="W23" s="1">
        <f t="shared" si="0"/>
        <v>0</v>
      </c>
      <c r="X23" s="1">
        <f t="shared" si="0"/>
        <v>0</v>
      </c>
      <c r="Y23" s="1">
        <f t="shared" si="0"/>
        <v>0</v>
      </c>
      <c r="Z23" s="1">
        <f t="shared" si="0"/>
        <v>0</v>
      </c>
      <c r="AA23" s="1">
        <f t="shared" si="0"/>
        <v>0</v>
      </c>
      <c r="AB23" s="1">
        <f t="shared" si="0"/>
        <v>0</v>
      </c>
      <c r="AC23" s="1">
        <f t="shared" si="0"/>
        <v>0</v>
      </c>
      <c r="AD23" s="1">
        <f t="shared" si="0"/>
        <v>0</v>
      </c>
      <c r="AE23" s="1">
        <f t="shared" si="0"/>
        <v>0</v>
      </c>
      <c r="AF23" s="1">
        <f t="shared" si="0"/>
        <v>0</v>
      </c>
      <c r="AG23" s="1">
        <f t="shared" si="0"/>
        <v>0</v>
      </c>
      <c r="AH23" s="1">
        <f t="shared" si="0"/>
        <v>0</v>
      </c>
      <c r="AI23" s="1">
        <f t="shared" ref="AI23" si="1">SUM(AI3:AI22)</f>
        <v>0</v>
      </c>
      <c r="AJ23" s="1">
        <f t="shared" ref="AJ23" si="2">SUM(AJ3:AJ22)</f>
        <v>0</v>
      </c>
      <c r="AK23" s="1">
        <f t="shared" ref="AK23" si="3">SUM(AK3:AK22)</f>
        <v>0</v>
      </c>
      <c r="AL23" s="1">
        <f t="shared" ref="AL23" si="4">SUM(AL3:AL22)</f>
        <v>0</v>
      </c>
      <c r="AM23" s="1">
        <f t="shared" ref="AM23" si="5">SUM(AM3:AM22)</f>
        <v>0</v>
      </c>
      <c r="AN23" s="1">
        <f t="shared" ref="AN23" si="6">SUM(AN3:AN22)</f>
        <v>0</v>
      </c>
      <c r="AO23" s="1">
        <f t="shared" ref="AO23" si="7">SUM(AO3:AO22)</f>
        <v>0</v>
      </c>
      <c r="AP23" s="1">
        <f t="shared" ref="AP23" si="8">SUM(AP3:AP22)</f>
        <v>0</v>
      </c>
      <c r="AQ23" s="1">
        <f t="shared" ref="AQ23" si="9">SUM(AQ3:AQ22)</f>
        <v>0</v>
      </c>
      <c r="AR23" s="1">
        <f t="shared" ref="AR23" si="10">SUM(AR3:AR22)</f>
        <v>0</v>
      </c>
      <c r="AS23" s="1">
        <f t="shared" ref="AS23" si="11">SUM(AS3:AS22)</f>
        <v>0</v>
      </c>
      <c r="AT23" s="1">
        <f t="shared" ref="AT23" si="12">SUM(AT3:AT22)</f>
        <v>0</v>
      </c>
      <c r="AU23" s="1">
        <f t="shared" ref="AU23" si="13">SUM(AU3:AU22)</f>
        <v>0</v>
      </c>
      <c r="AV23" s="1">
        <f t="shared" ref="AV23" si="14">SUM(AV3:AV22)</f>
        <v>0</v>
      </c>
      <c r="AW23" s="1">
        <f t="shared" ref="AW23" si="15">SUM(AW3:AW22)</f>
        <v>0</v>
      </c>
      <c r="AX23" s="1">
        <f t="shared" ref="AX23" si="16">SUM(AX3:AX22)</f>
        <v>0</v>
      </c>
      <c r="AY23" s="1">
        <f t="shared" ref="AY23" si="17">SUM(AY3:AY22)</f>
        <v>0</v>
      </c>
      <c r="AZ23" s="1">
        <f t="shared" ref="AZ23" si="18">SUM(AZ3:AZ22)</f>
        <v>0</v>
      </c>
      <c r="BA23" s="1">
        <f t="shared" ref="BA23" si="19">SUM(BA3:BA22)</f>
        <v>0</v>
      </c>
      <c r="BB23" s="1">
        <f t="shared" ref="BB23" si="20">SUM(BB3:BB22)</f>
        <v>0</v>
      </c>
      <c r="BC23" s="1">
        <f t="shared" ref="BC23" si="21">SUM(BC3:BC22)</f>
        <v>0</v>
      </c>
      <c r="BD23" s="1">
        <f t="shared" ref="BD23" si="22">SUM(BD3:BD22)</f>
        <v>0</v>
      </c>
      <c r="BE23" s="1">
        <f t="shared" ref="BE23" si="23">SUM(BE3:BE22)</f>
        <v>0</v>
      </c>
      <c r="BF23" s="1">
        <f t="shared" ref="BF23" si="24">SUM(BF3:BF22)</f>
        <v>0</v>
      </c>
      <c r="BG23" s="1">
        <f t="shared" ref="BG23" si="25">SUM(BG3:BG22)</f>
        <v>0</v>
      </c>
      <c r="BH23" s="1">
        <f t="shared" ref="BH23" si="26">SUM(BH3:BH22)</f>
        <v>0</v>
      </c>
      <c r="BI23" s="1">
        <f t="shared" ref="BI23" si="27">SUM(BI3:BI22)</f>
        <v>0</v>
      </c>
      <c r="BJ23" s="1">
        <f t="shared" ref="BJ23" si="28">SUM(BJ3:BJ22)</f>
        <v>0</v>
      </c>
      <c r="BK23" s="1">
        <f t="shared" ref="BK23" si="29">SUM(BK3:BK22)</f>
        <v>0</v>
      </c>
      <c r="BL23" s="1">
        <f t="shared" ref="BL23" si="30">SUM(BL3:BL22)</f>
        <v>0</v>
      </c>
      <c r="BM23" s="1">
        <f t="shared" ref="BM23" si="31">SUM(BM3:BM22)</f>
        <v>0</v>
      </c>
      <c r="BN23" s="1">
        <f t="shared" ref="BN23" si="32">SUM(BN3:BN22)</f>
        <v>0</v>
      </c>
      <c r="BO23" s="1">
        <f t="shared" ref="BO23" si="33">SUM(BO3:BO22)</f>
        <v>0</v>
      </c>
      <c r="BP23" s="1">
        <f t="shared" ref="BP23" si="34">SUM(BP3:BP22)</f>
        <v>0</v>
      </c>
      <c r="BQ23" s="1">
        <f t="shared" ref="BQ23" si="35">SUM(BQ3:BQ22)</f>
        <v>0</v>
      </c>
      <c r="BR23" s="1">
        <f t="shared" ref="BR23" si="36">SUM(BR3:BR22)</f>
        <v>0</v>
      </c>
      <c r="BS23" s="1">
        <f t="shared" ref="BS23" si="37">SUM(BS3:BS22)</f>
        <v>0</v>
      </c>
      <c r="BT23" s="1">
        <f t="shared" ref="BT23" si="38">SUM(BT3:BT22)</f>
        <v>0</v>
      </c>
      <c r="BU23" s="1">
        <f t="shared" ref="BU23" si="39">SUM(BU3:BU22)</f>
        <v>0</v>
      </c>
      <c r="BV23" s="1">
        <f t="shared" ref="BV23" si="40">SUM(BV3:BV22)</f>
        <v>0</v>
      </c>
      <c r="BW23" s="1">
        <f t="shared" ref="BW23" si="41">SUM(BW3:BW22)</f>
        <v>0</v>
      </c>
      <c r="BX23" s="1">
        <f t="shared" ref="BX23" si="42">SUM(BX3:BX22)</f>
        <v>0</v>
      </c>
      <c r="BY23" s="1">
        <f t="shared" ref="BY23" si="43">SUM(BY3:BY22)</f>
        <v>0</v>
      </c>
      <c r="BZ23" s="1">
        <f t="shared" ref="BZ23" si="44">SUM(BZ3:BZ22)</f>
        <v>0</v>
      </c>
      <c r="CA23" s="1">
        <f t="shared" ref="CA23" si="45">SUM(CA3:CA22)</f>
        <v>0</v>
      </c>
      <c r="CB23" s="1">
        <f t="shared" ref="CB23" si="46">SUM(CB3:CB22)</f>
        <v>0</v>
      </c>
      <c r="CC23" s="1">
        <f t="shared" ref="CC23" si="47">SUM(CC3:CC22)</f>
        <v>0</v>
      </c>
      <c r="CD23" s="1">
        <f t="shared" ref="CD23" si="48">SUM(CD3:CD22)</f>
        <v>0</v>
      </c>
      <c r="CE23" s="1">
        <f t="shared" ref="CE23" si="49">SUM(CE3:CE22)</f>
        <v>0</v>
      </c>
      <c r="CF23" s="1">
        <f t="shared" ref="CF23" si="50">SUM(CF3:CF22)</f>
        <v>0</v>
      </c>
      <c r="CG23" s="1">
        <f t="shared" ref="CG23" si="51">SUM(CG3:CG22)</f>
        <v>0</v>
      </c>
      <c r="CH23" s="1">
        <f t="shared" ref="CH23" si="52">SUM(CH3:CH22)</f>
        <v>0</v>
      </c>
      <c r="CI23" s="1">
        <f t="shared" ref="CI23" si="53">SUM(CI3:CI22)</f>
        <v>0</v>
      </c>
      <c r="CJ23" s="1">
        <f t="shared" ref="CJ23" si="54">SUM(CJ3:CJ22)</f>
        <v>0</v>
      </c>
      <c r="CK23" s="1">
        <f t="shared" ref="CK23" si="55">SUM(CK3:CK22)</f>
        <v>0</v>
      </c>
      <c r="CL23" s="1">
        <f t="shared" ref="CL23" si="56">SUM(CL3:CL22)</f>
        <v>0</v>
      </c>
      <c r="CM23" s="1">
        <f t="shared" ref="CM23" si="57">SUM(CM3:CM22)</f>
        <v>0</v>
      </c>
      <c r="CN23" s="1">
        <f t="shared" ref="CN23" si="58">SUM(CN3:CN22)</f>
        <v>0</v>
      </c>
    </row>
    <row r="24" spans="1:92" s="6" customFormat="1" x14ac:dyDescent="0.25"/>
    <row r="25" spans="1:92" s="7" customFormat="1" ht="18.75" x14ac:dyDescent="0.35">
      <c r="A25" s="7" t="s">
        <v>23</v>
      </c>
      <c r="B25" s="8">
        <f>B23/('Informational Inputs'!$C$4*1.25)</f>
        <v>0</v>
      </c>
      <c r="C25" s="8">
        <f>C23/('Informational Inputs'!$C$4*1.25)</f>
        <v>0</v>
      </c>
      <c r="D25" s="8">
        <f>D23/('Informational Inputs'!$C$4*1.25)</f>
        <v>0</v>
      </c>
      <c r="E25" s="8">
        <f>E23/('Informational Inputs'!$C$4*1.25)</f>
        <v>0</v>
      </c>
      <c r="F25" s="8">
        <f>F23/('Informational Inputs'!$C$4*1.25)</f>
        <v>0</v>
      </c>
      <c r="G25" s="8">
        <f>G23/('Informational Inputs'!$C$4*1.25)</f>
        <v>0</v>
      </c>
      <c r="H25" s="8">
        <f>H23/('Informational Inputs'!$C$4*1.25)</f>
        <v>0</v>
      </c>
      <c r="I25" s="8">
        <f>I23/('Informational Inputs'!$C$4*1.25)</f>
        <v>0</v>
      </c>
      <c r="J25" s="8">
        <f>J23/('Informational Inputs'!$C$4*1.25)</f>
        <v>0</v>
      </c>
      <c r="K25" s="8">
        <f>K23/('Informational Inputs'!$C$4*1.25)</f>
        <v>0</v>
      </c>
      <c r="L25" s="8">
        <f>L23/('Informational Inputs'!$C$4*1.25)</f>
        <v>0</v>
      </c>
      <c r="M25" s="8">
        <f>M23/('Informational Inputs'!$C$4*1.25)</f>
        <v>0</v>
      </c>
      <c r="N25" s="8">
        <f>N23/('Informational Inputs'!$C$4*1.25)</f>
        <v>0</v>
      </c>
      <c r="O25" s="8">
        <f>O23/('Informational Inputs'!$C$4*1.25)</f>
        <v>0</v>
      </c>
      <c r="P25" s="8">
        <f>P23/('Informational Inputs'!$C$4*1.25)</f>
        <v>0</v>
      </c>
      <c r="Q25" s="8">
        <f>Q23/('Informational Inputs'!$C$4*1.25)</f>
        <v>0</v>
      </c>
      <c r="R25" s="8">
        <f>R23/('Informational Inputs'!$C$4*1.25)</f>
        <v>0</v>
      </c>
      <c r="S25" s="8">
        <f>S23/('Informational Inputs'!$C$4*1.25)</f>
        <v>0</v>
      </c>
      <c r="T25" s="8">
        <f>T23/('Informational Inputs'!$C$4*1.25)</f>
        <v>0</v>
      </c>
      <c r="U25" s="8">
        <f>U23/('Informational Inputs'!$C$4*1.25)</f>
        <v>0</v>
      </c>
      <c r="V25" s="8">
        <f>V23/('Informational Inputs'!$C$4*1.25)</f>
        <v>0</v>
      </c>
      <c r="W25" s="8">
        <f>W23/('Informational Inputs'!$C$4*1.25)</f>
        <v>0</v>
      </c>
      <c r="X25" s="8">
        <f>X23/('Informational Inputs'!$C$4*1.25)</f>
        <v>0</v>
      </c>
      <c r="Y25" s="8">
        <f>Y23/('Informational Inputs'!$C$4*1.25)</f>
        <v>0</v>
      </c>
      <c r="Z25" s="8">
        <f>Z23/('Informational Inputs'!$C$4*1.25)</f>
        <v>0</v>
      </c>
      <c r="AA25" s="8">
        <f>AA23/('Informational Inputs'!$C$4*1.25)</f>
        <v>0</v>
      </c>
      <c r="AB25" s="8">
        <f>AB23/('Informational Inputs'!$C$4*1.25)</f>
        <v>0</v>
      </c>
      <c r="AC25" s="8">
        <f>AC23/('Informational Inputs'!$C$4*1.25)</f>
        <v>0</v>
      </c>
      <c r="AD25" s="8">
        <f>AD23/('Informational Inputs'!$C$4*1.25)</f>
        <v>0</v>
      </c>
      <c r="AE25" s="8">
        <f>AE23/('Informational Inputs'!$C$4*1.25)</f>
        <v>0</v>
      </c>
      <c r="AF25" s="8">
        <f>AF23/('Informational Inputs'!$C$4*1.25)</f>
        <v>0</v>
      </c>
      <c r="AG25" s="8">
        <f>AG23/('Informational Inputs'!$C$4*1.25)</f>
        <v>0</v>
      </c>
      <c r="AH25" s="8">
        <f>AH23/('Informational Inputs'!$C$4*1.25)</f>
        <v>0</v>
      </c>
      <c r="AI25" s="8">
        <f>AI23/('Informational Inputs'!$C$4*1.25)</f>
        <v>0</v>
      </c>
      <c r="AJ25" s="8">
        <f>AJ23/('Informational Inputs'!$C$4*1.25)</f>
        <v>0</v>
      </c>
      <c r="AK25" s="8">
        <f>AK23/('Informational Inputs'!$C$4*1.25)</f>
        <v>0</v>
      </c>
      <c r="AL25" s="8">
        <f>AL23/('Informational Inputs'!$C$4*1.25)</f>
        <v>0</v>
      </c>
      <c r="AM25" s="8">
        <f>AM23/('Informational Inputs'!$C$4*1.25)</f>
        <v>0</v>
      </c>
      <c r="AN25" s="8">
        <f>AN23/('Informational Inputs'!$C$4*1.25)</f>
        <v>0</v>
      </c>
      <c r="AO25" s="8">
        <f>AO23/('Informational Inputs'!$C$4*1.25)</f>
        <v>0</v>
      </c>
      <c r="AP25" s="8">
        <f>AP23/('Informational Inputs'!$C$4*1.25)</f>
        <v>0</v>
      </c>
      <c r="AQ25" s="8">
        <f>AQ23/('Informational Inputs'!$C$4*1.25)</f>
        <v>0</v>
      </c>
      <c r="AR25" s="8">
        <f>AR23/('Informational Inputs'!$C$4*1.25)</f>
        <v>0</v>
      </c>
      <c r="AS25" s="8">
        <f>AS23/('Informational Inputs'!$C$4*1.25)</f>
        <v>0</v>
      </c>
      <c r="AT25" s="8">
        <f>AT23/('Informational Inputs'!$C$4*1.25)</f>
        <v>0</v>
      </c>
      <c r="AU25" s="8">
        <f>AU23/('Informational Inputs'!$C$4*1.25)</f>
        <v>0</v>
      </c>
      <c r="AV25" s="8">
        <f>AV23/('Informational Inputs'!$C$4*1.25)</f>
        <v>0</v>
      </c>
      <c r="AW25" s="8">
        <f>AW23/('Informational Inputs'!$C$4*1.25)</f>
        <v>0</v>
      </c>
      <c r="AX25" s="8">
        <f>AX23/('Informational Inputs'!$C$4*1.25)</f>
        <v>0</v>
      </c>
      <c r="AY25" s="8">
        <f>AY23/('Informational Inputs'!$C$4*1.25)</f>
        <v>0</v>
      </c>
      <c r="AZ25" s="8">
        <f>AZ23/('Informational Inputs'!$C$4*1.25)</f>
        <v>0</v>
      </c>
      <c r="BA25" s="8">
        <f>BA23/('Informational Inputs'!$C$4*1.25)</f>
        <v>0</v>
      </c>
      <c r="BB25" s="8">
        <f>BB23/('Informational Inputs'!$C$4*1.25)</f>
        <v>0</v>
      </c>
      <c r="BC25" s="8">
        <f>BC23/('Informational Inputs'!$C$4*1.25)</f>
        <v>0</v>
      </c>
      <c r="BD25" s="8">
        <f>BD23/('Informational Inputs'!$C$4*1.25)</f>
        <v>0</v>
      </c>
      <c r="BE25" s="8">
        <f>BE23/('Informational Inputs'!$C$4*1.25)</f>
        <v>0</v>
      </c>
      <c r="BF25" s="8">
        <f>BF23/('Informational Inputs'!$C$4*1.25)</f>
        <v>0</v>
      </c>
      <c r="BG25" s="8">
        <f>BG23/('Informational Inputs'!$C$4*1.25)</f>
        <v>0</v>
      </c>
      <c r="BH25" s="8">
        <f>BH23/('Informational Inputs'!$C$4*1.25)</f>
        <v>0</v>
      </c>
      <c r="BI25" s="8">
        <f>BI23/('Informational Inputs'!$C$4*1.25)</f>
        <v>0</v>
      </c>
      <c r="BJ25" s="8">
        <f>BJ23/('Informational Inputs'!$C$4*1.25)</f>
        <v>0</v>
      </c>
      <c r="BK25" s="8">
        <f>BK23/('Informational Inputs'!$C$4*1.25)</f>
        <v>0</v>
      </c>
      <c r="BL25" s="8">
        <f>BL23/('Informational Inputs'!$C$4*1.25)</f>
        <v>0</v>
      </c>
      <c r="BM25" s="8">
        <f>BM23/('Informational Inputs'!$C$4*1.25)</f>
        <v>0</v>
      </c>
      <c r="BN25" s="8">
        <f>BN23/('Informational Inputs'!$C$4*1.25)</f>
        <v>0</v>
      </c>
      <c r="BO25" s="8">
        <f>BO23/('Informational Inputs'!$C$4*1.25)</f>
        <v>0</v>
      </c>
      <c r="BP25" s="8">
        <f>BP23/('Informational Inputs'!$C$4*1.25)</f>
        <v>0</v>
      </c>
      <c r="BQ25" s="8">
        <f>BQ23/('Informational Inputs'!$C$4*1.25)</f>
        <v>0</v>
      </c>
      <c r="BR25" s="8">
        <f>BR23/('Informational Inputs'!$C$4*1.25)</f>
        <v>0</v>
      </c>
      <c r="BS25" s="8">
        <f>BS23/('Informational Inputs'!$C$4*1.25)</f>
        <v>0</v>
      </c>
      <c r="BT25" s="8">
        <f>BT23/('Informational Inputs'!$C$4*1.25)</f>
        <v>0</v>
      </c>
      <c r="BU25" s="8">
        <f>BU23/('Informational Inputs'!$C$4*1.25)</f>
        <v>0</v>
      </c>
      <c r="BV25" s="8">
        <f>BV23/('Informational Inputs'!$C$4*1.25)</f>
        <v>0</v>
      </c>
      <c r="BW25" s="8">
        <f>BW23/('Informational Inputs'!$C$4*1.25)</f>
        <v>0</v>
      </c>
      <c r="BX25" s="8">
        <f>BX23/('Informational Inputs'!$C$4*1.25)</f>
        <v>0</v>
      </c>
      <c r="BY25" s="8">
        <f>BY23/('Informational Inputs'!$C$4*1.25)</f>
        <v>0</v>
      </c>
      <c r="BZ25" s="8">
        <f>BZ23/('Informational Inputs'!$C$4*1.25)</f>
        <v>0</v>
      </c>
      <c r="CA25" s="8">
        <f>CA23/('Informational Inputs'!$C$4*1.25)</f>
        <v>0</v>
      </c>
      <c r="CB25" s="8">
        <f>CB23/('Informational Inputs'!$C$4*1.25)</f>
        <v>0</v>
      </c>
      <c r="CC25" s="8">
        <f>CC23/('Informational Inputs'!$C$4*1.25)</f>
        <v>0</v>
      </c>
      <c r="CD25" s="8">
        <f>CD23/('Informational Inputs'!$C$4*1.25)</f>
        <v>0</v>
      </c>
      <c r="CE25" s="8">
        <f>CE23/('Informational Inputs'!$C$4*1.25)</f>
        <v>0</v>
      </c>
      <c r="CF25" s="8">
        <f>CF23/('Informational Inputs'!$C$4*1.25)</f>
        <v>0</v>
      </c>
      <c r="CG25" s="8">
        <f>CG23/('Informational Inputs'!$C$4*1.25)</f>
        <v>0</v>
      </c>
      <c r="CH25" s="8">
        <f>CH23/('Informational Inputs'!$C$4*1.25)</f>
        <v>0</v>
      </c>
      <c r="CI25" s="8">
        <f>CI23/('Informational Inputs'!$C$4*1.25)</f>
        <v>0</v>
      </c>
      <c r="CJ25" s="8">
        <f>CJ23/('Informational Inputs'!$C$4*1.25)</f>
        <v>0</v>
      </c>
      <c r="CK25" s="8">
        <f>CK23/('Informational Inputs'!$C$4*1.25)</f>
        <v>0</v>
      </c>
      <c r="CL25" s="8">
        <f>CL23/('Informational Inputs'!$C$4*1.25)</f>
        <v>0</v>
      </c>
      <c r="CM25" s="8">
        <f>CM23/('Informational Inputs'!$C$4*1.25)</f>
        <v>0</v>
      </c>
      <c r="CN25" s="8">
        <f>CN23/('Informational Inputs'!$C$4*1.25)</f>
        <v>0</v>
      </c>
    </row>
    <row r="26" spans="1:92" s="9" customFormat="1" ht="18.75" x14ac:dyDescent="0.35">
      <c r="A26" s="9" t="s">
        <v>57</v>
      </c>
      <c r="B26" s="28" t="str">
        <f>IF((AND($B$29&gt;0, SUM('Informational Inputs'!$C$74:$C$75)&gt;0)), B23/(SUM('Informational Inputs'!$C$74,'Informational Inputs'!$C$75)*1.25), "N/A")</f>
        <v>N/A</v>
      </c>
      <c r="C26" s="28" t="str">
        <f>IF((AND($B$29&gt;0, SUM('Informational Inputs'!$C$74:$C$75)&gt;0)), C23/(SUM('Informational Inputs'!$C$74,'Informational Inputs'!$C$75)*1.25), "N/A")</f>
        <v>N/A</v>
      </c>
      <c r="D26" s="28" t="str">
        <f>IF((AND($B$29&gt;0, SUM('Informational Inputs'!$C$74:$C$75)&gt;0)), D23/(SUM('Informational Inputs'!$C$74,'Informational Inputs'!$C$75)*1.25), "N/A")</f>
        <v>N/A</v>
      </c>
      <c r="E26" s="28" t="str">
        <f>IF((AND($B$29&gt;0, SUM('Informational Inputs'!$C$74:$C$75)&gt;0)), E23/(SUM('Informational Inputs'!$C$74,'Informational Inputs'!$C$75)*1.25), "N/A")</f>
        <v>N/A</v>
      </c>
      <c r="F26" s="28" t="str">
        <f>IF((AND($B$29&gt;0, SUM('Informational Inputs'!$C$74:$C$75)&gt;0)), F23/(SUM('Informational Inputs'!$C$74,'Informational Inputs'!$C$75)*1.25), "N/A")</f>
        <v>N/A</v>
      </c>
      <c r="G26" s="28" t="str">
        <f>IF((AND($B$29&gt;0, SUM('Informational Inputs'!$C$74:$C$75)&gt;0)), G23/(SUM('Informational Inputs'!$C$74,'Informational Inputs'!$C$75)*1.25), "N/A")</f>
        <v>N/A</v>
      </c>
      <c r="H26" s="28" t="str">
        <f>IF((AND($B$29&gt;0, SUM('Informational Inputs'!$C$74:$C$75)&gt;0)), H23/(SUM('Informational Inputs'!$C$74,'Informational Inputs'!$C$75)*1.25), "N/A")</f>
        <v>N/A</v>
      </c>
      <c r="I26" s="28" t="str">
        <f>IF((AND($B$29&gt;0, SUM('Informational Inputs'!$C$74:$C$75)&gt;0)), I23/(SUM('Informational Inputs'!$C$74,'Informational Inputs'!$C$75)*1.25), "N/A")</f>
        <v>N/A</v>
      </c>
      <c r="J26" s="28" t="str">
        <f>IF((AND($B$29&gt;0, SUM('Informational Inputs'!$C$74:$C$75)&gt;0)), J23/(SUM('Informational Inputs'!$C$74,'Informational Inputs'!$C$75)*1.25), "N/A")</f>
        <v>N/A</v>
      </c>
      <c r="K26" s="28" t="str">
        <f>IF((AND($B$29&gt;0, SUM('Informational Inputs'!$C$74:$C$75)&gt;0)), K23/(SUM('Informational Inputs'!$C$74,'Informational Inputs'!$C$75)*1.25), "N/A")</f>
        <v>N/A</v>
      </c>
      <c r="L26" s="28" t="str">
        <f>IF((AND($B$29&gt;0, SUM('Informational Inputs'!$C$74:$C$75)&gt;0)), L23/(SUM('Informational Inputs'!$C$74,'Informational Inputs'!$C$75)*1.25), "N/A")</f>
        <v>N/A</v>
      </c>
      <c r="M26" s="28" t="str">
        <f>IF((AND($B$29&gt;0, SUM('Informational Inputs'!$C$74:$C$75)&gt;0)), M23/(SUM('Informational Inputs'!$C$74,'Informational Inputs'!$C$75)*1.25), "N/A")</f>
        <v>N/A</v>
      </c>
      <c r="N26" s="28" t="str">
        <f>IF((AND($B$29&gt;0, SUM('Informational Inputs'!$C$74:$C$75)&gt;0)), N23/(SUM('Informational Inputs'!$C$74,'Informational Inputs'!$C$75)*1.25), "N/A")</f>
        <v>N/A</v>
      </c>
      <c r="O26" s="28" t="str">
        <f>IF((AND($B$29&gt;0, SUM('Informational Inputs'!$C$74:$C$75)&gt;0)), O23/(SUM('Informational Inputs'!$C$74,'Informational Inputs'!$C$75)*1.25), "N/A")</f>
        <v>N/A</v>
      </c>
      <c r="P26" s="28" t="str">
        <f>IF((AND($B$29&gt;0, SUM('Informational Inputs'!$C$74:$C$75)&gt;0)), P23/(SUM('Informational Inputs'!$C$74,'Informational Inputs'!$C$75)*1.25), "N/A")</f>
        <v>N/A</v>
      </c>
      <c r="Q26" s="28" t="str">
        <f>IF((AND($B$29&gt;0, SUM('Informational Inputs'!$C$74:$C$75)&gt;0)), Q23/(SUM('Informational Inputs'!$C$74,'Informational Inputs'!$C$75)*1.25), "N/A")</f>
        <v>N/A</v>
      </c>
      <c r="R26" s="28" t="str">
        <f>IF((AND($B$29&gt;0, SUM('Informational Inputs'!$C$74:$C$75)&gt;0)), R23/(SUM('Informational Inputs'!$C$74,'Informational Inputs'!$C$75)*1.25), "N/A")</f>
        <v>N/A</v>
      </c>
      <c r="S26" s="28" t="str">
        <f>IF((AND($B$29&gt;0, SUM('Informational Inputs'!$C$74:$C$75)&gt;0)), S23/(SUM('Informational Inputs'!$C$74,'Informational Inputs'!$C$75)*1.25), "N/A")</f>
        <v>N/A</v>
      </c>
      <c r="T26" s="28" t="str">
        <f>IF((AND($B$29&gt;0, SUM('Informational Inputs'!$C$74:$C$75)&gt;0)), T23/(SUM('Informational Inputs'!$C$74,'Informational Inputs'!$C$75)*1.25), "N/A")</f>
        <v>N/A</v>
      </c>
      <c r="U26" s="28" t="str">
        <f>IF((AND($B$29&gt;0, SUM('Informational Inputs'!$C$74:$C$75)&gt;0)), U23/(SUM('Informational Inputs'!$C$74,'Informational Inputs'!$C$75)*1.25), "N/A")</f>
        <v>N/A</v>
      </c>
      <c r="V26" s="28" t="str">
        <f>IF((AND($B$29&gt;0, SUM('Informational Inputs'!$C$74:$C$75)&gt;0)), V23/(SUM('Informational Inputs'!$C$74,'Informational Inputs'!$C$75)*1.25), "N/A")</f>
        <v>N/A</v>
      </c>
      <c r="W26" s="28" t="str">
        <f>IF((AND($B$29&gt;0, SUM('Informational Inputs'!$C$74:$C$75)&gt;0)), W23/(SUM('Informational Inputs'!$C$74,'Informational Inputs'!$C$75)*1.25), "N/A")</f>
        <v>N/A</v>
      </c>
      <c r="X26" s="28" t="str">
        <f>IF((AND($B$29&gt;0, SUM('Informational Inputs'!$C$74:$C$75)&gt;0)), X23/(SUM('Informational Inputs'!$C$74,'Informational Inputs'!$C$75)*1.25), "N/A")</f>
        <v>N/A</v>
      </c>
      <c r="Y26" s="28" t="str">
        <f>IF((AND($B$29&gt;0, SUM('Informational Inputs'!$C$74:$C$75)&gt;0)), Y23/(SUM('Informational Inputs'!$C$74,'Informational Inputs'!$C$75)*1.25), "N/A")</f>
        <v>N/A</v>
      </c>
      <c r="Z26" s="28" t="str">
        <f>IF((AND($B$29&gt;0, SUM('Informational Inputs'!$C$74:$C$75)&gt;0)), Z23/(SUM('Informational Inputs'!$C$74,'Informational Inputs'!$C$75)*1.25), "N/A")</f>
        <v>N/A</v>
      </c>
      <c r="AA26" s="28" t="str">
        <f>IF((AND($B$29&gt;0, SUM('Informational Inputs'!$C$74:$C$75)&gt;0)), AA23/(SUM('Informational Inputs'!$C$74,'Informational Inputs'!$C$75)*1.25), "N/A")</f>
        <v>N/A</v>
      </c>
      <c r="AB26" s="28" t="str">
        <f>IF((AND($B$29&gt;0, SUM('Informational Inputs'!$C$74:$C$75)&gt;0)), AB23/(SUM('Informational Inputs'!$C$74,'Informational Inputs'!$C$75)*1.25), "N/A")</f>
        <v>N/A</v>
      </c>
      <c r="AC26" s="28" t="str">
        <f>IF((AND($B$29&gt;0, SUM('Informational Inputs'!$C$74:$C$75)&gt;0)), AC23/(SUM('Informational Inputs'!$C$74,'Informational Inputs'!$C$75)*1.25), "N/A")</f>
        <v>N/A</v>
      </c>
      <c r="AD26" s="28" t="str">
        <f>IF((AND($B$29&gt;0, SUM('Informational Inputs'!$C$74:$C$75)&gt;0)), AD23/(SUM('Informational Inputs'!$C$74,'Informational Inputs'!$C$75)*1.25), "N/A")</f>
        <v>N/A</v>
      </c>
      <c r="AE26" s="28" t="str">
        <f>IF((AND($B$29&gt;0, SUM('Informational Inputs'!$C$74:$C$75)&gt;0)), AE23/(SUM('Informational Inputs'!$C$74,'Informational Inputs'!$C$75)*1.25), "N/A")</f>
        <v>N/A</v>
      </c>
      <c r="AF26" s="28" t="str">
        <f>IF((AND($B$29&gt;0, SUM('Informational Inputs'!$C$74:$C$75)&gt;0)), AF23/(SUM('Informational Inputs'!$C$74,'Informational Inputs'!$C$75)*1.25), "N/A")</f>
        <v>N/A</v>
      </c>
      <c r="AG26" s="28" t="str">
        <f>IF((AND($B$29&gt;0, SUM('Informational Inputs'!$C$74:$C$75)&gt;0)), AG23/(SUM('Informational Inputs'!$C$74,'Informational Inputs'!$C$75)*1.25), "N/A")</f>
        <v>N/A</v>
      </c>
      <c r="AH26" s="28" t="str">
        <f>IF((AND($B$29&gt;0, SUM('Informational Inputs'!$C$74:$C$75)&gt;0)), AH23/(SUM('Informational Inputs'!$C$74,'Informational Inputs'!$C$75)*1.25), "N/A")</f>
        <v>N/A</v>
      </c>
      <c r="AI26" s="28" t="str">
        <f>IF((AND($B$29&gt;0, SUM('Informational Inputs'!$C$74:$C$75)&gt;0)), AI23/(SUM('Informational Inputs'!$C$74,'Informational Inputs'!$C$75)*1.25), "N/A")</f>
        <v>N/A</v>
      </c>
      <c r="AJ26" s="28" t="str">
        <f>IF((AND($B$29&gt;0, SUM('Informational Inputs'!$C$74:$C$75)&gt;0)), AJ23/(SUM('Informational Inputs'!$C$74,'Informational Inputs'!$C$75)*1.25), "N/A")</f>
        <v>N/A</v>
      </c>
      <c r="AK26" s="28" t="str">
        <f>IF((AND($B$29&gt;0, SUM('Informational Inputs'!$C$74:$C$75)&gt;0)), AK23/(SUM('Informational Inputs'!$C$74,'Informational Inputs'!$C$75)*1.25), "N/A")</f>
        <v>N/A</v>
      </c>
      <c r="AL26" s="28" t="str">
        <f>IF((AND($B$29&gt;0, SUM('Informational Inputs'!$C$74:$C$75)&gt;0)), AL23/(SUM('Informational Inputs'!$C$74,'Informational Inputs'!$C$75)*1.25), "N/A")</f>
        <v>N/A</v>
      </c>
      <c r="AM26" s="28" t="str">
        <f>IF((AND($B$29&gt;0, SUM('Informational Inputs'!$C$74:$C$75)&gt;0)), AM23/(SUM('Informational Inputs'!$C$74,'Informational Inputs'!$C$75)*1.25), "N/A")</f>
        <v>N/A</v>
      </c>
      <c r="AN26" s="28" t="str">
        <f>IF((AND($B$29&gt;0, SUM('Informational Inputs'!$C$74:$C$75)&gt;0)), AN23/(SUM('Informational Inputs'!$C$74,'Informational Inputs'!$C$75)*1.25), "N/A")</f>
        <v>N/A</v>
      </c>
      <c r="AO26" s="28" t="str">
        <f>IF((AND($B$29&gt;0, SUM('Informational Inputs'!$C$74:$C$75)&gt;0)), AO23/(SUM('Informational Inputs'!$C$74,'Informational Inputs'!$C$75)*1.25), "N/A")</f>
        <v>N/A</v>
      </c>
      <c r="AP26" s="28" t="str">
        <f>IF((AND($B$29&gt;0, SUM('Informational Inputs'!$C$74:$C$75)&gt;0)), AP23/(SUM('Informational Inputs'!$C$74,'Informational Inputs'!$C$75)*1.25), "N/A")</f>
        <v>N/A</v>
      </c>
      <c r="AQ26" s="28" t="str">
        <f>IF((AND($B$29&gt;0, SUM('Informational Inputs'!$C$74:$C$75)&gt;0)), AQ23/(SUM('Informational Inputs'!$C$74,'Informational Inputs'!$C$75)*1.25), "N/A")</f>
        <v>N/A</v>
      </c>
      <c r="AR26" s="28" t="str">
        <f>IF((AND($B$29&gt;0, SUM('Informational Inputs'!$C$74:$C$75)&gt;0)), AR23/(SUM('Informational Inputs'!$C$74,'Informational Inputs'!$C$75)*1.25), "N/A")</f>
        <v>N/A</v>
      </c>
      <c r="AS26" s="28" t="str">
        <f>IF((AND($B$29&gt;0, SUM('Informational Inputs'!$C$74:$C$75)&gt;0)), AS23/(SUM('Informational Inputs'!$C$74,'Informational Inputs'!$C$75)*1.25), "N/A")</f>
        <v>N/A</v>
      </c>
      <c r="AT26" s="28" t="str">
        <f>IF((AND($B$29&gt;0, SUM('Informational Inputs'!$C$74:$C$75)&gt;0)), AT23/(SUM('Informational Inputs'!$C$74,'Informational Inputs'!$C$75)*1.25), "N/A")</f>
        <v>N/A</v>
      </c>
      <c r="AU26" s="28" t="str">
        <f>IF((AND($B$29&gt;0, SUM('Informational Inputs'!$C$74:$C$75)&gt;0)), AU23/(SUM('Informational Inputs'!$C$74,'Informational Inputs'!$C$75)*1.25), "N/A")</f>
        <v>N/A</v>
      </c>
      <c r="AV26" s="28" t="str">
        <f>IF((AND($B$29&gt;0, SUM('Informational Inputs'!$C$74:$C$75)&gt;0)), AV23/(SUM('Informational Inputs'!$C$74,'Informational Inputs'!$C$75)*1.25), "N/A")</f>
        <v>N/A</v>
      </c>
      <c r="AW26" s="28" t="str">
        <f>IF((AND($B$29&gt;0, SUM('Informational Inputs'!$C$74:$C$75)&gt;0)), AW23/(SUM('Informational Inputs'!$C$74,'Informational Inputs'!$C$75)*1.25), "N/A")</f>
        <v>N/A</v>
      </c>
      <c r="AX26" s="28" t="str">
        <f>IF((AND($B$29&gt;0, SUM('Informational Inputs'!$C$74:$C$75)&gt;0)), AX23/(SUM('Informational Inputs'!$C$74,'Informational Inputs'!$C$75)*1.25), "N/A")</f>
        <v>N/A</v>
      </c>
      <c r="AY26" s="28" t="str">
        <f>IF((AND($B$29&gt;0, SUM('Informational Inputs'!$C$74:$C$75)&gt;0)), AY23/(SUM('Informational Inputs'!$C$74,'Informational Inputs'!$C$75)*1.25), "N/A")</f>
        <v>N/A</v>
      </c>
      <c r="AZ26" s="28" t="str">
        <f>IF((AND($B$29&gt;0, SUM('Informational Inputs'!$C$74:$C$75)&gt;0)), AZ23/(SUM('Informational Inputs'!$C$74,'Informational Inputs'!$C$75)*1.25), "N/A")</f>
        <v>N/A</v>
      </c>
      <c r="BA26" s="28" t="str">
        <f>IF((AND($B$29&gt;0, SUM('Informational Inputs'!$C$74:$C$75)&gt;0)), BA23/(SUM('Informational Inputs'!$C$74,'Informational Inputs'!$C$75)*1.25), "N/A")</f>
        <v>N/A</v>
      </c>
      <c r="BB26" s="28" t="str">
        <f>IF((AND($B$29&gt;0, SUM('Informational Inputs'!$C$74:$C$75)&gt;0)), BB23/(SUM('Informational Inputs'!$C$74,'Informational Inputs'!$C$75)*1.25), "N/A")</f>
        <v>N/A</v>
      </c>
      <c r="BC26" s="28" t="str">
        <f>IF((AND($B$29&gt;0, SUM('Informational Inputs'!$C$74:$C$75)&gt;0)), BC23/(SUM('Informational Inputs'!$C$74,'Informational Inputs'!$C$75)*1.25), "N/A")</f>
        <v>N/A</v>
      </c>
      <c r="BD26" s="28" t="str">
        <f>IF((AND($B$29&gt;0, SUM('Informational Inputs'!$C$74:$C$75)&gt;0)), BD23/(SUM('Informational Inputs'!$C$74,'Informational Inputs'!$C$75)*1.25), "N/A")</f>
        <v>N/A</v>
      </c>
      <c r="BE26" s="28" t="str">
        <f>IF((AND($B$29&gt;0, SUM('Informational Inputs'!$C$74:$C$75)&gt;0)), BE23/(SUM('Informational Inputs'!$C$74,'Informational Inputs'!$C$75)*1.25), "N/A")</f>
        <v>N/A</v>
      </c>
      <c r="BF26" s="28" t="str">
        <f>IF((AND($B$29&gt;0, SUM('Informational Inputs'!$C$74:$C$75)&gt;0)), BF23/(SUM('Informational Inputs'!$C$74,'Informational Inputs'!$C$75)*1.25), "N/A")</f>
        <v>N/A</v>
      </c>
      <c r="BG26" s="28" t="str">
        <f>IF((AND($B$29&gt;0, SUM('Informational Inputs'!$C$74:$C$75)&gt;0)), BG23/(SUM('Informational Inputs'!$C$74,'Informational Inputs'!$C$75)*1.25), "N/A")</f>
        <v>N/A</v>
      </c>
      <c r="BH26" s="28" t="str">
        <f>IF((AND($B$29&gt;0, SUM('Informational Inputs'!$C$74:$C$75)&gt;0)), BH23/(SUM('Informational Inputs'!$C$74,'Informational Inputs'!$C$75)*1.25), "N/A")</f>
        <v>N/A</v>
      </c>
      <c r="BI26" s="28" t="str">
        <f>IF((AND($B$29&gt;0, SUM('Informational Inputs'!$C$74:$C$75)&gt;0)), BI23/(SUM('Informational Inputs'!$C$74,'Informational Inputs'!$C$75)*1.25), "N/A")</f>
        <v>N/A</v>
      </c>
      <c r="BJ26" s="28" t="str">
        <f>IF((AND($B$29&gt;0, SUM('Informational Inputs'!$C$74:$C$75)&gt;0)), BJ23/(SUM('Informational Inputs'!$C$74,'Informational Inputs'!$C$75)*1.25), "N/A")</f>
        <v>N/A</v>
      </c>
      <c r="BK26" s="28" t="str">
        <f>IF((AND($B$29&gt;0, SUM('Informational Inputs'!$C$74:$C$75)&gt;0)), BK23/(SUM('Informational Inputs'!$C$74,'Informational Inputs'!$C$75)*1.25), "N/A")</f>
        <v>N/A</v>
      </c>
      <c r="BL26" s="28" t="str">
        <f>IF((AND($B$29&gt;0, SUM('Informational Inputs'!$C$74:$C$75)&gt;0)), BL23/(SUM('Informational Inputs'!$C$74,'Informational Inputs'!$C$75)*1.25), "N/A")</f>
        <v>N/A</v>
      </c>
      <c r="BM26" s="28" t="str">
        <f>IF((AND($B$29&gt;0, SUM('Informational Inputs'!$C$74:$C$75)&gt;0)), BM23/(SUM('Informational Inputs'!$C$74,'Informational Inputs'!$C$75)*1.25), "N/A")</f>
        <v>N/A</v>
      </c>
      <c r="BN26" s="28" t="str">
        <f>IF((AND($B$29&gt;0, SUM('Informational Inputs'!$C$74:$C$75)&gt;0)), BN23/(SUM('Informational Inputs'!$C$74,'Informational Inputs'!$C$75)*1.25), "N/A")</f>
        <v>N/A</v>
      </c>
      <c r="BO26" s="28" t="str">
        <f>IF((AND($B$29&gt;0, SUM('Informational Inputs'!$C$74:$C$75)&gt;0)), BO23/(SUM('Informational Inputs'!$C$74,'Informational Inputs'!$C$75)*1.25), "N/A")</f>
        <v>N/A</v>
      </c>
      <c r="BP26" s="28" t="str">
        <f>IF((AND($B$29&gt;0, SUM('Informational Inputs'!$C$74:$C$75)&gt;0)), BP23/(SUM('Informational Inputs'!$C$74,'Informational Inputs'!$C$75)*1.25), "N/A")</f>
        <v>N/A</v>
      </c>
      <c r="BQ26" s="28" t="str">
        <f>IF((AND($B$29&gt;0, SUM('Informational Inputs'!$C$74:$C$75)&gt;0)), BQ23/(SUM('Informational Inputs'!$C$74,'Informational Inputs'!$C$75)*1.25), "N/A")</f>
        <v>N/A</v>
      </c>
      <c r="BR26" s="28" t="str">
        <f>IF((AND($B$29&gt;0, SUM('Informational Inputs'!$C$74:$C$75)&gt;0)), BR23/(SUM('Informational Inputs'!$C$74,'Informational Inputs'!$C$75)*1.25), "N/A")</f>
        <v>N/A</v>
      </c>
      <c r="BS26" s="28" t="str">
        <f>IF((AND($B$29&gt;0, SUM('Informational Inputs'!$C$74:$C$75)&gt;0)), BS23/(SUM('Informational Inputs'!$C$74,'Informational Inputs'!$C$75)*1.25), "N/A")</f>
        <v>N/A</v>
      </c>
      <c r="BT26" s="28" t="str">
        <f>IF((AND($B$29&gt;0, SUM('Informational Inputs'!$C$74:$C$75)&gt;0)), BT23/(SUM('Informational Inputs'!$C$74,'Informational Inputs'!$C$75)*1.25), "N/A")</f>
        <v>N/A</v>
      </c>
      <c r="BU26" s="28" t="str">
        <f>IF((AND($B$29&gt;0, SUM('Informational Inputs'!$C$74:$C$75)&gt;0)), BU23/(SUM('Informational Inputs'!$C$74,'Informational Inputs'!$C$75)*1.25), "N/A")</f>
        <v>N/A</v>
      </c>
      <c r="BV26" s="28" t="str">
        <f>IF((AND($B$29&gt;0, SUM('Informational Inputs'!$C$74:$C$75)&gt;0)), BV23/(SUM('Informational Inputs'!$C$74,'Informational Inputs'!$C$75)*1.25), "N/A")</f>
        <v>N/A</v>
      </c>
      <c r="BW26" s="28" t="str">
        <f>IF((AND($B$29&gt;0, SUM('Informational Inputs'!$C$74:$C$75)&gt;0)), BW23/(SUM('Informational Inputs'!$C$74,'Informational Inputs'!$C$75)*1.25), "N/A")</f>
        <v>N/A</v>
      </c>
      <c r="BX26" s="28" t="str">
        <f>IF((AND($B$29&gt;0, SUM('Informational Inputs'!$C$74:$C$75)&gt;0)), BX23/(SUM('Informational Inputs'!$C$74,'Informational Inputs'!$C$75)*1.25), "N/A")</f>
        <v>N/A</v>
      </c>
      <c r="BY26" s="28" t="str">
        <f>IF((AND($B$29&gt;0, SUM('Informational Inputs'!$C$74:$C$75)&gt;0)), BY23/(SUM('Informational Inputs'!$C$74,'Informational Inputs'!$C$75)*1.25), "N/A")</f>
        <v>N/A</v>
      </c>
      <c r="BZ26" s="28" t="str">
        <f>IF((AND($B$29&gt;0, SUM('Informational Inputs'!$C$74:$C$75)&gt;0)), BZ23/(SUM('Informational Inputs'!$C$74,'Informational Inputs'!$C$75)*1.25), "N/A")</f>
        <v>N/A</v>
      </c>
      <c r="CA26" s="28" t="str">
        <f>IF((AND($B$29&gt;0, SUM('Informational Inputs'!$C$74:$C$75)&gt;0)), CA23/(SUM('Informational Inputs'!$C$74,'Informational Inputs'!$C$75)*1.25), "N/A")</f>
        <v>N/A</v>
      </c>
      <c r="CB26" s="28" t="str">
        <f>IF((AND($B$29&gt;0, SUM('Informational Inputs'!$C$74:$C$75)&gt;0)), CB23/(SUM('Informational Inputs'!$C$74,'Informational Inputs'!$C$75)*1.25), "N/A")</f>
        <v>N/A</v>
      </c>
      <c r="CC26" s="28" t="str">
        <f>IF((AND($B$29&gt;0, SUM('Informational Inputs'!$C$74:$C$75)&gt;0)), CC23/(SUM('Informational Inputs'!$C$74,'Informational Inputs'!$C$75)*1.25), "N/A")</f>
        <v>N/A</v>
      </c>
      <c r="CD26" s="28" t="str">
        <f>IF((AND($B$29&gt;0, SUM('Informational Inputs'!$C$74:$C$75)&gt;0)), CD23/(SUM('Informational Inputs'!$C$74,'Informational Inputs'!$C$75)*1.25), "N/A")</f>
        <v>N/A</v>
      </c>
      <c r="CE26" s="28" t="str">
        <f>IF((AND($B$29&gt;0, SUM('Informational Inputs'!$C$74:$C$75)&gt;0)), CE23/(SUM('Informational Inputs'!$C$74,'Informational Inputs'!$C$75)*1.25), "N/A")</f>
        <v>N/A</v>
      </c>
      <c r="CF26" s="28" t="str">
        <f>IF((AND($B$29&gt;0, SUM('Informational Inputs'!$C$74:$C$75)&gt;0)), CF23/(SUM('Informational Inputs'!$C$74,'Informational Inputs'!$C$75)*1.25), "N/A")</f>
        <v>N/A</v>
      </c>
      <c r="CG26" s="28" t="str">
        <f>IF((AND($B$29&gt;0, SUM('Informational Inputs'!$C$74:$C$75)&gt;0)), CG23/(SUM('Informational Inputs'!$C$74,'Informational Inputs'!$C$75)*1.25), "N/A")</f>
        <v>N/A</v>
      </c>
      <c r="CH26" s="28" t="str">
        <f>IF((AND($B$29&gt;0, SUM('Informational Inputs'!$C$74:$C$75)&gt;0)), CH23/(SUM('Informational Inputs'!$C$74,'Informational Inputs'!$C$75)*1.25), "N/A")</f>
        <v>N/A</v>
      </c>
      <c r="CI26" s="28" t="str">
        <f>IF((AND($B$29&gt;0, SUM('Informational Inputs'!$C$74:$C$75)&gt;0)), CI23/(SUM('Informational Inputs'!$C$74,'Informational Inputs'!$C$75)*1.25), "N/A")</f>
        <v>N/A</v>
      </c>
      <c r="CJ26" s="28" t="str">
        <f>IF((AND($B$29&gt;0, SUM('Informational Inputs'!$C$74:$C$75)&gt;0)), CJ23/(SUM('Informational Inputs'!$C$74,'Informational Inputs'!$C$75)*1.25), "N/A")</f>
        <v>N/A</v>
      </c>
      <c r="CK26" s="28" t="str">
        <f>IF((AND($B$29&gt;0, SUM('Informational Inputs'!$C$74:$C$75)&gt;0)), CK23/(SUM('Informational Inputs'!$C$74,'Informational Inputs'!$C$75)*1.25), "N/A")</f>
        <v>N/A</v>
      </c>
      <c r="CL26" s="28" t="str">
        <f>IF((AND($B$29&gt;0, SUM('Informational Inputs'!$C$74:$C$75)&gt;0)), CL23/(SUM('Informational Inputs'!$C$74,'Informational Inputs'!$C$75)*1.25), "N/A")</f>
        <v>N/A</v>
      </c>
      <c r="CM26" s="28" t="str">
        <f>IF((AND($B$29&gt;0, SUM('Informational Inputs'!$C$74:$C$75)&gt;0)), CM23/(SUM('Informational Inputs'!$C$74,'Informational Inputs'!$C$75)*1.25), "N/A")</f>
        <v>N/A</v>
      </c>
      <c r="CN26" s="28" t="str">
        <f>IF((AND($B$29&gt;0, SUM('Informational Inputs'!$C$74:$C$75)&gt;0)), CN23/(SUM('Informational Inputs'!$C$74,'Informational Inputs'!$C$75)*1.25), "N/A")</f>
        <v>N/A</v>
      </c>
    </row>
    <row r="27" spans="1:92" s="7" customFormat="1" x14ac:dyDescent="0.25"/>
    <row r="28" spans="1:92" s="7" customFormat="1" x14ac:dyDescent="0.25"/>
    <row r="29" spans="1:92" x14ac:dyDescent="0.25">
      <c r="B29" s="30">
        <f>COUNTIF(B25:CN25, "&gt;0.03")</f>
        <v>0</v>
      </c>
    </row>
    <row r="30" spans="1:92" s="6" customFormat="1" x14ac:dyDescent="0.25"/>
    <row r="31" spans="1:92" s="6" customFormat="1" x14ac:dyDescent="0.25"/>
  </sheetData>
  <sheetProtection algorithmName="SHA-512" hashValue="nD972t8bhnuQ4c/cY3MJfymTZb8qrZNNl4O7JeHzvwBoo1VWkF3+FMfiq+fSXiUmmW09vUjIZg2NvTBrxadYWg==" saltValue="PvxRLpJsl7SselMs4LnWAA==" spinCount="100000" sheet="1"/>
  <conditionalFormatting sqref="B25:CN25">
    <cfRule type="cellIs" dxfId="24" priority="30" operator="greaterThan">
      <formula>0.03</formula>
    </cfRule>
    <cfRule type="cellIs" dxfId="23" priority="31" operator="lessThanOrEqual">
      <formula>0.03</formula>
    </cfRule>
  </conditionalFormatting>
  <conditionalFormatting sqref="B26:CN26">
    <cfRule type="cellIs" dxfId="22" priority="11" operator="equal">
      <formula>"N/A"</formula>
    </cfRule>
    <cfRule type="cellIs" dxfId="21" priority="20" operator="greaterThan">
      <formula>1.3</formula>
    </cfRule>
    <cfRule type="cellIs" dxfId="20" priority="21" operator="lessThanOrEqual">
      <formula>1.3</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36484-0F38-4C8F-B198-C5C4B21B860C}">
  <dimension ref="A2:CN29"/>
  <sheetViews>
    <sheetView zoomScale="90" zoomScaleNormal="90" workbookViewId="0">
      <pane xSplit="1" topLeftCell="B1" activePane="topRight" state="frozen"/>
      <selection pane="topRight" activeCell="B3" sqref="B3"/>
    </sheetView>
  </sheetViews>
  <sheetFormatPr defaultRowHeight="15.75" x14ac:dyDescent="0.25"/>
  <cols>
    <col min="1" max="1" width="58.85546875" style="11" customWidth="1"/>
    <col min="2" max="103" width="13.85546875" style="11" customWidth="1"/>
    <col min="104" max="16384" width="9.140625" style="11"/>
  </cols>
  <sheetData>
    <row r="2" spans="1:92" x14ac:dyDescent="0.25">
      <c r="A2" s="23"/>
      <c r="B2" s="23">
        <v>43556</v>
      </c>
      <c r="C2" s="23">
        <v>43557</v>
      </c>
      <c r="D2" s="23">
        <v>43558</v>
      </c>
      <c r="E2" s="23">
        <v>43559</v>
      </c>
      <c r="F2" s="23">
        <v>43560</v>
      </c>
      <c r="G2" s="23">
        <v>43561</v>
      </c>
      <c r="H2" s="23">
        <v>43562</v>
      </c>
      <c r="I2" s="23">
        <v>43563</v>
      </c>
      <c r="J2" s="23">
        <v>43564</v>
      </c>
      <c r="K2" s="23">
        <v>43565</v>
      </c>
      <c r="L2" s="23">
        <v>43566</v>
      </c>
      <c r="M2" s="23">
        <v>43567</v>
      </c>
      <c r="N2" s="23">
        <v>43568</v>
      </c>
      <c r="O2" s="23">
        <v>43569</v>
      </c>
      <c r="P2" s="23">
        <v>43570</v>
      </c>
      <c r="Q2" s="23">
        <v>43571</v>
      </c>
      <c r="R2" s="23">
        <v>43572</v>
      </c>
      <c r="S2" s="23">
        <v>43573</v>
      </c>
      <c r="T2" s="23">
        <v>43574</v>
      </c>
      <c r="U2" s="23">
        <v>43575</v>
      </c>
      <c r="V2" s="23">
        <v>43576</v>
      </c>
      <c r="W2" s="23">
        <v>43577</v>
      </c>
      <c r="X2" s="23">
        <v>43578</v>
      </c>
      <c r="Y2" s="23">
        <v>43579</v>
      </c>
      <c r="Z2" s="23">
        <v>43580</v>
      </c>
      <c r="AA2" s="23">
        <v>43581</v>
      </c>
      <c r="AB2" s="23">
        <v>43582</v>
      </c>
      <c r="AC2" s="23">
        <v>43583</v>
      </c>
      <c r="AD2" s="23">
        <v>43584</v>
      </c>
      <c r="AE2" s="23">
        <v>43585</v>
      </c>
      <c r="AF2" s="24">
        <v>43586</v>
      </c>
      <c r="AG2" s="24">
        <v>43587</v>
      </c>
      <c r="AH2" s="24">
        <v>43588</v>
      </c>
      <c r="AI2" s="24">
        <v>43589</v>
      </c>
      <c r="AJ2" s="24">
        <v>43590</v>
      </c>
      <c r="AK2" s="24">
        <v>43591</v>
      </c>
      <c r="AL2" s="24">
        <v>43592</v>
      </c>
      <c r="AM2" s="24">
        <v>43593</v>
      </c>
      <c r="AN2" s="24">
        <v>43594</v>
      </c>
      <c r="AO2" s="24">
        <v>43595</v>
      </c>
      <c r="AP2" s="24">
        <v>43596</v>
      </c>
      <c r="AQ2" s="24">
        <v>43597</v>
      </c>
      <c r="AR2" s="24">
        <v>43598</v>
      </c>
      <c r="AS2" s="24">
        <v>43599</v>
      </c>
      <c r="AT2" s="24">
        <v>43600</v>
      </c>
      <c r="AU2" s="24">
        <v>43601</v>
      </c>
      <c r="AV2" s="24">
        <v>43602</v>
      </c>
      <c r="AW2" s="24">
        <v>43603</v>
      </c>
      <c r="AX2" s="24">
        <v>43604</v>
      </c>
      <c r="AY2" s="24">
        <v>43605</v>
      </c>
      <c r="AZ2" s="24">
        <v>43606</v>
      </c>
      <c r="BA2" s="24">
        <v>43607</v>
      </c>
      <c r="BB2" s="24">
        <v>43608</v>
      </c>
      <c r="BC2" s="24">
        <v>43609</v>
      </c>
      <c r="BD2" s="24">
        <v>43610</v>
      </c>
      <c r="BE2" s="24">
        <v>43611</v>
      </c>
      <c r="BF2" s="24">
        <v>43612</v>
      </c>
      <c r="BG2" s="24">
        <v>43613</v>
      </c>
      <c r="BH2" s="24">
        <v>43614</v>
      </c>
      <c r="BI2" s="24">
        <v>43615</v>
      </c>
      <c r="BJ2" s="24">
        <v>43616</v>
      </c>
      <c r="BK2" s="24">
        <v>43617</v>
      </c>
      <c r="BL2" s="24">
        <v>43618</v>
      </c>
      <c r="BM2" s="24">
        <v>43619</v>
      </c>
      <c r="BN2" s="24">
        <v>43620</v>
      </c>
      <c r="BO2" s="24">
        <v>43621</v>
      </c>
      <c r="BP2" s="24">
        <v>43622</v>
      </c>
      <c r="BQ2" s="24">
        <v>43623</v>
      </c>
      <c r="BR2" s="24">
        <v>43624</v>
      </c>
      <c r="BS2" s="24">
        <v>43625</v>
      </c>
      <c r="BT2" s="24">
        <v>43626</v>
      </c>
      <c r="BU2" s="24">
        <v>43627</v>
      </c>
      <c r="BV2" s="24">
        <v>43628</v>
      </c>
      <c r="BW2" s="24">
        <v>43629</v>
      </c>
      <c r="BX2" s="24">
        <v>43630</v>
      </c>
      <c r="BY2" s="24">
        <v>43631</v>
      </c>
      <c r="BZ2" s="24">
        <v>43632</v>
      </c>
      <c r="CA2" s="24">
        <v>43633</v>
      </c>
      <c r="CB2" s="24">
        <v>43634</v>
      </c>
      <c r="CC2" s="24">
        <v>43635</v>
      </c>
      <c r="CD2" s="24">
        <v>43636</v>
      </c>
      <c r="CE2" s="24">
        <v>43637</v>
      </c>
      <c r="CF2" s="24">
        <v>43638</v>
      </c>
      <c r="CG2" s="24">
        <v>43639</v>
      </c>
      <c r="CH2" s="24">
        <v>43640</v>
      </c>
      <c r="CI2" s="24">
        <v>43641</v>
      </c>
      <c r="CJ2" s="24">
        <v>43642</v>
      </c>
      <c r="CK2" s="24">
        <v>43643</v>
      </c>
      <c r="CL2" s="24">
        <v>43644</v>
      </c>
      <c r="CM2" s="24">
        <v>43645</v>
      </c>
      <c r="CN2" s="24">
        <v>43646</v>
      </c>
    </row>
    <row r="3" spans="1:92" s="13" customFormat="1" x14ac:dyDescent="0.25">
      <c r="A3" s="13" t="s">
        <v>1</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row>
    <row r="4" spans="1:92" s="13" customFormat="1" x14ac:dyDescent="0.25">
      <c r="A4" s="13" t="s">
        <v>2</v>
      </c>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row>
    <row r="5" spans="1:92" s="13" customFormat="1" x14ac:dyDescent="0.25">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row>
    <row r="6" spans="1:92" s="13" customFormat="1" x14ac:dyDescent="0.25">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row>
    <row r="7" spans="1:92" s="13" customFormat="1" x14ac:dyDescent="0.25">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row>
    <row r="8" spans="1:92" s="13" customFormat="1" x14ac:dyDescent="0.25">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row>
    <row r="9" spans="1:92" s="13" customFormat="1" x14ac:dyDescent="0.25">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row>
    <row r="10" spans="1:92" s="13" customFormat="1" x14ac:dyDescent="0.25">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row>
    <row r="11" spans="1:92" s="13" customFormat="1" x14ac:dyDescent="0.25">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row>
    <row r="12" spans="1:92" s="13" customFormat="1" x14ac:dyDescent="0.25">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row>
    <row r="13" spans="1:92" s="13" customFormat="1" x14ac:dyDescent="0.25">
      <c r="B13" s="12"/>
      <c r="C13" s="12"/>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row>
    <row r="14" spans="1:92" s="13" customFormat="1" x14ac:dyDescent="0.25">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row>
    <row r="15" spans="1:92" s="13" customFormat="1" x14ac:dyDescent="0.25">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row>
    <row r="16" spans="1:92" s="13" customFormat="1" x14ac:dyDescent="0.25">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row>
    <row r="17" spans="1:92" s="13" customFormat="1" x14ac:dyDescent="0.25">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row>
    <row r="18" spans="1:92" s="13" customFormat="1" x14ac:dyDescent="0.25">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row>
    <row r="19" spans="1:92" s="13" customFormat="1" x14ac:dyDescent="0.25">
      <c r="B19" s="12"/>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row>
    <row r="20" spans="1:92" s="13" customFormat="1" x14ac:dyDescent="0.25">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row>
    <row r="21" spans="1:92" s="13" customFormat="1" x14ac:dyDescent="0.25">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row>
    <row r="22" spans="1:92" s="13" customFormat="1" x14ac:dyDescent="0.25">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row>
    <row r="23" spans="1:92" ht="18.75" x14ac:dyDescent="0.35">
      <c r="A23" s="13" t="s">
        <v>24</v>
      </c>
      <c r="B23" s="25">
        <f>SUM(B3:B22)</f>
        <v>0</v>
      </c>
      <c r="C23" s="25">
        <f t="shared" ref="C23:H23" si="0">SUM(C3:C22)</f>
        <v>0</v>
      </c>
      <c r="D23" s="25">
        <f t="shared" si="0"/>
        <v>0</v>
      </c>
      <c r="E23" s="25">
        <f t="shared" si="0"/>
        <v>0</v>
      </c>
      <c r="F23" s="25">
        <f>SUM(F3:F22)</f>
        <v>0</v>
      </c>
      <c r="G23" s="25">
        <f t="shared" si="0"/>
        <v>0</v>
      </c>
      <c r="H23" s="25">
        <f t="shared" si="0"/>
        <v>0</v>
      </c>
      <c r="I23" s="25">
        <f t="shared" ref="I23" si="1">SUM(I3:I22)</f>
        <v>0</v>
      </c>
      <c r="J23" s="25">
        <f t="shared" ref="J23" si="2">SUM(J3:J22)</f>
        <v>0</v>
      </c>
      <c r="K23" s="25">
        <f t="shared" ref="K23" si="3">SUM(K3:K22)</f>
        <v>0</v>
      </c>
      <c r="L23" s="25">
        <f t="shared" ref="L23" si="4">SUM(L3:L22)</f>
        <v>0</v>
      </c>
      <c r="M23" s="25">
        <f t="shared" ref="M23" si="5">SUM(M3:M22)</f>
        <v>0</v>
      </c>
      <c r="N23" s="25">
        <f t="shared" ref="N23" si="6">SUM(N3:N22)</f>
        <v>0</v>
      </c>
      <c r="O23" s="25">
        <f t="shared" ref="O23" si="7">SUM(O3:O22)</f>
        <v>0</v>
      </c>
      <c r="P23" s="25">
        <f t="shared" ref="P23" si="8">SUM(P3:P22)</f>
        <v>0</v>
      </c>
      <c r="Q23" s="25">
        <f t="shared" ref="Q23" si="9">SUM(Q3:Q22)</f>
        <v>0</v>
      </c>
      <c r="R23" s="25">
        <f t="shared" ref="R23" si="10">SUM(R3:R22)</f>
        <v>0</v>
      </c>
      <c r="S23" s="25">
        <f t="shared" ref="S23" si="11">SUM(S3:S22)</f>
        <v>0</v>
      </c>
      <c r="T23" s="25">
        <f t="shared" ref="T23" si="12">SUM(T3:T22)</f>
        <v>0</v>
      </c>
      <c r="U23" s="25">
        <f t="shared" ref="U23" si="13">SUM(U3:U22)</f>
        <v>0</v>
      </c>
      <c r="V23" s="25">
        <f t="shared" ref="V23" si="14">SUM(V3:V22)</f>
        <v>0</v>
      </c>
      <c r="W23" s="25">
        <f t="shared" ref="W23" si="15">SUM(W3:W22)</f>
        <v>0</v>
      </c>
      <c r="X23" s="25">
        <f t="shared" ref="X23" si="16">SUM(X3:X22)</f>
        <v>0</v>
      </c>
      <c r="Y23" s="25">
        <f t="shared" ref="Y23" si="17">SUM(Y3:Y22)</f>
        <v>0</v>
      </c>
      <c r="Z23" s="25">
        <f t="shared" ref="Z23" si="18">SUM(Z3:Z22)</f>
        <v>0</v>
      </c>
      <c r="AA23" s="25">
        <f t="shared" ref="AA23" si="19">SUM(AA3:AA22)</f>
        <v>0</v>
      </c>
      <c r="AB23" s="25">
        <f t="shared" ref="AB23" si="20">SUM(AB3:AB22)</f>
        <v>0</v>
      </c>
      <c r="AC23" s="25">
        <f t="shared" ref="AC23" si="21">SUM(AC3:AC22)</f>
        <v>0</v>
      </c>
      <c r="AD23" s="25">
        <f t="shared" ref="AD23" si="22">SUM(AD3:AD22)</f>
        <v>0</v>
      </c>
      <c r="AE23" s="25">
        <f t="shared" ref="AE23" si="23">SUM(AE3:AE22)</f>
        <v>0</v>
      </c>
      <c r="AF23" s="25">
        <f t="shared" ref="AF23" si="24">SUM(AF3:AF22)</f>
        <v>0</v>
      </c>
      <c r="AG23" s="25">
        <f t="shared" ref="AG23" si="25">SUM(AG3:AG22)</f>
        <v>0</v>
      </c>
      <c r="AH23" s="25">
        <f t="shared" ref="AH23" si="26">SUM(AH3:AH22)</f>
        <v>0</v>
      </c>
      <c r="AI23" s="25">
        <f t="shared" ref="AI23" si="27">SUM(AI3:AI22)</f>
        <v>0</v>
      </c>
      <c r="AJ23" s="25">
        <f t="shared" ref="AJ23" si="28">SUM(AJ3:AJ22)</f>
        <v>0</v>
      </c>
      <c r="AK23" s="25">
        <f t="shared" ref="AK23" si="29">SUM(AK3:AK22)</f>
        <v>0</v>
      </c>
      <c r="AL23" s="25">
        <f t="shared" ref="AL23" si="30">SUM(AL3:AL22)</f>
        <v>0</v>
      </c>
      <c r="AM23" s="25">
        <f t="shared" ref="AM23" si="31">SUM(AM3:AM22)</f>
        <v>0</v>
      </c>
      <c r="AN23" s="25">
        <f t="shared" ref="AN23" si="32">SUM(AN3:AN22)</f>
        <v>0</v>
      </c>
      <c r="AO23" s="25">
        <f t="shared" ref="AO23" si="33">SUM(AO3:AO22)</f>
        <v>0</v>
      </c>
      <c r="AP23" s="25">
        <f t="shared" ref="AP23" si="34">SUM(AP3:AP22)</f>
        <v>0</v>
      </c>
      <c r="AQ23" s="25">
        <f t="shared" ref="AQ23" si="35">SUM(AQ3:AQ22)</f>
        <v>0</v>
      </c>
      <c r="AR23" s="25">
        <f t="shared" ref="AR23" si="36">SUM(AR3:AR22)</f>
        <v>0</v>
      </c>
      <c r="AS23" s="25">
        <f t="shared" ref="AS23" si="37">SUM(AS3:AS22)</f>
        <v>0</v>
      </c>
      <c r="AT23" s="25">
        <f t="shared" ref="AT23" si="38">SUM(AT3:AT22)</f>
        <v>0</v>
      </c>
      <c r="AU23" s="25">
        <f t="shared" ref="AU23" si="39">SUM(AU3:AU22)</f>
        <v>0</v>
      </c>
      <c r="AV23" s="25">
        <f t="shared" ref="AV23" si="40">SUM(AV3:AV22)</f>
        <v>0</v>
      </c>
      <c r="AW23" s="25">
        <f t="shared" ref="AW23" si="41">SUM(AW3:AW22)</f>
        <v>0</v>
      </c>
      <c r="AX23" s="25">
        <f t="shared" ref="AX23" si="42">SUM(AX3:AX22)</f>
        <v>0</v>
      </c>
      <c r="AY23" s="25">
        <f t="shared" ref="AY23" si="43">SUM(AY3:AY22)</f>
        <v>0</v>
      </c>
      <c r="AZ23" s="25">
        <f t="shared" ref="AZ23" si="44">SUM(AZ3:AZ22)</f>
        <v>0</v>
      </c>
      <c r="BA23" s="25">
        <f t="shared" ref="BA23" si="45">SUM(BA3:BA22)</f>
        <v>0</v>
      </c>
      <c r="BB23" s="25">
        <f t="shared" ref="BB23" si="46">SUM(BB3:BB22)</f>
        <v>0</v>
      </c>
      <c r="BC23" s="25">
        <f t="shared" ref="BC23" si="47">SUM(BC3:BC22)</f>
        <v>0</v>
      </c>
      <c r="BD23" s="25">
        <f t="shared" ref="BD23" si="48">SUM(BD3:BD22)</f>
        <v>0</v>
      </c>
      <c r="BE23" s="25">
        <f t="shared" ref="BE23" si="49">SUM(BE3:BE22)</f>
        <v>0</v>
      </c>
      <c r="BF23" s="25">
        <f t="shared" ref="BF23" si="50">SUM(BF3:BF22)</f>
        <v>0</v>
      </c>
      <c r="BG23" s="25">
        <f t="shared" ref="BG23" si="51">SUM(BG3:BG22)</f>
        <v>0</v>
      </c>
      <c r="BH23" s="25">
        <f t="shared" ref="BH23" si="52">SUM(BH3:BH22)</f>
        <v>0</v>
      </c>
      <c r="BI23" s="25">
        <f t="shared" ref="BI23" si="53">SUM(BI3:BI22)</f>
        <v>0</v>
      </c>
      <c r="BJ23" s="25">
        <f t="shared" ref="BJ23" si="54">SUM(BJ3:BJ22)</f>
        <v>0</v>
      </c>
      <c r="BK23" s="25">
        <f t="shared" ref="BK23" si="55">SUM(BK3:BK22)</f>
        <v>0</v>
      </c>
      <c r="BL23" s="25">
        <f t="shared" ref="BL23" si="56">SUM(BL3:BL22)</f>
        <v>0</v>
      </c>
      <c r="BM23" s="25">
        <f t="shared" ref="BM23" si="57">SUM(BM3:BM22)</f>
        <v>0</v>
      </c>
      <c r="BN23" s="25">
        <f t="shared" ref="BN23" si="58">SUM(BN3:BN22)</f>
        <v>0</v>
      </c>
      <c r="BO23" s="25">
        <f t="shared" ref="BO23" si="59">SUM(BO3:BO22)</f>
        <v>0</v>
      </c>
      <c r="BP23" s="25">
        <f t="shared" ref="BP23" si="60">SUM(BP3:BP22)</f>
        <v>0</v>
      </c>
      <c r="BQ23" s="25">
        <f t="shared" ref="BQ23" si="61">SUM(BQ3:BQ22)</f>
        <v>0</v>
      </c>
      <c r="BR23" s="25">
        <f t="shared" ref="BR23" si="62">SUM(BR3:BR22)</f>
        <v>0</v>
      </c>
      <c r="BS23" s="25">
        <f t="shared" ref="BS23" si="63">SUM(BS3:BS22)</f>
        <v>0</v>
      </c>
      <c r="BT23" s="25">
        <f t="shared" ref="BT23" si="64">SUM(BT3:BT22)</f>
        <v>0</v>
      </c>
      <c r="BU23" s="25">
        <f t="shared" ref="BU23" si="65">SUM(BU3:BU22)</f>
        <v>0</v>
      </c>
      <c r="BV23" s="25">
        <f t="shared" ref="BV23" si="66">SUM(BV3:BV22)</f>
        <v>0</v>
      </c>
      <c r="BW23" s="25">
        <f t="shared" ref="BW23" si="67">SUM(BW3:BW22)</f>
        <v>0</v>
      </c>
      <c r="BX23" s="25">
        <f t="shared" ref="BX23" si="68">SUM(BX3:BX22)</f>
        <v>0</v>
      </c>
      <c r="BY23" s="25">
        <f t="shared" ref="BY23" si="69">SUM(BY3:BY22)</f>
        <v>0</v>
      </c>
      <c r="BZ23" s="25">
        <f t="shared" ref="BZ23" si="70">SUM(BZ3:BZ22)</f>
        <v>0</v>
      </c>
      <c r="CA23" s="25">
        <f t="shared" ref="CA23" si="71">SUM(CA3:CA22)</f>
        <v>0</v>
      </c>
      <c r="CB23" s="25">
        <f t="shared" ref="CB23" si="72">SUM(CB3:CB22)</f>
        <v>0</v>
      </c>
      <c r="CC23" s="25">
        <f t="shared" ref="CC23" si="73">SUM(CC3:CC22)</f>
        <v>0</v>
      </c>
      <c r="CD23" s="25">
        <f t="shared" ref="CD23" si="74">SUM(CD3:CD22)</f>
        <v>0</v>
      </c>
      <c r="CE23" s="25">
        <f t="shared" ref="CE23" si="75">SUM(CE3:CE22)</f>
        <v>0</v>
      </c>
      <c r="CF23" s="25">
        <f t="shared" ref="CF23" si="76">SUM(CF3:CF22)</f>
        <v>0</v>
      </c>
      <c r="CG23" s="25">
        <f t="shared" ref="CG23" si="77">SUM(CG3:CG22)</f>
        <v>0</v>
      </c>
      <c r="CH23" s="25">
        <f t="shared" ref="CH23" si="78">SUM(CH3:CH22)</f>
        <v>0</v>
      </c>
      <c r="CI23" s="25">
        <f t="shared" ref="CI23" si="79">SUM(CI3:CI22)</f>
        <v>0</v>
      </c>
      <c r="CJ23" s="25">
        <f t="shared" ref="CJ23" si="80">SUM(CJ3:CJ22)</f>
        <v>0</v>
      </c>
      <c r="CK23" s="25">
        <f t="shared" ref="CK23" si="81">SUM(CK3:CK22)</f>
        <v>0</v>
      </c>
      <c r="CL23" s="25">
        <f t="shared" ref="CL23" si="82">SUM(CL3:CL22)</f>
        <v>0</v>
      </c>
      <c r="CM23" s="25">
        <f t="shared" ref="CM23" si="83">SUM(CM3:CM22)</f>
        <v>0</v>
      </c>
      <c r="CN23" s="25">
        <f t="shared" ref="CN23" si="84">SUM(CN3:CN22)</f>
        <v>0</v>
      </c>
    </row>
    <row r="24" spans="1:92" x14ac:dyDescent="0.25">
      <c r="A24" s="13"/>
      <c r="B24" s="13"/>
      <c r="C24" s="13"/>
      <c r="D24" s="13"/>
      <c r="E24" s="13"/>
      <c r="F24" s="13"/>
      <c r="G24" s="13"/>
      <c r="H24" s="13"/>
    </row>
    <row r="25" spans="1:92" ht="18.75" x14ac:dyDescent="0.35">
      <c r="A25" s="10" t="s">
        <v>25</v>
      </c>
      <c r="B25" s="26">
        <f>B23/('Informational Inputs'!$C$4*1)</f>
        <v>0</v>
      </c>
      <c r="C25" s="26">
        <f>C23/('Informational Inputs'!$C$4*1)</f>
        <v>0</v>
      </c>
      <c r="D25" s="26">
        <f>D23/('Informational Inputs'!$C$4*1)</f>
        <v>0</v>
      </c>
      <c r="E25" s="26">
        <f>E23/('Informational Inputs'!$C$4*1)</f>
        <v>0</v>
      </c>
      <c r="F25" s="26">
        <f>F23/('Informational Inputs'!$C$4*1)</f>
        <v>0</v>
      </c>
      <c r="G25" s="26">
        <f>G23/('Informational Inputs'!$C$4*1)</f>
        <v>0</v>
      </c>
      <c r="H25" s="26">
        <f>H23/('Informational Inputs'!$C$4*1)</f>
        <v>0</v>
      </c>
      <c r="I25" s="26">
        <f>I23/('Informational Inputs'!$C$4*1)</f>
        <v>0</v>
      </c>
      <c r="J25" s="26">
        <f>J23/('Informational Inputs'!$C$4*1)</f>
        <v>0</v>
      </c>
      <c r="K25" s="26">
        <f>K23/('Informational Inputs'!$C$4*1)</f>
        <v>0</v>
      </c>
      <c r="L25" s="26">
        <f>L23/('Informational Inputs'!$C$4*1)</f>
        <v>0</v>
      </c>
      <c r="M25" s="26">
        <f>M23/('Informational Inputs'!$C$4*1)</f>
        <v>0</v>
      </c>
      <c r="N25" s="26">
        <f>N23/('Informational Inputs'!$C$4*1)</f>
        <v>0</v>
      </c>
      <c r="O25" s="26">
        <f>O23/('Informational Inputs'!$C$4*1)</f>
        <v>0</v>
      </c>
      <c r="P25" s="26">
        <f>P23/('Informational Inputs'!$C$4*1)</f>
        <v>0</v>
      </c>
      <c r="Q25" s="26">
        <f>Q23/('Informational Inputs'!$C$4*1)</f>
        <v>0</v>
      </c>
      <c r="R25" s="26">
        <f>R23/('Informational Inputs'!$C$4*1)</f>
        <v>0</v>
      </c>
      <c r="S25" s="26">
        <f>S23/('Informational Inputs'!$C$4*1)</f>
        <v>0</v>
      </c>
      <c r="T25" s="26">
        <f>T23/('Informational Inputs'!$C$4*1)</f>
        <v>0</v>
      </c>
      <c r="U25" s="26">
        <f>U23/('Informational Inputs'!$C$4*1)</f>
        <v>0</v>
      </c>
      <c r="V25" s="26">
        <f>V23/('Informational Inputs'!$C$4*1)</f>
        <v>0</v>
      </c>
      <c r="W25" s="26">
        <f>W23/('Informational Inputs'!$C$4*1)</f>
        <v>0</v>
      </c>
      <c r="X25" s="26">
        <f>X23/('Informational Inputs'!$C$4*1)</f>
        <v>0</v>
      </c>
      <c r="Y25" s="26">
        <f>Y23/('Informational Inputs'!$C$4*1)</f>
        <v>0</v>
      </c>
      <c r="Z25" s="26">
        <f>Z23/('Informational Inputs'!$C$4*1)</f>
        <v>0</v>
      </c>
      <c r="AA25" s="26">
        <f>AA23/('Informational Inputs'!$C$4*1)</f>
        <v>0</v>
      </c>
      <c r="AB25" s="26">
        <f>AB23/('Informational Inputs'!$C$4*1)</f>
        <v>0</v>
      </c>
      <c r="AC25" s="26">
        <f>AC23/('Informational Inputs'!$C$4*1)</f>
        <v>0</v>
      </c>
      <c r="AD25" s="26">
        <f>AD23/('Informational Inputs'!$C$4*1)</f>
        <v>0</v>
      </c>
      <c r="AE25" s="26">
        <f>AE23/('Informational Inputs'!$C$4*1)</f>
        <v>0</v>
      </c>
      <c r="AF25" s="26">
        <f>AF23/('Informational Inputs'!$C$4*1)</f>
        <v>0</v>
      </c>
      <c r="AG25" s="26">
        <f>AG23/('Informational Inputs'!$C$4*1)</f>
        <v>0</v>
      </c>
      <c r="AH25" s="26">
        <f>AH23/('Informational Inputs'!$C$4*1)</f>
        <v>0</v>
      </c>
      <c r="AI25" s="26">
        <f>AI23/('Informational Inputs'!$C$4*1)</f>
        <v>0</v>
      </c>
      <c r="AJ25" s="26">
        <f>AJ23/('Informational Inputs'!$C$4*1)</f>
        <v>0</v>
      </c>
      <c r="AK25" s="26">
        <f>AK23/('Informational Inputs'!$C$4*1)</f>
        <v>0</v>
      </c>
      <c r="AL25" s="26">
        <f>AL23/('Informational Inputs'!$C$4*1)</f>
        <v>0</v>
      </c>
      <c r="AM25" s="26">
        <f>AM23/('Informational Inputs'!$C$4*1)</f>
        <v>0</v>
      </c>
      <c r="AN25" s="26">
        <f>AN23/('Informational Inputs'!$C$4*1)</f>
        <v>0</v>
      </c>
      <c r="AO25" s="26">
        <f>AO23/('Informational Inputs'!$C$4*1)</f>
        <v>0</v>
      </c>
      <c r="AP25" s="26">
        <f>AP23/('Informational Inputs'!$C$4*1)</f>
        <v>0</v>
      </c>
      <c r="AQ25" s="26">
        <f>AQ23/('Informational Inputs'!$C$4*1)</f>
        <v>0</v>
      </c>
      <c r="AR25" s="26">
        <f>AR23/('Informational Inputs'!$C$4*1)</f>
        <v>0</v>
      </c>
      <c r="AS25" s="26">
        <f>AS23/('Informational Inputs'!$C$4*1)</f>
        <v>0</v>
      </c>
      <c r="AT25" s="26">
        <f>AT23/('Informational Inputs'!$C$4*1)</f>
        <v>0</v>
      </c>
      <c r="AU25" s="26">
        <f>AU23/('Informational Inputs'!$C$4*1)</f>
        <v>0</v>
      </c>
      <c r="AV25" s="26">
        <f>AV23/('Informational Inputs'!$C$4*1)</f>
        <v>0</v>
      </c>
      <c r="AW25" s="26">
        <f>AW23/('Informational Inputs'!$C$4*1)</f>
        <v>0</v>
      </c>
      <c r="AX25" s="26">
        <f>AX23/('Informational Inputs'!$C$4*1)</f>
        <v>0</v>
      </c>
      <c r="AY25" s="26">
        <f>AY23/('Informational Inputs'!$C$4*1)</f>
        <v>0</v>
      </c>
      <c r="AZ25" s="26">
        <f>AZ23/('Informational Inputs'!$C$4*1)</f>
        <v>0</v>
      </c>
      <c r="BA25" s="26">
        <f>BA23/('Informational Inputs'!$C$4*1)</f>
        <v>0</v>
      </c>
      <c r="BB25" s="26">
        <f>BB23/('Informational Inputs'!$C$4*1)</f>
        <v>0</v>
      </c>
      <c r="BC25" s="26">
        <f>BC23/('Informational Inputs'!$C$4*1)</f>
        <v>0</v>
      </c>
      <c r="BD25" s="26">
        <f>BD23/('Informational Inputs'!$C$4*1)</f>
        <v>0</v>
      </c>
      <c r="BE25" s="26">
        <f>BE23/('Informational Inputs'!$C$4*1)</f>
        <v>0</v>
      </c>
      <c r="BF25" s="26">
        <f>BF23/('Informational Inputs'!$C$4*1)</f>
        <v>0</v>
      </c>
      <c r="BG25" s="26">
        <f>BG23/('Informational Inputs'!$C$4*1)</f>
        <v>0</v>
      </c>
      <c r="BH25" s="26">
        <f>BH23/('Informational Inputs'!$C$4*1)</f>
        <v>0</v>
      </c>
      <c r="BI25" s="26">
        <f>BI23/('Informational Inputs'!$C$4*1)</f>
        <v>0</v>
      </c>
      <c r="BJ25" s="26">
        <f>BJ23/('Informational Inputs'!$C$4*1)</f>
        <v>0</v>
      </c>
      <c r="BK25" s="26">
        <f>BK23/('Informational Inputs'!$C$4*1)</f>
        <v>0</v>
      </c>
      <c r="BL25" s="26">
        <f>BL23/('Informational Inputs'!$C$4*1)</f>
        <v>0</v>
      </c>
      <c r="BM25" s="26">
        <f>BM23/('Informational Inputs'!$C$4*1)</f>
        <v>0</v>
      </c>
      <c r="BN25" s="26">
        <f>BN23/('Informational Inputs'!$C$4*1)</f>
        <v>0</v>
      </c>
      <c r="BO25" s="26">
        <f>BO23/('Informational Inputs'!$C$4*1)</f>
        <v>0</v>
      </c>
      <c r="BP25" s="26">
        <f>BP23/('Informational Inputs'!$C$4*1)</f>
        <v>0</v>
      </c>
      <c r="BQ25" s="26">
        <f>BQ23/('Informational Inputs'!$C$4*1)</f>
        <v>0</v>
      </c>
      <c r="BR25" s="26">
        <f>BR23/('Informational Inputs'!$C$4*1)</f>
        <v>0</v>
      </c>
      <c r="BS25" s="26">
        <f>BS23/('Informational Inputs'!$C$4*1)</f>
        <v>0</v>
      </c>
      <c r="BT25" s="26">
        <f>BT23/('Informational Inputs'!$C$4*1)</f>
        <v>0</v>
      </c>
      <c r="BU25" s="26">
        <f>BU23/('Informational Inputs'!$C$4*1)</f>
        <v>0</v>
      </c>
      <c r="BV25" s="26">
        <f>BV23/('Informational Inputs'!$C$4*1)</f>
        <v>0</v>
      </c>
      <c r="BW25" s="26">
        <f>BW23/('Informational Inputs'!$C$4*1)</f>
        <v>0</v>
      </c>
      <c r="BX25" s="26">
        <f>BX23/('Informational Inputs'!$C$4*1)</f>
        <v>0</v>
      </c>
      <c r="BY25" s="26">
        <f>BY23/('Informational Inputs'!$C$4*1)</f>
        <v>0</v>
      </c>
      <c r="BZ25" s="26">
        <f>BZ23/('Informational Inputs'!$C$4*1)</f>
        <v>0</v>
      </c>
      <c r="CA25" s="26">
        <f>CA23/('Informational Inputs'!$C$4*1)</f>
        <v>0</v>
      </c>
      <c r="CB25" s="26">
        <f>CB23/('Informational Inputs'!$C$4*1)</f>
        <v>0</v>
      </c>
      <c r="CC25" s="26">
        <f>CC23/('Informational Inputs'!$C$4*1)</f>
        <v>0</v>
      </c>
      <c r="CD25" s="26">
        <f>CD23/('Informational Inputs'!$C$4*1)</f>
        <v>0</v>
      </c>
      <c r="CE25" s="26">
        <f>CE23/('Informational Inputs'!$C$4*1)</f>
        <v>0</v>
      </c>
      <c r="CF25" s="26">
        <f>CF23/('Informational Inputs'!$C$4*1)</f>
        <v>0</v>
      </c>
      <c r="CG25" s="26">
        <f>CG23/('Informational Inputs'!$C$4*1)</f>
        <v>0</v>
      </c>
      <c r="CH25" s="26">
        <f>CH23/('Informational Inputs'!$C$4*1)</f>
        <v>0</v>
      </c>
      <c r="CI25" s="26">
        <f>CI23/('Informational Inputs'!$C$4*1)</f>
        <v>0</v>
      </c>
      <c r="CJ25" s="26">
        <f>CJ23/('Informational Inputs'!$C$4*1)</f>
        <v>0</v>
      </c>
      <c r="CK25" s="26">
        <f>CK23/('Informational Inputs'!$C$4*1)</f>
        <v>0</v>
      </c>
      <c r="CL25" s="26">
        <f>CL23/('Informational Inputs'!$C$4*1)</f>
        <v>0</v>
      </c>
      <c r="CM25" s="26">
        <f>CM23/('Informational Inputs'!$C$4*1)</f>
        <v>0</v>
      </c>
      <c r="CN25" s="26">
        <f>CN23/('Informational Inputs'!$C$4*1)</f>
        <v>0</v>
      </c>
    </row>
    <row r="26" spans="1:92" ht="18.75" x14ac:dyDescent="0.35">
      <c r="A26" s="9" t="s">
        <v>57</v>
      </c>
      <c r="B26" s="29" t="str">
        <f>IF((AND($B$29&gt;0.03, SUM('Informational Inputs'!$C$74,$C$72)&gt;0)), B23/(SUM('Informational Inputs'!$C$74,'Informational Inputs'!$C$76)*1), "N/A")</f>
        <v>N/A</v>
      </c>
      <c r="C26" s="29" t="str">
        <f>IF((AND($B$29&gt;0.03, SUM('Informational Inputs'!$C$74,$C$72)&gt;0)), C23/(SUM('Informational Inputs'!$C$74,'Informational Inputs'!$C$76)*1), "N/A")</f>
        <v>N/A</v>
      </c>
      <c r="D26" s="29" t="str">
        <f>IF((AND($B$29&gt;0.03, SUM('Informational Inputs'!$C$74,$C$72)&gt;0)), D23/(SUM('Informational Inputs'!$C$74,'Informational Inputs'!$C$76)*1), "N/A")</f>
        <v>N/A</v>
      </c>
      <c r="E26" s="29" t="str">
        <f>IF((AND($B$29&gt;0.03, SUM('Informational Inputs'!$C$74,$C$72)&gt;0)), E23/(SUM('Informational Inputs'!$C$74,'Informational Inputs'!$C$76)*1), "N/A")</f>
        <v>N/A</v>
      </c>
      <c r="F26" s="29" t="str">
        <f>IF((AND($B$29&gt;0.03, SUM('Informational Inputs'!$C$74,$C$72)&gt;0)), F23/(SUM('Informational Inputs'!$C$74,'Informational Inputs'!$C$76)*1), "N/A")</f>
        <v>N/A</v>
      </c>
      <c r="G26" s="29" t="str">
        <f>IF((AND($B$29&gt;0.03, SUM('Informational Inputs'!$C$74,$C$72)&gt;0)), G23/(SUM('Informational Inputs'!$C$74,'Informational Inputs'!$C$76)*1), "N/A")</f>
        <v>N/A</v>
      </c>
      <c r="H26" s="29" t="str">
        <f>IF((AND($B$29&gt;0.03, SUM('Informational Inputs'!$C$74,$C$72)&gt;0)), H23/(SUM('Informational Inputs'!$C$74,'Informational Inputs'!$C$76)*1), "N/A")</f>
        <v>N/A</v>
      </c>
      <c r="I26" s="29" t="str">
        <f>IF((AND($B$29&gt;0.03, SUM('Informational Inputs'!$C$74,$C$72)&gt;0)), I23/(SUM('Informational Inputs'!$C$74,'Informational Inputs'!$C$76)*1), "N/A")</f>
        <v>N/A</v>
      </c>
      <c r="J26" s="29" t="str">
        <f>IF((AND($B$29&gt;0.03, SUM('Informational Inputs'!$C$74,$C$72)&gt;0)), J23/(SUM('Informational Inputs'!$C$74,'Informational Inputs'!$C$76)*1), "N/A")</f>
        <v>N/A</v>
      </c>
      <c r="K26" s="29" t="str">
        <f>IF((AND($B$29&gt;0.03, SUM('Informational Inputs'!$C$74,$C$72)&gt;0)), K23/(SUM('Informational Inputs'!$C$74,'Informational Inputs'!$C$76)*1), "N/A")</f>
        <v>N/A</v>
      </c>
      <c r="L26" s="29" t="str">
        <f>IF((AND($B$29&gt;0.03, SUM('Informational Inputs'!$C$74,$C$72)&gt;0)), L23/(SUM('Informational Inputs'!$C$74,'Informational Inputs'!$C$76)*1), "N/A")</f>
        <v>N/A</v>
      </c>
      <c r="M26" s="29" t="str">
        <f>IF((AND($B$29&gt;0.03, SUM('Informational Inputs'!$C$74,$C$72)&gt;0)), M23/(SUM('Informational Inputs'!$C$74,'Informational Inputs'!$C$76)*1), "N/A")</f>
        <v>N/A</v>
      </c>
      <c r="N26" s="29" t="str">
        <f>IF((AND($B$29&gt;0.03, SUM('Informational Inputs'!$C$74,$C$72)&gt;0)), N23/(SUM('Informational Inputs'!$C$74,'Informational Inputs'!$C$76)*1), "N/A")</f>
        <v>N/A</v>
      </c>
      <c r="O26" s="29" t="str">
        <f>IF((AND($B$29&gt;0.03, SUM('Informational Inputs'!$C$74,$C$72)&gt;0)), O23/(SUM('Informational Inputs'!$C$74,'Informational Inputs'!$C$76)*1), "N/A")</f>
        <v>N/A</v>
      </c>
      <c r="P26" s="29" t="str">
        <f>IF((AND($B$29&gt;0.03, SUM('Informational Inputs'!$C$74,$C$72)&gt;0)), P23/(SUM('Informational Inputs'!$C$74,'Informational Inputs'!$C$76)*1), "N/A")</f>
        <v>N/A</v>
      </c>
      <c r="Q26" s="29" t="str">
        <f>IF((AND($B$29&gt;0.03, SUM('Informational Inputs'!$C$74,$C$72)&gt;0)), Q23/(SUM('Informational Inputs'!$C$74,'Informational Inputs'!$C$76)*1), "N/A")</f>
        <v>N/A</v>
      </c>
      <c r="R26" s="29" t="str">
        <f>IF((AND($B$29&gt;0.03, SUM('Informational Inputs'!$C$74,$C$72)&gt;0)), R23/(SUM('Informational Inputs'!$C$74,'Informational Inputs'!$C$76)*1), "N/A")</f>
        <v>N/A</v>
      </c>
      <c r="S26" s="29" t="str">
        <f>IF((AND($B$29&gt;0.03, SUM('Informational Inputs'!$C$74,$C$72)&gt;0)), S23/(SUM('Informational Inputs'!$C$74,'Informational Inputs'!$C$76)*1), "N/A")</f>
        <v>N/A</v>
      </c>
      <c r="T26" s="29" t="str">
        <f>IF((AND($B$29&gt;0.03, SUM('Informational Inputs'!$C$74,$C$72)&gt;0)), T23/(SUM('Informational Inputs'!$C$74,'Informational Inputs'!$C$76)*1), "N/A")</f>
        <v>N/A</v>
      </c>
      <c r="U26" s="29" t="str">
        <f>IF((AND($B$29&gt;0.03, SUM('Informational Inputs'!$C$74,$C$72)&gt;0)), U23/(SUM('Informational Inputs'!$C$74,'Informational Inputs'!$C$76)*1), "N/A")</f>
        <v>N/A</v>
      </c>
      <c r="V26" s="29" t="str">
        <f>IF((AND($B$29&gt;0.03, SUM('Informational Inputs'!$C$74,$C$72)&gt;0)), V23/(SUM('Informational Inputs'!$C$74,'Informational Inputs'!$C$76)*1), "N/A")</f>
        <v>N/A</v>
      </c>
      <c r="W26" s="29" t="str">
        <f>IF((AND($B$29&gt;0.03, SUM('Informational Inputs'!$C$74,$C$72)&gt;0)), W23/(SUM('Informational Inputs'!$C$74,'Informational Inputs'!$C$76)*1), "N/A")</f>
        <v>N/A</v>
      </c>
      <c r="X26" s="29" t="str">
        <f>IF((AND($B$29&gt;0.03, SUM('Informational Inputs'!$C$74,$C$72)&gt;0)), X23/(SUM('Informational Inputs'!$C$74,'Informational Inputs'!$C$76)*1), "N/A")</f>
        <v>N/A</v>
      </c>
      <c r="Y26" s="29" t="str">
        <f>IF((AND($B$29&gt;0.03, SUM('Informational Inputs'!$C$74,$C$72)&gt;0)), Y23/(SUM('Informational Inputs'!$C$74,'Informational Inputs'!$C$76)*1), "N/A")</f>
        <v>N/A</v>
      </c>
      <c r="Z26" s="29" t="str">
        <f>IF((AND($B$29&gt;0.03, SUM('Informational Inputs'!$C$74,$C$72)&gt;0)), Z23/(SUM('Informational Inputs'!$C$74,'Informational Inputs'!$C$76)*1), "N/A")</f>
        <v>N/A</v>
      </c>
      <c r="AA26" s="29" t="str">
        <f>IF((AND($B$29&gt;0.03, SUM('Informational Inputs'!$C$74,$C$72)&gt;0)), AA23/(SUM('Informational Inputs'!$C$74,'Informational Inputs'!$C$76)*1), "N/A")</f>
        <v>N/A</v>
      </c>
      <c r="AB26" s="29" t="str">
        <f>IF((AND($B$29&gt;0.03, SUM('Informational Inputs'!$C$74,$C$72)&gt;0)), AB23/(SUM('Informational Inputs'!$C$74,'Informational Inputs'!$C$76)*1), "N/A")</f>
        <v>N/A</v>
      </c>
      <c r="AC26" s="29" t="str">
        <f>IF((AND($B$29&gt;0.03, SUM('Informational Inputs'!$C$74,$C$72)&gt;0)), AC23/(SUM('Informational Inputs'!$C$74,'Informational Inputs'!$C$76)*1), "N/A")</f>
        <v>N/A</v>
      </c>
      <c r="AD26" s="29" t="str">
        <f>IF((AND($B$29&gt;0.03, SUM('Informational Inputs'!$C$74,$C$72)&gt;0)), AD23/(SUM('Informational Inputs'!$C$74,'Informational Inputs'!$C$76)*1), "N/A")</f>
        <v>N/A</v>
      </c>
      <c r="AE26" s="29" t="str">
        <f>IF((AND($B$29&gt;0.03, SUM('Informational Inputs'!$C$74,$C$72)&gt;0)), AE23/(SUM('Informational Inputs'!$C$74,'Informational Inputs'!$C$76)*1), "N/A")</f>
        <v>N/A</v>
      </c>
      <c r="AF26" s="29" t="str">
        <f>IF((AND($B$29&gt;0.03, SUM('Informational Inputs'!$C$74,$C$72)&gt;0)), AF23/(SUM('Informational Inputs'!$C$74,'Informational Inputs'!$C$76)*1), "N/A")</f>
        <v>N/A</v>
      </c>
      <c r="AG26" s="29" t="str">
        <f>IF((AND($B$29&gt;0.03, SUM('Informational Inputs'!$C$74,$C$72)&gt;0)), AG23/(SUM('Informational Inputs'!$C$74,'Informational Inputs'!$C$76)*1), "N/A")</f>
        <v>N/A</v>
      </c>
      <c r="AH26" s="29" t="str">
        <f>IF((AND($B$29&gt;0.03, SUM('Informational Inputs'!$C$74,$C$72)&gt;0)), AH23/(SUM('Informational Inputs'!$C$74,'Informational Inputs'!$C$76)*1), "N/A")</f>
        <v>N/A</v>
      </c>
      <c r="AI26" s="29" t="str">
        <f>IF((AND($B$29&gt;0.03, SUM('Informational Inputs'!$C$74,$C$72)&gt;0)), AI23/(SUM('Informational Inputs'!$C$74,'Informational Inputs'!$C$76)*1), "N/A")</f>
        <v>N/A</v>
      </c>
      <c r="AJ26" s="29" t="str">
        <f>IF((AND($B$29&gt;0.03, SUM('Informational Inputs'!$C$74,$C$72)&gt;0)), AJ23/(SUM('Informational Inputs'!$C$74,'Informational Inputs'!$C$76)*1), "N/A")</f>
        <v>N/A</v>
      </c>
      <c r="AK26" s="29" t="str">
        <f>IF((AND($B$29&gt;0.03, SUM('Informational Inputs'!$C$74,$C$72)&gt;0)), AK23/(SUM('Informational Inputs'!$C$74,'Informational Inputs'!$C$76)*1), "N/A")</f>
        <v>N/A</v>
      </c>
      <c r="AL26" s="29" t="str">
        <f>IF((AND($B$29&gt;0.03, SUM('Informational Inputs'!$C$74,$C$72)&gt;0)), AL23/(SUM('Informational Inputs'!$C$74,'Informational Inputs'!$C$76)*1), "N/A")</f>
        <v>N/A</v>
      </c>
      <c r="AM26" s="29" t="str">
        <f>IF((AND($B$29&gt;0.03, SUM('Informational Inputs'!$C$74,$C$72)&gt;0)), AM23/(SUM('Informational Inputs'!$C$74,'Informational Inputs'!$C$76)*1), "N/A")</f>
        <v>N/A</v>
      </c>
      <c r="AN26" s="29" t="str">
        <f>IF((AND($B$29&gt;0.03, SUM('Informational Inputs'!$C$74,$C$72)&gt;0)), AN23/(SUM('Informational Inputs'!$C$74,'Informational Inputs'!$C$76)*1), "N/A")</f>
        <v>N/A</v>
      </c>
      <c r="AO26" s="29" t="str">
        <f>IF((AND($B$29&gt;0.03, SUM('Informational Inputs'!$C$74,$C$72)&gt;0)), AO23/(SUM('Informational Inputs'!$C$74,'Informational Inputs'!$C$76)*1), "N/A")</f>
        <v>N/A</v>
      </c>
      <c r="AP26" s="29" t="str">
        <f>IF((AND($B$29&gt;0.03, SUM('Informational Inputs'!$C$74,$C$72)&gt;0)), AP23/(SUM('Informational Inputs'!$C$74,'Informational Inputs'!$C$76)*1), "N/A")</f>
        <v>N/A</v>
      </c>
      <c r="AQ26" s="29" t="str">
        <f>IF((AND($B$29&gt;0.03, SUM('Informational Inputs'!$C$74,$C$72)&gt;0)), AQ23/(SUM('Informational Inputs'!$C$74,'Informational Inputs'!$C$76)*1), "N/A")</f>
        <v>N/A</v>
      </c>
      <c r="AR26" s="29" t="str">
        <f>IF((AND($B$29&gt;0.03, SUM('Informational Inputs'!$C$74,$C$72)&gt;0)), AR23/(SUM('Informational Inputs'!$C$74,'Informational Inputs'!$C$76)*1), "N/A")</f>
        <v>N/A</v>
      </c>
      <c r="AS26" s="29" t="str">
        <f>IF((AND($B$29&gt;0.03, SUM('Informational Inputs'!$C$74,$C$72)&gt;0)), AS23/(SUM('Informational Inputs'!$C$74,'Informational Inputs'!$C$76)*1), "N/A")</f>
        <v>N/A</v>
      </c>
      <c r="AT26" s="29" t="str">
        <f>IF((AND($B$29&gt;0.03, SUM('Informational Inputs'!$C$74,$C$72)&gt;0)), AT23/(SUM('Informational Inputs'!$C$74,'Informational Inputs'!$C$76)*1), "N/A")</f>
        <v>N/A</v>
      </c>
      <c r="AU26" s="29" t="str">
        <f>IF((AND($B$29&gt;0.03, SUM('Informational Inputs'!$C$74,$C$72)&gt;0)), AU23/(SUM('Informational Inputs'!$C$74,'Informational Inputs'!$C$76)*1), "N/A")</f>
        <v>N/A</v>
      </c>
      <c r="AV26" s="29" t="str">
        <f>IF((AND($B$29&gt;0.03, SUM('Informational Inputs'!$C$74,$C$72)&gt;0)), AV23/(SUM('Informational Inputs'!$C$74,'Informational Inputs'!$C$76)*1), "N/A")</f>
        <v>N/A</v>
      </c>
      <c r="AW26" s="29" t="str">
        <f>IF((AND($B$29&gt;0.03, SUM('Informational Inputs'!$C$74,$C$72)&gt;0)), AW23/(SUM('Informational Inputs'!$C$74,'Informational Inputs'!$C$76)*1), "N/A")</f>
        <v>N/A</v>
      </c>
      <c r="AX26" s="29" t="str">
        <f>IF((AND($B$29&gt;0.03, SUM('Informational Inputs'!$C$74,$C$72)&gt;0)), AX23/(SUM('Informational Inputs'!$C$74,'Informational Inputs'!$C$76)*1), "N/A")</f>
        <v>N/A</v>
      </c>
      <c r="AY26" s="29" t="str">
        <f>IF((AND($B$29&gt;0.03, SUM('Informational Inputs'!$C$74,$C$72)&gt;0)), AY23/(SUM('Informational Inputs'!$C$74,'Informational Inputs'!$C$76)*1), "N/A")</f>
        <v>N/A</v>
      </c>
      <c r="AZ26" s="29" t="str">
        <f>IF((AND($B$29&gt;0.03, SUM('Informational Inputs'!$C$74,$C$72)&gt;0)), AZ23/(SUM('Informational Inputs'!$C$74,'Informational Inputs'!$C$76)*1), "N/A")</f>
        <v>N/A</v>
      </c>
      <c r="BA26" s="29" t="str">
        <f>IF((AND($B$29&gt;0.03, SUM('Informational Inputs'!$C$74,$C$72)&gt;0)), BA23/(SUM('Informational Inputs'!$C$74,'Informational Inputs'!$C$76)*1), "N/A")</f>
        <v>N/A</v>
      </c>
      <c r="BB26" s="29" t="str">
        <f>IF((AND($B$29&gt;0.03, SUM('Informational Inputs'!$C$74,$C$72)&gt;0)), BB23/(SUM('Informational Inputs'!$C$74,'Informational Inputs'!$C$76)*1), "N/A")</f>
        <v>N/A</v>
      </c>
      <c r="BC26" s="29" t="str">
        <f>IF((AND($B$29&gt;0.03, SUM('Informational Inputs'!$C$74,$C$72)&gt;0)), BC23/(SUM('Informational Inputs'!$C$74,'Informational Inputs'!$C$76)*1), "N/A")</f>
        <v>N/A</v>
      </c>
      <c r="BD26" s="29" t="str">
        <f>IF((AND($B$29&gt;0.03, SUM('Informational Inputs'!$C$74,$C$72)&gt;0)), BD23/(SUM('Informational Inputs'!$C$74,'Informational Inputs'!$C$76)*1), "N/A")</f>
        <v>N/A</v>
      </c>
      <c r="BE26" s="29" t="str">
        <f>IF((AND($B$29&gt;0.03, SUM('Informational Inputs'!$C$74,$C$72)&gt;0)), BE23/(SUM('Informational Inputs'!$C$74,'Informational Inputs'!$C$76)*1), "N/A")</f>
        <v>N/A</v>
      </c>
      <c r="BF26" s="29" t="str">
        <f>IF((AND($B$29&gt;0.03, SUM('Informational Inputs'!$C$74,$C$72)&gt;0)), BF23/(SUM('Informational Inputs'!$C$74,'Informational Inputs'!$C$76)*1), "N/A")</f>
        <v>N/A</v>
      </c>
      <c r="BG26" s="29" t="str">
        <f>IF((AND($B$29&gt;0.03, SUM('Informational Inputs'!$C$74,$C$72)&gt;0)), BG23/(SUM('Informational Inputs'!$C$74,'Informational Inputs'!$C$76)*1), "N/A")</f>
        <v>N/A</v>
      </c>
      <c r="BH26" s="29" t="str">
        <f>IF((AND($B$29&gt;0.03, SUM('Informational Inputs'!$C$74,$C$72)&gt;0)), BH23/(SUM('Informational Inputs'!$C$74,'Informational Inputs'!$C$76)*1), "N/A")</f>
        <v>N/A</v>
      </c>
      <c r="BI26" s="29" t="str">
        <f>IF((AND($B$29&gt;0.03, SUM('Informational Inputs'!$C$74,$C$72)&gt;0)), BI23/(SUM('Informational Inputs'!$C$74,'Informational Inputs'!$C$76)*1), "N/A")</f>
        <v>N/A</v>
      </c>
      <c r="BJ26" s="29" t="str">
        <f>IF((AND($B$29&gt;0.03, SUM('Informational Inputs'!$C$74,$C$72)&gt;0)), BJ23/(SUM('Informational Inputs'!$C$74,'Informational Inputs'!$C$76)*1), "N/A")</f>
        <v>N/A</v>
      </c>
      <c r="BK26" s="29" t="str">
        <f>IF((AND($B$29&gt;0.03, SUM('Informational Inputs'!$C$74,$C$72)&gt;0)), BK23/(SUM('Informational Inputs'!$C$74,'Informational Inputs'!$C$76)*1), "N/A")</f>
        <v>N/A</v>
      </c>
      <c r="BL26" s="29" t="str">
        <f>IF((AND($B$29&gt;0.03, SUM('Informational Inputs'!$C$74,$C$72)&gt;0)), BL23/(SUM('Informational Inputs'!$C$74,'Informational Inputs'!$C$76)*1), "N/A")</f>
        <v>N/A</v>
      </c>
      <c r="BM26" s="29" t="str">
        <f>IF((AND($B$29&gt;0.03, SUM('Informational Inputs'!$C$74,$C$72)&gt;0)), BM23/(SUM('Informational Inputs'!$C$74,'Informational Inputs'!$C$76)*1), "N/A")</f>
        <v>N/A</v>
      </c>
      <c r="BN26" s="29" t="str">
        <f>IF((AND($B$29&gt;0.03, SUM('Informational Inputs'!$C$74,$C$72)&gt;0)), BN23/(SUM('Informational Inputs'!$C$74,'Informational Inputs'!$C$76)*1), "N/A")</f>
        <v>N/A</v>
      </c>
      <c r="BO26" s="29" t="str">
        <f>IF((AND($B$29&gt;0.03, SUM('Informational Inputs'!$C$74,$C$72)&gt;0)), BO23/(SUM('Informational Inputs'!$C$74,'Informational Inputs'!$C$76)*1), "N/A")</f>
        <v>N/A</v>
      </c>
      <c r="BP26" s="29" t="str">
        <f>IF((AND($B$29&gt;0.03, SUM('Informational Inputs'!$C$74,$C$72)&gt;0)), BP23/(SUM('Informational Inputs'!$C$74,'Informational Inputs'!$C$76)*1), "N/A")</f>
        <v>N/A</v>
      </c>
      <c r="BQ26" s="29" t="str">
        <f>IF((AND($B$29&gt;0.03, SUM('Informational Inputs'!$C$74,$C$72)&gt;0)), BQ23/(SUM('Informational Inputs'!$C$74,'Informational Inputs'!$C$76)*1), "N/A")</f>
        <v>N/A</v>
      </c>
      <c r="BR26" s="29" t="str">
        <f>IF((AND($B$29&gt;0.03, SUM('Informational Inputs'!$C$74,$C$72)&gt;0)), BR23/(SUM('Informational Inputs'!$C$74,'Informational Inputs'!$C$76)*1), "N/A")</f>
        <v>N/A</v>
      </c>
      <c r="BS26" s="29" t="str">
        <f>IF((AND($B$29&gt;0.03, SUM('Informational Inputs'!$C$74,$C$72)&gt;0)), BS23/(SUM('Informational Inputs'!$C$74,'Informational Inputs'!$C$76)*1), "N/A")</f>
        <v>N/A</v>
      </c>
      <c r="BT26" s="29" t="str">
        <f>IF((AND($B$29&gt;0.03, SUM('Informational Inputs'!$C$74,$C$72)&gt;0)), BT23/(SUM('Informational Inputs'!$C$74,'Informational Inputs'!$C$76)*1), "N/A")</f>
        <v>N/A</v>
      </c>
      <c r="BU26" s="29" t="str">
        <f>IF((AND($B$29&gt;0.03, SUM('Informational Inputs'!$C$74,$C$72)&gt;0)), BU23/(SUM('Informational Inputs'!$C$74,'Informational Inputs'!$C$76)*1), "N/A")</f>
        <v>N/A</v>
      </c>
      <c r="BV26" s="29" t="str">
        <f>IF((AND($B$29&gt;0.03, SUM('Informational Inputs'!$C$74,$C$72)&gt;0)), BV23/(SUM('Informational Inputs'!$C$74,'Informational Inputs'!$C$76)*1), "N/A")</f>
        <v>N/A</v>
      </c>
      <c r="BW26" s="29" t="str">
        <f>IF((AND($B$29&gt;0.03, SUM('Informational Inputs'!$C$74,$C$72)&gt;0)), BW23/(SUM('Informational Inputs'!$C$74,'Informational Inputs'!$C$76)*1), "N/A")</f>
        <v>N/A</v>
      </c>
      <c r="BX26" s="29" t="str">
        <f>IF((AND($B$29&gt;0.03, SUM('Informational Inputs'!$C$74,$C$72)&gt;0)), BX23/(SUM('Informational Inputs'!$C$74,'Informational Inputs'!$C$76)*1), "N/A")</f>
        <v>N/A</v>
      </c>
      <c r="BY26" s="29" t="str">
        <f>IF((AND($B$29&gt;0.03, SUM('Informational Inputs'!$C$74,$C$72)&gt;0)), BY23/(SUM('Informational Inputs'!$C$74,'Informational Inputs'!$C$76)*1), "N/A")</f>
        <v>N/A</v>
      </c>
      <c r="BZ26" s="29" t="str">
        <f>IF((AND($B$29&gt;0.03, SUM('Informational Inputs'!$C$74,$C$72)&gt;0)), BZ23/(SUM('Informational Inputs'!$C$74,'Informational Inputs'!$C$76)*1), "N/A")</f>
        <v>N/A</v>
      </c>
      <c r="CA26" s="29" t="str">
        <f>IF((AND($B$29&gt;0.03, SUM('Informational Inputs'!$C$74,$C$72)&gt;0)), CA23/(SUM('Informational Inputs'!$C$74,'Informational Inputs'!$C$76)*1), "N/A")</f>
        <v>N/A</v>
      </c>
      <c r="CB26" s="29" t="str">
        <f>IF((AND($B$29&gt;0.03, SUM('Informational Inputs'!$C$74,$C$72)&gt;0)), CB23/(SUM('Informational Inputs'!$C$74,'Informational Inputs'!$C$76)*1), "N/A")</f>
        <v>N/A</v>
      </c>
      <c r="CC26" s="29" t="str">
        <f>IF((AND($B$29&gt;0.03, SUM('Informational Inputs'!$C$74,$C$72)&gt;0)), CC23/(SUM('Informational Inputs'!$C$74,'Informational Inputs'!$C$76)*1), "N/A")</f>
        <v>N/A</v>
      </c>
      <c r="CD26" s="29" t="str">
        <f>IF((AND($B$29&gt;0.03, SUM('Informational Inputs'!$C$74,$C$72)&gt;0)), CD23/(SUM('Informational Inputs'!$C$74,'Informational Inputs'!$C$76)*1), "N/A")</f>
        <v>N/A</v>
      </c>
      <c r="CE26" s="29" t="str">
        <f>IF((AND($B$29&gt;0.03, SUM('Informational Inputs'!$C$74,$C$72)&gt;0)), CE23/(SUM('Informational Inputs'!$C$74,'Informational Inputs'!$C$76)*1), "N/A")</f>
        <v>N/A</v>
      </c>
      <c r="CF26" s="29" t="str">
        <f>IF((AND($B$29&gt;0.03, SUM('Informational Inputs'!$C$74,$C$72)&gt;0)), CF23/(SUM('Informational Inputs'!$C$74,'Informational Inputs'!$C$76)*1), "N/A")</f>
        <v>N/A</v>
      </c>
      <c r="CG26" s="29" t="str">
        <f>IF((AND($B$29&gt;0.03, SUM('Informational Inputs'!$C$74,$C$72)&gt;0)), CG23/(SUM('Informational Inputs'!$C$74,'Informational Inputs'!$C$76)*1), "N/A")</f>
        <v>N/A</v>
      </c>
      <c r="CH26" s="29" t="str">
        <f>IF((AND($B$29&gt;0.03, SUM('Informational Inputs'!$C$74,$C$72)&gt;0)), CH23/(SUM('Informational Inputs'!$C$74,'Informational Inputs'!$C$76)*1), "N/A")</f>
        <v>N/A</v>
      </c>
      <c r="CI26" s="29" t="str">
        <f>IF((AND($B$29&gt;0.03, SUM('Informational Inputs'!$C$74,$C$72)&gt;0)), CI23/(SUM('Informational Inputs'!$C$74,'Informational Inputs'!$C$76)*1), "N/A")</f>
        <v>N/A</v>
      </c>
      <c r="CJ26" s="29" t="str">
        <f>IF((AND($B$29&gt;0.03, SUM('Informational Inputs'!$C$74,$C$72)&gt;0)), CJ23/(SUM('Informational Inputs'!$C$74,'Informational Inputs'!$C$76)*1), "N/A")</f>
        <v>N/A</v>
      </c>
      <c r="CK26" s="29" t="str">
        <f>IF((AND($B$29&gt;0.03, SUM('Informational Inputs'!$C$74,$C$72)&gt;0)), CK23/(SUM('Informational Inputs'!$C$74,'Informational Inputs'!$C$76)*1), "N/A")</f>
        <v>N/A</v>
      </c>
      <c r="CL26" s="29" t="str">
        <f>IF((AND($B$29&gt;0.03, SUM('Informational Inputs'!$C$74,$C$72)&gt;0)), CL23/(SUM('Informational Inputs'!$C$74,'Informational Inputs'!$C$76)*1), "N/A")</f>
        <v>N/A</v>
      </c>
      <c r="CM26" s="29" t="str">
        <f>IF((AND($B$29&gt;0.03, SUM('Informational Inputs'!$C$74,$C$72)&gt;0)), CM23/(SUM('Informational Inputs'!$C$74,'Informational Inputs'!$C$76)*1), "N/A")</f>
        <v>N/A</v>
      </c>
      <c r="CN26" s="29" t="str">
        <f>IF((AND($B$29&gt;0.03, SUM('Informational Inputs'!$C$74,$C$72)&gt;0)), CN23/(SUM('Informational Inputs'!$C$74,'Informational Inputs'!$C$76)*1), "N/A")</f>
        <v>N/A</v>
      </c>
    </row>
    <row r="27" spans="1:92" x14ac:dyDescent="0.25">
      <c r="A27" s="10"/>
      <c r="B27" s="10"/>
      <c r="C27" s="10"/>
      <c r="D27" s="10"/>
      <c r="E27" s="10"/>
      <c r="F27" s="10"/>
      <c r="G27" s="10"/>
      <c r="H27" s="10"/>
    </row>
    <row r="28" spans="1:92" x14ac:dyDescent="0.25">
      <c r="A28" s="10"/>
      <c r="B28" s="10"/>
      <c r="C28" s="10"/>
      <c r="D28" s="10"/>
      <c r="E28" s="10"/>
      <c r="F28" s="10"/>
      <c r="G28" s="10"/>
      <c r="H28" s="10"/>
    </row>
    <row r="29" spans="1:92" x14ac:dyDescent="0.25">
      <c r="B29" s="30">
        <f>COUNTIF(B25:CN25, "&gt;0.03")</f>
        <v>0</v>
      </c>
    </row>
  </sheetData>
  <sheetProtection algorithmName="SHA-512" hashValue="uIeK3mvCBqILKeYmfZqLV5VEq4wBnY9n9gY2MgedZXgct75KrKc5Z39LSy7z6bMZCLiCFHMjH/h8g4pg8QZnqA==" saltValue="kQsUDsPSs6Fk5SWk5rNRPg==" spinCount="100000" sheet="1" objects="1" scenarios="1"/>
  <conditionalFormatting sqref="B25:CN25">
    <cfRule type="cellIs" dxfId="19" priority="36" operator="greaterThan">
      <formula>0.03</formula>
    </cfRule>
    <cfRule type="cellIs" dxfId="18" priority="37" operator="lessThanOrEqual">
      <formula>0.03</formula>
    </cfRule>
  </conditionalFormatting>
  <conditionalFormatting sqref="B26:CN26">
    <cfRule type="cellIs" dxfId="17" priority="34" operator="greaterThan">
      <formula>1.3</formula>
    </cfRule>
    <cfRule type="cellIs" dxfId="16" priority="35" operator="lessThanOrEqual">
      <formula>1.3</formula>
    </cfRule>
  </conditionalFormatting>
  <conditionalFormatting sqref="B26:CN26">
    <cfRule type="cellIs" dxfId="15" priority="9" operator="equal">
      <formula>"N/A"</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E7018-AC55-45FD-9F88-5D8EE0378D80}">
  <dimension ref="A1:CO29"/>
  <sheetViews>
    <sheetView zoomScale="90" zoomScaleNormal="90" workbookViewId="0">
      <selection activeCell="B3" sqref="B3"/>
    </sheetView>
  </sheetViews>
  <sheetFormatPr defaultColWidth="13.85546875" defaultRowHeight="15.75" x14ac:dyDescent="0.25"/>
  <cols>
    <col min="1" max="1" width="59.140625" style="2" customWidth="1"/>
    <col min="2" max="2" width="13.85546875" style="2"/>
    <col min="3" max="3" width="14.28515625" style="2" bestFit="1" customWidth="1"/>
    <col min="4" max="4" width="13.85546875" style="2"/>
    <col min="5" max="5" width="15.42578125" style="2" bestFit="1" customWidth="1"/>
    <col min="6" max="16384" width="13.85546875" style="2"/>
  </cols>
  <sheetData>
    <row r="1" spans="1:93" x14ac:dyDescent="0.25">
      <c r="A1" s="11"/>
      <c r="B1" s="11"/>
      <c r="C1" s="11"/>
      <c r="D1" s="11"/>
      <c r="E1" s="11"/>
      <c r="F1" s="11"/>
    </row>
    <row r="2" spans="1:93" x14ac:dyDescent="0.25">
      <c r="A2" s="23"/>
      <c r="B2" s="23">
        <v>43647</v>
      </c>
      <c r="C2" s="23">
        <v>43648</v>
      </c>
      <c r="D2" s="23">
        <v>43649</v>
      </c>
      <c r="E2" s="23">
        <v>43650</v>
      </c>
      <c r="F2" s="23">
        <v>43651</v>
      </c>
      <c r="G2" s="23">
        <v>43652</v>
      </c>
      <c r="H2" s="23">
        <v>43653</v>
      </c>
      <c r="I2" s="23">
        <v>43654</v>
      </c>
      <c r="J2" s="23">
        <v>43655</v>
      </c>
      <c r="K2" s="23">
        <v>43656</v>
      </c>
      <c r="L2" s="23">
        <v>43657</v>
      </c>
      <c r="M2" s="23">
        <v>43658</v>
      </c>
      <c r="N2" s="23">
        <v>43659</v>
      </c>
      <c r="O2" s="23">
        <v>43660</v>
      </c>
      <c r="P2" s="23">
        <v>43661</v>
      </c>
      <c r="Q2" s="23">
        <v>43662</v>
      </c>
      <c r="R2" s="23">
        <v>43663</v>
      </c>
      <c r="S2" s="23">
        <v>43664</v>
      </c>
      <c r="T2" s="23">
        <v>43665</v>
      </c>
      <c r="U2" s="23">
        <v>43666</v>
      </c>
      <c r="V2" s="23">
        <v>43667</v>
      </c>
      <c r="W2" s="23">
        <v>43668</v>
      </c>
      <c r="X2" s="23">
        <v>43669</v>
      </c>
      <c r="Y2" s="23">
        <v>43670</v>
      </c>
      <c r="Z2" s="23">
        <v>43671</v>
      </c>
      <c r="AA2" s="23">
        <v>43672</v>
      </c>
      <c r="AB2" s="23">
        <v>43673</v>
      </c>
      <c r="AC2" s="23">
        <v>43674</v>
      </c>
      <c r="AD2" s="23">
        <v>43675</v>
      </c>
      <c r="AE2" s="23">
        <v>43676</v>
      </c>
      <c r="AF2" s="23">
        <v>43677</v>
      </c>
      <c r="AG2" s="23">
        <v>43678</v>
      </c>
      <c r="AH2" s="23">
        <v>43679</v>
      </c>
      <c r="AI2" s="23">
        <v>43680</v>
      </c>
      <c r="AJ2" s="23">
        <v>43681</v>
      </c>
      <c r="AK2" s="23">
        <v>43682</v>
      </c>
      <c r="AL2" s="23">
        <v>43683</v>
      </c>
      <c r="AM2" s="23">
        <v>43684</v>
      </c>
      <c r="AN2" s="23">
        <v>43685</v>
      </c>
      <c r="AO2" s="23">
        <v>43686</v>
      </c>
      <c r="AP2" s="23">
        <v>43687</v>
      </c>
      <c r="AQ2" s="23">
        <v>43688</v>
      </c>
      <c r="AR2" s="23">
        <v>43689</v>
      </c>
      <c r="AS2" s="23">
        <v>43690</v>
      </c>
      <c r="AT2" s="23">
        <v>43691</v>
      </c>
      <c r="AU2" s="23">
        <v>43692</v>
      </c>
      <c r="AV2" s="23">
        <v>43693</v>
      </c>
      <c r="AW2" s="23">
        <v>43694</v>
      </c>
      <c r="AX2" s="23">
        <v>43695</v>
      </c>
      <c r="AY2" s="23">
        <v>43696</v>
      </c>
      <c r="AZ2" s="23">
        <v>43697</v>
      </c>
      <c r="BA2" s="23">
        <v>43698</v>
      </c>
      <c r="BB2" s="23">
        <v>43699</v>
      </c>
      <c r="BC2" s="23">
        <v>43700</v>
      </c>
      <c r="BD2" s="23">
        <v>43701</v>
      </c>
      <c r="BE2" s="23">
        <v>43702</v>
      </c>
      <c r="BF2" s="23">
        <v>43703</v>
      </c>
      <c r="BG2" s="23">
        <v>43704</v>
      </c>
      <c r="BH2" s="23">
        <v>43705</v>
      </c>
      <c r="BI2" s="23">
        <v>43706</v>
      </c>
      <c r="BJ2" s="23">
        <v>43707</v>
      </c>
      <c r="BK2" s="23">
        <v>43708</v>
      </c>
      <c r="BL2" s="23">
        <v>43709</v>
      </c>
      <c r="BM2" s="23">
        <v>43710</v>
      </c>
      <c r="BN2" s="23">
        <v>43711</v>
      </c>
      <c r="BO2" s="23">
        <v>43712</v>
      </c>
      <c r="BP2" s="23">
        <v>43713</v>
      </c>
      <c r="BQ2" s="23">
        <v>43714</v>
      </c>
      <c r="BR2" s="23">
        <v>43715</v>
      </c>
      <c r="BS2" s="23">
        <v>43716</v>
      </c>
      <c r="BT2" s="23">
        <v>43717</v>
      </c>
      <c r="BU2" s="23">
        <v>43718</v>
      </c>
      <c r="BV2" s="23">
        <v>43719</v>
      </c>
      <c r="BW2" s="23">
        <v>43720</v>
      </c>
      <c r="BX2" s="23">
        <v>43721</v>
      </c>
      <c r="BY2" s="23">
        <v>43722</v>
      </c>
      <c r="BZ2" s="23">
        <v>43723</v>
      </c>
      <c r="CA2" s="23">
        <v>43724</v>
      </c>
      <c r="CB2" s="23">
        <v>43725</v>
      </c>
      <c r="CC2" s="23">
        <v>43726</v>
      </c>
      <c r="CD2" s="23">
        <v>43727</v>
      </c>
      <c r="CE2" s="23">
        <v>43728</v>
      </c>
      <c r="CF2" s="23">
        <v>43729</v>
      </c>
      <c r="CG2" s="23">
        <v>43730</v>
      </c>
      <c r="CH2" s="23">
        <v>43731</v>
      </c>
      <c r="CI2" s="23">
        <v>43732</v>
      </c>
      <c r="CJ2" s="23">
        <v>43733</v>
      </c>
      <c r="CK2" s="23">
        <v>43734</v>
      </c>
      <c r="CL2" s="23">
        <v>43735</v>
      </c>
      <c r="CM2" s="23">
        <v>43736</v>
      </c>
      <c r="CN2" s="23">
        <v>43737</v>
      </c>
      <c r="CO2" s="23">
        <v>43738</v>
      </c>
    </row>
    <row r="3" spans="1:93" s="6" customFormat="1" x14ac:dyDescent="0.25">
      <c r="A3" s="13" t="s">
        <v>1</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row>
    <row r="4" spans="1:93" s="6" customFormat="1" x14ac:dyDescent="0.25">
      <c r="A4" s="13" t="s">
        <v>2</v>
      </c>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row>
    <row r="5" spans="1:93" s="6" customFormat="1" x14ac:dyDescent="0.25">
      <c r="A5" s="13"/>
      <c r="B5" s="12"/>
      <c r="C5" s="12"/>
      <c r="D5" s="12"/>
      <c r="E5" s="12"/>
      <c r="F5" s="12"/>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row>
    <row r="6" spans="1:93" s="6" customFormat="1" x14ac:dyDescent="0.25">
      <c r="A6" s="13"/>
      <c r="B6" s="12"/>
      <c r="C6" s="12"/>
      <c r="D6" s="12"/>
      <c r="E6" s="12"/>
      <c r="F6" s="12"/>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row>
    <row r="7" spans="1:93" s="6" customFormat="1" x14ac:dyDescent="0.25">
      <c r="A7" s="13"/>
      <c r="B7" s="12"/>
      <c r="C7" s="12"/>
      <c r="D7" s="12"/>
      <c r="E7" s="12"/>
      <c r="F7" s="12"/>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row>
    <row r="8" spans="1:93" s="6" customFormat="1" x14ac:dyDescent="0.25">
      <c r="A8" s="13"/>
      <c r="B8" s="12"/>
      <c r="C8" s="12"/>
      <c r="D8" s="12"/>
      <c r="E8" s="12"/>
      <c r="F8" s="12"/>
      <c r="G8" s="31"/>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row>
    <row r="9" spans="1:93" s="6" customFormat="1" x14ac:dyDescent="0.25">
      <c r="A9" s="13"/>
      <c r="B9" s="12"/>
      <c r="C9" s="12"/>
      <c r="D9" s="12"/>
      <c r="E9" s="12"/>
      <c r="F9" s="12"/>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row>
    <row r="10" spans="1:93" s="6" customFormat="1" x14ac:dyDescent="0.25">
      <c r="A10" s="13"/>
      <c r="B10" s="12"/>
      <c r="C10" s="12"/>
      <c r="D10" s="12"/>
      <c r="E10" s="12"/>
      <c r="F10" s="12"/>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1"/>
      <c r="BT10" s="31"/>
      <c r="BU10" s="31"/>
      <c r="BV10" s="31"/>
      <c r="BW10" s="31"/>
      <c r="BX10" s="31"/>
      <c r="BY10" s="31"/>
      <c r="BZ10" s="31"/>
      <c r="CA10" s="31"/>
      <c r="CB10" s="31"/>
      <c r="CC10" s="31"/>
      <c r="CD10" s="31"/>
      <c r="CE10" s="31"/>
      <c r="CF10" s="31"/>
      <c r="CG10" s="31"/>
      <c r="CH10" s="31"/>
      <c r="CI10" s="31"/>
      <c r="CJ10" s="31"/>
      <c r="CK10" s="31"/>
      <c r="CL10" s="31"/>
      <c r="CM10" s="31"/>
      <c r="CN10" s="31"/>
      <c r="CO10" s="31"/>
    </row>
    <row r="11" spans="1:93" s="6" customFormat="1" x14ac:dyDescent="0.25">
      <c r="A11" s="13"/>
      <c r="B11" s="12"/>
      <c r="C11" s="12"/>
      <c r="D11" s="12"/>
      <c r="E11" s="12"/>
      <c r="F11" s="12"/>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c r="BM11" s="31"/>
      <c r="BN11" s="31"/>
      <c r="BO11" s="31"/>
      <c r="BP11" s="31"/>
      <c r="BQ11" s="31"/>
      <c r="BR11" s="31"/>
      <c r="BS11" s="31"/>
      <c r="BT11" s="31"/>
      <c r="BU11" s="31"/>
      <c r="BV11" s="31"/>
      <c r="BW11" s="31"/>
      <c r="BX11" s="31"/>
      <c r="BY11" s="31"/>
      <c r="BZ11" s="31"/>
      <c r="CA11" s="31"/>
      <c r="CB11" s="31"/>
      <c r="CC11" s="31"/>
      <c r="CD11" s="31"/>
      <c r="CE11" s="31"/>
      <c r="CF11" s="31"/>
      <c r="CG11" s="31"/>
      <c r="CH11" s="31"/>
      <c r="CI11" s="31"/>
      <c r="CJ11" s="31"/>
      <c r="CK11" s="31"/>
      <c r="CL11" s="31"/>
      <c r="CM11" s="31"/>
      <c r="CN11" s="31"/>
      <c r="CO11" s="31"/>
    </row>
    <row r="12" spans="1:93" s="6" customFormat="1" x14ac:dyDescent="0.25">
      <c r="A12" s="13"/>
      <c r="B12" s="12"/>
      <c r="C12" s="12"/>
      <c r="D12" s="12"/>
      <c r="E12" s="12"/>
      <c r="F12" s="12"/>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c r="BH12" s="31"/>
      <c r="BI12" s="31"/>
      <c r="BJ12" s="31"/>
      <c r="BK12" s="31"/>
      <c r="BL12" s="31"/>
      <c r="BM12" s="31"/>
      <c r="BN12" s="31"/>
      <c r="BO12" s="31"/>
      <c r="BP12" s="31"/>
      <c r="BQ12" s="31"/>
      <c r="BR12" s="31"/>
      <c r="BS12" s="31"/>
      <c r="BT12" s="31"/>
      <c r="BU12" s="31"/>
      <c r="BV12" s="31"/>
      <c r="BW12" s="31"/>
      <c r="BX12" s="31"/>
      <c r="BY12" s="31"/>
      <c r="BZ12" s="31"/>
      <c r="CA12" s="31"/>
      <c r="CB12" s="31"/>
      <c r="CC12" s="31"/>
      <c r="CD12" s="31"/>
      <c r="CE12" s="31"/>
      <c r="CF12" s="31"/>
      <c r="CG12" s="31"/>
      <c r="CH12" s="31"/>
      <c r="CI12" s="31"/>
      <c r="CJ12" s="31"/>
      <c r="CK12" s="31"/>
      <c r="CL12" s="31"/>
      <c r="CM12" s="31"/>
      <c r="CN12" s="31"/>
      <c r="CO12" s="31"/>
    </row>
    <row r="13" spans="1:93" s="6" customFormat="1" x14ac:dyDescent="0.25">
      <c r="A13" s="13"/>
      <c r="B13" s="12"/>
      <c r="C13" s="12"/>
      <c r="D13" s="12"/>
      <c r="E13" s="12"/>
      <c r="F13" s="12"/>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c r="BL13" s="31"/>
      <c r="BM13" s="31"/>
      <c r="BN13" s="31"/>
      <c r="BO13" s="31"/>
      <c r="BP13" s="31"/>
      <c r="BQ13" s="31"/>
      <c r="BR13" s="31"/>
      <c r="BS13" s="31"/>
      <c r="BT13" s="31"/>
      <c r="BU13" s="31"/>
      <c r="BV13" s="31"/>
      <c r="BW13" s="31"/>
      <c r="BX13" s="31"/>
      <c r="BY13" s="31"/>
      <c r="BZ13" s="31"/>
      <c r="CA13" s="31"/>
      <c r="CB13" s="31"/>
      <c r="CC13" s="31"/>
      <c r="CD13" s="31"/>
      <c r="CE13" s="31"/>
      <c r="CF13" s="31"/>
      <c r="CG13" s="31"/>
      <c r="CH13" s="31"/>
      <c r="CI13" s="31"/>
      <c r="CJ13" s="31"/>
      <c r="CK13" s="31"/>
      <c r="CL13" s="31"/>
      <c r="CM13" s="31"/>
      <c r="CN13" s="31"/>
      <c r="CO13" s="31"/>
    </row>
    <row r="14" spans="1:93" s="6" customFormat="1" x14ac:dyDescent="0.25">
      <c r="A14" s="13"/>
      <c r="B14" s="12"/>
      <c r="C14" s="12"/>
      <c r="D14" s="12"/>
      <c r="E14" s="12"/>
      <c r="F14" s="12"/>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1"/>
      <c r="BW14" s="31"/>
      <c r="BX14" s="31"/>
      <c r="BY14" s="31"/>
      <c r="BZ14" s="31"/>
      <c r="CA14" s="31"/>
      <c r="CB14" s="31"/>
      <c r="CC14" s="31"/>
      <c r="CD14" s="31"/>
      <c r="CE14" s="31"/>
      <c r="CF14" s="31"/>
      <c r="CG14" s="31"/>
      <c r="CH14" s="31"/>
      <c r="CI14" s="31"/>
      <c r="CJ14" s="31"/>
      <c r="CK14" s="31"/>
      <c r="CL14" s="31"/>
      <c r="CM14" s="31"/>
      <c r="CN14" s="31"/>
      <c r="CO14" s="31"/>
    </row>
    <row r="15" spans="1:93" s="6" customFormat="1" x14ac:dyDescent="0.25">
      <c r="A15" s="13"/>
      <c r="B15" s="12"/>
      <c r="C15" s="12"/>
      <c r="D15" s="12"/>
      <c r="E15" s="12"/>
      <c r="F15" s="12"/>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1"/>
      <c r="BR15" s="31"/>
      <c r="BS15" s="31"/>
      <c r="BT15" s="31"/>
      <c r="BU15" s="31"/>
      <c r="BV15" s="31"/>
      <c r="BW15" s="31"/>
      <c r="BX15" s="31"/>
      <c r="BY15" s="31"/>
      <c r="BZ15" s="31"/>
      <c r="CA15" s="31"/>
      <c r="CB15" s="31"/>
      <c r="CC15" s="31"/>
      <c r="CD15" s="31"/>
      <c r="CE15" s="31"/>
      <c r="CF15" s="31"/>
      <c r="CG15" s="31"/>
      <c r="CH15" s="31"/>
      <c r="CI15" s="31"/>
      <c r="CJ15" s="31"/>
      <c r="CK15" s="31"/>
      <c r="CL15" s="31"/>
      <c r="CM15" s="31"/>
      <c r="CN15" s="31"/>
      <c r="CO15" s="31"/>
    </row>
    <row r="16" spans="1:93" s="6" customFormat="1" x14ac:dyDescent="0.25">
      <c r="A16" s="13"/>
      <c r="B16" s="12"/>
      <c r="C16" s="12"/>
      <c r="D16" s="12"/>
      <c r="E16" s="12"/>
      <c r="F16" s="12"/>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31"/>
      <c r="CI16" s="31"/>
      <c r="CJ16" s="31"/>
      <c r="CK16" s="31"/>
      <c r="CL16" s="31"/>
      <c r="CM16" s="31"/>
      <c r="CN16" s="31"/>
      <c r="CO16" s="31"/>
    </row>
    <row r="17" spans="1:93" s="6" customFormat="1" x14ac:dyDescent="0.25">
      <c r="A17" s="13"/>
      <c r="B17" s="12"/>
      <c r="C17" s="12"/>
      <c r="D17" s="12"/>
      <c r="E17" s="12"/>
      <c r="F17" s="12"/>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1"/>
      <c r="BT17" s="31"/>
      <c r="BU17" s="31"/>
      <c r="BV17" s="31"/>
      <c r="BW17" s="31"/>
      <c r="BX17" s="31"/>
      <c r="BY17" s="31"/>
      <c r="BZ17" s="31"/>
      <c r="CA17" s="31"/>
      <c r="CB17" s="31"/>
      <c r="CC17" s="31"/>
      <c r="CD17" s="31"/>
      <c r="CE17" s="31"/>
      <c r="CF17" s="31"/>
      <c r="CG17" s="31"/>
      <c r="CH17" s="31"/>
      <c r="CI17" s="31"/>
      <c r="CJ17" s="31"/>
      <c r="CK17" s="31"/>
      <c r="CL17" s="31"/>
      <c r="CM17" s="31"/>
      <c r="CN17" s="31"/>
      <c r="CO17" s="31"/>
    </row>
    <row r="18" spans="1:93" s="6" customFormat="1" x14ac:dyDescent="0.25">
      <c r="A18" s="13"/>
      <c r="B18" s="12"/>
      <c r="C18" s="12"/>
      <c r="D18" s="12"/>
      <c r="E18" s="12"/>
      <c r="F18" s="12"/>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1"/>
      <c r="BT18" s="31"/>
      <c r="BU18" s="31"/>
      <c r="BV18" s="31"/>
      <c r="BW18" s="31"/>
      <c r="BX18" s="31"/>
      <c r="BY18" s="31"/>
      <c r="BZ18" s="31"/>
      <c r="CA18" s="31"/>
      <c r="CB18" s="31"/>
      <c r="CC18" s="31"/>
      <c r="CD18" s="31"/>
      <c r="CE18" s="31"/>
      <c r="CF18" s="31"/>
      <c r="CG18" s="31"/>
      <c r="CH18" s="31"/>
      <c r="CI18" s="31"/>
      <c r="CJ18" s="31"/>
      <c r="CK18" s="31"/>
      <c r="CL18" s="31"/>
      <c r="CM18" s="31"/>
      <c r="CN18" s="31"/>
      <c r="CO18" s="31"/>
    </row>
    <row r="19" spans="1:93" s="6" customFormat="1" x14ac:dyDescent="0.25">
      <c r="A19" s="13"/>
      <c r="B19" s="12"/>
      <c r="C19" s="12"/>
      <c r="D19" s="12"/>
      <c r="E19" s="12"/>
      <c r="F19" s="12"/>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row>
    <row r="20" spans="1:93" s="6" customFormat="1" x14ac:dyDescent="0.25">
      <c r="A20" s="13"/>
      <c r="B20" s="12"/>
      <c r="C20" s="12"/>
      <c r="D20" s="12"/>
      <c r="E20" s="12"/>
      <c r="F20" s="12"/>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31"/>
      <c r="CC20" s="31"/>
      <c r="CD20" s="31"/>
      <c r="CE20" s="31"/>
      <c r="CF20" s="31"/>
      <c r="CG20" s="31"/>
      <c r="CH20" s="31"/>
      <c r="CI20" s="31"/>
      <c r="CJ20" s="31"/>
      <c r="CK20" s="31"/>
      <c r="CL20" s="31"/>
      <c r="CM20" s="31"/>
      <c r="CN20" s="31"/>
      <c r="CO20" s="31"/>
    </row>
    <row r="21" spans="1:93" s="6" customFormat="1" x14ac:dyDescent="0.25">
      <c r="A21" s="13"/>
      <c r="B21" s="12"/>
      <c r="C21" s="12"/>
      <c r="D21" s="12"/>
      <c r="E21" s="12"/>
      <c r="F21" s="12"/>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row>
    <row r="22" spans="1:93" s="6" customFormat="1" x14ac:dyDescent="0.25">
      <c r="A22" s="13"/>
      <c r="B22" s="12"/>
      <c r="C22" s="12"/>
      <c r="D22" s="12"/>
      <c r="E22" s="12"/>
      <c r="F22" s="12"/>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row>
    <row r="23" spans="1:93" ht="18.75" x14ac:dyDescent="0.35">
      <c r="A23" s="13" t="s">
        <v>24</v>
      </c>
      <c r="B23" s="25">
        <f>SUM(B3:B22)</f>
        <v>0</v>
      </c>
      <c r="C23" s="25">
        <f t="shared" ref="C23:F23" si="0">SUM(C3:C22)</f>
        <v>0</v>
      </c>
      <c r="D23" s="25">
        <f t="shared" si="0"/>
        <v>0</v>
      </c>
      <c r="E23" s="25">
        <f t="shared" si="0"/>
        <v>0</v>
      </c>
      <c r="F23" s="25">
        <f t="shared" si="0"/>
        <v>0</v>
      </c>
      <c r="G23" s="25">
        <f t="shared" ref="G23" si="1">SUM(G3:G22)</f>
        <v>0</v>
      </c>
      <c r="H23" s="25">
        <f t="shared" ref="H23" si="2">SUM(H3:H22)</f>
        <v>0</v>
      </c>
      <c r="I23" s="25">
        <f t="shared" ref="I23" si="3">SUM(I3:I22)</f>
        <v>0</v>
      </c>
      <c r="J23" s="25">
        <f t="shared" ref="J23" si="4">SUM(J3:J22)</f>
        <v>0</v>
      </c>
      <c r="K23" s="25">
        <f t="shared" ref="K23" si="5">SUM(K3:K22)</f>
        <v>0</v>
      </c>
      <c r="L23" s="25">
        <f t="shared" ref="L23" si="6">SUM(L3:L22)</f>
        <v>0</v>
      </c>
      <c r="M23" s="25">
        <f t="shared" ref="M23" si="7">SUM(M3:M22)</f>
        <v>0</v>
      </c>
      <c r="N23" s="25">
        <f t="shared" ref="N23" si="8">SUM(N3:N22)</f>
        <v>0</v>
      </c>
      <c r="O23" s="25">
        <f t="shared" ref="O23" si="9">SUM(O3:O22)</f>
        <v>0</v>
      </c>
      <c r="P23" s="25">
        <f t="shared" ref="P23" si="10">SUM(P3:P22)</f>
        <v>0</v>
      </c>
      <c r="Q23" s="25">
        <f t="shared" ref="Q23" si="11">SUM(Q3:Q22)</f>
        <v>0</v>
      </c>
      <c r="R23" s="25">
        <f t="shared" ref="R23" si="12">SUM(R3:R22)</f>
        <v>0</v>
      </c>
      <c r="S23" s="25">
        <f t="shared" ref="S23" si="13">SUM(S3:S22)</f>
        <v>0</v>
      </c>
      <c r="T23" s="25">
        <f t="shared" ref="T23" si="14">SUM(T3:T22)</f>
        <v>0</v>
      </c>
      <c r="U23" s="25">
        <f t="shared" ref="U23" si="15">SUM(U3:U22)</f>
        <v>0</v>
      </c>
      <c r="V23" s="25">
        <f t="shared" ref="V23" si="16">SUM(V3:V22)</f>
        <v>0</v>
      </c>
      <c r="W23" s="25">
        <f t="shared" ref="W23" si="17">SUM(W3:W22)</f>
        <v>0</v>
      </c>
      <c r="X23" s="25">
        <f t="shared" ref="X23" si="18">SUM(X3:X22)</f>
        <v>0</v>
      </c>
      <c r="Y23" s="25">
        <f t="shared" ref="Y23" si="19">SUM(Y3:Y22)</f>
        <v>0</v>
      </c>
      <c r="Z23" s="25">
        <f t="shared" ref="Z23" si="20">SUM(Z3:Z22)</f>
        <v>0</v>
      </c>
      <c r="AA23" s="25">
        <f t="shared" ref="AA23" si="21">SUM(AA3:AA22)</f>
        <v>0</v>
      </c>
      <c r="AB23" s="25">
        <f t="shared" ref="AB23" si="22">SUM(AB3:AB22)</f>
        <v>0</v>
      </c>
      <c r="AC23" s="25">
        <f t="shared" ref="AC23" si="23">SUM(AC3:AC22)</f>
        <v>0</v>
      </c>
      <c r="AD23" s="25">
        <f t="shared" ref="AD23" si="24">SUM(AD3:AD22)</f>
        <v>0</v>
      </c>
      <c r="AE23" s="25">
        <f t="shared" ref="AE23" si="25">SUM(AE3:AE22)</f>
        <v>0</v>
      </c>
      <c r="AF23" s="25">
        <f t="shared" ref="AF23" si="26">SUM(AF3:AF22)</f>
        <v>0</v>
      </c>
      <c r="AG23" s="25">
        <f t="shared" ref="AG23" si="27">SUM(AG3:AG22)</f>
        <v>0</v>
      </c>
      <c r="AH23" s="25">
        <f t="shared" ref="AH23" si="28">SUM(AH3:AH22)</f>
        <v>0</v>
      </c>
      <c r="AI23" s="25">
        <f t="shared" ref="AI23" si="29">SUM(AI3:AI22)</f>
        <v>0</v>
      </c>
      <c r="AJ23" s="25">
        <f t="shared" ref="AJ23" si="30">SUM(AJ3:AJ22)</f>
        <v>0</v>
      </c>
      <c r="AK23" s="25">
        <f t="shared" ref="AK23" si="31">SUM(AK3:AK22)</f>
        <v>0</v>
      </c>
      <c r="AL23" s="25">
        <f t="shared" ref="AL23" si="32">SUM(AL3:AL22)</f>
        <v>0</v>
      </c>
      <c r="AM23" s="25">
        <f t="shared" ref="AM23" si="33">SUM(AM3:AM22)</f>
        <v>0</v>
      </c>
      <c r="AN23" s="25">
        <f t="shared" ref="AN23" si="34">SUM(AN3:AN22)</f>
        <v>0</v>
      </c>
      <c r="AO23" s="25">
        <f t="shared" ref="AO23" si="35">SUM(AO3:AO22)</f>
        <v>0</v>
      </c>
      <c r="AP23" s="25">
        <f t="shared" ref="AP23" si="36">SUM(AP3:AP22)</f>
        <v>0</v>
      </c>
      <c r="AQ23" s="25">
        <f t="shared" ref="AQ23" si="37">SUM(AQ3:AQ22)</f>
        <v>0</v>
      </c>
      <c r="AR23" s="25">
        <f t="shared" ref="AR23" si="38">SUM(AR3:AR22)</f>
        <v>0</v>
      </c>
      <c r="AS23" s="25">
        <f t="shared" ref="AS23" si="39">SUM(AS3:AS22)</f>
        <v>0</v>
      </c>
      <c r="AT23" s="25">
        <f t="shared" ref="AT23" si="40">SUM(AT3:AT22)</f>
        <v>0</v>
      </c>
      <c r="AU23" s="25">
        <f t="shared" ref="AU23" si="41">SUM(AU3:AU22)</f>
        <v>0</v>
      </c>
      <c r="AV23" s="25">
        <f t="shared" ref="AV23" si="42">SUM(AV3:AV22)</f>
        <v>0</v>
      </c>
      <c r="AW23" s="25">
        <f t="shared" ref="AW23" si="43">SUM(AW3:AW22)</f>
        <v>0</v>
      </c>
      <c r="AX23" s="25">
        <f t="shared" ref="AX23" si="44">SUM(AX3:AX22)</f>
        <v>0</v>
      </c>
      <c r="AY23" s="25">
        <f t="shared" ref="AY23" si="45">SUM(AY3:AY22)</f>
        <v>0</v>
      </c>
      <c r="AZ23" s="25">
        <f t="shared" ref="AZ23" si="46">SUM(AZ3:AZ22)</f>
        <v>0</v>
      </c>
      <c r="BA23" s="25">
        <f t="shared" ref="BA23" si="47">SUM(BA3:BA22)</f>
        <v>0</v>
      </c>
      <c r="BB23" s="25">
        <f t="shared" ref="BB23" si="48">SUM(BB3:BB22)</f>
        <v>0</v>
      </c>
      <c r="BC23" s="25">
        <f t="shared" ref="BC23" si="49">SUM(BC3:BC22)</f>
        <v>0</v>
      </c>
      <c r="BD23" s="25">
        <f t="shared" ref="BD23" si="50">SUM(BD3:BD22)</f>
        <v>0</v>
      </c>
      <c r="BE23" s="25">
        <f t="shared" ref="BE23" si="51">SUM(BE3:BE22)</f>
        <v>0</v>
      </c>
      <c r="BF23" s="25">
        <f t="shared" ref="BF23" si="52">SUM(BF3:BF22)</f>
        <v>0</v>
      </c>
      <c r="BG23" s="25">
        <f t="shared" ref="BG23" si="53">SUM(BG3:BG22)</f>
        <v>0</v>
      </c>
      <c r="BH23" s="25">
        <f t="shared" ref="BH23" si="54">SUM(BH3:BH22)</f>
        <v>0</v>
      </c>
      <c r="BI23" s="25">
        <f t="shared" ref="BI23" si="55">SUM(BI3:BI22)</f>
        <v>0</v>
      </c>
      <c r="BJ23" s="25">
        <f t="shared" ref="BJ23" si="56">SUM(BJ3:BJ22)</f>
        <v>0</v>
      </c>
      <c r="BK23" s="25">
        <f t="shared" ref="BK23" si="57">SUM(BK3:BK22)</f>
        <v>0</v>
      </c>
      <c r="BL23" s="25">
        <f t="shared" ref="BL23" si="58">SUM(BL3:BL22)</f>
        <v>0</v>
      </c>
      <c r="BM23" s="25">
        <f t="shared" ref="BM23" si="59">SUM(BM3:BM22)</f>
        <v>0</v>
      </c>
      <c r="BN23" s="25">
        <f t="shared" ref="BN23" si="60">SUM(BN3:BN22)</f>
        <v>0</v>
      </c>
      <c r="BO23" s="25">
        <f t="shared" ref="BO23" si="61">SUM(BO3:BO22)</f>
        <v>0</v>
      </c>
      <c r="BP23" s="25">
        <f t="shared" ref="BP23" si="62">SUM(BP3:BP22)</f>
        <v>0</v>
      </c>
      <c r="BQ23" s="25">
        <f t="shared" ref="BQ23" si="63">SUM(BQ3:BQ22)</f>
        <v>0</v>
      </c>
      <c r="BR23" s="25">
        <f t="shared" ref="BR23" si="64">SUM(BR3:BR22)</f>
        <v>0</v>
      </c>
      <c r="BS23" s="25">
        <f t="shared" ref="BS23" si="65">SUM(BS3:BS22)</f>
        <v>0</v>
      </c>
      <c r="BT23" s="25">
        <f t="shared" ref="BT23" si="66">SUM(BT3:BT22)</f>
        <v>0</v>
      </c>
      <c r="BU23" s="25">
        <f t="shared" ref="BU23" si="67">SUM(BU3:BU22)</f>
        <v>0</v>
      </c>
      <c r="BV23" s="25">
        <f t="shared" ref="BV23" si="68">SUM(BV3:BV22)</f>
        <v>0</v>
      </c>
      <c r="BW23" s="25">
        <f t="shared" ref="BW23" si="69">SUM(BW3:BW22)</f>
        <v>0</v>
      </c>
      <c r="BX23" s="25">
        <f t="shared" ref="BX23" si="70">SUM(BX3:BX22)</f>
        <v>0</v>
      </c>
      <c r="BY23" s="25">
        <f t="shared" ref="BY23" si="71">SUM(BY3:BY22)</f>
        <v>0</v>
      </c>
      <c r="BZ23" s="25">
        <f t="shared" ref="BZ23" si="72">SUM(BZ3:BZ22)</f>
        <v>0</v>
      </c>
      <c r="CA23" s="25">
        <f t="shared" ref="CA23" si="73">SUM(CA3:CA22)</f>
        <v>0</v>
      </c>
      <c r="CB23" s="25">
        <f t="shared" ref="CB23" si="74">SUM(CB3:CB22)</f>
        <v>0</v>
      </c>
      <c r="CC23" s="25">
        <f t="shared" ref="CC23" si="75">SUM(CC3:CC22)</f>
        <v>0</v>
      </c>
      <c r="CD23" s="25">
        <f t="shared" ref="CD23" si="76">SUM(CD3:CD22)</f>
        <v>0</v>
      </c>
      <c r="CE23" s="25">
        <f t="shared" ref="CE23" si="77">SUM(CE3:CE22)</f>
        <v>0</v>
      </c>
      <c r="CF23" s="25">
        <f t="shared" ref="CF23" si="78">SUM(CF3:CF22)</f>
        <v>0</v>
      </c>
      <c r="CG23" s="25">
        <f t="shared" ref="CG23" si="79">SUM(CG3:CG22)</f>
        <v>0</v>
      </c>
      <c r="CH23" s="25">
        <f t="shared" ref="CH23" si="80">SUM(CH3:CH22)</f>
        <v>0</v>
      </c>
      <c r="CI23" s="25">
        <f t="shared" ref="CI23" si="81">SUM(CI3:CI22)</f>
        <v>0</v>
      </c>
      <c r="CJ23" s="25">
        <f t="shared" ref="CJ23" si="82">SUM(CJ3:CJ22)</f>
        <v>0</v>
      </c>
      <c r="CK23" s="25">
        <f t="shared" ref="CK23" si="83">SUM(CK3:CK22)</f>
        <v>0</v>
      </c>
      <c r="CL23" s="25">
        <f t="shared" ref="CL23" si="84">SUM(CL3:CL22)</f>
        <v>0</v>
      </c>
      <c r="CM23" s="25">
        <f t="shared" ref="CM23" si="85">SUM(CM3:CM22)</f>
        <v>0</v>
      </c>
      <c r="CN23" s="25">
        <f t="shared" ref="CN23" si="86">SUM(CN3:CN22)</f>
        <v>0</v>
      </c>
      <c r="CO23" s="25">
        <f t="shared" ref="CO23" si="87">SUM(CO3:CO22)</f>
        <v>0</v>
      </c>
    </row>
    <row r="24" spans="1:93" x14ac:dyDescent="0.25">
      <c r="A24" s="13"/>
      <c r="B24" s="13"/>
      <c r="C24" s="13"/>
      <c r="D24" s="13"/>
      <c r="E24" s="13"/>
      <c r="F24" s="13"/>
    </row>
    <row r="25" spans="1:93" ht="18.75" x14ac:dyDescent="0.35">
      <c r="A25" s="10" t="s">
        <v>25</v>
      </c>
      <c r="B25" s="26">
        <f>B23/('Informational Inputs'!$C$4*1)</f>
        <v>0</v>
      </c>
      <c r="C25" s="26">
        <f>C23/('Informational Inputs'!$C$4*1)</f>
        <v>0</v>
      </c>
      <c r="D25" s="26">
        <f>D23/('Informational Inputs'!$C$4*1)</f>
        <v>0</v>
      </c>
      <c r="E25" s="26">
        <f>E23/('Informational Inputs'!$C$4*1)</f>
        <v>0</v>
      </c>
      <c r="F25" s="26">
        <f>F23/('Informational Inputs'!$C$4*1)</f>
        <v>0</v>
      </c>
      <c r="G25" s="26">
        <f>G23/('Informational Inputs'!$C$4*1)</f>
        <v>0</v>
      </c>
      <c r="H25" s="26">
        <f>H23/('Informational Inputs'!$C$4*1)</f>
        <v>0</v>
      </c>
      <c r="I25" s="26">
        <f>I23/('Informational Inputs'!$C$4*1)</f>
        <v>0</v>
      </c>
      <c r="J25" s="26">
        <f>J23/('Informational Inputs'!$C$4*1)</f>
        <v>0</v>
      </c>
      <c r="K25" s="26">
        <f>K23/('Informational Inputs'!$C$4*1)</f>
        <v>0</v>
      </c>
      <c r="L25" s="26">
        <f>L23/('Informational Inputs'!$C$4*1)</f>
        <v>0</v>
      </c>
      <c r="M25" s="26">
        <f>M23/('Informational Inputs'!$C$4*1)</f>
        <v>0</v>
      </c>
      <c r="N25" s="26">
        <f>N23/('Informational Inputs'!$C$4*1)</f>
        <v>0</v>
      </c>
      <c r="O25" s="26">
        <f>O23/('Informational Inputs'!$C$4*1)</f>
        <v>0</v>
      </c>
      <c r="P25" s="26">
        <f>P23/('Informational Inputs'!$C$4*1)</f>
        <v>0</v>
      </c>
      <c r="Q25" s="26">
        <f>Q23/('Informational Inputs'!$C$4*1)</f>
        <v>0</v>
      </c>
      <c r="R25" s="26">
        <f>R23/('Informational Inputs'!$C$4*1)</f>
        <v>0</v>
      </c>
      <c r="S25" s="26">
        <f>S23/('Informational Inputs'!$C$4*1)</f>
        <v>0</v>
      </c>
      <c r="T25" s="26">
        <f>T23/('Informational Inputs'!$C$4*1)</f>
        <v>0</v>
      </c>
      <c r="U25" s="26">
        <f>U23/('Informational Inputs'!$C$4*1)</f>
        <v>0</v>
      </c>
      <c r="V25" s="26">
        <f>V23/('Informational Inputs'!$C$4*1)</f>
        <v>0</v>
      </c>
      <c r="W25" s="26">
        <f>W23/('Informational Inputs'!$C$4*1)</f>
        <v>0</v>
      </c>
      <c r="X25" s="26">
        <f>X23/('Informational Inputs'!$C$4*1)</f>
        <v>0</v>
      </c>
      <c r="Y25" s="26">
        <f>Y23/('Informational Inputs'!$C$4*1)</f>
        <v>0</v>
      </c>
      <c r="Z25" s="26">
        <f>Z23/('Informational Inputs'!$C$4*1)</f>
        <v>0</v>
      </c>
      <c r="AA25" s="26">
        <f>AA23/('Informational Inputs'!$C$4*1)</f>
        <v>0</v>
      </c>
      <c r="AB25" s="26">
        <f>AB23/('Informational Inputs'!$C$4*1)</f>
        <v>0</v>
      </c>
      <c r="AC25" s="26">
        <f>AC23/('Informational Inputs'!$C$4*1)</f>
        <v>0</v>
      </c>
      <c r="AD25" s="26">
        <f>AD23/('Informational Inputs'!$C$4*1)</f>
        <v>0</v>
      </c>
      <c r="AE25" s="26">
        <f>AE23/('Informational Inputs'!$C$4*1)</f>
        <v>0</v>
      </c>
      <c r="AF25" s="26">
        <f>AF23/('Informational Inputs'!$C$4*1)</f>
        <v>0</v>
      </c>
      <c r="AG25" s="26">
        <f>AG23/('Informational Inputs'!$C$4*1)</f>
        <v>0</v>
      </c>
      <c r="AH25" s="26">
        <f>AH23/('Informational Inputs'!$C$4*1)</f>
        <v>0</v>
      </c>
      <c r="AI25" s="26">
        <f>AI23/('Informational Inputs'!$C$4*1)</f>
        <v>0</v>
      </c>
      <c r="AJ25" s="26">
        <f>AJ23/('Informational Inputs'!$C$4*1)</f>
        <v>0</v>
      </c>
      <c r="AK25" s="26">
        <f>AK23/('Informational Inputs'!$C$4*1)</f>
        <v>0</v>
      </c>
      <c r="AL25" s="26">
        <f>AL23/('Informational Inputs'!$C$4*1)</f>
        <v>0</v>
      </c>
      <c r="AM25" s="26">
        <f>AM23/('Informational Inputs'!$C$4*1)</f>
        <v>0</v>
      </c>
      <c r="AN25" s="26">
        <f>AN23/('Informational Inputs'!$C$4*1)</f>
        <v>0</v>
      </c>
      <c r="AO25" s="26">
        <f>AO23/('Informational Inputs'!$C$4*1)</f>
        <v>0</v>
      </c>
      <c r="AP25" s="26">
        <f>AP23/('Informational Inputs'!$C$4*1)</f>
        <v>0</v>
      </c>
      <c r="AQ25" s="26">
        <f>AQ23/('Informational Inputs'!$C$4*1)</f>
        <v>0</v>
      </c>
      <c r="AR25" s="26">
        <f>AR23/('Informational Inputs'!$C$4*1)</f>
        <v>0</v>
      </c>
      <c r="AS25" s="26">
        <f>AS23/('Informational Inputs'!$C$4*1)</f>
        <v>0</v>
      </c>
      <c r="AT25" s="26">
        <f>AT23/('Informational Inputs'!$C$4*1)</f>
        <v>0</v>
      </c>
      <c r="AU25" s="26">
        <f>AU23/('Informational Inputs'!$C$4*1)</f>
        <v>0</v>
      </c>
      <c r="AV25" s="26">
        <f>AV23/('Informational Inputs'!$C$4*1)</f>
        <v>0</v>
      </c>
      <c r="AW25" s="26">
        <f>AW23/('Informational Inputs'!$C$4*1)</f>
        <v>0</v>
      </c>
      <c r="AX25" s="26">
        <f>AX23/('Informational Inputs'!$C$4*1)</f>
        <v>0</v>
      </c>
      <c r="AY25" s="26">
        <f>AY23/('Informational Inputs'!$C$4*1)</f>
        <v>0</v>
      </c>
      <c r="AZ25" s="26">
        <f>AZ23/('Informational Inputs'!$C$4*1)</f>
        <v>0</v>
      </c>
      <c r="BA25" s="26">
        <f>BA23/('Informational Inputs'!$C$4*1)</f>
        <v>0</v>
      </c>
      <c r="BB25" s="26">
        <f>BB23/('Informational Inputs'!$C$4*1)</f>
        <v>0</v>
      </c>
      <c r="BC25" s="26">
        <f>BC23/('Informational Inputs'!$C$4*1)</f>
        <v>0</v>
      </c>
      <c r="BD25" s="26">
        <f>BD23/('Informational Inputs'!$C$4*1)</f>
        <v>0</v>
      </c>
      <c r="BE25" s="26">
        <f>BE23/('Informational Inputs'!$C$4*1)</f>
        <v>0</v>
      </c>
      <c r="BF25" s="26">
        <f>BF23/('Informational Inputs'!$C$4*1)</f>
        <v>0</v>
      </c>
      <c r="BG25" s="26">
        <f>BG23/('Informational Inputs'!$C$4*1)</f>
        <v>0</v>
      </c>
      <c r="BH25" s="26">
        <f>BH23/('Informational Inputs'!$C$4*1)</f>
        <v>0</v>
      </c>
      <c r="BI25" s="26">
        <f>BI23/('Informational Inputs'!$C$4*1)</f>
        <v>0</v>
      </c>
      <c r="BJ25" s="26">
        <f>BJ23/('Informational Inputs'!$C$4*1)</f>
        <v>0</v>
      </c>
      <c r="BK25" s="26">
        <f>BK23/('Informational Inputs'!$C$4*1)</f>
        <v>0</v>
      </c>
      <c r="BL25" s="26">
        <f>BL23/('Informational Inputs'!$C$4*1)</f>
        <v>0</v>
      </c>
      <c r="BM25" s="26">
        <f>BM23/('Informational Inputs'!$C$4*1)</f>
        <v>0</v>
      </c>
      <c r="BN25" s="26">
        <f>BN23/('Informational Inputs'!$C$4*1)</f>
        <v>0</v>
      </c>
      <c r="BO25" s="26">
        <f>BO23/('Informational Inputs'!$C$4*1)</f>
        <v>0</v>
      </c>
      <c r="BP25" s="26">
        <f>BP23/('Informational Inputs'!$C$4*1)</f>
        <v>0</v>
      </c>
      <c r="BQ25" s="26">
        <f>BQ23/('Informational Inputs'!$C$4*1)</f>
        <v>0</v>
      </c>
      <c r="BR25" s="26">
        <f>BR23/('Informational Inputs'!$C$4*1)</f>
        <v>0</v>
      </c>
      <c r="BS25" s="26">
        <f>BS23/('Informational Inputs'!$C$4*1)</f>
        <v>0</v>
      </c>
      <c r="BT25" s="26">
        <f>BT23/('Informational Inputs'!$C$4*1)</f>
        <v>0</v>
      </c>
      <c r="BU25" s="26">
        <f>BU23/('Informational Inputs'!$C$4*1)</f>
        <v>0</v>
      </c>
      <c r="BV25" s="26">
        <f>BV23/('Informational Inputs'!$C$4*1)</f>
        <v>0</v>
      </c>
      <c r="BW25" s="26">
        <f>BW23/('Informational Inputs'!$C$4*1)</f>
        <v>0</v>
      </c>
      <c r="BX25" s="26">
        <f>BX23/('Informational Inputs'!$C$4*1)</f>
        <v>0</v>
      </c>
      <c r="BY25" s="26">
        <f>BY23/('Informational Inputs'!$C$4*1)</f>
        <v>0</v>
      </c>
      <c r="BZ25" s="26">
        <f>BZ23/('Informational Inputs'!$C$4*1)</f>
        <v>0</v>
      </c>
      <c r="CA25" s="26">
        <f>CA23/('Informational Inputs'!$C$4*1)</f>
        <v>0</v>
      </c>
      <c r="CB25" s="26">
        <f>CB23/('Informational Inputs'!$C$4*1)</f>
        <v>0</v>
      </c>
      <c r="CC25" s="26">
        <f>CC23/('Informational Inputs'!$C$4*1)</f>
        <v>0</v>
      </c>
      <c r="CD25" s="26">
        <f>CD23/('Informational Inputs'!$C$4*1)</f>
        <v>0</v>
      </c>
      <c r="CE25" s="26">
        <f>CE23/('Informational Inputs'!$C$4*1)</f>
        <v>0</v>
      </c>
      <c r="CF25" s="26">
        <f>CF23/('Informational Inputs'!$C$4*1)</f>
        <v>0</v>
      </c>
      <c r="CG25" s="26">
        <f>CG23/('Informational Inputs'!$C$4*1)</f>
        <v>0</v>
      </c>
      <c r="CH25" s="26">
        <f>CH23/('Informational Inputs'!$C$4*1)</f>
        <v>0</v>
      </c>
      <c r="CI25" s="26">
        <f>CI23/('Informational Inputs'!$C$4*1)</f>
        <v>0</v>
      </c>
      <c r="CJ25" s="26">
        <f>CJ23/('Informational Inputs'!$C$4*1)</f>
        <v>0</v>
      </c>
      <c r="CK25" s="26">
        <f>CK23/('Informational Inputs'!$C$4*1)</f>
        <v>0</v>
      </c>
      <c r="CL25" s="26">
        <f>CL23/('Informational Inputs'!$C$4*1)</f>
        <v>0</v>
      </c>
      <c r="CM25" s="26">
        <f>CM23/('Informational Inputs'!$C$4*1)</f>
        <v>0</v>
      </c>
      <c r="CN25" s="26">
        <f>CN23/('Informational Inputs'!$C$4*1)</f>
        <v>0</v>
      </c>
      <c r="CO25" s="26">
        <f>CO23/('Informational Inputs'!$C$4*1)</f>
        <v>0</v>
      </c>
    </row>
    <row r="26" spans="1:93" ht="18.75" x14ac:dyDescent="0.35">
      <c r="A26" s="9" t="s">
        <v>57</v>
      </c>
      <c r="B26" s="29" t="str">
        <f>IF((AND($B$29&gt;0.03, SUM('Informational Inputs'!$C$74,$C$72)&gt;0)), B23/(SUM('Informational Inputs'!$C$74,'Informational Inputs'!$C$76)*1), "N/A")</f>
        <v>N/A</v>
      </c>
      <c r="C26" s="29" t="str">
        <f>IF((AND($B$29&gt;0.03, SUM('Informational Inputs'!$C$74,$C$72)&gt;0)), C23/(SUM('Informational Inputs'!$C$74,'Informational Inputs'!$C$76)*1), "N/A")</f>
        <v>N/A</v>
      </c>
      <c r="D26" s="29" t="str">
        <f>IF((AND($B$29&gt;0.03, SUM('Informational Inputs'!$C$74,$C$72)&gt;0)), D23/(SUM('Informational Inputs'!$C$74,'Informational Inputs'!$C$76)*1), "N/A")</f>
        <v>N/A</v>
      </c>
      <c r="E26" s="29" t="str">
        <f>IF((AND($B$29&gt;0.03, SUM('Informational Inputs'!$C$74,$C$72)&gt;0)), E23/(SUM('Informational Inputs'!$C$74,'Informational Inputs'!$C$76)*1), "N/A")</f>
        <v>N/A</v>
      </c>
      <c r="F26" s="29" t="str">
        <f>IF((AND($B$29&gt;0.03, SUM('Informational Inputs'!$C$74,$C$72)&gt;0)), F23/(SUM('Informational Inputs'!$C$74,'Informational Inputs'!$C$76)*1), "N/A")</f>
        <v>N/A</v>
      </c>
      <c r="G26" s="29" t="str">
        <f>IF((AND($B$29&gt;0.03, SUM('Informational Inputs'!$C$74,$C$72)&gt;0)), G23/(SUM('Informational Inputs'!$C$74,'Informational Inputs'!$C$76)*1), "N/A")</f>
        <v>N/A</v>
      </c>
      <c r="H26" s="29" t="str">
        <f>IF((AND($B$29&gt;0.03, SUM('Informational Inputs'!$C$74,$C$72)&gt;0)), H23/(SUM('Informational Inputs'!$C$74,'Informational Inputs'!$C$76)*1), "N/A")</f>
        <v>N/A</v>
      </c>
      <c r="I26" s="29" t="str">
        <f>IF((AND($B$29&gt;0.03, SUM('Informational Inputs'!$C$74,$C$72)&gt;0)), I23/(SUM('Informational Inputs'!$C$74,'Informational Inputs'!$C$76)*1), "N/A")</f>
        <v>N/A</v>
      </c>
      <c r="J26" s="29" t="str">
        <f>IF((AND($B$29&gt;0.03, SUM('Informational Inputs'!$C$74,$C$72)&gt;0)), J23/(SUM('Informational Inputs'!$C$74,'Informational Inputs'!$C$76)*1), "N/A")</f>
        <v>N/A</v>
      </c>
      <c r="K26" s="29" t="str">
        <f>IF((AND($B$29&gt;0.03, SUM('Informational Inputs'!$C$74,$C$72)&gt;0)), K23/(SUM('Informational Inputs'!$C$74,'Informational Inputs'!$C$76)*1), "N/A")</f>
        <v>N/A</v>
      </c>
      <c r="L26" s="29" t="str">
        <f>IF((AND($B$29&gt;0.03, SUM('Informational Inputs'!$C$74,$C$72)&gt;0)), L23/(SUM('Informational Inputs'!$C$74,'Informational Inputs'!$C$76)*1), "N/A")</f>
        <v>N/A</v>
      </c>
      <c r="M26" s="29" t="str">
        <f>IF((AND($B$29&gt;0.03, SUM('Informational Inputs'!$C$74,$C$72)&gt;0)), M23/(SUM('Informational Inputs'!$C$74,'Informational Inputs'!$C$76)*1), "N/A")</f>
        <v>N/A</v>
      </c>
      <c r="N26" s="29" t="str">
        <f>IF((AND($B$29&gt;0.03, SUM('Informational Inputs'!$C$74,$C$72)&gt;0)), N23/(SUM('Informational Inputs'!$C$74,'Informational Inputs'!$C$76)*1), "N/A")</f>
        <v>N/A</v>
      </c>
      <c r="O26" s="29" t="str">
        <f>IF((AND($B$29&gt;0.03, SUM('Informational Inputs'!$C$74,$C$72)&gt;0)), O23/(SUM('Informational Inputs'!$C$74,'Informational Inputs'!$C$76)*1), "N/A")</f>
        <v>N/A</v>
      </c>
      <c r="P26" s="29" t="str">
        <f>IF((AND($B$29&gt;0.03, SUM('Informational Inputs'!$C$74,$C$72)&gt;0)), P23/(SUM('Informational Inputs'!$C$74,'Informational Inputs'!$C$76)*1), "N/A")</f>
        <v>N/A</v>
      </c>
      <c r="Q26" s="29" t="str">
        <f>IF((AND($B$29&gt;0.03, SUM('Informational Inputs'!$C$74,$C$72)&gt;0)), Q23/(SUM('Informational Inputs'!$C$74,'Informational Inputs'!$C$76)*1), "N/A")</f>
        <v>N/A</v>
      </c>
      <c r="R26" s="29" t="str">
        <f>IF((AND($B$29&gt;0.03, SUM('Informational Inputs'!$C$74,$C$72)&gt;0)), R23/(SUM('Informational Inputs'!$C$74,'Informational Inputs'!$C$76)*1), "N/A")</f>
        <v>N/A</v>
      </c>
      <c r="S26" s="29" t="str">
        <f>IF((AND($B$29&gt;0.03, SUM('Informational Inputs'!$C$74,$C$72)&gt;0)), S23/(SUM('Informational Inputs'!$C$74,'Informational Inputs'!$C$76)*1), "N/A")</f>
        <v>N/A</v>
      </c>
      <c r="T26" s="29" t="str">
        <f>IF((AND($B$29&gt;0.03, SUM('Informational Inputs'!$C$74,$C$72)&gt;0)), T23/(SUM('Informational Inputs'!$C$74,'Informational Inputs'!$C$76)*1), "N/A")</f>
        <v>N/A</v>
      </c>
      <c r="U26" s="29" t="str">
        <f>IF((AND($B$29&gt;0.03, SUM('Informational Inputs'!$C$74,$C$72)&gt;0)), U23/(SUM('Informational Inputs'!$C$74,'Informational Inputs'!$C$76)*1), "N/A")</f>
        <v>N/A</v>
      </c>
      <c r="V26" s="29" t="str">
        <f>IF((AND($B$29&gt;0.03, SUM('Informational Inputs'!$C$74,$C$72)&gt;0)), V23/(SUM('Informational Inputs'!$C$74,'Informational Inputs'!$C$76)*1), "N/A")</f>
        <v>N/A</v>
      </c>
      <c r="W26" s="29" t="str">
        <f>IF((AND($B$29&gt;0.03, SUM('Informational Inputs'!$C$74,$C$72)&gt;0)), W23/(SUM('Informational Inputs'!$C$74,'Informational Inputs'!$C$76)*1), "N/A")</f>
        <v>N/A</v>
      </c>
      <c r="X26" s="29" t="str">
        <f>IF((AND($B$29&gt;0.03, SUM('Informational Inputs'!$C$74,$C$72)&gt;0)), X23/(SUM('Informational Inputs'!$C$74,'Informational Inputs'!$C$76)*1), "N/A")</f>
        <v>N/A</v>
      </c>
      <c r="Y26" s="29" t="str">
        <f>IF((AND($B$29&gt;0.03, SUM('Informational Inputs'!$C$74,$C$72)&gt;0)), Y23/(SUM('Informational Inputs'!$C$74,'Informational Inputs'!$C$76)*1), "N/A")</f>
        <v>N/A</v>
      </c>
      <c r="Z26" s="29" t="str">
        <f>IF((AND($B$29&gt;0.03, SUM('Informational Inputs'!$C$74,$C$72)&gt;0)), Z23/(SUM('Informational Inputs'!$C$74,'Informational Inputs'!$C$76)*1), "N/A")</f>
        <v>N/A</v>
      </c>
      <c r="AA26" s="29" t="str">
        <f>IF((AND($B$29&gt;0.03, SUM('Informational Inputs'!$C$74,$C$72)&gt;0)), AA23/(SUM('Informational Inputs'!$C$74,'Informational Inputs'!$C$76)*1), "N/A")</f>
        <v>N/A</v>
      </c>
      <c r="AB26" s="29" t="str">
        <f>IF((AND($B$29&gt;0.03, SUM('Informational Inputs'!$C$74,$C$72)&gt;0)), AB23/(SUM('Informational Inputs'!$C$74,'Informational Inputs'!$C$76)*1), "N/A")</f>
        <v>N/A</v>
      </c>
      <c r="AC26" s="29" t="str">
        <f>IF((AND($B$29&gt;0.03, SUM('Informational Inputs'!$C$74,$C$72)&gt;0)), AC23/(SUM('Informational Inputs'!$C$74,'Informational Inputs'!$C$76)*1), "N/A")</f>
        <v>N/A</v>
      </c>
      <c r="AD26" s="29" t="str">
        <f>IF((AND($B$29&gt;0.03, SUM('Informational Inputs'!$C$74,$C$72)&gt;0)), AD23/(SUM('Informational Inputs'!$C$74,'Informational Inputs'!$C$76)*1), "N/A")</f>
        <v>N/A</v>
      </c>
      <c r="AE26" s="29" t="str">
        <f>IF((AND($B$29&gt;0.03, SUM('Informational Inputs'!$C$74,$C$72)&gt;0)), AE23/(SUM('Informational Inputs'!$C$74,'Informational Inputs'!$C$76)*1), "N/A")</f>
        <v>N/A</v>
      </c>
      <c r="AF26" s="29" t="str">
        <f>IF((AND($B$29&gt;0.03, SUM('Informational Inputs'!$C$74,$C$72)&gt;0)), AF23/(SUM('Informational Inputs'!$C$74,'Informational Inputs'!$C$76)*1), "N/A")</f>
        <v>N/A</v>
      </c>
      <c r="AG26" s="29" t="str">
        <f>IF((AND($B$29&gt;0.03, SUM('Informational Inputs'!$C$74,$C$72)&gt;0)), AG23/(SUM('Informational Inputs'!$C$74,'Informational Inputs'!$C$76)*1), "N/A")</f>
        <v>N/A</v>
      </c>
      <c r="AH26" s="29" t="str">
        <f>IF((AND($B$29&gt;0.03, SUM('Informational Inputs'!$C$74,$C$72)&gt;0)), AH23/(SUM('Informational Inputs'!$C$74,'Informational Inputs'!$C$76)*1), "N/A")</f>
        <v>N/A</v>
      </c>
      <c r="AI26" s="29" t="str">
        <f>IF((AND($B$29&gt;0.03, SUM('Informational Inputs'!$C$74,$C$72)&gt;0)), AI23/(SUM('Informational Inputs'!$C$74,'Informational Inputs'!$C$76)*1), "N/A")</f>
        <v>N/A</v>
      </c>
      <c r="AJ26" s="29" t="str">
        <f>IF((AND($B$29&gt;0.03, SUM('Informational Inputs'!$C$74,$C$72)&gt;0)), AJ23/(SUM('Informational Inputs'!$C$74,'Informational Inputs'!$C$76)*1), "N/A")</f>
        <v>N/A</v>
      </c>
      <c r="AK26" s="29" t="str">
        <f>IF((AND($B$29&gt;0.03, SUM('Informational Inputs'!$C$74,$C$72)&gt;0)), AK23/(SUM('Informational Inputs'!$C$74,'Informational Inputs'!$C$76)*1), "N/A")</f>
        <v>N/A</v>
      </c>
      <c r="AL26" s="29" t="str">
        <f>IF((AND($B$29&gt;0.03, SUM('Informational Inputs'!$C$74,$C$72)&gt;0)), AL23/(SUM('Informational Inputs'!$C$74,'Informational Inputs'!$C$76)*1), "N/A")</f>
        <v>N/A</v>
      </c>
      <c r="AM26" s="29" t="str">
        <f>IF((AND($B$29&gt;0.03, SUM('Informational Inputs'!$C$74,$C$72)&gt;0)), AM23/(SUM('Informational Inputs'!$C$74,'Informational Inputs'!$C$76)*1), "N/A")</f>
        <v>N/A</v>
      </c>
      <c r="AN26" s="29" t="str">
        <f>IF((AND($B$29&gt;0.03, SUM('Informational Inputs'!$C$74,$C$72)&gt;0)), AN23/(SUM('Informational Inputs'!$C$74,'Informational Inputs'!$C$76)*1), "N/A")</f>
        <v>N/A</v>
      </c>
      <c r="AO26" s="29" t="str">
        <f>IF((AND($B$29&gt;0.03, SUM('Informational Inputs'!$C$74,$C$72)&gt;0)), AO23/(SUM('Informational Inputs'!$C$74,'Informational Inputs'!$C$76)*1), "N/A")</f>
        <v>N/A</v>
      </c>
      <c r="AP26" s="29" t="str">
        <f>IF((AND($B$29&gt;0.03, SUM('Informational Inputs'!$C$74,$C$72)&gt;0)), AP23/(SUM('Informational Inputs'!$C$74,'Informational Inputs'!$C$76)*1), "N/A")</f>
        <v>N/A</v>
      </c>
      <c r="AQ26" s="29" t="str">
        <f>IF((AND($B$29&gt;0.03, SUM('Informational Inputs'!$C$74,$C$72)&gt;0)), AQ23/(SUM('Informational Inputs'!$C$74,'Informational Inputs'!$C$76)*1), "N/A")</f>
        <v>N/A</v>
      </c>
      <c r="AR26" s="29" t="str">
        <f>IF((AND($B$29&gt;0.03, SUM('Informational Inputs'!$C$74,$C$72)&gt;0)), AR23/(SUM('Informational Inputs'!$C$74,'Informational Inputs'!$C$76)*1), "N/A")</f>
        <v>N/A</v>
      </c>
      <c r="AS26" s="29" t="str">
        <f>IF((AND($B$29&gt;0.03, SUM('Informational Inputs'!$C$74,$C$72)&gt;0)), AS23/(SUM('Informational Inputs'!$C$74,'Informational Inputs'!$C$76)*1), "N/A")</f>
        <v>N/A</v>
      </c>
      <c r="AT26" s="29" t="str">
        <f>IF((AND($B$29&gt;0.03, SUM('Informational Inputs'!$C$74,$C$72)&gt;0)), AT23/(SUM('Informational Inputs'!$C$74,'Informational Inputs'!$C$76)*1), "N/A")</f>
        <v>N/A</v>
      </c>
      <c r="AU26" s="29" t="str">
        <f>IF((AND($B$29&gt;0.03, SUM('Informational Inputs'!$C$74,$C$72)&gt;0)), AU23/(SUM('Informational Inputs'!$C$74,'Informational Inputs'!$C$76)*1), "N/A")</f>
        <v>N/A</v>
      </c>
      <c r="AV26" s="29" t="str">
        <f>IF((AND($B$29&gt;0.03, SUM('Informational Inputs'!$C$74,$C$72)&gt;0)), AV23/(SUM('Informational Inputs'!$C$74,'Informational Inputs'!$C$76)*1), "N/A")</f>
        <v>N/A</v>
      </c>
      <c r="AW26" s="29" t="str">
        <f>IF((AND($B$29&gt;0.03, SUM('Informational Inputs'!$C$74,$C$72)&gt;0)), AW23/(SUM('Informational Inputs'!$C$74,'Informational Inputs'!$C$76)*1), "N/A")</f>
        <v>N/A</v>
      </c>
      <c r="AX26" s="29" t="str">
        <f>IF((AND($B$29&gt;0.03, SUM('Informational Inputs'!$C$74,$C$72)&gt;0)), AX23/(SUM('Informational Inputs'!$C$74,'Informational Inputs'!$C$76)*1), "N/A")</f>
        <v>N/A</v>
      </c>
      <c r="AY26" s="29" t="str">
        <f>IF((AND($B$29&gt;0.03, SUM('Informational Inputs'!$C$74,$C$72)&gt;0)), AY23/(SUM('Informational Inputs'!$C$74,'Informational Inputs'!$C$76)*1), "N/A")</f>
        <v>N/A</v>
      </c>
      <c r="AZ26" s="29" t="str">
        <f>IF((AND($B$29&gt;0.03, SUM('Informational Inputs'!$C$74,$C$72)&gt;0)), AZ23/(SUM('Informational Inputs'!$C$74,'Informational Inputs'!$C$76)*1), "N/A")</f>
        <v>N/A</v>
      </c>
      <c r="BA26" s="29" t="str">
        <f>IF((AND($B$29&gt;0.03, SUM('Informational Inputs'!$C$74,$C$72)&gt;0)), BA23/(SUM('Informational Inputs'!$C$74,'Informational Inputs'!$C$76)*1), "N/A")</f>
        <v>N/A</v>
      </c>
      <c r="BB26" s="29" t="str">
        <f>IF((AND($B$29&gt;0.03, SUM('Informational Inputs'!$C$74,$C$72)&gt;0)), BB23/(SUM('Informational Inputs'!$C$74,'Informational Inputs'!$C$76)*1), "N/A")</f>
        <v>N/A</v>
      </c>
      <c r="BC26" s="29" t="str">
        <f>IF((AND($B$29&gt;0.03, SUM('Informational Inputs'!$C$74,$C$72)&gt;0)), BC23/(SUM('Informational Inputs'!$C$74,'Informational Inputs'!$C$76)*1), "N/A")</f>
        <v>N/A</v>
      </c>
      <c r="BD26" s="29" t="str">
        <f>IF((AND($B$29&gt;0.03, SUM('Informational Inputs'!$C$74,$C$72)&gt;0)), BD23/(SUM('Informational Inputs'!$C$74,'Informational Inputs'!$C$76)*1), "N/A")</f>
        <v>N/A</v>
      </c>
      <c r="BE26" s="29" t="str">
        <f>IF((AND($B$29&gt;0.03, SUM('Informational Inputs'!$C$74,$C$72)&gt;0)), BE23/(SUM('Informational Inputs'!$C$74,'Informational Inputs'!$C$76)*1), "N/A")</f>
        <v>N/A</v>
      </c>
      <c r="BF26" s="29" t="str">
        <f>IF((AND($B$29&gt;0.03, SUM('Informational Inputs'!$C$74,$C$72)&gt;0)), BF23/(SUM('Informational Inputs'!$C$74,'Informational Inputs'!$C$76)*1), "N/A")</f>
        <v>N/A</v>
      </c>
      <c r="BG26" s="29" t="str">
        <f>IF((AND($B$29&gt;0.03, SUM('Informational Inputs'!$C$74,$C$72)&gt;0)), BG23/(SUM('Informational Inputs'!$C$74,'Informational Inputs'!$C$76)*1), "N/A")</f>
        <v>N/A</v>
      </c>
      <c r="BH26" s="29" t="str">
        <f>IF((AND($B$29&gt;0.03, SUM('Informational Inputs'!$C$74,$C$72)&gt;0)), BH23/(SUM('Informational Inputs'!$C$74,'Informational Inputs'!$C$76)*1), "N/A")</f>
        <v>N/A</v>
      </c>
      <c r="BI26" s="29" t="str">
        <f>IF((AND($B$29&gt;0.03, SUM('Informational Inputs'!$C$74,$C$72)&gt;0)), BI23/(SUM('Informational Inputs'!$C$74,'Informational Inputs'!$C$76)*1), "N/A")</f>
        <v>N/A</v>
      </c>
      <c r="BJ26" s="29" t="str">
        <f>IF((AND($B$29&gt;0.03, SUM('Informational Inputs'!$C$74,$C$72)&gt;0)), BJ23/(SUM('Informational Inputs'!$C$74,'Informational Inputs'!$C$76)*1), "N/A")</f>
        <v>N/A</v>
      </c>
      <c r="BK26" s="29" t="str">
        <f>IF((AND($B$29&gt;0.03, SUM('Informational Inputs'!$C$74,$C$72)&gt;0)), BK23/(SUM('Informational Inputs'!$C$74,'Informational Inputs'!$C$76)*1), "N/A")</f>
        <v>N/A</v>
      </c>
      <c r="BL26" s="29" t="str">
        <f>IF((AND($B$29&gt;0.03, SUM('Informational Inputs'!$C$74,$C$72)&gt;0)), BL23/(SUM('Informational Inputs'!$C$74,'Informational Inputs'!$C$76)*1), "N/A")</f>
        <v>N/A</v>
      </c>
      <c r="BM26" s="29" t="str">
        <f>IF((AND($B$29&gt;0.03, SUM('Informational Inputs'!$C$74,$C$72)&gt;0)), BM23/(SUM('Informational Inputs'!$C$74,'Informational Inputs'!$C$76)*1), "N/A")</f>
        <v>N/A</v>
      </c>
      <c r="BN26" s="29" t="str">
        <f>IF((AND($B$29&gt;0.03, SUM('Informational Inputs'!$C$74,$C$72)&gt;0)), BN23/(SUM('Informational Inputs'!$C$74,'Informational Inputs'!$C$76)*1), "N/A")</f>
        <v>N/A</v>
      </c>
      <c r="BO26" s="29" t="str">
        <f>IF((AND($B$29&gt;0.03, SUM('Informational Inputs'!$C$74,$C$72)&gt;0)), BO23/(SUM('Informational Inputs'!$C$74,'Informational Inputs'!$C$76)*1), "N/A")</f>
        <v>N/A</v>
      </c>
      <c r="BP26" s="29" t="str">
        <f>IF((AND($B$29&gt;0.03, SUM('Informational Inputs'!$C$74,$C$72)&gt;0)), BP23/(SUM('Informational Inputs'!$C$74,'Informational Inputs'!$C$76)*1), "N/A")</f>
        <v>N/A</v>
      </c>
      <c r="BQ26" s="29" t="str">
        <f>IF((AND($B$29&gt;0.03, SUM('Informational Inputs'!$C$74,$C$72)&gt;0)), BQ23/(SUM('Informational Inputs'!$C$74,'Informational Inputs'!$C$76)*1), "N/A")</f>
        <v>N/A</v>
      </c>
      <c r="BR26" s="29" t="str">
        <f>IF((AND($B$29&gt;0.03, SUM('Informational Inputs'!$C$74,$C$72)&gt;0)), BR23/(SUM('Informational Inputs'!$C$74,'Informational Inputs'!$C$76)*1), "N/A")</f>
        <v>N/A</v>
      </c>
      <c r="BS26" s="29" t="str">
        <f>IF((AND($B$29&gt;0.03, SUM('Informational Inputs'!$C$74,$C$72)&gt;0)), BS23/(SUM('Informational Inputs'!$C$74,'Informational Inputs'!$C$76)*1), "N/A")</f>
        <v>N/A</v>
      </c>
      <c r="BT26" s="29" t="str">
        <f>IF((AND($B$29&gt;0.03, SUM('Informational Inputs'!$C$74,$C$72)&gt;0)), BT23/(SUM('Informational Inputs'!$C$74,'Informational Inputs'!$C$76)*1), "N/A")</f>
        <v>N/A</v>
      </c>
      <c r="BU26" s="29" t="str">
        <f>IF((AND($B$29&gt;0.03, SUM('Informational Inputs'!$C$74,$C$72)&gt;0)), BU23/(SUM('Informational Inputs'!$C$74,'Informational Inputs'!$C$76)*1), "N/A")</f>
        <v>N/A</v>
      </c>
      <c r="BV26" s="29" t="str">
        <f>IF((AND($B$29&gt;0.03, SUM('Informational Inputs'!$C$74,$C$72)&gt;0)), BV23/(SUM('Informational Inputs'!$C$74,'Informational Inputs'!$C$76)*1), "N/A")</f>
        <v>N/A</v>
      </c>
      <c r="BW26" s="29" t="str">
        <f>IF((AND($B$29&gt;0.03, SUM('Informational Inputs'!$C$74,$C$72)&gt;0)), BW23/(SUM('Informational Inputs'!$C$74,'Informational Inputs'!$C$76)*1), "N/A")</f>
        <v>N/A</v>
      </c>
      <c r="BX26" s="29" t="str">
        <f>IF((AND($B$29&gt;0.03, SUM('Informational Inputs'!$C$74,$C$72)&gt;0)), BX23/(SUM('Informational Inputs'!$C$74,'Informational Inputs'!$C$76)*1), "N/A")</f>
        <v>N/A</v>
      </c>
      <c r="BY26" s="29" t="str">
        <f>IF((AND($B$29&gt;0.03, SUM('Informational Inputs'!$C$74,$C$72)&gt;0)), BY23/(SUM('Informational Inputs'!$C$74,'Informational Inputs'!$C$76)*1), "N/A")</f>
        <v>N/A</v>
      </c>
      <c r="BZ26" s="29" t="str">
        <f>IF((AND($B$29&gt;0.03, SUM('Informational Inputs'!$C$74,$C$72)&gt;0)), BZ23/(SUM('Informational Inputs'!$C$74,'Informational Inputs'!$C$76)*1), "N/A")</f>
        <v>N/A</v>
      </c>
      <c r="CA26" s="29" t="str">
        <f>IF((AND($B$29&gt;0.03, SUM('Informational Inputs'!$C$74,$C$72)&gt;0)), CA23/(SUM('Informational Inputs'!$C$74,'Informational Inputs'!$C$76)*1), "N/A")</f>
        <v>N/A</v>
      </c>
      <c r="CB26" s="29" t="str">
        <f>IF((AND($B$29&gt;0.03, SUM('Informational Inputs'!$C$74,$C$72)&gt;0)), CB23/(SUM('Informational Inputs'!$C$74,'Informational Inputs'!$C$76)*1), "N/A")</f>
        <v>N/A</v>
      </c>
      <c r="CC26" s="29" t="str">
        <f>IF((AND($B$29&gt;0.03, SUM('Informational Inputs'!$C$74,$C$72)&gt;0)), CC23/(SUM('Informational Inputs'!$C$74,'Informational Inputs'!$C$76)*1), "N/A")</f>
        <v>N/A</v>
      </c>
      <c r="CD26" s="29" t="str">
        <f>IF((AND($B$29&gt;0.03, SUM('Informational Inputs'!$C$74,$C$72)&gt;0)), CD23/(SUM('Informational Inputs'!$C$74,'Informational Inputs'!$C$76)*1), "N/A")</f>
        <v>N/A</v>
      </c>
      <c r="CE26" s="29" t="str">
        <f>IF((AND($B$29&gt;0.03, SUM('Informational Inputs'!$C$74,$C$72)&gt;0)), CE23/(SUM('Informational Inputs'!$C$74,'Informational Inputs'!$C$76)*1), "N/A")</f>
        <v>N/A</v>
      </c>
      <c r="CF26" s="29" t="str">
        <f>IF((AND($B$29&gt;0.03, SUM('Informational Inputs'!$C$74,$C$72)&gt;0)), CF23/(SUM('Informational Inputs'!$C$74,'Informational Inputs'!$C$76)*1), "N/A")</f>
        <v>N/A</v>
      </c>
      <c r="CG26" s="29" t="str">
        <f>IF((AND($B$29&gt;0.03, SUM('Informational Inputs'!$C$74,$C$72)&gt;0)), CG23/(SUM('Informational Inputs'!$C$74,'Informational Inputs'!$C$76)*1), "N/A")</f>
        <v>N/A</v>
      </c>
      <c r="CH26" s="29" t="str">
        <f>IF((AND($B$29&gt;0.03, SUM('Informational Inputs'!$C$74,$C$72)&gt;0)), CH23/(SUM('Informational Inputs'!$C$74,'Informational Inputs'!$C$76)*1), "N/A")</f>
        <v>N/A</v>
      </c>
      <c r="CI26" s="29" t="str">
        <f>IF((AND($B$29&gt;0.03, SUM('Informational Inputs'!$C$74,$C$72)&gt;0)), CI23/(SUM('Informational Inputs'!$C$74,'Informational Inputs'!$C$76)*1), "N/A")</f>
        <v>N/A</v>
      </c>
      <c r="CJ26" s="29" t="str">
        <f>IF((AND($B$29&gt;0.03, SUM('Informational Inputs'!$C$74,$C$72)&gt;0)), CJ23/(SUM('Informational Inputs'!$C$74,'Informational Inputs'!$C$76)*1), "N/A")</f>
        <v>N/A</v>
      </c>
      <c r="CK26" s="29" t="str">
        <f>IF((AND($B$29&gt;0.03, SUM('Informational Inputs'!$C$74,$C$72)&gt;0)), CK23/(SUM('Informational Inputs'!$C$74,'Informational Inputs'!$C$76)*1), "N/A")</f>
        <v>N/A</v>
      </c>
      <c r="CL26" s="29" t="str">
        <f>IF((AND($B$29&gt;0.03, SUM('Informational Inputs'!$C$74,$C$72)&gt;0)), CL23/(SUM('Informational Inputs'!$C$74,'Informational Inputs'!$C$76)*1), "N/A")</f>
        <v>N/A</v>
      </c>
      <c r="CM26" s="29" t="str">
        <f>IF((AND($B$29&gt;0.03, SUM('Informational Inputs'!$C$74,$C$72)&gt;0)), CM23/(SUM('Informational Inputs'!$C$74,'Informational Inputs'!$C$76)*1), "N/A")</f>
        <v>N/A</v>
      </c>
      <c r="CN26" s="29" t="str">
        <f>IF((AND($B$29&gt;0.03, SUM('Informational Inputs'!$C$74,$C$72)&gt;0)), CN23/(SUM('Informational Inputs'!$C$74,'Informational Inputs'!$C$76)*1), "N/A")</f>
        <v>N/A</v>
      </c>
      <c r="CO26" s="29" t="str">
        <f>IF((AND($B$29&gt;0.03, SUM('Informational Inputs'!$C$74,$C$72)&gt;0)), CO23/(SUM('Informational Inputs'!$C$74,'Informational Inputs'!$C$76)*1), "N/A")</f>
        <v>N/A</v>
      </c>
    </row>
    <row r="27" spans="1:93" x14ac:dyDescent="0.25">
      <c r="A27" s="10"/>
      <c r="B27" s="10"/>
      <c r="C27" s="10"/>
      <c r="D27" s="10"/>
      <c r="E27" s="10"/>
      <c r="F27" s="10"/>
    </row>
    <row r="28" spans="1:93" x14ac:dyDescent="0.25">
      <c r="A28" s="10"/>
      <c r="B28" s="10"/>
      <c r="C28" s="10"/>
      <c r="D28" s="10"/>
      <c r="E28" s="10"/>
      <c r="F28" s="10"/>
    </row>
    <row r="29" spans="1:93" x14ac:dyDescent="0.25">
      <c r="A29" s="11"/>
      <c r="B29" s="30">
        <f>COUNTIF(B25:CN25, "&gt;0.03")</f>
        <v>0</v>
      </c>
      <c r="C29" s="11"/>
      <c r="D29" s="11"/>
      <c r="E29" s="11"/>
      <c r="F29" s="11"/>
    </row>
  </sheetData>
  <sheetProtection algorithmName="SHA-512" hashValue="gg70x9vAuhAeqoqpvGqzPmO0VS0/LkOlpgORkDnN3JJgf/nbaOLgIIQP+UQNgO+dLGoD83TVTZ8eVM7p2MjmGA==" saltValue="sIsPZjjq3qkAa3rcqcR7wA==" spinCount="100000" sheet="1" objects="1" scenarios="1"/>
  <conditionalFormatting sqref="B25:CO25">
    <cfRule type="cellIs" dxfId="14" priority="18" operator="greaterThan">
      <formula>0.03</formula>
    </cfRule>
    <cfRule type="cellIs" dxfId="13" priority="19" operator="lessThanOrEqual">
      <formula>0.03</formula>
    </cfRule>
  </conditionalFormatting>
  <conditionalFormatting sqref="B26:CO26">
    <cfRule type="cellIs" dxfId="12" priority="16" operator="greaterThan">
      <formula>1.3</formula>
    </cfRule>
    <cfRule type="cellIs" dxfId="11" priority="17" operator="lessThanOrEqual">
      <formula>1.3</formula>
    </cfRule>
  </conditionalFormatting>
  <conditionalFormatting sqref="B26:CO26">
    <cfRule type="cellIs" dxfId="10" priority="7" operator="equal">
      <formula>"N/A"</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738E1-FCA4-4DB4-9E0A-9ED4010B4308}">
  <dimension ref="A1:CO29"/>
  <sheetViews>
    <sheetView zoomScale="90" zoomScaleNormal="90" workbookViewId="0">
      <pane xSplit="1" topLeftCell="B1" activePane="topRight" state="frozen"/>
      <selection pane="topRight" activeCell="B3" sqref="B3"/>
    </sheetView>
  </sheetViews>
  <sheetFormatPr defaultColWidth="13.85546875" defaultRowHeight="15" x14ac:dyDescent="0.25"/>
  <cols>
    <col min="1" max="1" width="59.140625" style="27" customWidth="1"/>
    <col min="2" max="2" width="14.28515625" style="27" bestFit="1" customWidth="1"/>
    <col min="3" max="16384" width="13.85546875" style="27"/>
  </cols>
  <sheetData>
    <row r="1" spans="1:93" ht="15.75" x14ac:dyDescent="0.25">
      <c r="A1" s="11"/>
      <c r="B1" s="11"/>
      <c r="C1" s="11"/>
      <c r="D1" s="11"/>
      <c r="E1" s="11"/>
      <c r="F1" s="11"/>
    </row>
    <row r="2" spans="1:93" ht="15.75" x14ac:dyDescent="0.25">
      <c r="A2" s="23"/>
      <c r="B2" s="23">
        <v>43739</v>
      </c>
      <c r="C2" s="23">
        <v>43740</v>
      </c>
      <c r="D2" s="23">
        <v>43741</v>
      </c>
      <c r="E2" s="23">
        <v>43742</v>
      </c>
      <c r="F2" s="23">
        <v>43743</v>
      </c>
      <c r="G2" s="23">
        <v>43744</v>
      </c>
      <c r="H2" s="23">
        <v>43745</v>
      </c>
      <c r="I2" s="23">
        <v>43746</v>
      </c>
      <c r="J2" s="23">
        <v>43747</v>
      </c>
      <c r="K2" s="23">
        <v>43748</v>
      </c>
      <c r="L2" s="23">
        <v>43749</v>
      </c>
      <c r="M2" s="23">
        <v>43750</v>
      </c>
      <c r="N2" s="23">
        <v>43751</v>
      </c>
      <c r="O2" s="23">
        <v>43752</v>
      </c>
      <c r="P2" s="23">
        <v>43753</v>
      </c>
      <c r="Q2" s="23">
        <v>43754</v>
      </c>
      <c r="R2" s="23">
        <v>43755</v>
      </c>
      <c r="S2" s="23">
        <v>43756</v>
      </c>
      <c r="T2" s="23">
        <v>43757</v>
      </c>
      <c r="U2" s="23">
        <v>43758</v>
      </c>
      <c r="V2" s="23">
        <v>43759</v>
      </c>
      <c r="W2" s="23">
        <v>43760</v>
      </c>
      <c r="X2" s="23">
        <v>43761</v>
      </c>
      <c r="Y2" s="23">
        <v>43762</v>
      </c>
      <c r="Z2" s="23">
        <v>43763</v>
      </c>
      <c r="AA2" s="23">
        <v>43764</v>
      </c>
      <c r="AB2" s="23">
        <v>43765</v>
      </c>
      <c r="AC2" s="23">
        <v>43766</v>
      </c>
      <c r="AD2" s="23">
        <v>43767</v>
      </c>
      <c r="AE2" s="23">
        <v>43768</v>
      </c>
      <c r="AF2" s="23">
        <v>43769</v>
      </c>
      <c r="AG2" s="23">
        <v>43770</v>
      </c>
      <c r="AH2" s="23">
        <v>43771</v>
      </c>
      <c r="AI2" s="23">
        <v>43772</v>
      </c>
      <c r="AJ2" s="23">
        <v>43773</v>
      </c>
      <c r="AK2" s="23">
        <v>43774</v>
      </c>
      <c r="AL2" s="23">
        <v>43775</v>
      </c>
      <c r="AM2" s="23">
        <v>43776</v>
      </c>
      <c r="AN2" s="23">
        <v>43777</v>
      </c>
      <c r="AO2" s="23">
        <v>43778</v>
      </c>
      <c r="AP2" s="23">
        <v>43779</v>
      </c>
      <c r="AQ2" s="23">
        <v>43780</v>
      </c>
      <c r="AR2" s="23">
        <v>43781</v>
      </c>
      <c r="AS2" s="23">
        <v>43782</v>
      </c>
      <c r="AT2" s="23">
        <v>43783</v>
      </c>
      <c r="AU2" s="23">
        <v>43784</v>
      </c>
      <c r="AV2" s="23">
        <v>43785</v>
      </c>
      <c r="AW2" s="23">
        <v>43786</v>
      </c>
      <c r="AX2" s="23">
        <v>43787</v>
      </c>
      <c r="AY2" s="23">
        <v>43788</v>
      </c>
      <c r="AZ2" s="23">
        <v>43789</v>
      </c>
      <c r="BA2" s="23">
        <v>43790</v>
      </c>
      <c r="BB2" s="23">
        <v>43791</v>
      </c>
      <c r="BC2" s="23">
        <v>43792</v>
      </c>
      <c r="BD2" s="23">
        <v>43793</v>
      </c>
      <c r="BE2" s="23">
        <v>43794</v>
      </c>
      <c r="BF2" s="23">
        <v>43795</v>
      </c>
      <c r="BG2" s="23">
        <v>43796</v>
      </c>
      <c r="BH2" s="23">
        <v>43797</v>
      </c>
      <c r="BI2" s="23">
        <v>43798</v>
      </c>
      <c r="BJ2" s="23">
        <v>43799</v>
      </c>
      <c r="BK2" s="23">
        <v>43800</v>
      </c>
      <c r="BL2" s="23">
        <v>43801</v>
      </c>
      <c r="BM2" s="23">
        <v>43802</v>
      </c>
      <c r="BN2" s="23">
        <v>43803</v>
      </c>
      <c r="BO2" s="23">
        <v>43804</v>
      </c>
      <c r="BP2" s="23">
        <v>43805</v>
      </c>
      <c r="BQ2" s="23">
        <v>43806</v>
      </c>
      <c r="BR2" s="23">
        <v>43807</v>
      </c>
      <c r="BS2" s="23">
        <v>43808</v>
      </c>
      <c r="BT2" s="23">
        <v>43809</v>
      </c>
      <c r="BU2" s="23">
        <v>43810</v>
      </c>
      <c r="BV2" s="23">
        <v>43811</v>
      </c>
      <c r="BW2" s="23">
        <v>43812</v>
      </c>
      <c r="BX2" s="23">
        <v>43813</v>
      </c>
      <c r="BY2" s="23">
        <v>43814</v>
      </c>
      <c r="BZ2" s="23">
        <v>43815</v>
      </c>
      <c r="CA2" s="23">
        <v>43816</v>
      </c>
      <c r="CB2" s="23">
        <v>43817</v>
      </c>
      <c r="CC2" s="23">
        <v>43818</v>
      </c>
      <c r="CD2" s="23">
        <v>43819</v>
      </c>
      <c r="CE2" s="23">
        <v>43820</v>
      </c>
      <c r="CF2" s="23">
        <v>43821</v>
      </c>
      <c r="CG2" s="23">
        <v>43822</v>
      </c>
      <c r="CH2" s="23">
        <v>43823</v>
      </c>
      <c r="CI2" s="23">
        <v>43824</v>
      </c>
      <c r="CJ2" s="23">
        <v>43825</v>
      </c>
      <c r="CK2" s="23">
        <v>43826</v>
      </c>
      <c r="CL2" s="23">
        <v>43827</v>
      </c>
      <c r="CM2" s="23">
        <v>43828</v>
      </c>
      <c r="CN2" s="23">
        <v>43829</v>
      </c>
      <c r="CO2" s="23">
        <v>43830</v>
      </c>
    </row>
    <row r="3" spans="1:93" s="6" customFormat="1" ht="15.75" x14ac:dyDescent="0.25">
      <c r="A3" s="13" t="s">
        <v>1</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row>
    <row r="4" spans="1:93" s="6" customFormat="1" ht="15.75" x14ac:dyDescent="0.25">
      <c r="A4" s="13" t="s">
        <v>2</v>
      </c>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row>
    <row r="5" spans="1:93" s="6" customFormat="1" ht="15.75" x14ac:dyDescent="0.25">
      <c r="A5" s="13"/>
      <c r="B5" s="12"/>
      <c r="C5" s="12"/>
      <c r="D5" s="12"/>
      <c r="E5" s="12"/>
      <c r="F5" s="12"/>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row>
    <row r="6" spans="1:93" s="6" customFormat="1" ht="15.75" x14ac:dyDescent="0.25">
      <c r="A6" s="13"/>
      <c r="B6" s="12"/>
      <c r="C6" s="12"/>
      <c r="D6" s="12"/>
      <c r="E6" s="12"/>
      <c r="F6" s="12"/>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row>
    <row r="7" spans="1:93" s="6" customFormat="1" ht="15.75" x14ac:dyDescent="0.25">
      <c r="A7" s="13"/>
      <c r="B7" s="12"/>
      <c r="C7" s="12"/>
      <c r="D7" s="12"/>
      <c r="E7" s="12"/>
      <c r="F7" s="12"/>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row>
    <row r="8" spans="1:93" s="6" customFormat="1" ht="15.75" x14ac:dyDescent="0.25">
      <c r="A8" s="13"/>
      <c r="B8" s="12"/>
      <c r="C8" s="12"/>
      <c r="D8" s="12"/>
      <c r="E8" s="12"/>
      <c r="F8" s="12"/>
      <c r="G8" s="31"/>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row>
    <row r="9" spans="1:93" s="6" customFormat="1" ht="15.75" x14ac:dyDescent="0.25">
      <c r="A9" s="13"/>
      <c r="B9" s="12"/>
      <c r="C9" s="12"/>
      <c r="D9" s="12"/>
      <c r="E9" s="12"/>
      <c r="F9" s="12"/>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row>
    <row r="10" spans="1:93" s="6" customFormat="1" ht="15.75" x14ac:dyDescent="0.25">
      <c r="A10" s="13"/>
      <c r="B10" s="12"/>
      <c r="C10" s="12"/>
      <c r="D10" s="12"/>
      <c r="E10" s="12"/>
      <c r="F10" s="12"/>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1"/>
      <c r="BT10" s="31"/>
      <c r="BU10" s="31"/>
      <c r="BV10" s="31"/>
      <c r="BW10" s="31"/>
      <c r="BX10" s="31"/>
      <c r="BY10" s="31"/>
      <c r="BZ10" s="31"/>
      <c r="CA10" s="31"/>
      <c r="CB10" s="31"/>
      <c r="CC10" s="31"/>
      <c r="CD10" s="31"/>
      <c r="CE10" s="31"/>
      <c r="CF10" s="31"/>
      <c r="CG10" s="31"/>
      <c r="CH10" s="31"/>
      <c r="CI10" s="31"/>
      <c r="CJ10" s="31"/>
      <c r="CK10" s="31"/>
      <c r="CL10" s="31"/>
      <c r="CM10" s="31"/>
      <c r="CN10" s="31"/>
      <c r="CO10" s="31"/>
    </row>
    <row r="11" spans="1:93" s="6" customFormat="1" ht="15.75" x14ac:dyDescent="0.25">
      <c r="A11" s="13"/>
      <c r="B11" s="12"/>
      <c r="C11" s="12"/>
      <c r="D11" s="12"/>
      <c r="E11" s="12"/>
      <c r="F11" s="12"/>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c r="BM11" s="31"/>
      <c r="BN11" s="31"/>
      <c r="BO11" s="31"/>
      <c r="BP11" s="31"/>
      <c r="BQ11" s="31"/>
      <c r="BR11" s="31"/>
      <c r="BS11" s="31"/>
      <c r="BT11" s="31"/>
      <c r="BU11" s="31"/>
      <c r="BV11" s="31"/>
      <c r="BW11" s="31"/>
      <c r="BX11" s="31"/>
      <c r="BY11" s="31"/>
      <c r="BZ11" s="31"/>
      <c r="CA11" s="31"/>
      <c r="CB11" s="31"/>
      <c r="CC11" s="31"/>
      <c r="CD11" s="31"/>
      <c r="CE11" s="31"/>
      <c r="CF11" s="31"/>
      <c r="CG11" s="31"/>
      <c r="CH11" s="31"/>
      <c r="CI11" s="31"/>
      <c r="CJ11" s="31"/>
      <c r="CK11" s="31"/>
      <c r="CL11" s="31"/>
      <c r="CM11" s="31"/>
      <c r="CN11" s="31"/>
      <c r="CO11" s="31"/>
    </row>
    <row r="12" spans="1:93" s="6" customFormat="1" ht="15.75" x14ac:dyDescent="0.25">
      <c r="A12" s="13"/>
      <c r="B12" s="12"/>
      <c r="C12" s="12"/>
      <c r="D12" s="12"/>
      <c r="E12" s="12"/>
      <c r="F12" s="12"/>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c r="BH12" s="31"/>
      <c r="BI12" s="31"/>
      <c r="BJ12" s="31"/>
      <c r="BK12" s="31"/>
      <c r="BL12" s="31"/>
      <c r="BM12" s="31"/>
      <c r="BN12" s="31"/>
      <c r="BO12" s="31"/>
      <c r="BP12" s="31"/>
      <c r="BQ12" s="31"/>
      <c r="BR12" s="31"/>
      <c r="BS12" s="31"/>
      <c r="BT12" s="31"/>
      <c r="BU12" s="31"/>
      <c r="BV12" s="31"/>
      <c r="BW12" s="31"/>
      <c r="BX12" s="31"/>
      <c r="BY12" s="31"/>
      <c r="BZ12" s="31"/>
      <c r="CA12" s="31"/>
      <c r="CB12" s="31"/>
      <c r="CC12" s="31"/>
      <c r="CD12" s="31"/>
      <c r="CE12" s="31"/>
      <c r="CF12" s="31"/>
      <c r="CG12" s="31"/>
      <c r="CH12" s="31"/>
      <c r="CI12" s="31"/>
      <c r="CJ12" s="31"/>
      <c r="CK12" s="31"/>
      <c r="CL12" s="31"/>
      <c r="CM12" s="31"/>
      <c r="CN12" s="31"/>
      <c r="CO12" s="31"/>
    </row>
    <row r="13" spans="1:93" s="6" customFormat="1" ht="15.75" x14ac:dyDescent="0.25">
      <c r="A13" s="13"/>
      <c r="B13" s="12"/>
      <c r="C13" s="12"/>
      <c r="D13" s="12"/>
      <c r="E13" s="12"/>
      <c r="F13" s="12"/>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c r="BL13" s="31"/>
      <c r="BM13" s="31"/>
      <c r="BN13" s="31"/>
      <c r="BO13" s="31"/>
      <c r="BP13" s="31"/>
      <c r="BQ13" s="31"/>
      <c r="BR13" s="31"/>
      <c r="BS13" s="31"/>
      <c r="BT13" s="31"/>
      <c r="BU13" s="31"/>
      <c r="BV13" s="31"/>
      <c r="BW13" s="31"/>
      <c r="BX13" s="31"/>
      <c r="BY13" s="31"/>
      <c r="BZ13" s="31"/>
      <c r="CA13" s="31"/>
      <c r="CB13" s="31"/>
      <c r="CC13" s="31"/>
      <c r="CD13" s="31"/>
      <c r="CE13" s="31"/>
      <c r="CF13" s="31"/>
      <c r="CG13" s="31"/>
      <c r="CH13" s="31"/>
      <c r="CI13" s="31"/>
      <c r="CJ13" s="31"/>
      <c r="CK13" s="31"/>
      <c r="CL13" s="31"/>
      <c r="CM13" s="31"/>
      <c r="CN13" s="31"/>
      <c r="CO13" s="31"/>
    </row>
    <row r="14" spans="1:93" s="6" customFormat="1" ht="15.75" x14ac:dyDescent="0.25">
      <c r="A14" s="13"/>
      <c r="B14" s="12"/>
      <c r="C14" s="12"/>
      <c r="D14" s="12"/>
      <c r="E14" s="12"/>
      <c r="F14" s="12"/>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1"/>
      <c r="BW14" s="31"/>
      <c r="BX14" s="31"/>
      <c r="BY14" s="31"/>
      <c r="BZ14" s="31"/>
      <c r="CA14" s="31"/>
      <c r="CB14" s="31"/>
      <c r="CC14" s="31"/>
      <c r="CD14" s="31"/>
      <c r="CE14" s="31"/>
      <c r="CF14" s="31"/>
      <c r="CG14" s="31"/>
      <c r="CH14" s="31"/>
      <c r="CI14" s="31"/>
      <c r="CJ14" s="31"/>
      <c r="CK14" s="31"/>
      <c r="CL14" s="31"/>
      <c r="CM14" s="31"/>
      <c r="CN14" s="31"/>
      <c r="CO14" s="31"/>
    </row>
    <row r="15" spans="1:93" s="6" customFormat="1" ht="15.75" x14ac:dyDescent="0.25">
      <c r="A15" s="13"/>
      <c r="B15" s="12"/>
      <c r="C15" s="12"/>
      <c r="D15" s="12"/>
      <c r="E15" s="12"/>
      <c r="F15" s="12"/>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1"/>
      <c r="BR15" s="31"/>
      <c r="BS15" s="31"/>
      <c r="BT15" s="31"/>
      <c r="BU15" s="31"/>
      <c r="BV15" s="31"/>
      <c r="BW15" s="31"/>
      <c r="BX15" s="31"/>
      <c r="BY15" s="31"/>
      <c r="BZ15" s="31"/>
      <c r="CA15" s="31"/>
      <c r="CB15" s="31"/>
      <c r="CC15" s="31"/>
      <c r="CD15" s="31"/>
      <c r="CE15" s="31"/>
      <c r="CF15" s="31"/>
      <c r="CG15" s="31"/>
      <c r="CH15" s="31"/>
      <c r="CI15" s="31"/>
      <c r="CJ15" s="31"/>
      <c r="CK15" s="31"/>
      <c r="CL15" s="31"/>
      <c r="CM15" s="31"/>
      <c r="CN15" s="31"/>
      <c r="CO15" s="31"/>
    </row>
    <row r="16" spans="1:93" s="6" customFormat="1" ht="15.75" x14ac:dyDescent="0.25">
      <c r="A16" s="13"/>
      <c r="B16" s="12"/>
      <c r="C16" s="12"/>
      <c r="D16" s="12"/>
      <c r="E16" s="12"/>
      <c r="F16" s="12"/>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31"/>
      <c r="CI16" s="31"/>
      <c r="CJ16" s="31"/>
      <c r="CK16" s="31"/>
      <c r="CL16" s="31"/>
      <c r="CM16" s="31"/>
      <c r="CN16" s="31"/>
      <c r="CO16" s="31"/>
    </row>
    <row r="17" spans="1:93" s="6" customFormat="1" ht="15.75" x14ac:dyDescent="0.25">
      <c r="A17" s="13"/>
      <c r="B17" s="12"/>
      <c r="C17" s="12"/>
      <c r="D17" s="12"/>
      <c r="E17" s="12"/>
      <c r="F17" s="12"/>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1"/>
      <c r="BT17" s="31"/>
      <c r="BU17" s="31"/>
      <c r="BV17" s="31"/>
      <c r="BW17" s="31"/>
      <c r="BX17" s="31"/>
      <c r="BY17" s="31"/>
      <c r="BZ17" s="31"/>
      <c r="CA17" s="31"/>
      <c r="CB17" s="31"/>
      <c r="CC17" s="31"/>
      <c r="CD17" s="31"/>
      <c r="CE17" s="31"/>
      <c r="CF17" s="31"/>
      <c r="CG17" s="31"/>
      <c r="CH17" s="31"/>
      <c r="CI17" s="31"/>
      <c r="CJ17" s="31"/>
      <c r="CK17" s="31"/>
      <c r="CL17" s="31"/>
      <c r="CM17" s="31"/>
      <c r="CN17" s="31"/>
      <c r="CO17" s="31"/>
    </row>
    <row r="18" spans="1:93" s="6" customFormat="1" ht="15.75" x14ac:dyDescent="0.25">
      <c r="A18" s="13"/>
      <c r="B18" s="12"/>
      <c r="C18" s="12"/>
      <c r="D18" s="12"/>
      <c r="E18" s="12"/>
      <c r="F18" s="12"/>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1"/>
      <c r="BT18" s="31"/>
      <c r="BU18" s="31"/>
      <c r="BV18" s="31"/>
      <c r="BW18" s="31"/>
      <c r="BX18" s="31"/>
      <c r="BY18" s="31"/>
      <c r="BZ18" s="31"/>
      <c r="CA18" s="31"/>
      <c r="CB18" s="31"/>
      <c r="CC18" s="31"/>
      <c r="CD18" s="31"/>
      <c r="CE18" s="31"/>
      <c r="CF18" s="31"/>
      <c r="CG18" s="31"/>
      <c r="CH18" s="31"/>
      <c r="CI18" s="31"/>
      <c r="CJ18" s="31"/>
      <c r="CK18" s="31"/>
      <c r="CL18" s="31"/>
      <c r="CM18" s="31"/>
      <c r="CN18" s="31"/>
      <c r="CO18" s="31"/>
    </row>
    <row r="19" spans="1:93" s="6" customFormat="1" ht="15.75" x14ac:dyDescent="0.25">
      <c r="A19" s="13"/>
      <c r="B19" s="12"/>
      <c r="C19" s="12"/>
      <c r="D19" s="12"/>
      <c r="E19" s="12"/>
      <c r="F19" s="12"/>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row>
    <row r="20" spans="1:93" s="6" customFormat="1" ht="15.75" x14ac:dyDescent="0.25">
      <c r="A20" s="13"/>
      <c r="B20" s="12"/>
      <c r="C20" s="12"/>
      <c r="D20" s="12"/>
      <c r="E20" s="12"/>
      <c r="F20" s="12"/>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31"/>
      <c r="CC20" s="31"/>
      <c r="CD20" s="31"/>
      <c r="CE20" s="31"/>
      <c r="CF20" s="31"/>
      <c r="CG20" s="31"/>
      <c r="CH20" s="31"/>
      <c r="CI20" s="31"/>
      <c r="CJ20" s="31"/>
      <c r="CK20" s="31"/>
      <c r="CL20" s="31"/>
      <c r="CM20" s="31"/>
      <c r="CN20" s="31"/>
      <c r="CO20" s="31"/>
    </row>
    <row r="21" spans="1:93" s="6" customFormat="1" ht="15.75" x14ac:dyDescent="0.25">
      <c r="A21" s="13"/>
      <c r="B21" s="12"/>
      <c r="C21" s="12"/>
      <c r="D21" s="12"/>
      <c r="E21" s="12"/>
      <c r="F21" s="12"/>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row>
    <row r="22" spans="1:93" s="6" customFormat="1" ht="15.75" x14ac:dyDescent="0.25">
      <c r="A22" s="13"/>
      <c r="B22" s="12"/>
      <c r="C22" s="12"/>
      <c r="D22" s="12"/>
      <c r="E22" s="12"/>
      <c r="F22" s="12"/>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row>
    <row r="23" spans="1:93" ht="18.75" x14ac:dyDescent="0.35">
      <c r="A23" s="13" t="s">
        <v>24</v>
      </c>
      <c r="B23" s="25">
        <f>SUM(B3:B22)</f>
        <v>0</v>
      </c>
      <c r="C23" s="25">
        <f t="shared" ref="C23:F23" si="0">SUM(C3:C22)</f>
        <v>0</v>
      </c>
      <c r="D23" s="25">
        <f t="shared" si="0"/>
        <v>0</v>
      </c>
      <c r="E23" s="25">
        <f t="shared" si="0"/>
        <v>0</v>
      </c>
      <c r="F23" s="25">
        <f t="shared" si="0"/>
        <v>0</v>
      </c>
      <c r="G23" s="25">
        <f t="shared" ref="G23" si="1">SUM(G3:G22)</f>
        <v>0</v>
      </c>
      <c r="H23" s="25">
        <f t="shared" ref="H23" si="2">SUM(H3:H22)</f>
        <v>0</v>
      </c>
      <c r="I23" s="25">
        <f t="shared" ref="I23" si="3">SUM(I3:I22)</f>
        <v>0</v>
      </c>
      <c r="J23" s="25">
        <f t="shared" ref="J23" si="4">SUM(J3:J22)</f>
        <v>0</v>
      </c>
      <c r="K23" s="25">
        <f t="shared" ref="K23" si="5">SUM(K3:K22)</f>
        <v>0</v>
      </c>
      <c r="L23" s="25">
        <f t="shared" ref="L23" si="6">SUM(L3:L22)</f>
        <v>0</v>
      </c>
      <c r="M23" s="25">
        <f t="shared" ref="M23" si="7">SUM(M3:M22)</f>
        <v>0</v>
      </c>
      <c r="N23" s="25">
        <f t="shared" ref="N23" si="8">SUM(N3:N22)</f>
        <v>0</v>
      </c>
      <c r="O23" s="25">
        <f t="shared" ref="O23" si="9">SUM(O3:O22)</f>
        <v>0</v>
      </c>
      <c r="P23" s="25">
        <f t="shared" ref="P23" si="10">SUM(P3:P22)</f>
        <v>0</v>
      </c>
      <c r="Q23" s="25">
        <f t="shared" ref="Q23" si="11">SUM(Q3:Q22)</f>
        <v>0</v>
      </c>
      <c r="R23" s="25">
        <f t="shared" ref="R23" si="12">SUM(R3:R22)</f>
        <v>0</v>
      </c>
      <c r="S23" s="25">
        <f t="shared" ref="S23" si="13">SUM(S3:S22)</f>
        <v>0</v>
      </c>
      <c r="T23" s="25">
        <f t="shared" ref="T23" si="14">SUM(T3:T22)</f>
        <v>0</v>
      </c>
      <c r="U23" s="25">
        <f t="shared" ref="U23" si="15">SUM(U3:U22)</f>
        <v>0</v>
      </c>
      <c r="V23" s="25">
        <f t="shared" ref="V23" si="16">SUM(V3:V22)</f>
        <v>0</v>
      </c>
      <c r="W23" s="25">
        <f t="shared" ref="W23" si="17">SUM(W3:W22)</f>
        <v>0</v>
      </c>
      <c r="X23" s="25">
        <f t="shared" ref="X23" si="18">SUM(X3:X22)</f>
        <v>0</v>
      </c>
      <c r="Y23" s="25">
        <f t="shared" ref="Y23" si="19">SUM(Y3:Y22)</f>
        <v>0</v>
      </c>
      <c r="Z23" s="25">
        <f t="shared" ref="Z23" si="20">SUM(Z3:Z22)</f>
        <v>0</v>
      </c>
      <c r="AA23" s="25">
        <f t="shared" ref="AA23" si="21">SUM(AA3:AA22)</f>
        <v>0</v>
      </c>
      <c r="AB23" s="25">
        <f t="shared" ref="AB23" si="22">SUM(AB3:AB22)</f>
        <v>0</v>
      </c>
      <c r="AC23" s="25">
        <f t="shared" ref="AC23" si="23">SUM(AC3:AC22)</f>
        <v>0</v>
      </c>
      <c r="AD23" s="25">
        <f t="shared" ref="AD23" si="24">SUM(AD3:AD22)</f>
        <v>0</v>
      </c>
      <c r="AE23" s="25">
        <f t="shared" ref="AE23" si="25">SUM(AE3:AE22)</f>
        <v>0</v>
      </c>
      <c r="AF23" s="25">
        <f t="shared" ref="AF23" si="26">SUM(AF3:AF22)</f>
        <v>0</v>
      </c>
      <c r="AG23" s="25">
        <f t="shared" ref="AG23" si="27">SUM(AG3:AG22)</f>
        <v>0</v>
      </c>
      <c r="AH23" s="25">
        <f t="shared" ref="AH23" si="28">SUM(AH3:AH22)</f>
        <v>0</v>
      </c>
      <c r="AI23" s="25">
        <f t="shared" ref="AI23" si="29">SUM(AI3:AI22)</f>
        <v>0</v>
      </c>
      <c r="AJ23" s="25">
        <f t="shared" ref="AJ23" si="30">SUM(AJ3:AJ22)</f>
        <v>0</v>
      </c>
      <c r="AK23" s="25">
        <f t="shared" ref="AK23" si="31">SUM(AK3:AK22)</f>
        <v>0</v>
      </c>
      <c r="AL23" s="25">
        <f t="shared" ref="AL23" si="32">SUM(AL3:AL22)</f>
        <v>0</v>
      </c>
      <c r="AM23" s="25">
        <f t="shared" ref="AM23" si="33">SUM(AM3:AM22)</f>
        <v>0</v>
      </c>
      <c r="AN23" s="25">
        <f t="shared" ref="AN23" si="34">SUM(AN3:AN22)</f>
        <v>0</v>
      </c>
      <c r="AO23" s="25">
        <f t="shared" ref="AO23" si="35">SUM(AO3:AO22)</f>
        <v>0</v>
      </c>
      <c r="AP23" s="25">
        <f t="shared" ref="AP23" si="36">SUM(AP3:AP22)</f>
        <v>0</v>
      </c>
      <c r="AQ23" s="25">
        <f t="shared" ref="AQ23" si="37">SUM(AQ3:AQ22)</f>
        <v>0</v>
      </c>
      <c r="AR23" s="25">
        <f t="shared" ref="AR23" si="38">SUM(AR3:AR22)</f>
        <v>0</v>
      </c>
      <c r="AS23" s="25">
        <f t="shared" ref="AS23" si="39">SUM(AS3:AS22)</f>
        <v>0</v>
      </c>
      <c r="AT23" s="25">
        <f t="shared" ref="AT23" si="40">SUM(AT3:AT22)</f>
        <v>0</v>
      </c>
      <c r="AU23" s="25">
        <f t="shared" ref="AU23" si="41">SUM(AU3:AU22)</f>
        <v>0</v>
      </c>
      <c r="AV23" s="25">
        <f t="shared" ref="AV23" si="42">SUM(AV3:AV22)</f>
        <v>0</v>
      </c>
      <c r="AW23" s="25">
        <f t="shared" ref="AW23" si="43">SUM(AW3:AW22)</f>
        <v>0</v>
      </c>
      <c r="AX23" s="25">
        <f t="shared" ref="AX23" si="44">SUM(AX3:AX22)</f>
        <v>0</v>
      </c>
      <c r="AY23" s="25">
        <f t="shared" ref="AY23" si="45">SUM(AY3:AY22)</f>
        <v>0</v>
      </c>
      <c r="AZ23" s="25">
        <f t="shared" ref="AZ23" si="46">SUM(AZ3:AZ22)</f>
        <v>0</v>
      </c>
      <c r="BA23" s="25">
        <f t="shared" ref="BA23" si="47">SUM(BA3:BA22)</f>
        <v>0</v>
      </c>
      <c r="BB23" s="25">
        <f t="shared" ref="BB23" si="48">SUM(BB3:BB22)</f>
        <v>0</v>
      </c>
      <c r="BC23" s="25">
        <f t="shared" ref="BC23" si="49">SUM(BC3:BC22)</f>
        <v>0</v>
      </c>
      <c r="BD23" s="25">
        <f t="shared" ref="BD23" si="50">SUM(BD3:BD22)</f>
        <v>0</v>
      </c>
      <c r="BE23" s="25">
        <f t="shared" ref="BE23" si="51">SUM(BE3:BE22)</f>
        <v>0</v>
      </c>
      <c r="BF23" s="25">
        <f t="shared" ref="BF23" si="52">SUM(BF3:BF22)</f>
        <v>0</v>
      </c>
      <c r="BG23" s="25">
        <f t="shared" ref="BG23" si="53">SUM(BG3:BG22)</f>
        <v>0</v>
      </c>
      <c r="BH23" s="25">
        <f t="shared" ref="BH23" si="54">SUM(BH3:BH22)</f>
        <v>0</v>
      </c>
      <c r="BI23" s="25">
        <f t="shared" ref="BI23" si="55">SUM(BI3:BI22)</f>
        <v>0</v>
      </c>
      <c r="BJ23" s="25">
        <f t="shared" ref="BJ23" si="56">SUM(BJ3:BJ22)</f>
        <v>0</v>
      </c>
      <c r="BK23" s="25">
        <f t="shared" ref="BK23" si="57">SUM(BK3:BK22)</f>
        <v>0</v>
      </c>
      <c r="BL23" s="25">
        <f t="shared" ref="BL23" si="58">SUM(BL3:BL22)</f>
        <v>0</v>
      </c>
      <c r="BM23" s="25">
        <f t="shared" ref="BM23" si="59">SUM(BM3:BM22)</f>
        <v>0</v>
      </c>
      <c r="BN23" s="25">
        <f t="shared" ref="BN23" si="60">SUM(BN3:BN22)</f>
        <v>0</v>
      </c>
      <c r="BO23" s="25">
        <f t="shared" ref="BO23" si="61">SUM(BO3:BO22)</f>
        <v>0</v>
      </c>
      <c r="BP23" s="25">
        <f t="shared" ref="BP23" si="62">SUM(BP3:BP22)</f>
        <v>0</v>
      </c>
      <c r="BQ23" s="25">
        <f t="shared" ref="BQ23" si="63">SUM(BQ3:BQ22)</f>
        <v>0</v>
      </c>
      <c r="BR23" s="25">
        <f t="shared" ref="BR23" si="64">SUM(BR3:BR22)</f>
        <v>0</v>
      </c>
      <c r="BS23" s="25">
        <f t="shared" ref="BS23" si="65">SUM(BS3:BS22)</f>
        <v>0</v>
      </c>
      <c r="BT23" s="25">
        <f t="shared" ref="BT23" si="66">SUM(BT3:BT22)</f>
        <v>0</v>
      </c>
      <c r="BU23" s="25">
        <f t="shared" ref="BU23" si="67">SUM(BU3:BU22)</f>
        <v>0</v>
      </c>
      <c r="BV23" s="25">
        <f t="shared" ref="BV23" si="68">SUM(BV3:BV22)</f>
        <v>0</v>
      </c>
      <c r="BW23" s="25">
        <f t="shared" ref="BW23" si="69">SUM(BW3:BW22)</f>
        <v>0</v>
      </c>
      <c r="BX23" s="25">
        <f t="shared" ref="BX23" si="70">SUM(BX3:BX22)</f>
        <v>0</v>
      </c>
      <c r="BY23" s="25">
        <f t="shared" ref="BY23" si="71">SUM(BY3:BY22)</f>
        <v>0</v>
      </c>
      <c r="BZ23" s="25">
        <f t="shared" ref="BZ23" si="72">SUM(BZ3:BZ22)</f>
        <v>0</v>
      </c>
      <c r="CA23" s="25">
        <f t="shared" ref="CA23" si="73">SUM(CA3:CA22)</f>
        <v>0</v>
      </c>
      <c r="CB23" s="25">
        <f t="shared" ref="CB23" si="74">SUM(CB3:CB22)</f>
        <v>0</v>
      </c>
      <c r="CC23" s="25">
        <f t="shared" ref="CC23" si="75">SUM(CC3:CC22)</f>
        <v>0</v>
      </c>
      <c r="CD23" s="25">
        <f t="shared" ref="CD23" si="76">SUM(CD3:CD22)</f>
        <v>0</v>
      </c>
      <c r="CE23" s="25">
        <f t="shared" ref="CE23" si="77">SUM(CE3:CE22)</f>
        <v>0</v>
      </c>
      <c r="CF23" s="25">
        <f t="shared" ref="CF23" si="78">SUM(CF3:CF22)</f>
        <v>0</v>
      </c>
      <c r="CG23" s="25">
        <f t="shared" ref="CG23" si="79">SUM(CG3:CG22)</f>
        <v>0</v>
      </c>
      <c r="CH23" s="25">
        <f t="shared" ref="CH23" si="80">SUM(CH3:CH22)</f>
        <v>0</v>
      </c>
      <c r="CI23" s="25">
        <f t="shared" ref="CI23" si="81">SUM(CI3:CI22)</f>
        <v>0</v>
      </c>
      <c r="CJ23" s="25">
        <f t="shared" ref="CJ23" si="82">SUM(CJ3:CJ22)</f>
        <v>0</v>
      </c>
      <c r="CK23" s="25">
        <f t="shared" ref="CK23" si="83">SUM(CK3:CK22)</f>
        <v>0</v>
      </c>
      <c r="CL23" s="25">
        <f t="shared" ref="CL23" si="84">SUM(CL3:CL22)</f>
        <v>0</v>
      </c>
      <c r="CM23" s="25">
        <f t="shared" ref="CM23" si="85">SUM(CM3:CM22)</f>
        <v>0</v>
      </c>
      <c r="CN23" s="25">
        <f t="shared" ref="CN23" si="86">SUM(CN3:CN22)</f>
        <v>0</v>
      </c>
      <c r="CO23" s="25">
        <f t="shared" ref="CO23" si="87">SUM(CO3:CO22)</f>
        <v>0</v>
      </c>
    </row>
    <row r="24" spans="1:93" ht="15.75" x14ac:dyDescent="0.25">
      <c r="A24" s="13"/>
      <c r="B24" s="13"/>
      <c r="C24" s="13"/>
      <c r="D24" s="13"/>
      <c r="E24" s="13"/>
      <c r="F24" s="13"/>
    </row>
    <row r="25" spans="1:93" ht="18.75" x14ac:dyDescent="0.35">
      <c r="A25" s="10" t="s">
        <v>25</v>
      </c>
      <c r="B25" s="26">
        <f>B23/('Informational Inputs'!$C$4*1)</f>
        <v>0</v>
      </c>
      <c r="C25" s="26">
        <f>C23/('Informational Inputs'!$C$4*1)</f>
        <v>0</v>
      </c>
      <c r="D25" s="26">
        <f>D23/('Informational Inputs'!$C$4*1)</f>
        <v>0</v>
      </c>
      <c r="E25" s="26">
        <f>E23/('Informational Inputs'!$C$4*1)</f>
        <v>0</v>
      </c>
      <c r="F25" s="26">
        <f>F23/('Informational Inputs'!$C$4*1)</f>
        <v>0</v>
      </c>
      <c r="G25" s="26">
        <f>G23/('Informational Inputs'!$C$4*1)</f>
        <v>0</v>
      </c>
      <c r="H25" s="26">
        <f>H23/('Informational Inputs'!$C$4*1)</f>
        <v>0</v>
      </c>
      <c r="I25" s="26">
        <f>I23/('Informational Inputs'!$C$4*1)</f>
        <v>0</v>
      </c>
      <c r="J25" s="26">
        <f>J23/('Informational Inputs'!$C$4*1)</f>
        <v>0</v>
      </c>
      <c r="K25" s="26">
        <f>K23/('Informational Inputs'!$C$4*1)</f>
        <v>0</v>
      </c>
      <c r="L25" s="26">
        <f>L23/('Informational Inputs'!$C$4*1)</f>
        <v>0</v>
      </c>
      <c r="M25" s="26">
        <f>M23/('Informational Inputs'!$C$4*1)</f>
        <v>0</v>
      </c>
      <c r="N25" s="26">
        <f>N23/('Informational Inputs'!$C$4*1)</f>
        <v>0</v>
      </c>
      <c r="O25" s="26">
        <f>O23/('Informational Inputs'!$C$4*1)</f>
        <v>0</v>
      </c>
      <c r="P25" s="26">
        <f>P23/('Informational Inputs'!$C$4*1)</f>
        <v>0</v>
      </c>
      <c r="Q25" s="26">
        <f>Q23/('Informational Inputs'!$C$4*1)</f>
        <v>0</v>
      </c>
      <c r="R25" s="26">
        <f>R23/('Informational Inputs'!$C$4*1)</f>
        <v>0</v>
      </c>
      <c r="S25" s="26">
        <f>S23/('Informational Inputs'!$C$4*1)</f>
        <v>0</v>
      </c>
      <c r="T25" s="26">
        <f>T23/('Informational Inputs'!$C$4*1)</f>
        <v>0</v>
      </c>
      <c r="U25" s="26">
        <f>U23/('Informational Inputs'!$C$4*1)</f>
        <v>0</v>
      </c>
      <c r="V25" s="26">
        <f>V23/('Informational Inputs'!$C$4*1)</f>
        <v>0</v>
      </c>
      <c r="W25" s="26">
        <f>W23/('Informational Inputs'!$C$4*1)</f>
        <v>0</v>
      </c>
      <c r="X25" s="26">
        <f>X23/('Informational Inputs'!$C$4*1)</f>
        <v>0</v>
      </c>
      <c r="Y25" s="26">
        <f>Y23/('Informational Inputs'!$C$4*1)</f>
        <v>0</v>
      </c>
      <c r="Z25" s="26">
        <f>Z23/('Informational Inputs'!$C$4*1)</f>
        <v>0</v>
      </c>
      <c r="AA25" s="26">
        <f>AA23/('Informational Inputs'!$C$4*1)</f>
        <v>0</v>
      </c>
      <c r="AB25" s="26">
        <f>AB23/('Informational Inputs'!$C$4*1)</f>
        <v>0</v>
      </c>
      <c r="AC25" s="26">
        <f>AC23/('Informational Inputs'!$C$4*1)</f>
        <v>0</v>
      </c>
      <c r="AD25" s="26">
        <f>AD23/('Informational Inputs'!$C$4*1)</f>
        <v>0</v>
      </c>
      <c r="AE25" s="26">
        <f>AE23/('Informational Inputs'!$C$4*1)</f>
        <v>0</v>
      </c>
      <c r="AF25" s="26">
        <f>AF23/('Informational Inputs'!$C$4*1)</f>
        <v>0</v>
      </c>
      <c r="AG25" s="26">
        <f>AG23/('Informational Inputs'!$C$4*1)</f>
        <v>0</v>
      </c>
      <c r="AH25" s="26">
        <f>AH23/('Informational Inputs'!$C$4*1)</f>
        <v>0</v>
      </c>
      <c r="AI25" s="26">
        <f>AI23/('Informational Inputs'!$C$4*1)</f>
        <v>0</v>
      </c>
      <c r="AJ25" s="26">
        <f>AJ23/('Informational Inputs'!$C$4*1)</f>
        <v>0</v>
      </c>
      <c r="AK25" s="26">
        <f>AK23/('Informational Inputs'!$C$4*1)</f>
        <v>0</v>
      </c>
      <c r="AL25" s="26">
        <f>AL23/('Informational Inputs'!$C$4*1)</f>
        <v>0</v>
      </c>
      <c r="AM25" s="26">
        <f>AM23/('Informational Inputs'!$C$4*1)</f>
        <v>0</v>
      </c>
      <c r="AN25" s="26">
        <f>AN23/('Informational Inputs'!$C$4*1)</f>
        <v>0</v>
      </c>
      <c r="AO25" s="26">
        <f>AO23/('Informational Inputs'!$C$4*1)</f>
        <v>0</v>
      </c>
      <c r="AP25" s="26">
        <f>AP23/('Informational Inputs'!$C$4*1)</f>
        <v>0</v>
      </c>
      <c r="AQ25" s="26">
        <f>AQ23/('Informational Inputs'!$C$4*1)</f>
        <v>0</v>
      </c>
      <c r="AR25" s="26">
        <f>AR23/('Informational Inputs'!$C$4*1)</f>
        <v>0</v>
      </c>
      <c r="AS25" s="26">
        <f>AS23/('Informational Inputs'!$C$4*1)</f>
        <v>0</v>
      </c>
      <c r="AT25" s="26">
        <f>AT23/('Informational Inputs'!$C$4*1)</f>
        <v>0</v>
      </c>
      <c r="AU25" s="26">
        <f>AU23/('Informational Inputs'!$C$4*1)</f>
        <v>0</v>
      </c>
      <c r="AV25" s="26">
        <f>AV23/('Informational Inputs'!$C$4*1)</f>
        <v>0</v>
      </c>
      <c r="AW25" s="26">
        <f>AW23/('Informational Inputs'!$C$4*1)</f>
        <v>0</v>
      </c>
      <c r="AX25" s="26">
        <f>AX23/('Informational Inputs'!$C$4*1)</f>
        <v>0</v>
      </c>
      <c r="AY25" s="26">
        <f>AY23/('Informational Inputs'!$C$4*1)</f>
        <v>0</v>
      </c>
      <c r="AZ25" s="26">
        <f>AZ23/('Informational Inputs'!$C$4*1)</f>
        <v>0</v>
      </c>
      <c r="BA25" s="26">
        <f>BA23/('Informational Inputs'!$C$4*1)</f>
        <v>0</v>
      </c>
      <c r="BB25" s="26">
        <f>BB23/('Informational Inputs'!$C$4*1)</f>
        <v>0</v>
      </c>
      <c r="BC25" s="26">
        <f>BC23/('Informational Inputs'!$C$4*1)</f>
        <v>0</v>
      </c>
      <c r="BD25" s="26">
        <f>BD23/('Informational Inputs'!$C$4*1)</f>
        <v>0</v>
      </c>
      <c r="BE25" s="26">
        <f>BE23/('Informational Inputs'!$C$4*1)</f>
        <v>0</v>
      </c>
      <c r="BF25" s="26">
        <f>BF23/('Informational Inputs'!$C$4*1)</f>
        <v>0</v>
      </c>
      <c r="BG25" s="26">
        <f>BG23/('Informational Inputs'!$C$4*1)</f>
        <v>0</v>
      </c>
      <c r="BH25" s="26">
        <f>BH23/('Informational Inputs'!$C$4*1)</f>
        <v>0</v>
      </c>
      <c r="BI25" s="26">
        <f>BI23/('Informational Inputs'!$C$4*1)</f>
        <v>0</v>
      </c>
      <c r="BJ25" s="26">
        <f>BJ23/('Informational Inputs'!$C$4*1)</f>
        <v>0</v>
      </c>
      <c r="BK25" s="26">
        <f>BK23/('Informational Inputs'!$C$4*1)</f>
        <v>0</v>
      </c>
      <c r="BL25" s="26">
        <f>BL23/('Informational Inputs'!$C$4*1)</f>
        <v>0</v>
      </c>
      <c r="BM25" s="26">
        <f>BM23/('Informational Inputs'!$C$4*1)</f>
        <v>0</v>
      </c>
      <c r="BN25" s="26">
        <f>BN23/('Informational Inputs'!$C$4*1)</f>
        <v>0</v>
      </c>
      <c r="BO25" s="26">
        <f>BO23/('Informational Inputs'!$C$4*1)</f>
        <v>0</v>
      </c>
      <c r="BP25" s="26">
        <f>BP23/('Informational Inputs'!$C$4*1)</f>
        <v>0</v>
      </c>
      <c r="BQ25" s="26">
        <f>BQ23/('Informational Inputs'!$C$4*1)</f>
        <v>0</v>
      </c>
      <c r="BR25" s="26">
        <f>BR23/('Informational Inputs'!$C$4*1)</f>
        <v>0</v>
      </c>
      <c r="BS25" s="26">
        <f>BS23/('Informational Inputs'!$C$4*1)</f>
        <v>0</v>
      </c>
      <c r="BT25" s="26">
        <f>BT23/('Informational Inputs'!$C$4*1)</f>
        <v>0</v>
      </c>
      <c r="BU25" s="26">
        <f>BU23/('Informational Inputs'!$C$4*1)</f>
        <v>0</v>
      </c>
      <c r="BV25" s="26">
        <f>BV23/('Informational Inputs'!$C$4*1)</f>
        <v>0</v>
      </c>
      <c r="BW25" s="26">
        <f>BW23/('Informational Inputs'!$C$4*1)</f>
        <v>0</v>
      </c>
      <c r="BX25" s="26">
        <f>BX23/('Informational Inputs'!$C$4*1)</f>
        <v>0</v>
      </c>
      <c r="BY25" s="26">
        <f>BY23/('Informational Inputs'!$C$4*1)</f>
        <v>0</v>
      </c>
      <c r="BZ25" s="26">
        <f>BZ23/('Informational Inputs'!$C$4*1)</f>
        <v>0</v>
      </c>
      <c r="CA25" s="26">
        <f>CA23/('Informational Inputs'!$C$4*1)</f>
        <v>0</v>
      </c>
      <c r="CB25" s="26">
        <f>CB23/('Informational Inputs'!$C$4*1)</f>
        <v>0</v>
      </c>
      <c r="CC25" s="26">
        <f>CC23/('Informational Inputs'!$C$4*1)</f>
        <v>0</v>
      </c>
      <c r="CD25" s="26">
        <f>CD23/('Informational Inputs'!$C$4*1)</f>
        <v>0</v>
      </c>
      <c r="CE25" s="26">
        <f>CE23/('Informational Inputs'!$C$4*1)</f>
        <v>0</v>
      </c>
      <c r="CF25" s="26">
        <f>CF23/('Informational Inputs'!$C$4*1)</f>
        <v>0</v>
      </c>
      <c r="CG25" s="26">
        <f>CG23/('Informational Inputs'!$C$4*1)</f>
        <v>0</v>
      </c>
      <c r="CH25" s="26">
        <f>CH23/('Informational Inputs'!$C$4*1)</f>
        <v>0</v>
      </c>
      <c r="CI25" s="26">
        <f>CI23/('Informational Inputs'!$C$4*1)</f>
        <v>0</v>
      </c>
      <c r="CJ25" s="26">
        <f>CJ23/('Informational Inputs'!$C$4*1)</f>
        <v>0</v>
      </c>
      <c r="CK25" s="26">
        <f>CK23/('Informational Inputs'!$C$4*1)</f>
        <v>0</v>
      </c>
      <c r="CL25" s="26">
        <f>CL23/('Informational Inputs'!$C$4*1)</f>
        <v>0</v>
      </c>
      <c r="CM25" s="26">
        <f>CM23/('Informational Inputs'!$C$4*1)</f>
        <v>0</v>
      </c>
      <c r="CN25" s="26">
        <f>CN23/('Informational Inputs'!$C$4*1)</f>
        <v>0</v>
      </c>
      <c r="CO25" s="26">
        <f>CO23/('Informational Inputs'!$C$4*1)</f>
        <v>0</v>
      </c>
    </row>
    <row r="26" spans="1:93" ht="18.75" x14ac:dyDescent="0.35">
      <c r="A26" s="9" t="s">
        <v>57</v>
      </c>
      <c r="B26" s="29" t="str">
        <f>IF((AND($B$29&gt;0.03, SUM('Informational Inputs'!$C$74,$C$72)&gt;0)), B23/(SUM('Informational Inputs'!$C$74,'Informational Inputs'!$C$76)*1), "N/A")</f>
        <v>N/A</v>
      </c>
      <c r="C26" s="29" t="str">
        <f>IF((AND($B$29&gt;0.03, SUM('Informational Inputs'!$C$74,$C$72)&gt;0)), C23/(SUM('Informational Inputs'!$C$74,'Informational Inputs'!$C$76)*1), "N/A")</f>
        <v>N/A</v>
      </c>
      <c r="D26" s="29" t="str">
        <f>IF((AND($B$29&gt;0.03, SUM('Informational Inputs'!$C$74,$C$72)&gt;0)), D23/(SUM('Informational Inputs'!$C$74,'Informational Inputs'!$C$76)*1), "N/A")</f>
        <v>N/A</v>
      </c>
      <c r="E26" s="29" t="str">
        <f>IF((AND($B$29&gt;0.03, SUM('Informational Inputs'!$C$74,$C$72)&gt;0)), E23/(SUM('Informational Inputs'!$C$74,'Informational Inputs'!$C$76)*1), "N/A")</f>
        <v>N/A</v>
      </c>
      <c r="F26" s="29" t="str">
        <f>IF((AND($B$29&gt;0.03, SUM('Informational Inputs'!$C$74,$C$72)&gt;0)), F23/(SUM('Informational Inputs'!$C$74,'Informational Inputs'!$C$76)*1), "N/A")</f>
        <v>N/A</v>
      </c>
      <c r="G26" s="29" t="str">
        <f>IF((AND($B$29&gt;0.03, SUM('Informational Inputs'!$C$74,$C$72)&gt;0)), G23/(SUM('Informational Inputs'!$C$74,'Informational Inputs'!$C$76)*1), "N/A")</f>
        <v>N/A</v>
      </c>
      <c r="H26" s="29" t="str">
        <f>IF((AND($B$29&gt;0.03, SUM('Informational Inputs'!$C$74,$C$72)&gt;0)), H23/(SUM('Informational Inputs'!$C$74,'Informational Inputs'!$C$76)*1), "N/A")</f>
        <v>N/A</v>
      </c>
      <c r="I26" s="29" t="str">
        <f>IF((AND($B$29&gt;0.03, SUM('Informational Inputs'!$C$74,$C$72)&gt;0)), I23/(SUM('Informational Inputs'!$C$74,'Informational Inputs'!$C$76)*1), "N/A")</f>
        <v>N/A</v>
      </c>
      <c r="J26" s="29" t="str">
        <f>IF((AND($B$29&gt;0.03, SUM('Informational Inputs'!$C$74,$C$72)&gt;0)), J23/(SUM('Informational Inputs'!$C$74,'Informational Inputs'!$C$76)*1), "N/A")</f>
        <v>N/A</v>
      </c>
      <c r="K26" s="29" t="str">
        <f>IF((AND($B$29&gt;0.03, SUM('Informational Inputs'!$C$74,$C$72)&gt;0)), K23/(SUM('Informational Inputs'!$C$74,'Informational Inputs'!$C$76)*1), "N/A")</f>
        <v>N/A</v>
      </c>
      <c r="L26" s="29" t="str">
        <f>IF((AND($B$29&gt;0.03, SUM('Informational Inputs'!$C$74,$C$72)&gt;0)), L23/(SUM('Informational Inputs'!$C$74,'Informational Inputs'!$C$76)*1), "N/A")</f>
        <v>N/A</v>
      </c>
      <c r="M26" s="29" t="str">
        <f>IF((AND($B$29&gt;0.03, SUM('Informational Inputs'!$C$74,$C$72)&gt;0)), M23/(SUM('Informational Inputs'!$C$74,'Informational Inputs'!$C$76)*1), "N/A")</f>
        <v>N/A</v>
      </c>
      <c r="N26" s="29" t="str">
        <f>IF((AND($B$29&gt;0.03, SUM('Informational Inputs'!$C$74,$C$72)&gt;0)), N23/(SUM('Informational Inputs'!$C$74,'Informational Inputs'!$C$76)*1), "N/A")</f>
        <v>N/A</v>
      </c>
      <c r="O26" s="29" t="str">
        <f>IF((AND($B$29&gt;0.03, SUM('Informational Inputs'!$C$74,$C$72)&gt;0)), O23/(SUM('Informational Inputs'!$C$74,'Informational Inputs'!$C$76)*1), "N/A")</f>
        <v>N/A</v>
      </c>
      <c r="P26" s="29" t="str">
        <f>IF((AND($B$29&gt;0.03, SUM('Informational Inputs'!$C$74,$C$72)&gt;0)), P23/(SUM('Informational Inputs'!$C$74,'Informational Inputs'!$C$76)*1), "N/A")</f>
        <v>N/A</v>
      </c>
      <c r="Q26" s="29" t="str">
        <f>IF((AND($B$29&gt;0.03, SUM('Informational Inputs'!$C$74,$C$72)&gt;0)), Q23/(SUM('Informational Inputs'!$C$74,'Informational Inputs'!$C$76)*1), "N/A")</f>
        <v>N/A</v>
      </c>
      <c r="R26" s="29" t="str">
        <f>IF((AND($B$29&gt;0.03, SUM('Informational Inputs'!$C$74,$C$72)&gt;0)), R23/(SUM('Informational Inputs'!$C$74,'Informational Inputs'!$C$76)*1), "N/A")</f>
        <v>N/A</v>
      </c>
      <c r="S26" s="29" t="str">
        <f>IF((AND($B$29&gt;0.03, SUM('Informational Inputs'!$C$74,$C$72)&gt;0)), S23/(SUM('Informational Inputs'!$C$74,'Informational Inputs'!$C$76)*1), "N/A")</f>
        <v>N/A</v>
      </c>
      <c r="T26" s="29" t="str">
        <f>IF((AND($B$29&gt;0.03, SUM('Informational Inputs'!$C$74,$C$72)&gt;0)), T23/(SUM('Informational Inputs'!$C$74,'Informational Inputs'!$C$76)*1), "N/A")</f>
        <v>N/A</v>
      </c>
      <c r="U26" s="29" t="str">
        <f>IF((AND($B$29&gt;0.03, SUM('Informational Inputs'!$C$74,$C$72)&gt;0)), U23/(SUM('Informational Inputs'!$C$74,'Informational Inputs'!$C$76)*1), "N/A")</f>
        <v>N/A</v>
      </c>
      <c r="V26" s="29" t="str">
        <f>IF((AND($B$29&gt;0.03, SUM('Informational Inputs'!$C$74,$C$72)&gt;0)), V23/(SUM('Informational Inputs'!$C$74,'Informational Inputs'!$C$76)*1), "N/A")</f>
        <v>N/A</v>
      </c>
      <c r="W26" s="29" t="str">
        <f>IF((AND($B$29&gt;0.03, SUM('Informational Inputs'!$C$74,$C$72)&gt;0)), W23/(SUM('Informational Inputs'!$C$74,'Informational Inputs'!$C$76)*1), "N/A")</f>
        <v>N/A</v>
      </c>
      <c r="X26" s="29" t="str">
        <f>IF((AND($B$29&gt;0.03, SUM('Informational Inputs'!$C$74,$C$72)&gt;0)), X23/(SUM('Informational Inputs'!$C$74,'Informational Inputs'!$C$76)*1), "N/A")</f>
        <v>N/A</v>
      </c>
      <c r="Y26" s="29" t="str">
        <f>IF((AND($B$29&gt;0.03, SUM('Informational Inputs'!$C$74,$C$72)&gt;0)), Y23/(SUM('Informational Inputs'!$C$74,'Informational Inputs'!$C$76)*1), "N/A")</f>
        <v>N/A</v>
      </c>
      <c r="Z26" s="29" t="str">
        <f>IF((AND($B$29&gt;0.03, SUM('Informational Inputs'!$C$74,$C$72)&gt;0)), Z23/(SUM('Informational Inputs'!$C$74,'Informational Inputs'!$C$76)*1), "N/A")</f>
        <v>N/A</v>
      </c>
      <c r="AA26" s="29" t="str">
        <f>IF((AND($B$29&gt;0.03, SUM('Informational Inputs'!$C$74,$C$72)&gt;0)), AA23/(SUM('Informational Inputs'!$C$74,'Informational Inputs'!$C$76)*1), "N/A")</f>
        <v>N/A</v>
      </c>
      <c r="AB26" s="29" t="str">
        <f>IF((AND($B$29&gt;0.03, SUM('Informational Inputs'!$C$74,$C$72)&gt;0)), AB23/(SUM('Informational Inputs'!$C$74,'Informational Inputs'!$C$76)*1), "N/A")</f>
        <v>N/A</v>
      </c>
      <c r="AC26" s="29" t="str">
        <f>IF((AND($B$29&gt;0.03, SUM('Informational Inputs'!$C$74,$C$72)&gt;0)), AC23/(SUM('Informational Inputs'!$C$74,'Informational Inputs'!$C$76)*1), "N/A")</f>
        <v>N/A</v>
      </c>
      <c r="AD26" s="29" t="str">
        <f>IF((AND($B$29&gt;0.03, SUM('Informational Inputs'!$C$74,$C$72)&gt;0)), AD23/(SUM('Informational Inputs'!$C$74,'Informational Inputs'!$C$76)*1), "N/A")</f>
        <v>N/A</v>
      </c>
      <c r="AE26" s="29" t="str">
        <f>IF((AND($B$29&gt;0.03, SUM('Informational Inputs'!$C$74,$C$72)&gt;0)), AE23/(SUM('Informational Inputs'!$C$74,'Informational Inputs'!$C$76)*1), "N/A")</f>
        <v>N/A</v>
      </c>
      <c r="AF26" s="29" t="str">
        <f>IF((AND($B$29&gt;0.03, SUM('Informational Inputs'!$C$74,$C$72)&gt;0)), AF23/(SUM('Informational Inputs'!$C$74,'Informational Inputs'!$C$76)*1), "N/A")</f>
        <v>N/A</v>
      </c>
      <c r="AG26" s="29" t="str">
        <f>IF((AND($B$29&gt;0.03, SUM('Informational Inputs'!$C$74,$C$72)&gt;0)), AG23/(SUM('Informational Inputs'!$C$74,'Informational Inputs'!$C$76)*1), "N/A")</f>
        <v>N/A</v>
      </c>
      <c r="AH26" s="29" t="str">
        <f>IF((AND($B$29&gt;0.03, SUM('Informational Inputs'!$C$74,$C$72)&gt;0)), AH23/(SUM('Informational Inputs'!$C$74,'Informational Inputs'!$C$76)*1), "N/A")</f>
        <v>N/A</v>
      </c>
      <c r="AI26" s="29" t="str">
        <f>IF((AND($B$29&gt;0.03, SUM('Informational Inputs'!$C$74,$C$72)&gt;0)), AI23/(SUM('Informational Inputs'!$C$74,'Informational Inputs'!$C$76)*1), "N/A")</f>
        <v>N/A</v>
      </c>
      <c r="AJ26" s="29" t="str">
        <f>IF((AND($B$29&gt;0.03, SUM('Informational Inputs'!$C$74,$C$72)&gt;0)), AJ23/(SUM('Informational Inputs'!$C$74,'Informational Inputs'!$C$76)*1), "N/A")</f>
        <v>N/A</v>
      </c>
      <c r="AK26" s="29" t="str">
        <f>IF((AND($B$29&gt;0.03, SUM('Informational Inputs'!$C$74,$C$72)&gt;0)), AK23/(SUM('Informational Inputs'!$C$74,'Informational Inputs'!$C$76)*1), "N/A")</f>
        <v>N/A</v>
      </c>
      <c r="AL26" s="29" t="str">
        <f>IF((AND($B$29&gt;0.03, SUM('Informational Inputs'!$C$74,$C$72)&gt;0)), AL23/(SUM('Informational Inputs'!$C$74,'Informational Inputs'!$C$76)*1), "N/A")</f>
        <v>N/A</v>
      </c>
      <c r="AM26" s="29" t="str">
        <f>IF((AND($B$29&gt;0.03, SUM('Informational Inputs'!$C$74,$C$72)&gt;0)), AM23/(SUM('Informational Inputs'!$C$74,'Informational Inputs'!$C$76)*1), "N/A")</f>
        <v>N/A</v>
      </c>
      <c r="AN26" s="29" t="str">
        <f>IF((AND($B$29&gt;0.03, SUM('Informational Inputs'!$C$74,$C$72)&gt;0)), AN23/(SUM('Informational Inputs'!$C$74,'Informational Inputs'!$C$76)*1), "N/A")</f>
        <v>N/A</v>
      </c>
      <c r="AO26" s="29" t="str">
        <f>IF((AND($B$29&gt;0.03, SUM('Informational Inputs'!$C$74,$C$72)&gt;0)), AO23/(SUM('Informational Inputs'!$C$74,'Informational Inputs'!$C$76)*1), "N/A")</f>
        <v>N/A</v>
      </c>
      <c r="AP26" s="29" t="str">
        <f>IF((AND($B$29&gt;0.03, SUM('Informational Inputs'!$C$74,$C$72)&gt;0)), AP23/(SUM('Informational Inputs'!$C$74,'Informational Inputs'!$C$76)*1), "N/A")</f>
        <v>N/A</v>
      </c>
      <c r="AQ26" s="29" t="str">
        <f>IF((AND($B$29&gt;0.03, SUM('Informational Inputs'!$C$74,$C$72)&gt;0)), AQ23/(SUM('Informational Inputs'!$C$74,'Informational Inputs'!$C$76)*1), "N/A")</f>
        <v>N/A</v>
      </c>
      <c r="AR26" s="29" t="str">
        <f>IF((AND($B$29&gt;0.03, SUM('Informational Inputs'!$C$74,$C$72)&gt;0)), AR23/(SUM('Informational Inputs'!$C$74,'Informational Inputs'!$C$76)*1), "N/A")</f>
        <v>N/A</v>
      </c>
      <c r="AS26" s="29" t="str">
        <f>IF((AND($B$29&gt;0.03, SUM('Informational Inputs'!$C$74,$C$72)&gt;0)), AS23/(SUM('Informational Inputs'!$C$74,'Informational Inputs'!$C$76)*1), "N/A")</f>
        <v>N/A</v>
      </c>
      <c r="AT26" s="29" t="str">
        <f>IF((AND($B$29&gt;0.03, SUM('Informational Inputs'!$C$74,$C$72)&gt;0)), AT23/(SUM('Informational Inputs'!$C$74,'Informational Inputs'!$C$76)*1), "N/A")</f>
        <v>N/A</v>
      </c>
      <c r="AU26" s="29" t="str">
        <f>IF((AND($B$29&gt;0.03, SUM('Informational Inputs'!$C$74,$C$72)&gt;0)), AU23/(SUM('Informational Inputs'!$C$74,'Informational Inputs'!$C$76)*1), "N/A")</f>
        <v>N/A</v>
      </c>
      <c r="AV26" s="29" t="str">
        <f>IF((AND($B$29&gt;0.03, SUM('Informational Inputs'!$C$74,$C$72)&gt;0)), AV23/(SUM('Informational Inputs'!$C$74,'Informational Inputs'!$C$76)*1), "N/A")</f>
        <v>N/A</v>
      </c>
      <c r="AW26" s="29" t="str">
        <f>IF((AND($B$29&gt;0.03, SUM('Informational Inputs'!$C$74,$C$72)&gt;0)), AW23/(SUM('Informational Inputs'!$C$74,'Informational Inputs'!$C$76)*1), "N/A")</f>
        <v>N/A</v>
      </c>
      <c r="AX26" s="29" t="str">
        <f>IF((AND($B$29&gt;0.03, SUM('Informational Inputs'!$C$74,$C$72)&gt;0)), AX23/(SUM('Informational Inputs'!$C$74,'Informational Inputs'!$C$76)*1), "N/A")</f>
        <v>N/A</v>
      </c>
      <c r="AY26" s="29" t="str">
        <f>IF((AND($B$29&gt;0.03, SUM('Informational Inputs'!$C$74,$C$72)&gt;0)), AY23/(SUM('Informational Inputs'!$C$74,'Informational Inputs'!$C$76)*1), "N/A")</f>
        <v>N/A</v>
      </c>
      <c r="AZ26" s="29" t="str">
        <f>IF((AND($B$29&gt;0.03, SUM('Informational Inputs'!$C$74,$C$72)&gt;0)), AZ23/(SUM('Informational Inputs'!$C$74,'Informational Inputs'!$C$76)*1), "N/A")</f>
        <v>N/A</v>
      </c>
      <c r="BA26" s="29" t="str">
        <f>IF((AND($B$29&gt;0.03, SUM('Informational Inputs'!$C$74,$C$72)&gt;0)), BA23/(SUM('Informational Inputs'!$C$74,'Informational Inputs'!$C$76)*1), "N/A")</f>
        <v>N/A</v>
      </c>
      <c r="BB26" s="29" t="str">
        <f>IF((AND($B$29&gt;0.03, SUM('Informational Inputs'!$C$74,$C$72)&gt;0)), BB23/(SUM('Informational Inputs'!$C$74,'Informational Inputs'!$C$76)*1), "N/A")</f>
        <v>N/A</v>
      </c>
      <c r="BC26" s="29" t="str">
        <f>IF((AND($B$29&gt;0.03, SUM('Informational Inputs'!$C$74,$C$72)&gt;0)), BC23/(SUM('Informational Inputs'!$C$74,'Informational Inputs'!$C$76)*1), "N/A")</f>
        <v>N/A</v>
      </c>
      <c r="BD26" s="29" t="str">
        <f>IF((AND($B$29&gt;0.03, SUM('Informational Inputs'!$C$74,$C$72)&gt;0)), BD23/(SUM('Informational Inputs'!$C$74,'Informational Inputs'!$C$76)*1), "N/A")</f>
        <v>N/A</v>
      </c>
      <c r="BE26" s="29" t="str">
        <f>IF((AND($B$29&gt;0.03, SUM('Informational Inputs'!$C$74,$C$72)&gt;0)), BE23/(SUM('Informational Inputs'!$C$74,'Informational Inputs'!$C$76)*1), "N/A")</f>
        <v>N/A</v>
      </c>
      <c r="BF26" s="29" t="str">
        <f>IF((AND($B$29&gt;0.03, SUM('Informational Inputs'!$C$74,$C$72)&gt;0)), BF23/(SUM('Informational Inputs'!$C$74,'Informational Inputs'!$C$76)*1), "N/A")</f>
        <v>N/A</v>
      </c>
      <c r="BG26" s="29" t="str">
        <f>IF((AND($B$29&gt;0.03, SUM('Informational Inputs'!$C$74,$C$72)&gt;0)), BG23/(SUM('Informational Inputs'!$C$74,'Informational Inputs'!$C$76)*1), "N/A")</f>
        <v>N/A</v>
      </c>
      <c r="BH26" s="29" t="str">
        <f>IF((AND($B$29&gt;0.03, SUM('Informational Inputs'!$C$74,$C$72)&gt;0)), BH23/(SUM('Informational Inputs'!$C$74,'Informational Inputs'!$C$76)*1), "N/A")</f>
        <v>N/A</v>
      </c>
      <c r="BI26" s="29" t="str">
        <f>IF((AND($B$29&gt;0.03, SUM('Informational Inputs'!$C$74,$C$72)&gt;0)), BI23/(SUM('Informational Inputs'!$C$74,'Informational Inputs'!$C$76)*1), "N/A")</f>
        <v>N/A</v>
      </c>
      <c r="BJ26" s="29" t="str">
        <f>IF((AND($B$29&gt;0.03, SUM('Informational Inputs'!$C$74,$C$72)&gt;0)), BJ23/(SUM('Informational Inputs'!$C$74,'Informational Inputs'!$C$76)*1), "N/A")</f>
        <v>N/A</v>
      </c>
      <c r="BK26" s="29" t="str">
        <f>IF((AND($B$29&gt;0.03, SUM('Informational Inputs'!$C$74,$C$72)&gt;0)), BK23/(SUM('Informational Inputs'!$C$74,'Informational Inputs'!$C$76)*1), "N/A")</f>
        <v>N/A</v>
      </c>
      <c r="BL26" s="29" t="str">
        <f>IF((AND($B$29&gt;0.03, SUM('Informational Inputs'!$C$74,$C$72)&gt;0)), BL23/(SUM('Informational Inputs'!$C$74,'Informational Inputs'!$C$76)*1), "N/A")</f>
        <v>N/A</v>
      </c>
      <c r="BM26" s="29" t="str">
        <f>IF((AND($B$29&gt;0.03, SUM('Informational Inputs'!$C$74,$C$72)&gt;0)), BM23/(SUM('Informational Inputs'!$C$74,'Informational Inputs'!$C$76)*1), "N/A")</f>
        <v>N/A</v>
      </c>
      <c r="BN26" s="29" t="str">
        <f>IF((AND($B$29&gt;0.03, SUM('Informational Inputs'!$C$74,$C$72)&gt;0)), BN23/(SUM('Informational Inputs'!$C$74,'Informational Inputs'!$C$76)*1), "N/A")</f>
        <v>N/A</v>
      </c>
      <c r="BO26" s="29" t="str">
        <f>IF((AND($B$29&gt;0.03, SUM('Informational Inputs'!$C$74,$C$72)&gt;0)), BO23/(SUM('Informational Inputs'!$C$74,'Informational Inputs'!$C$76)*1), "N/A")</f>
        <v>N/A</v>
      </c>
      <c r="BP26" s="29" t="str">
        <f>IF((AND($B$29&gt;0.03, SUM('Informational Inputs'!$C$74,$C$72)&gt;0)), BP23/(SUM('Informational Inputs'!$C$74,'Informational Inputs'!$C$76)*1), "N/A")</f>
        <v>N/A</v>
      </c>
      <c r="BQ26" s="29" t="str">
        <f>IF((AND($B$29&gt;0.03, SUM('Informational Inputs'!$C$74,$C$72)&gt;0)), BQ23/(SUM('Informational Inputs'!$C$74,'Informational Inputs'!$C$76)*1), "N/A")</f>
        <v>N/A</v>
      </c>
      <c r="BR26" s="29" t="str">
        <f>IF((AND($B$29&gt;0.03, SUM('Informational Inputs'!$C$74,$C$72)&gt;0)), BR23/(SUM('Informational Inputs'!$C$74,'Informational Inputs'!$C$76)*1), "N/A")</f>
        <v>N/A</v>
      </c>
      <c r="BS26" s="29" t="str">
        <f>IF((AND($B$29&gt;0.03, SUM('Informational Inputs'!$C$74,$C$72)&gt;0)), BS23/(SUM('Informational Inputs'!$C$74,'Informational Inputs'!$C$76)*1), "N/A")</f>
        <v>N/A</v>
      </c>
      <c r="BT26" s="29" t="str">
        <f>IF((AND($B$29&gt;0.03, SUM('Informational Inputs'!$C$74,$C$72)&gt;0)), BT23/(SUM('Informational Inputs'!$C$74,'Informational Inputs'!$C$76)*1), "N/A")</f>
        <v>N/A</v>
      </c>
      <c r="BU26" s="29" t="str">
        <f>IF((AND($B$29&gt;0.03, SUM('Informational Inputs'!$C$74,$C$72)&gt;0)), BU23/(SUM('Informational Inputs'!$C$74,'Informational Inputs'!$C$76)*1), "N/A")</f>
        <v>N/A</v>
      </c>
      <c r="BV26" s="29" t="str">
        <f>IF((AND($B$29&gt;0.03, SUM('Informational Inputs'!$C$74,$C$72)&gt;0)), BV23/(SUM('Informational Inputs'!$C$74,'Informational Inputs'!$C$76)*1), "N/A")</f>
        <v>N/A</v>
      </c>
      <c r="BW26" s="29" t="str">
        <f>IF((AND($B$29&gt;0.03, SUM('Informational Inputs'!$C$74,$C$72)&gt;0)), BW23/(SUM('Informational Inputs'!$C$74,'Informational Inputs'!$C$76)*1), "N/A")</f>
        <v>N/A</v>
      </c>
      <c r="BX26" s="29" t="str">
        <f>IF((AND($B$29&gt;0.03, SUM('Informational Inputs'!$C$74,$C$72)&gt;0)), BX23/(SUM('Informational Inputs'!$C$74,'Informational Inputs'!$C$76)*1), "N/A")</f>
        <v>N/A</v>
      </c>
      <c r="BY26" s="29" t="str">
        <f>IF((AND($B$29&gt;0.03, SUM('Informational Inputs'!$C$74,$C$72)&gt;0)), BY23/(SUM('Informational Inputs'!$C$74,'Informational Inputs'!$C$76)*1), "N/A")</f>
        <v>N/A</v>
      </c>
      <c r="BZ26" s="29" t="str">
        <f>IF((AND($B$29&gt;0.03, SUM('Informational Inputs'!$C$74,$C$72)&gt;0)), BZ23/(SUM('Informational Inputs'!$C$74,'Informational Inputs'!$C$76)*1), "N/A")</f>
        <v>N/A</v>
      </c>
      <c r="CA26" s="29" t="str">
        <f>IF((AND($B$29&gt;0.03, SUM('Informational Inputs'!$C$74,$C$72)&gt;0)), CA23/(SUM('Informational Inputs'!$C$74,'Informational Inputs'!$C$76)*1), "N/A")</f>
        <v>N/A</v>
      </c>
      <c r="CB26" s="29" t="str">
        <f>IF((AND($B$29&gt;0.03, SUM('Informational Inputs'!$C$74,$C$72)&gt;0)), CB23/(SUM('Informational Inputs'!$C$74,'Informational Inputs'!$C$76)*1), "N/A")</f>
        <v>N/A</v>
      </c>
      <c r="CC26" s="29" t="str">
        <f>IF((AND($B$29&gt;0.03, SUM('Informational Inputs'!$C$74,$C$72)&gt;0)), CC23/(SUM('Informational Inputs'!$C$74,'Informational Inputs'!$C$76)*1), "N/A")</f>
        <v>N/A</v>
      </c>
      <c r="CD26" s="29" t="str">
        <f>IF((AND($B$29&gt;0.03, SUM('Informational Inputs'!$C$74,$C$72)&gt;0)), CD23/(SUM('Informational Inputs'!$C$74,'Informational Inputs'!$C$76)*1), "N/A")</f>
        <v>N/A</v>
      </c>
      <c r="CE26" s="29" t="str">
        <f>IF((AND($B$29&gt;0.03, SUM('Informational Inputs'!$C$74,$C$72)&gt;0)), CE23/(SUM('Informational Inputs'!$C$74,'Informational Inputs'!$C$76)*1), "N/A")</f>
        <v>N/A</v>
      </c>
      <c r="CF26" s="29" t="str">
        <f>IF((AND($B$29&gt;0.03, SUM('Informational Inputs'!$C$74,$C$72)&gt;0)), CF23/(SUM('Informational Inputs'!$C$74,'Informational Inputs'!$C$76)*1), "N/A")</f>
        <v>N/A</v>
      </c>
      <c r="CG26" s="29" t="str">
        <f>IF((AND($B$29&gt;0.03, SUM('Informational Inputs'!$C$74,$C$72)&gt;0)), CG23/(SUM('Informational Inputs'!$C$74,'Informational Inputs'!$C$76)*1), "N/A")</f>
        <v>N/A</v>
      </c>
      <c r="CH26" s="29" t="str">
        <f>IF((AND($B$29&gt;0.03, SUM('Informational Inputs'!$C$74,$C$72)&gt;0)), CH23/(SUM('Informational Inputs'!$C$74,'Informational Inputs'!$C$76)*1), "N/A")</f>
        <v>N/A</v>
      </c>
      <c r="CI26" s="29" t="str">
        <f>IF((AND($B$29&gt;0.03, SUM('Informational Inputs'!$C$74,$C$72)&gt;0)), CI23/(SUM('Informational Inputs'!$C$74,'Informational Inputs'!$C$76)*1), "N/A")</f>
        <v>N/A</v>
      </c>
      <c r="CJ26" s="29" t="str">
        <f>IF((AND($B$29&gt;0.03, SUM('Informational Inputs'!$C$74,$C$72)&gt;0)), CJ23/(SUM('Informational Inputs'!$C$74,'Informational Inputs'!$C$76)*1), "N/A")</f>
        <v>N/A</v>
      </c>
      <c r="CK26" s="29" t="str">
        <f>IF((AND($B$29&gt;0.03, SUM('Informational Inputs'!$C$74,$C$72)&gt;0)), CK23/(SUM('Informational Inputs'!$C$74,'Informational Inputs'!$C$76)*1), "N/A")</f>
        <v>N/A</v>
      </c>
      <c r="CL26" s="29" t="str">
        <f>IF((AND($B$29&gt;0.03, SUM('Informational Inputs'!$C$74,$C$72)&gt;0)), CL23/(SUM('Informational Inputs'!$C$74,'Informational Inputs'!$C$76)*1), "N/A")</f>
        <v>N/A</v>
      </c>
      <c r="CM26" s="29" t="str">
        <f>IF((AND($B$29&gt;0.03, SUM('Informational Inputs'!$C$74,$C$72)&gt;0)), CM23/(SUM('Informational Inputs'!$C$74,'Informational Inputs'!$C$76)*1), "N/A")</f>
        <v>N/A</v>
      </c>
      <c r="CN26" s="29" t="str">
        <f>IF((AND($B$29&gt;0.03, SUM('Informational Inputs'!$C$74,$C$72)&gt;0)), CN23/(SUM('Informational Inputs'!$C$74,'Informational Inputs'!$C$76)*1), "N/A")</f>
        <v>N/A</v>
      </c>
      <c r="CO26" s="29" t="str">
        <f>IF((AND($B$29&gt;0.03, SUM('Informational Inputs'!$C$74,$C$72)&gt;0)), CO23/(SUM('Informational Inputs'!$C$74,'Informational Inputs'!$C$76)*1), "N/A")</f>
        <v>N/A</v>
      </c>
    </row>
    <row r="29" spans="1:93" x14ac:dyDescent="0.25">
      <c r="B29" s="44">
        <f>COUNTIF(B25:CN25, "&gt;0.03")</f>
        <v>0</v>
      </c>
    </row>
  </sheetData>
  <sheetProtection algorithmName="SHA-512" hashValue="xvWAiTUbmlEZe59rhS++atwIHeRZc6pIkBe6s6AU0SPkRNyBthi1Bk0+NyYKYvkGED+o3rBkZIU9rUwrP+CVbg==" saltValue="aT1kg1HHxTbzhqJ2iayrDw==" spinCount="100000" sheet="1" objects="1" scenarios="1"/>
  <conditionalFormatting sqref="B25:CO25">
    <cfRule type="cellIs" dxfId="9" priority="18" operator="greaterThan">
      <formula>0.03</formula>
    </cfRule>
    <cfRule type="cellIs" dxfId="8" priority="19" operator="lessThanOrEqual">
      <formula>0.03</formula>
    </cfRule>
  </conditionalFormatting>
  <conditionalFormatting sqref="B26:CO26">
    <cfRule type="cellIs" dxfId="7" priority="16" operator="greaterThan">
      <formula>1.3</formula>
    </cfRule>
    <cfRule type="cellIs" dxfId="6" priority="17" operator="lessThanOrEqual">
      <formula>1.3</formula>
    </cfRule>
  </conditionalFormatting>
  <conditionalFormatting sqref="B26:CO26">
    <cfRule type="cellIs" dxfId="5" priority="7" operator="equal">
      <formula>"N/A"</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46098-3C3E-47BF-BBCB-BA9C84A1AF0D}">
  <dimension ref="A1:X108"/>
  <sheetViews>
    <sheetView zoomScale="73" zoomScaleNormal="73" workbookViewId="0"/>
  </sheetViews>
  <sheetFormatPr defaultRowHeight="15.75" x14ac:dyDescent="0.25"/>
  <cols>
    <col min="1" max="1" width="9.140625" style="47"/>
    <col min="2" max="2" width="14.28515625" style="47" bestFit="1" customWidth="1"/>
    <col min="3" max="6" width="9.140625" style="47"/>
    <col min="7" max="7" width="9.140625" style="32"/>
    <col min="8" max="8" width="14.140625" style="32" customWidth="1"/>
    <col min="9" max="10" width="9.140625" style="32" customWidth="1"/>
    <col min="11" max="11" width="7.42578125" style="32" customWidth="1"/>
    <col min="12" max="12" width="9.140625" style="32"/>
    <col min="13" max="13" width="9.7109375" style="32" bestFit="1" customWidth="1"/>
    <col min="14" max="14" width="15.7109375" style="32" bestFit="1" customWidth="1"/>
    <col min="15" max="19" width="9.140625" style="32"/>
    <col min="20" max="20" width="15.7109375" style="32" bestFit="1" customWidth="1"/>
    <col min="21" max="21" width="9.140625" style="32"/>
    <col min="22" max="22" width="10.7109375" style="32" bestFit="1" customWidth="1"/>
    <col min="23" max="16384" width="9.140625" style="32"/>
  </cols>
  <sheetData>
    <row r="1" spans="1:24" s="33" customFormat="1" ht="15.75" customHeight="1" x14ac:dyDescent="0.25"/>
    <row r="2" spans="1:24" x14ac:dyDescent="0.25">
      <c r="A2" s="32"/>
      <c r="B2" s="32"/>
      <c r="C2" s="32"/>
      <c r="D2" s="32"/>
      <c r="E2" s="32"/>
      <c r="F2" s="45" t="s">
        <v>54</v>
      </c>
      <c r="G2" s="45"/>
      <c r="H2" s="45"/>
      <c r="I2" s="45"/>
      <c r="J2" s="45"/>
      <c r="K2" s="45"/>
      <c r="L2" s="70" t="s">
        <v>66</v>
      </c>
    </row>
    <row r="3" spans="1:24" x14ac:dyDescent="0.25">
      <c r="A3" s="33" t="s">
        <v>45</v>
      </c>
      <c r="B3" s="32"/>
      <c r="C3" s="32"/>
      <c r="D3" s="32"/>
      <c r="E3" s="36">
        <f>COUNTIF(Summary!E12:E101, "Yes")</f>
        <v>0</v>
      </c>
      <c r="F3" s="101" t="str">
        <f>IF(AND('Informational Inputs'!$C$74=0,C$108&gt;0),"PNO",IF(AND('Informational Inputs'!$C$74&gt;0,C$108&gt;0,D$108=0),"POP",IF(AND('Informational Inputs'!$C$74&gt;0,C$108&gt;0,D$108&gt;0),"SOP","NPS")))</f>
        <v>NPS</v>
      </c>
      <c r="G3" s="101"/>
      <c r="H3" s="101"/>
      <c r="I3" s="101"/>
      <c r="J3" s="101"/>
      <c r="K3" s="46"/>
      <c r="M3" s="46" t="str">
        <f t="array" ref="M3">_xlfn.TEXTJOIN(", ",TRUE,IF(E12:F101="Yes",TEXT(A12:A101,"mmm dd"),""))</f>
        <v/>
      </c>
      <c r="N3" s="46"/>
    </row>
    <row r="4" spans="1:24" x14ac:dyDescent="0.25">
      <c r="A4" s="33" t="s">
        <v>46</v>
      </c>
      <c r="B4" s="32"/>
      <c r="C4" s="32"/>
      <c r="D4" s="32"/>
      <c r="E4" s="36">
        <f>COUNTIF(Summary!K12:K102, "Yes")</f>
        <v>0</v>
      </c>
      <c r="F4" s="101" t="str">
        <f>IF(AND('Informational Inputs'!$C$74=0,I$108&gt;0),"PNO",IF(AND('Informational Inputs'!$C$74&gt;0,I$108&gt;0,J$108=0),"POP",IF(AND('Informational Inputs'!$C$74&gt;0,I$108&gt;0,J$108&gt;0),"SOP","NPS")))</f>
        <v>NPS</v>
      </c>
      <c r="G4" s="101"/>
      <c r="H4" s="101"/>
      <c r="I4" s="101"/>
      <c r="J4" s="101"/>
      <c r="K4" s="46"/>
      <c r="M4" s="32" t="str">
        <f t="array" ref="M4">_xlfn.TEXTJOIN(", ",TRUE,IF(K12:L102="Yes",TEXT(G12:G102,"mmm dd"),""))</f>
        <v/>
      </c>
    </row>
    <row r="5" spans="1:24" x14ac:dyDescent="0.25">
      <c r="A5" s="33" t="s">
        <v>47</v>
      </c>
      <c r="B5" s="32"/>
      <c r="C5" s="32"/>
      <c r="D5" s="32"/>
      <c r="E5" s="36">
        <f>COUNTIF(Summary!Q12:Q103, "Yes")</f>
        <v>0</v>
      </c>
      <c r="F5" s="101" t="str">
        <f>IF(AND('Informational Inputs'!$C$74=0,O$108&gt;0),"PNO",IF(AND('Informational Inputs'!$C$74&gt;0,O$108&gt;0,P$108=0),"POP",IF(AND('Informational Inputs'!$C$74&gt;0,O$108&gt;0,P$108&gt;0),"SOP","NPS")))</f>
        <v>NPS</v>
      </c>
      <c r="G5" s="101"/>
      <c r="H5" s="101"/>
      <c r="I5" s="101"/>
      <c r="J5" s="101"/>
      <c r="K5" s="46"/>
      <c r="M5" s="32" t="str">
        <f t="array" ref="M5">_xlfn.TEXTJOIN(", ",TRUE,IF(Q12:R103="Yes",TEXT(M12:M103,"mmm dd"),""))</f>
        <v/>
      </c>
    </row>
    <row r="6" spans="1:24" x14ac:dyDescent="0.25">
      <c r="A6" s="33" t="s">
        <v>48</v>
      </c>
      <c r="B6" s="32"/>
      <c r="C6" s="32"/>
      <c r="D6" s="32"/>
      <c r="E6" s="36">
        <f>COUNTIF(Summary!W12:W103, "Yes")</f>
        <v>0</v>
      </c>
      <c r="F6" s="101" t="str">
        <f>IF(AND('Informational Inputs'!$C$74=0,U$108&gt;0),"PNO",IF(AND('Informational Inputs'!$C$74&gt;0,U$108&gt;0,V$108=0),"POP",IF(AND('Informational Inputs'!$C$74&gt;0,U$108&gt;0,V$108&gt;0),"SOP","NPS")))</f>
        <v>NPS</v>
      </c>
      <c r="G6" s="101"/>
      <c r="H6" s="101"/>
      <c r="I6" s="101"/>
      <c r="J6" s="101"/>
      <c r="K6" s="46"/>
      <c r="M6" s="32" t="str">
        <f t="array" ref="M6">_xlfn.TEXTJOIN(", ",TRUE,IF(W12:X103="Yes",TEXT(S12:S103,"mmm dd"),""))</f>
        <v/>
      </c>
    </row>
    <row r="7" spans="1:24" x14ac:dyDescent="0.25">
      <c r="A7" s="33"/>
      <c r="B7" s="32"/>
      <c r="C7" s="32"/>
      <c r="D7" s="32"/>
      <c r="E7" s="32"/>
      <c r="F7" s="32"/>
    </row>
    <row r="8" spans="1:24" x14ac:dyDescent="0.25">
      <c r="A8" s="32"/>
      <c r="B8" s="32"/>
      <c r="C8" s="32"/>
      <c r="D8" s="32"/>
      <c r="E8" s="32"/>
      <c r="F8" s="32"/>
    </row>
    <row r="9" spans="1:24" ht="15.75" customHeight="1" x14ac:dyDescent="0.25">
      <c r="G9" s="38"/>
      <c r="H9" s="37"/>
      <c r="K9" s="51"/>
      <c r="L9" s="35"/>
    </row>
    <row r="10" spans="1:24" x14ac:dyDescent="0.25">
      <c r="A10" s="94" t="s">
        <v>59</v>
      </c>
      <c r="B10" s="95"/>
      <c r="C10" s="95"/>
      <c r="D10" s="95"/>
      <c r="E10" s="95"/>
      <c r="F10" s="95"/>
      <c r="G10" s="98" t="s">
        <v>60</v>
      </c>
      <c r="H10" s="99"/>
      <c r="I10" s="99"/>
      <c r="J10" s="99"/>
      <c r="K10" s="99"/>
      <c r="L10" s="100"/>
      <c r="M10" s="98" t="s">
        <v>64</v>
      </c>
      <c r="N10" s="99"/>
      <c r="O10" s="99"/>
      <c r="P10" s="99"/>
      <c r="Q10" s="99"/>
      <c r="R10" s="100"/>
      <c r="S10" s="98" t="s">
        <v>65</v>
      </c>
      <c r="T10" s="99"/>
      <c r="U10" s="99"/>
      <c r="V10" s="99"/>
      <c r="W10" s="99"/>
      <c r="X10" s="100"/>
    </row>
    <row r="11" spans="1:24" s="59" customFormat="1" ht="34.5" customHeight="1" x14ac:dyDescent="0.25">
      <c r="A11" s="53" t="s">
        <v>58</v>
      </c>
      <c r="B11" s="54" t="s">
        <v>61</v>
      </c>
      <c r="C11" s="55" t="s">
        <v>62</v>
      </c>
      <c r="D11" s="55" t="s">
        <v>63</v>
      </c>
      <c r="E11" s="88" t="s">
        <v>49</v>
      </c>
      <c r="F11" s="88"/>
      <c r="G11" s="56" t="s">
        <v>58</v>
      </c>
      <c r="H11" s="57" t="s">
        <v>61</v>
      </c>
      <c r="I11" s="58" t="s">
        <v>62</v>
      </c>
      <c r="J11" s="58" t="s">
        <v>63</v>
      </c>
      <c r="K11" s="96" t="s">
        <v>49</v>
      </c>
      <c r="L11" s="97"/>
      <c r="M11" s="56" t="s">
        <v>58</v>
      </c>
      <c r="N11" s="57" t="s">
        <v>61</v>
      </c>
      <c r="O11" s="58" t="s">
        <v>62</v>
      </c>
      <c r="P11" s="58" t="s">
        <v>63</v>
      </c>
      <c r="Q11" s="96" t="s">
        <v>49</v>
      </c>
      <c r="R11" s="97"/>
      <c r="S11" s="56" t="s">
        <v>58</v>
      </c>
      <c r="T11" s="57" t="s">
        <v>61</v>
      </c>
      <c r="U11" s="58" t="s">
        <v>62</v>
      </c>
      <c r="V11" s="58" t="s">
        <v>63</v>
      </c>
      <c r="W11" s="96" t="s">
        <v>49</v>
      </c>
      <c r="X11" s="97"/>
    </row>
    <row r="12" spans="1:24" s="50" customFormat="1" x14ac:dyDescent="0.25">
      <c r="A12" s="52">
        <v>43466</v>
      </c>
      <c r="B12" s="60">
        <f>INDEX('Q1 Holdings'!B$23:CN$23,1,'Informational Inputs'!$H2)</f>
        <v>0</v>
      </c>
      <c r="C12" s="61">
        <f>INDEX('Q1 Holdings'!B$25:CN$25,1,'Informational Inputs'!$H2)</f>
        <v>0</v>
      </c>
      <c r="D12" s="61" t="str">
        <f>INDEX('Q1 Holdings'!B$26:CN$26,1,'Informational Inputs'!$H2)</f>
        <v>N/A</v>
      </c>
      <c r="E12" s="89" t="str">
        <f>IF(OR((D12&lt;1.3),AND(C12&lt;0.03,D12="N/A")),"No","Yes")</f>
        <v>No</v>
      </c>
      <c r="F12" s="89"/>
      <c r="G12" s="62">
        <v>43556</v>
      </c>
      <c r="H12" s="63">
        <f>INDEX('Q2 Holdings'!B$23:CN$23,1,'Informational Inputs'!$H2)</f>
        <v>0</v>
      </c>
      <c r="I12" s="64">
        <f>INDEX('Q2 Holdings'!B$25:CN$25,1,'Informational Inputs'!$H2)</f>
        <v>0</v>
      </c>
      <c r="J12" s="64" t="str">
        <f>INDEX('Q2 Holdings'!B$26:CN$26,1,'Informational Inputs'!$H2)</f>
        <v>N/A</v>
      </c>
      <c r="K12" s="89" t="str">
        <f t="shared" ref="K12:K43" si="0">IF(OR((J12&lt;1.3),AND(I12&lt;0.03,J12="N/A")),"No","Yes")</f>
        <v>No</v>
      </c>
      <c r="L12" s="89"/>
      <c r="M12" s="52">
        <v>43647</v>
      </c>
      <c r="N12" s="60">
        <f>INDEX('Q3 Holdings'!B$23:CN$23,1,'Informational Inputs'!$H2)</f>
        <v>0</v>
      </c>
      <c r="O12" s="61">
        <f>INDEX('Q3 Holdings'!B$25:CN$25,1,'Informational Inputs'!$H2)</f>
        <v>0</v>
      </c>
      <c r="P12" s="61" t="str">
        <f>INDEX('Q3 Holdings'!B$26:CN$26,1,'Informational Inputs'!$H2)</f>
        <v>N/A</v>
      </c>
      <c r="Q12" s="89" t="str">
        <f t="shared" ref="Q12:Q31" si="1">IF(OR((P12&lt;1.3),AND(O12&lt;0.03,P12="N/A")),"No","Yes")</f>
        <v>No</v>
      </c>
      <c r="R12" s="91"/>
      <c r="S12" s="52">
        <v>43739</v>
      </c>
      <c r="T12" s="60">
        <f>INDEX('Q4 Holdings'!B$23:CN$23,1,'Informational Inputs'!$H2)</f>
        <v>0</v>
      </c>
      <c r="U12" s="61">
        <f>INDEX('Q4 Holdings'!B$25:CN$25,1,'Informational Inputs'!$H2)</f>
        <v>0</v>
      </c>
      <c r="V12" s="61" t="str">
        <f>INDEX('Q4 Holdings'!B$26:CN$26,1,'Informational Inputs'!$H2)</f>
        <v>N/A</v>
      </c>
      <c r="W12" s="89" t="str">
        <f t="shared" ref="W12:W43" si="2">IF(OR((V12&lt;1.3),AND(U12&lt;0.03,V12="N/A")),"No","Yes")</f>
        <v>No</v>
      </c>
      <c r="X12" s="91"/>
    </row>
    <row r="13" spans="1:24" s="50" customFormat="1" x14ac:dyDescent="0.25">
      <c r="A13" s="62">
        <v>43467</v>
      </c>
      <c r="B13" s="63">
        <f>INDEX('Q1 Holdings'!B$23:CN$23,1,'Informational Inputs'!$H3)</f>
        <v>0</v>
      </c>
      <c r="C13" s="64">
        <f>INDEX('Q1 Holdings'!B$25:CN$25,1,'Informational Inputs'!$H3)</f>
        <v>0</v>
      </c>
      <c r="D13" s="64" t="str">
        <f>INDEX('Q1 Holdings'!B$26:CN$26,1,'Informational Inputs'!$H3)</f>
        <v>N/A</v>
      </c>
      <c r="E13" s="87" t="str">
        <f t="shared" ref="E13:E20" si="3">IF(OR((D13&lt;1.3),AND(C13&lt;0.03,D13="N/A")),"No","Yes")</f>
        <v>No</v>
      </c>
      <c r="F13" s="87"/>
      <c r="G13" s="62">
        <v>43557</v>
      </c>
      <c r="H13" s="63">
        <f>INDEX('Q2 Holdings'!B$23:CN$23,1,'Informational Inputs'!$H3)</f>
        <v>0</v>
      </c>
      <c r="I13" s="64">
        <f>INDEX('Q2 Holdings'!B$25:CN$25,1,'Informational Inputs'!$H3)</f>
        <v>0</v>
      </c>
      <c r="J13" s="64" t="str">
        <f>INDEX('Q2 Holdings'!B$26:CN$26,1,'Informational Inputs'!$H3)</f>
        <v>N/A</v>
      </c>
      <c r="K13" s="87" t="str">
        <f t="shared" si="0"/>
        <v>No</v>
      </c>
      <c r="L13" s="87"/>
      <c r="M13" s="62">
        <v>43648</v>
      </c>
      <c r="N13" s="63">
        <f>INDEX('Q3 Holdings'!B$23:CN$23,1,'Informational Inputs'!$H3)</f>
        <v>0</v>
      </c>
      <c r="O13" s="64">
        <f>INDEX('Q3 Holdings'!B$25:CN$25,1,'Informational Inputs'!$H3)</f>
        <v>0</v>
      </c>
      <c r="P13" s="64" t="str">
        <f>INDEX('Q3 Holdings'!B$26:CN$26,1,'Informational Inputs'!$H3)</f>
        <v>N/A</v>
      </c>
      <c r="Q13" s="87" t="str">
        <f t="shared" si="1"/>
        <v>No</v>
      </c>
      <c r="R13" s="92"/>
      <c r="S13" s="62">
        <v>43740</v>
      </c>
      <c r="T13" s="63">
        <f>INDEX('Q4 Holdings'!B$23:CN$23,1,'Informational Inputs'!$H3)</f>
        <v>0</v>
      </c>
      <c r="U13" s="64">
        <f>INDEX('Q4 Holdings'!B$25:CN$25,1,'Informational Inputs'!$H3)</f>
        <v>0</v>
      </c>
      <c r="V13" s="64" t="str">
        <f>INDEX('Q4 Holdings'!B$26:CN$26,1,'Informational Inputs'!$H3)</f>
        <v>N/A</v>
      </c>
      <c r="W13" s="87" t="str">
        <f t="shared" si="2"/>
        <v>No</v>
      </c>
      <c r="X13" s="92"/>
    </row>
    <row r="14" spans="1:24" s="50" customFormat="1" x14ac:dyDescent="0.25">
      <c r="A14" s="62">
        <v>43468</v>
      </c>
      <c r="B14" s="63">
        <f>INDEX('Q1 Holdings'!B$23:CN$23,1,'Informational Inputs'!$H4)</f>
        <v>0</v>
      </c>
      <c r="C14" s="64">
        <f>INDEX('Q1 Holdings'!B$25:CN$25,1,'Informational Inputs'!$H4)</f>
        <v>0</v>
      </c>
      <c r="D14" s="64" t="str">
        <f>INDEX('Q1 Holdings'!B$26:CN$26,1,'Informational Inputs'!$H4)</f>
        <v>N/A</v>
      </c>
      <c r="E14" s="87" t="str">
        <f t="shared" si="3"/>
        <v>No</v>
      </c>
      <c r="F14" s="87"/>
      <c r="G14" s="62">
        <v>43558</v>
      </c>
      <c r="H14" s="63">
        <f>INDEX('Q2 Holdings'!B$23:CN$23,1,'Informational Inputs'!$H4)</f>
        <v>0</v>
      </c>
      <c r="I14" s="64">
        <f>INDEX('Q2 Holdings'!B$25:CN$25,1,'Informational Inputs'!$H4)</f>
        <v>0</v>
      </c>
      <c r="J14" s="64" t="str">
        <f>INDEX('Q2 Holdings'!B$26:CN$26,1,'Informational Inputs'!$H4)</f>
        <v>N/A</v>
      </c>
      <c r="K14" s="87" t="str">
        <f t="shared" si="0"/>
        <v>No</v>
      </c>
      <c r="L14" s="87"/>
      <c r="M14" s="62">
        <v>43649</v>
      </c>
      <c r="N14" s="63">
        <f>INDEX('Q3 Holdings'!B$23:CN$23,1,'Informational Inputs'!$H4)</f>
        <v>0</v>
      </c>
      <c r="O14" s="64">
        <f>INDEX('Q3 Holdings'!B$25:CN$25,1,'Informational Inputs'!$H4)</f>
        <v>0</v>
      </c>
      <c r="P14" s="64" t="str">
        <f>INDEX('Q3 Holdings'!B$26:CN$26,1,'Informational Inputs'!$H4)</f>
        <v>N/A</v>
      </c>
      <c r="Q14" s="87" t="str">
        <f t="shared" si="1"/>
        <v>No</v>
      </c>
      <c r="R14" s="92"/>
      <c r="S14" s="62">
        <v>43741</v>
      </c>
      <c r="T14" s="63">
        <f>INDEX('Q4 Holdings'!B$23:CN$23,1,'Informational Inputs'!$H4)</f>
        <v>0</v>
      </c>
      <c r="U14" s="64">
        <f>INDEX('Q4 Holdings'!B$25:CN$25,1,'Informational Inputs'!$H4)</f>
        <v>0</v>
      </c>
      <c r="V14" s="64" t="str">
        <f>INDEX('Q4 Holdings'!B$26:CN$26,1,'Informational Inputs'!$H4)</f>
        <v>N/A</v>
      </c>
      <c r="W14" s="87" t="str">
        <f t="shared" si="2"/>
        <v>No</v>
      </c>
      <c r="X14" s="92"/>
    </row>
    <row r="15" spans="1:24" s="50" customFormat="1" x14ac:dyDescent="0.25">
      <c r="A15" s="62">
        <v>43469</v>
      </c>
      <c r="B15" s="63">
        <f>INDEX('Q1 Holdings'!B$23:CN$23,1,'Informational Inputs'!$H5)</f>
        <v>0</v>
      </c>
      <c r="C15" s="64">
        <f>INDEX('Q1 Holdings'!B$25:CN$25,1,'Informational Inputs'!$H5)</f>
        <v>0</v>
      </c>
      <c r="D15" s="64" t="str">
        <f>INDEX('Q1 Holdings'!B$26:CN$26,1,'Informational Inputs'!$H5)</f>
        <v>N/A</v>
      </c>
      <c r="E15" s="87" t="str">
        <f t="shared" si="3"/>
        <v>No</v>
      </c>
      <c r="F15" s="87"/>
      <c r="G15" s="62">
        <v>43559</v>
      </c>
      <c r="H15" s="63">
        <f>INDEX('Q2 Holdings'!B$23:CN$23,1,'Informational Inputs'!$H5)</f>
        <v>0</v>
      </c>
      <c r="I15" s="64">
        <f>INDEX('Q2 Holdings'!B$25:CN$25,1,'Informational Inputs'!$H5)</f>
        <v>0</v>
      </c>
      <c r="J15" s="64" t="str">
        <f>INDEX('Q2 Holdings'!B$26:CN$26,1,'Informational Inputs'!$H5)</f>
        <v>N/A</v>
      </c>
      <c r="K15" s="87" t="str">
        <f t="shared" si="0"/>
        <v>No</v>
      </c>
      <c r="L15" s="87"/>
      <c r="M15" s="62">
        <v>43650</v>
      </c>
      <c r="N15" s="63">
        <f>INDEX('Q3 Holdings'!B$23:CN$23,1,'Informational Inputs'!$H5)</f>
        <v>0</v>
      </c>
      <c r="O15" s="64">
        <f>INDEX('Q3 Holdings'!B$25:CN$25,1,'Informational Inputs'!$H5)</f>
        <v>0</v>
      </c>
      <c r="P15" s="64" t="str">
        <f>INDEX('Q3 Holdings'!B$26:CN$26,1,'Informational Inputs'!$H5)</f>
        <v>N/A</v>
      </c>
      <c r="Q15" s="87" t="str">
        <f t="shared" si="1"/>
        <v>No</v>
      </c>
      <c r="R15" s="92"/>
      <c r="S15" s="62">
        <v>43742</v>
      </c>
      <c r="T15" s="63">
        <f>INDEX('Q4 Holdings'!B$23:CN$23,1,'Informational Inputs'!$H5)</f>
        <v>0</v>
      </c>
      <c r="U15" s="64">
        <f>INDEX('Q4 Holdings'!B$25:CN$25,1,'Informational Inputs'!$H5)</f>
        <v>0</v>
      </c>
      <c r="V15" s="64" t="str">
        <f>INDEX('Q4 Holdings'!B$26:CN$26,1,'Informational Inputs'!$H5)</f>
        <v>N/A</v>
      </c>
      <c r="W15" s="87" t="str">
        <f t="shared" si="2"/>
        <v>No</v>
      </c>
      <c r="X15" s="92"/>
    </row>
    <row r="16" spans="1:24" s="50" customFormat="1" x14ac:dyDescent="0.25">
      <c r="A16" s="62">
        <v>43470</v>
      </c>
      <c r="B16" s="63">
        <f>INDEX('Q1 Holdings'!B$23:CN$23,1,'Informational Inputs'!$H6)</f>
        <v>0</v>
      </c>
      <c r="C16" s="64">
        <f>INDEX('Q1 Holdings'!B$25:CN$25,1,'Informational Inputs'!$H6)</f>
        <v>0</v>
      </c>
      <c r="D16" s="64" t="str">
        <f>INDEX('Q1 Holdings'!B$26:CN$26,1,'Informational Inputs'!$H6)</f>
        <v>N/A</v>
      </c>
      <c r="E16" s="87" t="str">
        <f t="shared" si="3"/>
        <v>No</v>
      </c>
      <c r="F16" s="87"/>
      <c r="G16" s="62">
        <v>43560</v>
      </c>
      <c r="H16" s="63">
        <f>INDEX('Q2 Holdings'!B$23:CN$23,1,'Informational Inputs'!$H6)</f>
        <v>0</v>
      </c>
      <c r="I16" s="64">
        <f>INDEX('Q2 Holdings'!B$25:CN$25,1,'Informational Inputs'!$H6)</f>
        <v>0</v>
      </c>
      <c r="J16" s="64" t="str">
        <f>INDEX('Q2 Holdings'!B$26:CN$26,1,'Informational Inputs'!$H6)</f>
        <v>N/A</v>
      </c>
      <c r="K16" s="87" t="str">
        <f t="shared" si="0"/>
        <v>No</v>
      </c>
      <c r="L16" s="87"/>
      <c r="M16" s="62">
        <v>43651</v>
      </c>
      <c r="N16" s="63">
        <f>INDEX('Q3 Holdings'!B$23:CN$23,1,'Informational Inputs'!$H6)</f>
        <v>0</v>
      </c>
      <c r="O16" s="64">
        <f>INDEX('Q3 Holdings'!B$25:CN$25,1,'Informational Inputs'!$H6)</f>
        <v>0</v>
      </c>
      <c r="P16" s="64" t="str">
        <f>INDEX('Q3 Holdings'!B$26:CN$26,1,'Informational Inputs'!$H6)</f>
        <v>N/A</v>
      </c>
      <c r="Q16" s="87" t="str">
        <f t="shared" si="1"/>
        <v>No</v>
      </c>
      <c r="R16" s="92"/>
      <c r="S16" s="62">
        <v>43743</v>
      </c>
      <c r="T16" s="63">
        <f>INDEX('Q4 Holdings'!B$23:CN$23,1,'Informational Inputs'!$H6)</f>
        <v>0</v>
      </c>
      <c r="U16" s="64">
        <f>INDEX('Q4 Holdings'!B$25:CN$25,1,'Informational Inputs'!$H6)</f>
        <v>0</v>
      </c>
      <c r="V16" s="64" t="str">
        <f>INDEX('Q4 Holdings'!B$26:CN$26,1,'Informational Inputs'!$H6)</f>
        <v>N/A</v>
      </c>
      <c r="W16" s="87" t="str">
        <f t="shared" si="2"/>
        <v>No</v>
      </c>
      <c r="X16" s="92"/>
    </row>
    <row r="17" spans="1:24" s="50" customFormat="1" x14ac:dyDescent="0.25">
      <c r="A17" s="62">
        <v>43471</v>
      </c>
      <c r="B17" s="63">
        <f>INDEX('Q1 Holdings'!B$23:CN$23,1,'Informational Inputs'!$H7)</f>
        <v>0</v>
      </c>
      <c r="C17" s="64">
        <f>INDEX('Q1 Holdings'!B$25:CN$25,1,'Informational Inputs'!$H7)</f>
        <v>0</v>
      </c>
      <c r="D17" s="64" t="str">
        <f>INDEX('Q1 Holdings'!B$26:CN$26,1,'Informational Inputs'!$H7)</f>
        <v>N/A</v>
      </c>
      <c r="E17" s="87" t="str">
        <f t="shared" si="3"/>
        <v>No</v>
      </c>
      <c r="F17" s="87"/>
      <c r="G17" s="62">
        <v>43561</v>
      </c>
      <c r="H17" s="63">
        <f>INDEX('Q2 Holdings'!B$23:CN$23,1,'Informational Inputs'!$H7)</f>
        <v>0</v>
      </c>
      <c r="I17" s="64">
        <f>INDEX('Q2 Holdings'!B$25:CN$25,1,'Informational Inputs'!$H7)</f>
        <v>0</v>
      </c>
      <c r="J17" s="64" t="str">
        <f>INDEX('Q2 Holdings'!B$26:CN$26,1,'Informational Inputs'!$H7)</f>
        <v>N/A</v>
      </c>
      <c r="K17" s="87" t="str">
        <f t="shared" si="0"/>
        <v>No</v>
      </c>
      <c r="L17" s="87"/>
      <c r="M17" s="62">
        <v>43652</v>
      </c>
      <c r="N17" s="63">
        <f>INDEX('Q3 Holdings'!B$23:CN$23,1,'Informational Inputs'!$H7)</f>
        <v>0</v>
      </c>
      <c r="O17" s="64">
        <f>INDEX('Q3 Holdings'!B$25:CN$25,1,'Informational Inputs'!$H7)</f>
        <v>0</v>
      </c>
      <c r="P17" s="64" t="str">
        <f>INDEX('Q3 Holdings'!B$26:CN$26,1,'Informational Inputs'!$H7)</f>
        <v>N/A</v>
      </c>
      <c r="Q17" s="87" t="str">
        <f t="shared" si="1"/>
        <v>No</v>
      </c>
      <c r="R17" s="92"/>
      <c r="S17" s="62">
        <v>43744</v>
      </c>
      <c r="T17" s="63">
        <f>INDEX('Q4 Holdings'!B$23:CN$23,1,'Informational Inputs'!$H7)</f>
        <v>0</v>
      </c>
      <c r="U17" s="64">
        <f>INDEX('Q4 Holdings'!B$25:CN$25,1,'Informational Inputs'!$H7)</f>
        <v>0</v>
      </c>
      <c r="V17" s="64" t="str">
        <f>INDEX('Q4 Holdings'!B$26:CN$26,1,'Informational Inputs'!$H7)</f>
        <v>N/A</v>
      </c>
      <c r="W17" s="87" t="str">
        <f t="shared" si="2"/>
        <v>No</v>
      </c>
      <c r="X17" s="92"/>
    </row>
    <row r="18" spans="1:24" s="50" customFormat="1" x14ac:dyDescent="0.25">
      <c r="A18" s="62">
        <v>43472</v>
      </c>
      <c r="B18" s="63">
        <f>INDEX('Q1 Holdings'!B$23:CN$23,1,'Informational Inputs'!$H8)</f>
        <v>0</v>
      </c>
      <c r="C18" s="64">
        <f>INDEX('Q1 Holdings'!B$25:CN$25,1,'Informational Inputs'!$H8)</f>
        <v>0</v>
      </c>
      <c r="D18" s="64" t="str">
        <f>INDEX('Q1 Holdings'!B$26:CN$26,1,'Informational Inputs'!$H8)</f>
        <v>N/A</v>
      </c>
      <c r="E18" s="87" t="str">
        <f t="shared" si="3"/>
        <v>No</v>
      </c>
      <c r="F18" s="87"/>
      <c r="G18" s="62">
        <v>43562</v>
      </c>
      <c r="H18" s="63">
        <f>INDEX('Q2 Holdings'!B$23:CN$23,1,'Informational Inputs'!$H8)</f>
        <v>0</v>
      </c>
      <c r="I18" s="64">
        <f>INDEX('Q2 Holdings'!B$25:CN$25,1,'Informational Inputs'!$H8)</f>
        <v>0</v>
      </c>
      <c r="J18" s="64" t="str">
        <f>INDEX('Q2 Holdings'!B$26:CN$26,1,'Informational Inputs'!$H8)</f>
        <v>N/A</v>
      </c>
      <c r="K18" s="87" t="str">
        <f t="shared" si="0"/>
        <v>No</v>
      </c>
      <c r="L18" s="87"/>
      <c r="M18" s="62">
        <v>43653</v>
      </c>
      <c r="N18" s="63">
        <f>INDEX('Q3 Holdings'!B$23:CN$23,1,'Informational Inputs'!$H8)</f>
        <v>0</v>
      </c>
      <c r="O18" s="64">
        <f>INDEX('Q3 Holdings'!B$25:CN$25,1,'Informational Inputs'!$H8)</f>
        <v>0</v>
      </c>
      <c r="P18" s="64" t="str">
        <f>INDEX('Q3 Holdings'!B$26:CN$26,1,'Informational Inputs'!$H8)</f>
        <v>N/A</v>
      </c>
      <c r="Q18" s="87" t="str">
        <f t="shared" si="1"/>
        <v>No</v>
      </c>
      <c r="R18" s="92"/>
      <c r="S18" s="62">
        <v>43745</v>
      </c>
      <c r="T18" s="63">
        <f>INDEX('Q4 Holdings'!B$23:CN$23,1,'Informational Inputs'!$H8)</f>
        <v>0</v>
      </c>
      <c r="U18" s="64">
        <f>INDEX('Q4 Holdings'!B$25:CN$25,1,'Informational Inputs'!$H8)</f>
        <v>0</v>
      </c>
      <c r="V18" s="64" t="str">
        <f>INDEX('Q4 Holdings'!B$26:CN$26,1,'Informational Inputs'!$H8)</f>
        <v>N/A</v>
      </c>
      <c r="W18" s="87" t="str">
        <f t="shared" si="2"/>
        <v>No</v>
      </c>
      <c r="X18" s="92"/>
    </row>
    <row r="19" spans="1:24" s="50" customFormat="1" x14ac:dyDescent="0.25">
      <c r="A19" s="62">
        <v>43473</v>
      </c>
      <c r="B19" s="63">
        <f>INDEX('Q1 Holdings'!B$23:CN$23,1,'Informational Inputs'!$H9)</f>
        <v>0</v>
      </c>
      <c r="C19" s="64">
        <f>INDEX('Q1 Holdings'!B$25:CN$25,1,'Informational Inputs'!$H9)</f>
        <v>0</v>
      </c>
      <c r="D19" s="64" t="str">
        <f>INDEX('Q1 Holdings'!B$26:CN$26,1,'Informational Inputs'!$H9)</f>
        <v>N/A</v>
      </c>
      <c r="E19" s="87" t="str">
        <f t="shared" si="3"/>
        <v>No</v>
      </c>
      <c r="F19" s="87"/>
      <c r="G19" s="62">
        <v>43563</v>
      </c>
      <c r="H19" s="63">
        <f>INDEX('Q2 Holdings'!B$23:CN$23,1,'Informational Inputs'!$H9)</f>
        <v>0</v>
      </c>
      <c r="I19" s="64">
        <f>INDEX('Q2 Holdings'!B$25:CN$25,1,'Informational Inputs'!$H9)</f>
        <v>0</v>
      </c>
      <c r="J19" s="64" t="str">
        <f>INDEX('Q2 Holdings'!B$26:CN$26,1,'Informational Inputs'!$H9)</f>
        <v>N/A</v>
      </c>
      <c r="K19" s="87" t="str">
        <f t="shared" si="0"/>
        <v>No</v>
      </c>
      <c r="L19" s="87"/>
      <c r="M19" s="62">
        <v>43654</v>
      </c>
      <c r="N19" s="63">
        <f>INDEX('Q3 Holdings'!B$23:CN$23,1,'Informational Inputs'!$H9)</f>
        <v>0</v>
      </c>
      <c r="O19" s="64">
        <f>INDEX('Q3 Holdings'!B$25:CN$25,1,'Informational Inputs'!$H9)</f>
        <v>0</v>
      </c>
      <c r="P19" s="64" t="str">
        <f>INDEX('Q3 Holdings'!B$26:CN$26,1,'Informational Inputs'!$H9)</f>
        <v>N/A</v>
      </c>
      <c r="Q19" s="87" t="str">
        <f t="shared" si="1"/>
        <v>No</v>
      </c>
      <c r="R19" s="92"/>
      <c r="S19" s="62">
        <v>43746</v>
      </c>
      <c r="T19" s="63">
        <f>INDEX('Q4 Holdings'!B$23:CN$23,1,'Informational Inputs'!$H9)</f>
        <v>0</v>
      </c>
      <c r="U19" s="64">
        <f>INDEX('Q4 Holdings'!B$25:CN$25,1,'Informational Inputs'!$H9)</f>
        <v>0</v>
      </c>
      <c r="V19" s="64" t="str">
        <f>INDEX('Q4 Holdings'!B$26:CN$26,1,'Informational Inputs'!$H9)</f>
        <v>N/A</v>
      </c>
      <c r="W19" s="87" t="str">
        <f t="shared" si="2"/>
        <v>No</v>
      </c>
      <c r="X19" s="92"/>
    </row>
    <row r="20" spans="1:24" s="50" customFormat="1" x14ac:dyDescent="0.25">
      <c r="A20" s="62">
        <v>43474</v>
      </c>
      <c r="B20" s="63">
        <f>INDEX('Q1 Holdings'!B$23:CN$23,1,'Informational Inputs'!$H10)</f>
        <v>0</v>
      </c>
      <c r="C20" s="64">
        <f>INDEX('Q1 Holdings'!B$25:CN$25,1,'Informational Inputs'!$H10)</f>
        <v>0</v>
      </c>
      <c r="D20" s="64" t="str">
        <f>INDEX('Q1 Holdings'!B$26:CN$26,1,'Informational Inputs'!$H10)</f>
        <v>N/A</v>
      </c>
      <c r="E20" s="87" t="str">
        <f t="shared" si="3"/>
        <v>No</v>
      </c>
      <c r="F20" s="87"/>
      <c r="G20" s="62">
        <v>43564</v>
      </c>
      <c r="H20" s="63">
        <f>INDEX('Q2 Holdings'!B$23:CN$23,1,'Informational Inputs'!$H10)</f>
        <v>0</v>
      </c>
      <c r="I20" s="64">
        <f>INDEX('Q2 Holdings'!B$25:CN$25,1,'Informational Inputs'!$H10)</f>
        <v>0</v>
      </c>
      <c r="J20" s="64" t="str">
        <f>INDEX('Q2 Holdings'!B$26:CN$26,1,'Informational Inputs'!$H10)</f>
        <v>N/A</v>
      </c>
      <c r="K20" s="87" t="str">
        <f t="shared" si="0"/>
        <v>No</v>
      </c>
      <c r="L20" s="87"/>
      <c r="M20" s="62">
        <v>43655</v>
      </c>
      <c r="N20" s="63">
        <f>INDEX('Q3 Holdings'!B$23:CN$23,1,'Informational Inputs'!$H10)</f>
        <v>0</v>
      </c>
      <c r="O20" s="64">
        <f>INDEX('Q3 Holdings'!B$25:CN$25,1,'Informational Inputs'!$H10)</f>
        <v>0</v>
      </c>
      <c r="P20" s="64" t="str">
        <f>INDEX('Q3 Holdings'!B$26:CN$26,1,'Informational Inputs'!$H10)</f>
        <v>N/A</v>
      </c>
      <c r="Q20" s="87" t="str">
        <f t="shared" si="1"/>
        <v>No</v>
      </c>
      <c r="R20" s="92"/>
      <c r="S20" s="62">
        <v>43747</v>
      </c>
      <c r="T20" s="63">
        <f>INDEX('Q4 Holdings'!B$23:CN$23,1,'Informational Inputs'!$H10)</f>
        <v>0</v>
      </c>
      <c r="U20" s="64">
        <f>INDEX('Q4 Holdings'!B$25:CN$25,1,'Informational Inputs'!$H10)</f>
        <v>0</v>
      </c>
      <c r="V20" s="64" t="str">
        <f>INDEX('Q4 Holdings'!B$26:CN$26,1,'Informational Inputs'!$H10)</f>
        <v>N/A</v>
      </c>
      <c r="W20" s="87" t="str">
        <f t="shared" si="2"/>
        <v>No</v>
      </c>
      <c r="X20" s="92"/>
    </row>
    <row r="21" spans="1:24" s="50" customFormat="1" x14ac:dyDescent="0.25">
      <c r="A21" s="62">
        <v>43475</v>
      </c>
      <c r="B21" s="63">
        <f>INDEX('Q1 Holdings'!B$23:CN$23,1,'Informational Inputs'!$H11)</f>
        <v>0</v>
      </c>
      <c r="C21" s="64">
        <f>INDEX('Q1 Holdings'!B$25:CN$25,1,'Informational Inputs'!$H11)</f>
        <v>0</v>
      </c>
      <c r="D21" s="64" t="str">
        <f>INDEX('Q1 Holdings'!B$26:CN$26,1,'Informational Inputs'!$H11)</f>
        <v>N/A</v>
      </c>
      <c r="E21" s="87" t="str">
        <f t="shared" ref="E21:E84" si="4">IF(OR((D21&lt;1.3),AND(C21&lt;0.03,D21="N/A")),"No","Yes")</f>
        <v>No</v>
      </c>
      <c r="F21" s="87"/>
      <c r="G21" s="62">
        <v>43565</v>
      </c>
      <c r="H21" s="63">
        <f>INDEX('Q2 Holdings'!B$23:CN$23,1,'Informational Inputs'!$H11)</f>
        <v>0</v>
      </c>
      <c r="I21" s="64">
        <f>INDEX('Q2 Holdings'!B$25:CN$25,1,'Informational Inputs'!$H11)</f>
        <v>0</v>
      </c>
      <c r="J21" s="64" t="str">
        <f>INDEX('Q2 Holdings'!B$26:CN$26,1,'Informational Inputs'!$H11)</f>
        <v>N/A</v>
      </c>
      <c r="K21" s="87" t="str">
        <f t="shared" si="0"/>
        <v>No</v>
      </c>
      <c r="L21" s="87"/>
      <c r="M21" s="62">
        <v>43656</v>
      </c>
      <c r="N21" s="63">
        <f>INDEX('Q3 Holdings'!B$23:CN$23,1,'Informational Inputs'!$H11)</f>
        <v>0</v>
      </c>
      <c r="O21" s="64">
        <f>INDEX('Q3 Holdings'!B$25:CN$25,1,'Informational Inputs'!$H11)</f>
        <v>0</v>
      </c>
      <c r="P21" s="64" t="str">
        <f>INDEX('Q3 Holdings'!B$26:CN$26,1,'Informational Inputs'!$H11)</f>
        <v>N/A</v>
      </c>
      <c r="Q21" s="87" t="str">
        <f t="shared" si="1"/>
        <v>No</v>
      </c>
      <c r="R21" s="92"/>
      <c r="S21" s="62">
        <v>43748</v>
      </c>
      <c r="T21" s="63">
        <f>INDEX('Q4 Holdings'!B$23:CN$23,1,'Informational Inputs'!$H11)</f>
        <v>0</v>
      </c>
      <c r="U21" s="64">
        <f>INDEX('Q4 Holdings'!B$25:CN$25,1,'Informational Inputs'!$H11)</f>
        <v>0</v>
      </c>
      <c r="V21" s="64" t="str">
        <f>INDEX('Q4 Holdings'!B$26:CN$26,1,'Informational Inputs'!$H11)</f>
        <v>N/A</v>
      </c>
      <c r="W21" s="87" t="str">
        <f t="shared" si="2"/>
        <v>No</v>
      </c>
      <c r="X21" s="92"/>
    </row>
    <row r="22" spans="1:24" s="50" customFormat="1" x14ac:dyDescent="0.25">
      <c r="A22" s="62">
        <v>43476</v>
      </c>
      <c r="B22" s="63">
        <f>INDEX('Q1 Holdings'!B$23:CN$23,1,'Informational Inputs'!$H12)</f>
        <v>0</v>
      </c>
      <c r="C22" s="64">
        <f>INDEX('Q1 Holdings'!B$25:CN$25,1,'Informational Inputs'!$H12)</f>
        <v>0</v>
      </c>
      <c r="D22" s="64" t="str">
        <f>INDEX('Q1 Holdings'!B$26:CN$26,1,'Informational Inputs'!$H12)</f>
        <v>N/A</v>
      </c>
      <c r="E22" s="87" t="str">
        <f t="shared" si="4"/>
        <v>No</v>
      </c>
      <c r="F22" s="87"/>
      <c r="G22" s="62">
        <v>43566</v>
      </c>
      <c r="H22" s="63">
        <f>INDEX('Q2 Holdings'!B$23:CN$23,1,'Informational Inputs'!$H12)</f>
        <v>0</v>
      </c>
      <c r="I22" s="64">
        <f>INDEX('Q2 Holdings'!B$25:CN$25,1,'Informational Inputs'!$H12)</f>
        <v>0</v>
      </c>
      <c r="J22" s="64" t="str">
        <f>INDEX('Q2 Holdings'!B$26:CN$26,1,'Informational Inputs'!$H12)</f>
        <v>N/A</v>
      </c>
      <c r="K22" s="87" t="str">
        <f t="shared" si="0"/>
        <v>No</v>
      </c>
      <c r="L22" s="87"/>
      <c r="M22" s="62">
        <v>43657</v>
      </c>
      <c r="N22" s="63">
        <f>INDEX('Q3 Holdings'!B$23:CN$23,1,'Informational Inputs'!$H12)</f>
        <v>0</v>
      </c>
      <c r="O22" s="64">
        <f>INDEX('Q3 Holdings'!B$25:CN$25,1,'Informational Inputs'!$H12)</f>
        <v>0</v>
      </c>
      <c r="P22" s="64" t="str">
        <f>INDEX('Q3 Holdings'!B$26:CN$26,1,'Informational Inputs'!$H12)</f>
        <v>N/A</v>
      </c>
      <c r="Q22" s="87" t="str">
        <f t="shared" si="1"/>
        <v>No</v>
      </c>
      <c r="R22" s="92"/>
      <c r="S22" s="62">
        <v>43749</v>
      </c>
      <c r="T22" s="63">
        <f>INDEX('Q4 Holdings'!B$23:CN$23,1,'Informational Inputs'!$H12)</f>
        <v>0</v>
      </c>
      <c r="U22" s="64">
        <f>INDEX('Q4 Holdings'!B$25:CN$25,1,'Informational Inputs'!$H12)</f>
        <v>0</v>
      </c>
      <c r="V22" s="64" t="str">
        <f>INDEX('Q4 Holdings'!B$26:CN$26,1,'Informational Inputs'!$H12)</f>
        <v>N/A</v>
      </c>
      <c r="W22" s="87" t="str">
        <f t="shared" si="2"/>
        <v>No</v>
      </c>
      <c r="X22" s="92"/>
    </row>
    <row r="23" spans="1:24" s="50" customFormat="1" x14ac:dyDescent="0.25">
      <c r="A23" s="62">
        <v>43477</v>
      </c>
      <c r="B23" s="63">
        <f>INDEX('Q1 Holdings'!B$23:CN$23,1,'Informational Inputs'!$H13)</f>
        <v>0</v>
      </c>
      <c r="C23" s="64">
        <f>INDEX('Q1 Holdings'!B$25:CN$25,1,'Informational Inputs'!$H13)</f>
        <v>0</v>
      </c>
      <c r="D23" s="64" t="str">
        <f>INDEX('Q1 Holdings'!B$26:CN$26,1,'Informational Inputs'!$H13)</f>
        <v>N/A</v>
      </c>
      <c r="E23" s="87" t="str">
        <f t="shared" si="4"/>
        <v>No</v>
      </c>
      <c r="F23" s="87"/>
      <c r="G23" s="62">
        <v>43567</v>
      </c>
      <c r="H23" s="63">
        <f>INDEX('Q2 Holdings'!B$23:CN$23,1,'Informational Inputs'!$H13)</f>
        <v>0</v>
      </c>
      <c r="I23" s="64">
        <f>INDEX('Q2 Holdings'!B$25:CN$25,1,'Informational Inputs'!$H13)</f>
        <v>0</v>
      </c>
      <c r="J23" s="64" t="str">
        <f>INDEX('Q2 Holdings'!B$26:CN$26,1,'Informational Inputs'!$H13)</f>
        <v>N/A</v>
      </c>
      <c r="K23" s="87" t="str">
        <f t="shared" si="0"/>
        <v>No</v>
      </c>
      <c r="L23" s="87"/>
      <c r="M23" s="62">
        <v>43658</v>
      </c>
      <c r="N23" s="63">
        <f>INDEX('Q3 Holdings'!B$23:CN$23,1,'Informational Inputs'!$H13)</f>
        <v>0</v>
      </c>
      <c r="O23" s="64">
        <f>INDEX('Q3 Holdings'!B$25:CN$25,1,'Informational Inputs'!$H13)</f>
        <v>0</v>
      </c>
      <c r="P23" s="64" t="str">
        <f>INDEX('Q3 Holdings'!B$26:CN$26,1,'Informational Inputs'!$H13)</f>
        <v>N/A</v>
      </c>
      <c r="Q23" s="87" t="str">
        <f t="shared" si="1"/>
        <v>No</v>
      </c>
      <c r="R23" s="92"/>
      <c r="S23" s="62">
        <v>43750</v>
      </c>
      <c r="T23" s="63">
        <f>INDEX('Q4 Holdings'!B$23:CN$23,1,'Informational Inputs'!$H13)</f>
        <v>0</v>
      </c>
      <c r="U23" s="64">
        <f>INDEX('Q4 Holdings'!B$25:CN$25,1,'Informational Inputs'!$H13)</f>
        <v>0</v>
      </c>
      <c r="V23" s="64" t="str">
        <f>INDEX('Q4 Holdings'!B$26:CN$26,1,'Informational Inputs'!$H13)</f>
        <v>N/A</v>
      </c>
      <c r="W23" s="87" t="str">
        <f t="shared" si="2"/>
        <v>No</v>
      </c>
      <c r="X23" s="92"/>
    </row>
    <row r="24" spans="1:24" s="50" customFormat="1" x14ac:dyDescent="0.25">
      <c r="A24" s="62">
        <v>43478</v>
      </c>
      <c r="B24" s="63">
        <f>INDEX('Q1 Holdings'!B$23:CN$23,1,'Informational Inputs'!$H14)</f>
        <v>0</v>
      </c>
      <c r="C24" s="64">
        <f>INDEX('Q1 Holdings'!B$25:CN$25,1,'Informational Inputs'!$H14)</f>
        <v>0</v>
      </c>
      <c r="D24" s="64" t="str">
        <f>INDEX('Q1 Holdings'!B$26:CN$26,1,'Informational Inputs'!$H14)</f>
        <v>N/A</v>
      </c>
      <c r="E24" s="87" t="str">
        <f t="shared" si="4"/>
        <v>No</v>
      </c>
      <c r="F24" s="87"/>
      <c r="G24" s="62">
        <v>43568</v>
      </c>
      <c r="H24" s="63">
        <f>INDEX('Q2 Holdings'!B$23:CN$23,1,'Informational Inputs'!$H14)</f>
        <v>0</v>
      </c>
      <c r="I24" s="64">
        <f>INDEX('Q2 Holdings'!B$25:CN$25,1,'Informational Inputs'!$H14)</f>
        <v>0</v>
      </c>
      <c r="J24" s="64" t="str">
        <f>INDEX('Q2 Holdings'!B$26:CN$26,1,'Informational Inputs'!$H14)</f>
        <v>N/A</v>
      </c>
      <c r="K24" s="87" t="str">
        <f t="shared" si="0"/>
        <v>No</v>
      </c>
      <c r="L24" s="87"/>
      <c r="M24" s="62">
        <v>43659</v>
      </c>
      <c r="N24" s="63">
        <f>INDEX('Q3 Holdings'!B$23:CN$23,1,'Informational Inputs'!$H14)</f>
        <v>0</v>
      </c>
      <c r="O24" s="64">
        <f>INDEX('Q3 Holdings'!B$25:CN$25,1,'Informational Inputs'!$H14)</f>
        <v>0</v>
      </c>
      <c r="P24" s="64" t="str">
        <f>INDEX('Q3 Holdings'!B$26:CN$26,1,'Informational Inputs'!$H14)</f>
        <v>N/A</v>
      </c>
      <c r="Q24" s="87" t="str">
        <f t="shared" si="1"/>
        <v>No</v>
      </c>
      <c r="R24" s="92"/>
      <c r="S24" s="62">
        <v>43751</v>
      </c>
      <c r="T24" s="63">
        <f>INDEX('Q4 Holdings'!B$23:CN$23,1,'Informational Inputs'!$H14)</f>
        <v>0</v>
      </c>
      <c r="U24" s="64">
        <f>INDEX('Q4 Holdings'!B$25:CN$25,1,'Informational Inputs'!$H14)</f>
        <v>0</v>
      </c>
      <c r="V24" s="64" t="str">
        <f>INDEX('Q4 Holdings'!B$26:CN$26,1,'Informational Inputs'!$H14)</f>
        <v>N/A</v>
      </c>
      <c r="W24" s="87" t="str">
        <f t="shared" si="2"/>
        <v>No</v>
      </c>
      <c r="X24" s="92"/>
    </row>
    <row r="25" spans="1:24" s="50" customFormat="1" x14ac:dyDescent="0.25">
      <c r="A25" s="62">
        <v>43479</v>
      </c>
      <c r="B25" s="63">
        <f>INDEX('Q1 Holdings'!B$23:CN$23,1,'Informational Inputs'!$H15)</f>
        <v>0</v>
      </c>
      <c r="C25" s="64">
        <f>INDEX('Q1 Holdings'!B$25:CN$25,1,'Informational Inputs'!$H15)</f>
        <v>0</v>
      </c>
      <c r="D25" s="64" t="str">
        <f>INDEX('Q1 Holdings'!B$26:CN$26,1,'Informational Inputs'!$H15)</f>
        <v>N/A</v>
      </c>
      <c r="E25" s="87" t="str">
        <f t="shared" si="4"/>
        <v>No</v>
      </c>
      <c r="F25" s="87"/>
      <c r="G25" s="62">
        <v>43569</v>
      </c>
      <c r="H25" s="63">
        <f>INDEX('Q2 Holdings'!B$23:CN$23,1,'Informational Inputs'!$H15)</f>
        <v>0</v>
      </c>
      <c r="I25" s="64">
        <f>INDEX('Q2 Holdings'!B$25:CN$25,1,'Informational Inputs'!$H15)</f>
        <v>0</v>
      </c>
      <c r="J25" s="64" t="str">
        <f>INDEX('Q2 Holdings'!B$26:CN$26,1,'Informational Inputs'!$H15)</f>
        <v>N/A</v>
      </c>
      <c r="K25" s="87" t="str">
        <f t="shared" si="0"/>
        <v>No</v>
      </c>
      <c r="L25" s="87"/>
      <c r="M25" s="62">
        <v>43660</v>
      </c>
      <c r="N25" s="63">
        <f>INDEX('Q3 Holdings'!B$23:CN$23,1,'Informational Inputs'!$H15)</f>
        <v>0</v>
      </c>
      <c r="O25" s="64">
        <f>INDEX('Q3 Holdings'!B$25:CN$25,1,'Informational Inputs'!$H15)</f>
        <v>0</v>
      </c>
      <c r="P25" s="64" t="str">
        <f>INDEX('Q3 Holdings'!B$26:CN$26,1,'Informational Inputs'!$H15)</f>
        <v>N/A</v>
      </c>
      <c r="Q25" s="87" t="str">
        <f t="shared" si="1"/>
        <v>No</v>
      </c>
      <c r="R25" s="92"/>
      <c r="S25" s="62">
        <v>43752</v>
      </c>
      <c r="T25" s="63">
        <f>INDEX('Q4 Holdings'!B$23:CN$23,1,'Informational Inputs'!$H15)</f>
        <v>0</v>
      </c>
      <c r="U25" s="64">
        <f>INDEX('Q4 Holdings'!B$25:CN$25,1,'Informational Inputs'!$H15)</f>
        <v>0</v>
      </c>
      <c r="V25" s="64" t="str">
        <f>INDEX('Q4 Holdings'!B$26:CN$26,1,'Informational Inputs'!$H15)</f>
        <v>N/A</v>
      </c>
      <c r="W25" s="87" t="str">
        <f t="shared" si="2"/>
        <v>No</v>
      </c>
      <c r="X25" s="92"/>
    </row>
    <row r="26" spans="1:24" s="50" customFormat="1" x14ac:dyDescent="0.25">
      <c r="A26" s="62">
        <v>43480</v>
      </c>
      <c r="B26" s="63">
        <f>INDEX('Q1 Holdings'!B$23:CN$23,1,'Informational Inputs'!$H16)</f>
        <v>0</v>
      </c>
      <c r="C26" s="64">
        <f>INDEX('Q1 Holdings'!B$25:CN$25,1,'Informational Inputs'!$H16)</f>
        <v>0</v>
      </c>
      <c r="D26" s="64" t="str">
        <f>INDEX('Q1 Holdings'!B$26:CN$26,1,'Informational Inputs'!$H16)</f>
        <v>N/A</v>
      </c>
      <c r="E26" s="87" t="str">
        <f t="shared" si="4"/>
        <v>No</v>
      </c>
      <c r="F26" s="87"/>
      <c r="G26" s="62">
        <v>43570</v>
      </c>
      <c r="H26" s="63">
        <f>INDEX('Q2 Holdings'!B$23:CN$23,1,'Informational Inputs'!$H16)</f>
        <v>0</v>
      </c>
      <c r="I26" s="64">
        <f>INDEX('Q2 Holdings'!B$25:CN$25,1,'Informational Inputs'!$H16)</f>
        <v>0</v>
      </c>
      <c r="J26" s="64" t="str">
        <f>INDEX('Q2 Holdings'!B$26:CN$26,1,'Informational Inputs'!$H16)</f>
        <v>N/A</v>
      </c>
      <c r="K26" s="87" t="str">
        <f t="shared" si="0"/>
        <v>No</v>
      </c>
      <c r="L26" s="87"/>
      <c r="M26" s="62">
        <v>43661</v>
      </c>
      <c r="N26" s="63">
        <f>INDEX('Q3 Holdings'!B$23:CN$23,1,'Informational Inputs'!$H16)</f>
        <v>0</v>
      </c>
      <c r="O26" s="64">
        <f>INDEX('Q3 Holdings'!B$25:CN$25,1,'Informational Inputs'!$H16)</f>
        <v>0</v>
      </c>
      <c r="P26" s="64" t="str">
        <f>INDEX('Q3 Holdings'!B$26:CN$26,1,'Informational Inputs'!$H16)</f>
        <v>N/A</v>
      </c>
      <c r="Q26" s="87" t="str">
        <f t="shared" si="1"/>
        <v>No</v>
      </c>
      <c r="R26" s="92"/>
      <c r="S26" s="62">
        <v>43753</v>
      </c>
      <c r="T26" s="63">
        <f>INDEX('Q4 Holdings'!B$23:CN$23,1,'Informational Inputs'!$H16)</f>
        <v>0</v>
      </c>
      <c r="U26" s="64">
        <f>INDEX('Q4 Holdings'!B$25:CN$25,1,'Informational Inputs'!$H16)</f>
        <v>0</v>
      </c>
      <c r="V26" s="64" t="str">
        <f>INDEX('Q4 Holdings'!B$26:CN$26,1,'Informational Inputs'!$H16)</f>
        <v>N/A</v>
      </c>
      <c r="W26" s="87" t="str">
        <f t="shared" si="2"/>
        <v>No</v>
      </c>
      <c r="X26" s="92"/>
    </row>
    <row r="27" spans="1:24" s="50" customFormat="1" x14ac:dyDescent="0.25">
      <c r="A27" s="62">
        <v>43481</v>
      </c>
      <c r="B27" s="63">
        <f>INDEX('Q1 Holdings'!B$23:CN$23,1,'Informational Inputs'!$H17)</f>
        <v>0</v>
      </c>
      <c r="C27" s="64">
        <f>INDEX('Q1 Holdings'!B$25:CN$25,1,'Informational Inputs'!$H17)</f>
        <v>0</v>
      </c>
      <c r="D27" s="64" t="str">
        <f>INDEX('Q1 Holdings'!B$26:CN$26,1,'Informational Inputs'!$H17)</f>
        <v>N/A</v>
      </c>
      <c r="E27" s="87" t="str">
        <f t="shared" si="4"/>
        <v>No</v>
      </c>
      <c r="F27" s="87"/>
      <c r="G27" s="62">
        <v>43571</v>
      </c>
      <c r="H27" s="63">
        <f>INDEX('Q2 Holdings'!B$23:CN$23,1,'Informational Inputs'!$H17)</f>
        <v>0</v>
      </c>
      <c r="I27" s="64">
        <f>INDEX('Q2 Holdings'!B$25:CN$25,1,'Informational Inputs'!$H17)</f>
        <v>0</v>
      </c>
      <c r="J27" s="64" t="str">
        <f>INDEX('Q2 Holdings'!B$26:CN$26,1,'Informational Inputs'!$H17)</f>
        <v>N/A</v>
      </c>
      <c r="K27" s="87" t="str">
        <f t="shared" si="0"/>
        <v>No</v>
      </c>
      <c r="L27" s="87"/>
      <c r="M27" s="62">
        <v>43662</v>
      </c>
      <c r="N27" s="63">
        <f>INDEX('Q3 Holdings'!B$23:CN$23,1,'Informational Inputs'!$H17)</f>
        <v>0</v>
      </c>
      <c r="O27" s="64">
        <f>INDEX('Q3 Holdings'!B$25:CN$25,1,'Informational Inputs'!$H17)</f>
        <v>0</v>
      </c>
      <c r="P27" s="64" t="str">
        <f>INDEX('Q3 Holdings'!B$26:CN$26,1,'Informational Inputs'!$H17)</f>
        <v>N/A</v>
      </c>
      <c r="Q27" s="87" t="str">
        <f t="shared" si="1"/>
        <v>No</v>
      </c>
      <c r="R27" s="92"/>
      <c r="S27" s="62">
        <v>43754</v>
      </c>
      <c r="T27" s="63">
        <f>INDEX('Q4 Holdings'!B$23:CN$23,1,'Informational Inputs'!$H17)</f>
        <v>0</v>
      </c>
      <c r="U27" s="64">
        <f>INDEX('Q4 Holdings'!B$25:CN$25,1,'Informational Inputs'!$H17)</f>
        <v>0</v>
      </c>
      <c r="V27" s="64" t="str">
        <f>INDEX('Q4 Holdings'!B$26:CN$26,1,'Informational Inputs'!$H17)</f>
        <v>N/A</v>
      </c>
      <c r="W27" s="87" t="str">
        <f t="shared" si="2"/>
        <v>No</v>
      </c>
      <c r="X27" s="92"/>
    </row>
    <row r="28" spans="1:24" s="50" customFormat="1" x14ac:dyDescent="0.25">
      <c r="A28" s="62">
        <v>43482</v>
      </c>
      <c r="B28" s="63">
        <f>INDEX('Q1 Holdings'!B$23:CN$23,1,'Informational Inputs'!$H18)</f>
        <v>0</v>
      </c>
      <c r="C28" s="64">
        <f>INDEX('Q1 Holdings'!B$25:CN$25,1,'Informational Inputs'!$H18)</f>
        <v>0</v>
      </c>
      <c r="D28" s="64" t="str">
        <f>INDEX('Q1 Holdings'!B$26:CN$26,1,'Informational Inputs'!$H18)</f>
        <v>N/A</v>
      </c>
      <c r="E28" s="87" t="str">
        <f t="shared" si="4"/>
        <v>No</v>
      </c>
      <c r="F28" s="87"/>
      <c r="G28" s="62">
        <v>43572</v>
      </c>
      <c r="H28" s="63">
        <f>INDEX('Q2 Holdings'!B$23:CN$23,1,'Informational Inputs'!$H18)</f>
        <v>0</v>
      </c>
      <c r="I28" s="64">
        <f>INDEX('Q2 Holdings'!B$25:CN$25,1,'Informational Inputs'!$H18)</f>
        <v>0</v>
      </c>
      <c r="J28" s="64" t="str">
        <f>INDEX('Q2 Holdings'!B$26:CN$26,1,'Informational Inputs'!$H18)</f>
        <v>N/A</v>
      </c>
      <c r="K28" s="87" t="str">
        <f t="shared" si="0"/>
        <v>No</v>
      </c>
      <c r="L28" s="87"/>
      <c r="M28" s="62">
        <v>43663</v>
      </c>
      <c r="N28" s="63">
        <f>INDEX('Q3 Holdings'!B$23:CN$23,1,'Informational Inputs'!$H18)</f>
        <v>0</v>
      </c>
      <c r="O28" s="64">
        <f>INDEX('Q3 Holdings'!B$25:CN$25,1,'Informational Inputs'!$H18)</f>
        <v>0</v>
      </c>
      <c r="P28" s="64" t="str">
        <f>INDEX('Q3 Holdings'!B$26:CN$26,1,'Informational Inputs'!$H18)</f>
        <v>N/A</v>
      </c>
      <c r="Q28" s="87" t="str">
        <f t="shared" si="1"/>
        <v>No</v>
      </c>
      <c r="R28" s="92"/>
      <c r="S28" s="62">
        <v>43755</v>
      </c>
      <c r="T28" s="63">
        <f>INDEX('Q4 Holdings'!B$23:CN$23,1,'Informational Inputs'!$H18)</f>
        <v>0</v>
      </c>
      <c r="U28" s="64">
        <f>INDEX('Q4 Holdings'!B$25:CN$25,1,'Informational Inputs'!$H18)</f>
        <v>0</v>
      </c>
      <c r="V28" s="64" t="str">
        <f>INDEX('Q4 Holdings'!B$26:CN$26,1,'Informational Inputs'!$H18)</f>
        <v>N/A</v>
      </c>
      <c r="W28" s="87" t="str">
        <f t="shared" si="2"/>
        <v>No</v>
      </c>
      <c r="X28" s="92"/>
    </row>
    <row r="29" spans="1:24" s="50" customFormat="1" x14ac:dyDescent="0.25">
      <c r="A29" s="62">
        <v>43483</v>
      </c>
      <c r="B29" s="63">
        <f>INDEX('Q1 Holdings'!B$23:CN$23,1,'Informational Inputs'!$H19)</f>
        <v>0</v>
      </c>
      <c r="C29" s="64">
        <f>INDEX('Q1 Holdings'!B$25:CN$25,1,'Informational Inputs'!$H19)</f>
        <v>0</v>
      </c>
      <c r="D29" s="64" t="str">
        <f>INDEX('Q1 Holdings'!B$26:CN$26,1,'Informational Inputs'!$H19)</f>
        <v>N/A</v>
      </c>
      <c r="E29" s="87" t="str">
        <f t="shared" si="4"/>
        <v>No</v>
      </c>
      <c r="F29" s="87"/>
      <c r="G29" s="62">
        <v>43573</v>
      </c>
      <c r="H29" s="63">
        <f>INDEX('Q2 Holdings'!B$23:CN$23,1,'Informational Inputs'!$H19)</f>
        <v>0</v>
      </c>
      <c r="I29" s="64">
        <f>INDEX('Q2 Holdings'!B$25:CN$25,1,'Informational Inputs'!$H19)</f>
        <v>0</v>
      </c>
      <c r="J29" s="64" t="str">
        <f>INDEX('Q2 Holdings'!B$26:CN$26,1,'Informational Inputs'!$H19)</f>
        <v>N/A</v>
      </c>
      <c r="K29" s="87" t="str">
        <f t="shared" si="0"/>
        <v>No</v>
      </c>
      <c r="L29" s="87"/>
      <c r="M29" s="62">
        <v>43664</v>
      </c>
      <c r="N29" s="63">
        <f>INDEX('Q3 Holdings'!B$23:CN$23,1,'Informational Inputs'!$H19)</f>
        <v>0</v>
      </c>
      <c r="O29" s="64">
        <f>INDEX('Q3 Holdings'!B$25:CN$25,1,'Informational Inputs'!$H19)</f>
        <v>0</v>
      </c>
      <c r="P29" s="64" t="str">
        <f>INDEX('Q3 Holdings'!B$26:CN$26,1,'Informational Inputs'!$H19)</f>
        <v>N/A</v>
      </c>
      <c r="Q29" s="87" t="str">
        <f t="shared" si="1"/>
        <v>No</v>
      </c>
      <c r="R29" s="92"/>
      <c r="S29" s="62">
        <v>43756</v>
      </c>
      <c r="T29" s="63">
        <f>INDEX('Q4 Holdings'!B$23:CN$23,1,'Informational Inputs'!$H19)</f>
        <v>0</v>
      </c>
      <c r="U29" s="64">
        <f>INDEX('Q4 Holdings'!B$25:CN$25,1,'Informational Inputs'!$H19)</f>
        <v>0</v>
      </c>
      <c r="V29" s="64" t="str">
        <f>INDEX('Q4 Holdings'!B$26:CN$26,1,'Informational Inputs'!$H19)</f>
        <v>N/A</v>
      </c>
      <c r="W29" s="87" t="str">
        <f t="shared" si="2"/>
        <v>No</v>
      </c>
      <c r="X29" s="92"/>
    </row>
    <row r="30" spans="1:24" s="50" customFormat="1" x14ac:dyDescent="0.25">
      <c r="A30" s="62">
        <v>43484</v>
      </c>
      <c r="B30" s="63">
        <f>INDEX('Q1 Holdings'!B$23:CN$23,1,'Informational Inputs'!$H20)</f>
        <v>0</v>
      </c>
      <c r="C30" s="64">
        <f>INDEX('Q1 Holdings'!B$25:CN$25,1,'Informational Inputs'!$H20)</f>
        <v>0</v>
      </c>
      <c r="D30" s="64" t="str">
        <f>INDEX('Q1 Holdings'!B$26:CN$26,1,'Informational Inputs'!$H20)</f>
        <v>N/A</v>
      </c>
      <c r="E30" s="87" t="str">
        <f t="shared" si="4"/>
        <v>No</v>
      </c>
      <c r="F30" s="87"/>
      <c r="G30" s="62">
        <v>43574</v>
      </c>
      <c r="H30" s="63">
        <f>INDEX('Q2 Holdings'!B$23:CN$23,1,'Informational Inputs'!$H20)</f>
        <v>0</v>
      </c>
      <c r="I30" s="64">
        <f>INDEX('Q2 Holdings'!B$25:CN$25,1,'Informational Inputs'!$H20)</f>
        <v>0</v>
      </c>
      <c r="J30" s="64" t="str">
        <f>INDEX('Q2 Holdings'!B$26:CN$26,1,'Informational Inputs'!$H20)</f>
        <v>N/A</v>
      </c>
      <c r="K30" s="87" t="str">
        <f t="shared" si="0"/>
        <v>No</v>
      </c>
      <c r="L30" s="87"/>
      <c r="M30" s="62">
        <v>43665</v>
      </c>
      <c r="N30" s="63">
        <f>INDEX('Q3 Holdings'!B$23:CN$23,1,'Informational Inputs'!$H20)</f>
        <v>0</v>
      </c>
      <c r="O30" s="64">
        <f>INDEX('Q3 Holdings'!B$25:CN$25,1,'Informational Inputs'!$H20)</f>
        <v>0</v>
      </c>
      <c r="P30" s="64" t="str">
        <f>INDEX('Q3 Holdings'!B$26:CN$26,1,'Informational Inputs'!$H20)</f>
        <v>N/A</v>
      </c>
      <c r="Q30" s="87" t="str">
        <f t="shared" si="1"/>
        <v>No</v>
      </c>
      <c r="R30" s="92"/>
      <c r="S30" s="62">
        <v>43757</v>
      </c>
      <c r="T30" s="63">
        <f>INDEX('Q4 Holdings'!B$23:CN$23,1,'Informational Inputs'!$H20)</f>
        <v>0</v>
      </c>
      <c r="U30" s="64">
        <f>INDEX('Q4 Holdings'!B$25:CN$25,1,'Informational Inputs'!$H20)</f>
        <v>0</v>
      </c>
      <c r="V30" s="64" t="str">
        <f>INDEX('Q4 Holdings'!B$26:CN$26,1,'Informational Inputs'!$H20)</f>
        <v>N/A</v>
      </c>
      <c r="W30" s="87" t="str">
        <f t="shared" si="2"/>
        <v>No</v>
      </c>
      <c r="X30" s="92"/>
    </row>
    <row r="31" spans="1:24" s="50" customFormat="1" x14ac:dyDescent="0.25">
      <c r="A31" s="62">
        <v>43485</v>
      </c>
      <c r="B31" s="63">
        <f>INDEX('Q1 Holdings'!B$23:CN$23,1,'Informational Inputs'!$H21)</f>
        <v>0</v>
      </c>
      <c r="C31" s="64">
        <f>INDEX('Q1 Holdings'!B$25:CN$25,1,'Informational Inputs'!$H21)</f>
        <v>0</v>
      </c>
      <c r="D31" s="64" t="str">
        <f>INDEX('Q1 Holdings'!B$26:CN$26,1,'Informational Inputs'!$H21)</f>
        <v>N/A</v>
      </c>
      <c r="E31" s="87" t="str">
        <f t="shared" si="4"/>
        <v>No</v>
      </c>
      <c r="F31" s="87"/>
      <c r="G31" s="62">
        <v>43575</v>
      </c>
      <c r="H31" s="63">
        <f>INDEX('Q2 Holdings'!B$23:CN$23,1,'Informational Inputs'!$H21)</f>
        <v>0</v>
      </c>
      <c r="I31" s="64">
        <f>INDEX('Q2 Holdings'!B$25:CN$25,1,'Informational Inputs'!$H21)</f>
        <v>0</v>
      </c>
      <c r="J31" s="64" t="str">
        <f>INDEX('Q2 Holdings'!B$26:CN$26,1,'Informational Inputs'!$H21)</f>
        <v>N/A</v>
      </c>
      <c r="K31" s="87" t="str">
        <f t="shared" si="0"/>
        <v>No</v>
      </c>
      <c r="L31" s="87"/>
      <c r="M31" s="62">
        <v>43666</v>
      </c>
      <c r="N31" s="63">
        <f>INDEX('Q3 Holdings'!B$23:CN$23,1,'Informational Inputs'!$H21)</f>
        <v>0</v>
      </c>
      <c r="O31" s="64">
        <f>INDEX('Q3 Holdings'!B$25:CN$25,1,'Informational Inputs'!$H21)</f>
        <v>0</v>
      </c>
      <c r="P31" s="64" t="str">
        <f>INDEX('Q3 Holdings'!B$26:CN$26,1,'Informational Inputs'!$H21)</f>
        <v>N/A</v>
      </c>
      <c r="Q31" s="87" t="str">
        <f t="shared" si="1"/>
        <v>No</v>
      </c>
      <c r="R31" s="92"/>
      <c r="S31" s="62">
        <v>43758</v>
      </c>
      <c r="T31" s="63">
        <f>INDEX('Q4 Holdings'!B$23:CN$23,1,'Informational Inputs'!$H21)</f>
        <v>0</v>
      </c>
      <c r="U31" s="64">
        <f>INDEX('Q4 Holdings'!B$25:CN$25,1,'Informational Inputs'!$H21)</f>
        <v>0</v>
      </c>
      <c r="V31" s="64" t="str">
        <f>INDEX('Q4 Holdings'!B$26:CN$26,1,'Informational Inputs'!$H21)</f>
        <v>N/A</v>
      </c>
      <c r="W31" s="87" t="str">
        <f t="shared" si="2"/>
        <v>No</v>
      </c>
      <c r="X31" s="92"/>
    </row>
    <row r="32" spans="1:24" s="50" customFormat="1" x14ac:dyDescent="0.25">
      <c r="A32" s="62">
        <v>43486</v>
      </c>
      <c r="B32" s="63">
        <f>INDEX('Q1 Holdings'!B$23:CN$23,1,'Informational Inputs'!$H22)</f>
        <v>0</v>
      </c>
      <c r="C32" s="64">
        <f>INDEX('Q1 Holdings'!B$25:CN$25,1,'Informational Inputs'!$H22)</f>
        <v>0</v>
      </c>
      <c r="D32" s="64" t="str">
        <f>INDEX('Q1 Holdings'!B$26:CN$26,1,'Informational Inputs'!$H22)</f>
        <v>N/A</v>
      </c>
      <c r="E32" s="87" t="str">
        <f t="shared" si="4"/>
        <v>No</v>
      </c>
      <c r="F32" s="87"/>
      <c r="G32" s="62">
        <v>43576</v>
      </c>
      <c r="H32" s="63">
        <f>INDEX('Q2 Holdings'!B$23:CN$23,1,'Informational Inputs'!$H22)</f>
        <v>0</v>
      </c>
      <c r="I32" s="64">
        <f>INDEX('Q2 Holdings'!B$25:CN$25,1,'Informational Inputs'!$H22)</f>
        <v>0</v>
      </c>
      <c r="J32" s="64" t="str">
        <f>INDEX('Q2 Holdings'!B$26:CN$26,1,'Informational Inputs'!$H22)</f>
        <v>N/A</v>
      </c>
      <c r="K32" s="87" t="str">
        <f t="shared" si="0"/>
        <v>No</v>
      </c>
      <c r="L32" s="87"/>
      <c r="M32" s="62">
        <v>43667</v>
      </c>
      <c r="N32" s="63">
        <f>INDEX('Q3 Holdings'!B$23:CN$23,1,'Informational Inputs'!$H22)</f>
        <v>0</v>
      </c>
      <c r="O32" s="64">
        <f>INDEX('Q3 Holdings'!B$25:CN$25,1,'Informational Inputs'!$H22)</f>
        <v>0</v>
      </c>
      <c r="P32" s="64" t="str">
        <f>INDEX('Q3 Holdings'!B$26:CN$26,1,'Informational Inputs'!$H22)</f>
        <v>N/A</v>
      </c>
      <c r="Q32" s="87" t="str">
        <f t="shared" ref="Q32:Q95" si="5">IF(OR((P32&lt;1.3),AND(O32&lt;0.03,P32="N/A")),"No","Yes")</f>
        <v>No</v>
      </c>
      <c r="R32" s="92"/>
      <c r="S32" s="62">
        <v>43759</v>
      </c>
      <c r="T32" s="63">
        <f>INDEX('Q4 Holdings'!B$23:CN$23,1,'Informational Inputs'!$H22)</f>
        <v>0</v>
      </c>
      <c r="U32" s="64">
        <f>INDEX('Q4 Holdings'!B$25:CN$25,1,'Informational Inputs'!$H22)</f>
        <v>0</v>
      </c>
      <c r="V32" s="64" t="str">
        <f>INDEX('Q4 Holdings'!B$26:CN$26,1,'Informational Inputs'!$H22)</f>
        <v>N/A</v>
      </c>
      <c r="W32" s="87" t="str">
        <f t="shared" si="2"/>
        <v>No</v>
      </c>
      <c r="X32" s="92"/>
    </row>
    <row r="33" spans="1:24" s="50" customFormat="1" x14ac:dyDescent="0.25">
      <c r="A33" s="62">
        <v>43487</v>
      </c>
      <c r="B33" s="63">
        <f>INDEX('Q1 Holdings'!B$23:CN$23,1,'Informational Inputs'!$H23)</f>
        <v>0</v>
      </c>
      <c r="C33" s="64">
        <f>INDEX('Q1 Holdings'!B$25:CN$25,1,'Informational Inputs'!$H23)</f>
        <v>0</v>
      </c>
      <c r="D33" s="64" t="str">
        <f>INDEX('Q1 Holdings'!B$26:CN$26,1,'Informational Inputs'!$H23)</f>
        <v>N/A</v>
      </c>
      <c r="E33" s="87" t="str">
        <f t="shared" si="4"/>
        <v>No</v>
      </c>
      <c r="F33" s="87"/>
      <c r="G33" s="62">
        <v>43577</v>
      </c>
      <c r="H33" s="63">
        <f>INDEX('Q2 Holdings'!B$23:CN$23,1,'Informational Inputs'!$H23)</f>
        <v>0</v>
      </c>
      <c r="I33" s="64">
        <f>INDEX('Q2 Holdings'!B$25:CN$25,1,'Informational Inputs'!$H23)</f>
        <v>0</v>
      </c>
      <c r="J33" s="64" t="str">
        <f>INDEX('Q2 Holdings'!B$26:CN$26,1,'Informational Inputs'!$H23)</f>
        <v>N/A</v>
      </c>
      <c r="K33" s="87" t="str">
        <f t="shared" si="0"/>
        <v>No</v>
      </c>
      <c r="L33" s="87"/>
      <c r="M33" s="62">
        <v>43668</v>
      </c>
      <c r="N33" s="63">
        <f>INDEX('Q3 Holdings'!B$23:CN$23,1,'Informational Inputs'!$H23)</f>
        <v>0</v>
      </c>
      <c r="O33" s="64">
        <f>INDEX('Q3 Holdings'!B$25:CN$25,1,'Informational Inputs'!$H23)</f>
        <v>0</v>
      </c>
      <c r="P33" s="64" t="str">
        <f>INDEX('Q3 Holdings'!B$26:CN$26,1,'Informational Inputs'!$H23)</f>
        <v>N/A</v>
      </c>
      <c r="Q33" s="87" t="str">
        <f t="shared" si="5"/>
        <v>No</v>
      </c>
      <c r="R33" s="92"/>
      <c r="S33" s="62">
        <v>43760</v>
      </c>
      <c r="T33" s="63">
        <f>INDEX('Q4 Holdings'!B$23:CN$23,1,'Informational Inputs'!$H23)</f>
        <v>0</v>
      </c>
      <c r="U33" s="64">
        <f>INDEX('Q4 Holdings'!B$25:CN$25,1,'Informational Inputs'!$H23)</f>
        <v>0</v>
      </c>
      <c r="V33" s="64" t="str">
        <f>INDEX('Q4 Holdings'!B$26:CN$26,1,'Informational Inputs'!$H23)</f>
        <v>N/A</v>
      </c>
      <c r="W33" s="87" t="str">
        <f t="shared" si="2"/>
        <v>No</v>
      </c>
      <c r="X33" s="92"/>
    </row>
    <row r="34" spans="1:24" s="50" customFormat="1" x14ac:dyDescent="0.25">
      <c r="A34" s="62">
        <v>43488</v>
      </c>
      <c r="B34" s="63">
        <f>INDEX('Q1 Holdings'!B$23:CN$23,1,'Informational Inputs'!$H24)</f>
        <v>0</v>
      </c>
      <c r="C34" s="64">
        <f>INDEX('Q1 Holdings'!B$25:CN$25,1,'Informational Inputs'!$H24)</f>
        <v>0</v>
      </c>
      <c r="D34" s="64" t="str">
        <f>INDEX('Q1 Holdings'!B$26:CN$26,1,'Informational Inputs'!$H24)</f>
        <v>N/A</v>
      </c>
      <c r="E34" s="87" t="str">
        <f t="shared" si="4"/>
        <v>No</v>
      </c>
      <c r="F34" s="87"/>
      <c r="G34" s="62">
        <v>43578</v>
      </c>
      <c r="H34" s="63">
        <f>INDEX('Q2 Holdings'!B$23:CN$23,1,'Informational Inputs'!$H24)</f>
        <v>0</v>
      </c>
      <c r="I34" s="64">
        <f>INDEX('Q2 Holdings'!B$25:CN$25,1,'Informational Inputs'!$H24)</f>
        <v>0</v>
      </c>
      <c r="J34" s="64" t="str">
        <f>INDEX('Q2 Holdings'!B$26:CN$26,1,'Informational Inputs'!$H24)</f>
        <v>N/A</v>
      </c>
      <c r="K34" s="87" t="str">
        <f t="shared" si="0"/>
        <v>No</v>
      </c>
      <c r="L34" s="87"/>
      <c r="M34" s="62">
        <v>43669</v>
      </c>
      <c r="N34" s="63">
        <f>INDEX('Q3 Holdings'!B$23:CN$23,1,'Informational Inputs'!$H24)</f>
        <v>0</v>
      </c>
      <c r="O34" s="64">
        <f>INDEX('Q3 Holdings'!B$25:CN$25,1,'Informational Inputs'!$H24)</f>
        <v>0</v>
      </c>
      <c r="P34" s="64" t="str">
        <f>INDEX('Q3 Holdings'!B$26:CN$26,1,'Informational Inputs'!$H24)</f>
        <v>N/A</v>
      </c>
      <c r="Q34" s="87" t="str">
        <f t="shared" si="5"/>
        <v>No</v>
      </c>
      <c r="R34" s="92"/>
      <c r="S34" s="62">
        <v>43761</v>
      </c>
      <c r="T34" s="63">
        <f>INDEX('Q4 Holdings'!B$23:CN$23,1,'Informational Inputs'!$H24)</f>
        <v>0</v>
      </c>
      <c r="U34" s="64">
        <f>INDEX('Q4 Holdings'!B$25:CN$25,1,'Informational Inputs'!$H24)</f>
        <v>0</v>
      </c>
      <c r="V34" s="64" t="str">
        <f>INDEX('Q4 Holdings'!B$26:CN$26,1,'Informational Inputs'!$H24)</f>
        <v>N/A</v>
      </c>
      <c r="W34" s="87" t="str">
        <f t="shared" si="2"/>
        <v>No</v>
      </c>
      <c r="X34" s="92"/>
    </row>
    <row r="35" spans="1:24" s="50" customFormat="1" x14ac:dyDescent="0.25">
      <c r="A35" s="62">
        <v>43489</v>
      </c>
      <c r="B35" s="63">
        <f>INDEX('Q1 Holdings'!B$23:CN$23,1,'Informational Inputs'!$H25)</f>
        <v>0</v>
      </c>
      <c r="C35" s="64">
        <f>INDEX('Q1 Holdings'!B$25:CN$25,1,'Informational Inputs'!$H25)</f>
        <v>0</v>
      </c>
      <c r="D35" s="64" t="str">
        <f>INDEX('Q1 Holdings'!B$26:CN$26,1,'Informational Inputs'!$H25)</f>
        <v>N/A</v>
      </c>
      <c r="E35" s="87" t="str">
        <f t="shared" si="4"/>
        <v>No</v>
      </c>
      <c r="F35" s="87"/>
      <c r="G35" s="62">
        <v>43579</v>
      </c>
      <c r="H35" s="63">
        <f>INDEX('Q2 Holdings'!B$23:CN$23,1,'Informational Inputs'!$H25)</f>
        <v>0</v>
      </c>
      <c r="I35" s="64">
        <f>INDEX('Q2 Holdings'!B$25:CN$25,1,'Informational Inputs'!$H25)</f>
        <v>0</v>
      </c>
      <c r="J35" s="64" t="str">
        <f>INDEX('Q2 Holdings'!B$26:CN$26,1,'Informational Inputs'!$H25)</f>
        <v>N/A</v>
      </c>
      <c r="K35" s="87" t="str">
        <f t="shared" si="0"/>
        <v>No</v>
      </c>
      <c r="L35" s="87"/>
      <c r="M35" s="62">
        <v>43670</v>
      </c>
      <c r="N35" s="63">
        <f>INDEX('Q3 Holdings'!B$23:CN$23,1,'Informational Inputs'!$H25)</f>
        <v>0</v>
      </c>
      <c r="O35" s="64">
        <f>INDEX('Q3 Holdings'!B$25:CN$25,1,'Informational Inputs'!$H25)</f>
        <v>0</v>
      </c>
      <c r="P35" s="64" t="str">
        <f>INDEX('Q3 Holdings'!B$26:CN$26,1,'Informational Inputs'!$H25)</f>
        <v>N/A</v>
      </c>
      <c r="Q35" s="87" t="str">
        <f t="shared" si="5"/>
        <v>No</v>
      </c>
      <c r="R35" s="92"/>
      <c r="S35" s="62">
        <v>43762</v>
      </c>
      <c r="T35" s="63">
        <f>INDEX('Q4 Holdings'!B$23:CN$23,1,'Informational Inputs'!$H25)</f>
        <v>0</v>
      </c>
      <c r="U35" s="64">
        <f>INDEX('Q4 Holdings'!B$25:CN$25,1,'Informational Inputs'!$H25)</f>
        <v>0</v>
      </c>
      <c r="V35" s="64" t="str">
        <f>INDEX('Q4 Holdings'!B$26:CN$26,1,'Informational Inputs'!$H25)</f>
        <v>N/A</v>
      </c>
      <c r="W35" s="87" t="str">
        <f t="shared" si="2"/>
        <v>No</v>
      </c>
      <c r="X35" s="92"/>
    </row>
    <row r="36" spans="1:24" s="50" customFormat="1" x14ac:dyDescent="0.25">
      <c r="A36" s="62">
        <v>43490</v>
      </c>
      <c r="B36" s="63">
        <f>INDEX('Q1 Holdings'!B$23:CN$23,1,'Informational Inputs'!$H26)</f>
        <v>0</v>
      </c>
      <c r="C36" s="64">
        <f>INDEX('Q1 Holdings'!B$25:CN$25,1,'Informational Inputs'!$H26)</f>
        <v>0</v>
      </c>
      <c r="D36" s="64" t="str">
        <f>INDEX('Q1 Holdings'!B$26:CN$26,1,'Informational Inputs'!$H26)</f>
        <v>N/A</v>
      </c>
      <c r="E36" s="87" t="str">
        <f t="shared" si="4"/>
        <v>No</v>
      </c>
      <c r="F36" s="87"/>
      <c r="G36" s="62">
        <v>43580</v>
      </c>
      <c r="H36" s="63">
        <f>INDEX('Q2 Holdings'!B$23:CN$23,1,'Informational Inputs'!$H26)</f>
        <v>0</v>
      </c>
      <c r="I36" s="64">
        <f>INDEX('Q2 Holdings'!B$25:CN$25,1,'Informational Inputs'!$H26)</f>
        <v>0</v>
      </c>
      <c r="J36" s="64" t="str">
        <f>INDEX('Q2 Holdings'!B$26:CN$26,1,'Informational Inputs'!$H26)</f>
        <v>N/A</v>
      </c>
      <c r="K36" s="87" t="str">
        <f t="shared" si="0"/>
        <v>No</v>
      </c>
      <c r="L36" s="87"/>
      <c r="M36" s="62">
        <v>43671</v>
      </c>
      <c r="N36" s="63">
        <f>INDEX('Q3 Holdings'!B$23:CN$23,1,'Informational Inputs'!$H26)</f>
        <v>0</v>
      </c>
      <c r="O36" s="64">
        <f>INDEX('Q3 Holdings'!B$25:CN$25,1,'Informational Inputs'!$H26)</f>
        <v>0</v>
      </c>
      <c r="P36" s="64" t="str">
        <f>INDEX('Q3 Holdings'!B$26:CN$26,1,'Informational Inputs'!$H26)</f>
        <v>N/A</v>
      </c>
      <c r="Q36" s="87" t="str">
        <f t="shared" si="5"/>
        <v>No</v>
      </c>
      <c r="R36" s="92"/>
      <c r="S36" s="62">
        <v>43763</v>
      </c>
      <c r="T36" s="63">
        <f>INDEX('Q4 Holdings'!B$23:CN$23,1,'Informational Inputs'!$H26)</f>
        <v>0</v>
      </c>
      <c r="U36" s="64">
        <f>INDEX('Q4 Holdings'!B$25:CN$25,1,'Informational Inputs'!$H26)</f>
        <v>0</v>
      </c>
      <c r="V36" s="64" t="str">
        <f>INDEX('Q4 Holdings'!B$26:CN$26,1,'Informational Inputs'!$H26)</f>
        <v>N/A</v>
      </c>
      <c r="W36" s="87" t="str">
        <f t="shared" si="2"/>
        <v>No</v>
      </c>
      <c r="X36" s="92"/>
    </row>
    <row r="37" spans="1:24" s="50" customFormat="1" x14ac:dyDescent="0.25">
      <c r="A37" s="62">
        <v>43491</v>
      </c>
      <c r="B37" s="63">
        <f>INDEX('Q1 Holdings'!B$23:CN$23,1,'Informational Inputs'!$H27)</f>
        <v>0</v>
      </c>
      <c r="C37" s="64">
        <f>INDEX('Q1 Holdings'!B$25:CN$25,1,'Informational Inputs'!$H27)</f>
        <v>0</v>
      </c>
      <c r="D37" s="64" t="str">
        <f>INDEX('Q1 Holdings'!B$26:CN$26,1,'Informational Inputs'!$H27)</f>
        <v>N/A</v>
      </c>
      <c r="E37" s="87" t="str">
        <f t="shared" si="4"/>
        <v>No</v>
      </c>
      <c r="F37" s="87"/>
      <c r="G37" s="62">
        <v>43581</v>
      </c>
      <c r="H37" s="63">
        <f>INDEX('Q2 Holdings'!B$23:CN$23,1,'Informational Inputs'!$H27)</f>
        <v>0</v>
      </c>
      <c r="I37" s="64">
        <f>INDEX('Q2 Holdings'!B$25:CN$25,1,'Informational Inputs'!$H27)</f>
        <v>0</v>
      </c>
      <c r="J37" s="64" t="str">
        <f>INDEX('Q2 Holdings'!B$26:CN$26,1,'Informational Inputs'!$H27)</f>
        <v>N/A</v>
      </c>
      <c r="K37" s="87" t="str">
        <f t="shared" si="0"/>
        <v>No</v>
      </c>
      <c r="L37" s="87"/>
      <c r="M37" s="62">
        <v>43672</v>
      </c>
      <c r="N37" s="63">
        <f>INDEX('Q3 Holdings'!B$23:CN$23,1,'Informational Inputs'!$H27)</f>
        <v>0</v>
      </c>
      <c r="O37" s="64">
        <f>INDEX('Q3 Holdings'!B$25:CN$25,1,'Informational Inputs'!$H27)</f>
        <v>0</v>
      </c>
      <c r="P37" s="64" t="str">
        <f>INDEX('Q3 Holdings'!B$26:CN$26,1,'Informational Inputs'!$H27)</f>
        <v>N/A</v>
      </c>
      <c r="Q37" s="87" t="str">
        <f t="shared" si="5"/>
        <v>No</v>
      </c>
      <c r="R37" s="92"/>
      <c r="S37" s="62">
        <v>43764</v>
      </c>
      <c r="T37" s="63">
        <f>INDEX('Q4 Holdings'!B$23:CN$23,1,'Informational Inputs'!$H27)</f>
        <v>0</v>
      </c>
      <c r="U37" s="64">
        <f>INDEX('Q4 Holdings'!B$25:CN$25,1,'Informational Inputs'!$H27)</f>
        <v>0</v>
      </c>
      <c r="V37" s="64" t="str">
        <f>INDEX('Q4 Holdings'!B$26:CN$26,1,'Informational Inputs'!$H27)</f>
        <v>N/A</v>
      </c>
      <c r="W37" s="87" t="str">
        <f t="shared" si="2"/>
        <v>No</v>
      </c>
      <c r="X37" s="92"/>
    </row>
    <row r="38" spans="1:24" s="50" customFormat="1" x14ac:dyDescent="0.25">
      <c r="A38" s="62">
        <v>43492</v>
      </c>
      <c r="B38" s="63">
        <f>INDEX('Q1 Holdings'!B$23:CN$23,1,'Informational Inputs'!$H28)</f>
        <v>0</v>
      </c>
      <c r="C38" s="64">
        <f>INDEX('Q1 Holdings'!B$25:CN$25,1,'Informational Inputs'!$H28)</f>
        <v>0</v>
      </c>
      <c r="D38" s="64" t="str">
        <f>INDEX('Q1 Holdings'!B$26:CN$26,1,'Informational Inputs'!$H28)</f>
        <v>N/A</v>
      </c>
      <c r="E38" s="87" t="str">
        <f t="shared" si="4"/>
        <v>No</v>
      </c>
      <c r="F38" s="87"/>
      <c r="G38" s="62">
        <v>43582</v>
      </c>
      <c r="H38" s="63">
        <f>INDEX('Q2 Holdings'!B$23:CN$23,1,'Informational Inputs'!$H28)</f>
        <v>0</v>
      </c>
      <c r="I38" s="64">
        <f>INDEX('Q2 Holdings'!B$25:CN$25,1,'Informational Inputs'!$H28)</f>
        <v>0</v>
      </c>
      <c r="J38" s="64" t="str">
        <f>INDEX('Q2 Holdings'!B$26:CN$26,1,'Informational Inputs'!$H28)</f>
        <v>N/A</v>
      </c>
      <c r="K38" s="87" t="str">
        <f t="shared" si="0"/>
        <v>No</v>
      </c>
      <c r="L38" s="87"/>
      <c r="M38" s="62">
        <v>43673</v>
      </c>
      <c r="N38" s="63">
        <f>INDEX('Q3 Holdings'!B$23:CN$23,1,'Informational Inputs'!$H28)</f>
        <v>0</v>
      </c>
      <c r="O38" s="64">
        <f>INDEX('Q3 Holdings'!B$25:CN$25,1,'Informational Inputs'!$H28)</f>
        <v>0</v>
      </c>
      <c r="P38" s="64" t="str">
        <f>INDEX('Q3 Holdings'!B$26:CN$26,1,'Informational Inputs'!$H28)</f>
        <v>N/A</v>
      </c>
      <c r="Q38" s="87" t="str">
        <f t="shared" si="5"/>
        <v>No</v>
      </c>
      <c r="R38" s="92"/>
      <c r="S38" s="62">
        <v>43765</v>
      </c>
      <c r="T38" s="63">
        <f>INDEX('Q4 Holdings'!B$23:CN$23,1,'Informational Inputs'!$H28)</f>
        <v>0</v>
      </c>
      <c r="U38" s="64">
        <f>INDEX('Q4 Holdings'!B$25:CN$25,1,'Informational Inputs'!$H28)</f>
        <v>0</v>
      </c>
      <c r="V38" s="64" t="str">
        <f>INDEX('Q4 Holdings'!B$26:CN$26,1,'Informational Inputs'!$H28)</f>
        <v>N/A</v>
      </c>
      <c r="W38" s="87" t="str">
        <f t="shared" si="2"/>
        <v>No</v>
      </c>
      <c r="X38" s="92"/>
    </row>
    <row r="39" spans="1:24" s="50" customFormat="1" x14ac:dyDescent="0.25">
      <c r="A39" s="62">
        <v>43493</v>
      </c>
      <c r="B39" s="63">
        <f>INDEX('Q1 Holdings'!B$23:CN$23,1,'Informational Inputs'!$H29)</f>
        <v>0</v>
      </c>
      <c r="C39" s="64">
        <f>INDEX('Q1 Holdings'!B$25:CN$25,1,'Informational Inputs'!$H29)</f>
        <v>0</v>
      </c>
      <c r="D39" s="64" t="str">
        <f>INDEX('Q1 Holdings'!B$26:CN$26,1,'Informational Inputs'!$H29)</f>
        <v>N/A</v>
      </c>
      <c r="E39" s="87" t="str">
        <f t="shared" si="4"/>
        <v>No</v>
      </c>
      <c r="F39" s="87"/>
      <c r="G39" s="62">
        <v>43583</v>
      </c>
      <c r="H39" s="63">
        <f>INDEX('Q2 Holdings'!B$23:CN$23,1,'Informational Inputs'!$H29)</f>
        <v>0</v>
      </c>
      <c r="I39" s="64">
        <f>INDEX('Q2 Holdings'!B$25:CN$25,1,'Informational Inputs'!$H29)</f>
        <v>0</v>
      </c>
      <c r="J39" s="64" t="str">
        <f>INDEX('Q2 Holdings'!B$26:CN$26,1,'Informational Inputs'!$H29)</f>
        <v>N/A</v>
      </c>
      <c r="K39" s="87" t="str">
        <f t="shared" si="0"/>
        <v>No</v>
      </c>
      <c r="L39" s="87"/>
      <c r="M39" s="62">
        <v>43674</v>
      </c>
      <c r="N39" s="63">
        <f>INDEX('Q3 Holdings'!B$23:CN$23,1,'Informational Inputs'!$H29)</f>
        <v>0</v>
      </c>
      <c r="O39" s="64">
        <f>INDEX('Q3 Holdings'!B$25:CN$25,1,'Informational Inputs'!$H29)</f>
        <v>0</v>
      </c>
      <c r="P39" s="64" t="str">
        <f>INDEX('Q3 Holdings'!B$26:CN$26,1,'Informational Inputs'!$H29)</f>
        <v>N/A</v>
      </c>
      <c r="Q39" s="87" t="str">
        <f t="shared" si="5"/>
        <v>No</v>
      </c>
      <c r="R39" s="92"/>
      <c r="S39" s="62">
        <v>43766</v>
      </c>
      <c r="T39" s="63">
        <f>INDEX('Q4 Holdings'!B$23:CN$23,1,'Informational Inputs'!$H29)</f>
        <v>0</v>
      </c>
      <c r="U39" s="64">
        <f>INDEX('Q4 Holdings'!B$25:CN$25,1,'Informational Inputs'!$H29)</f>
        <v>0</v>
      </c>
      <c r="V39" s="64" t="str">
        <f>INDEX('Q4 Holdings'!B$26:CN$26,1,'Informational Inputs'!$H29)</f>
        <v>N/A</v>
      </c>
      <c r="W39" s="87" t="str">
        <f t="shared" si="2"/>
        <v>No</v>
      </c>
      <c r="X39" s="92"/>
    </row>
    <row r="40" spans="1:24" s="50" customFormat="1" x14ac:dyDescent="0.25">
      <c r="A40" s="62">
        <v>43494</v>
      </c>
      <c r="B40" s="63">
        <f>INDEX('Q1 Holdings'!B$23:CN$23,1,'Informational Inputs'!$H30)</f>
        <v>0</v>
      </c>
      <c r="C40" s="64">
        <f>INDEX('Q1 Holdings'!B$25:CN$25,1,'Informational Inputs'!$H30)</f>
        <v>0</v>
      </c>
      <c r="D40" s="64" t="str">
        <f>INDEX('Q1 Holdings'!B$26:CN$26,1,'Informational Inputs'!$H30)</f>
        <v>N/A</v>
      </c>
      <c r="E40" s="87" t="str">
        <f t="shared" si="4"/>
        <v>No</v>
      </c>
      <c r="F40" s="87"/>
      <c r="G40" s="62">
        <v>43584</v>
      </c>
      <c r="H40" s="63">
        <f>INDEX('Q2 Holdings'!B$23:CN$23,1,'Informational Inputs'!$H30)</f>
        <v>0</v>
      </c>
      <c r="I40" s="64">
        <f>INDEX('Q2 Holdings'!B$25:CN$25,1,'Informational Inputs'!$H30)</f>
        <v>0</v>
      </c>
      <c r="J40" s="64" t="str">
        <f>INDEX('Q2 Holdings'!B$26:CN$26,1,'Informational Inputs'!$H30)</f>
        <v>N/A</v>
      </c>
      <c r="K40" s="87" t="str">
        <f t="shared" si="0"/>
        <v>No</v>
      </c>
      <c r="L40" s="87"/>
      <c r="M40" s="62">
        <v>43675</v>
      </c>
      <c r="N40" s="63">
        <f>INDEX('Q3 Holdings'!B$23:CN$23,1,'Informational Inputs'!$H30)</f>
        <v>0</v>
      </c>
      <c r="O40" s="64">
        <f>INDEX('Q3 Holdings'!B$25:CN$25,1,'Informational Inputs'!$H30)</f>
        <v>0</v>
      </c>
      <c r="P40" s="64" t="str">
        <f>INDEX('Q3 Holdings'!B$26:CN$26,1,'Informational Inputs'!$H30)</f>
        <v>N/A</v>
      </c>
      <c r="Q40" s="87" t="str">
        <f t="shared" si="5"/>
        <v>No</v>
      </c>
      <c r="R40" s="92"/>
      <c r="S40" s="62">
        <v>43767</v>
      </c>
      <c r="T40" s="63">
        <f>INDEX('Q4 Holdings'!B$23:CN$23,1,'Informational Inputs'!$H30)</f>
        <v>0</v>
      </c>
      <c r="U40" s="64">
        <f>INDEX('Q4 Holdings'!B$25:CN$25,1,'Informational Inputs'!$H30)</f>
        <v>0</v>
      </c>
      <c r="V40" s="64" t="str">
        <f>INDEX('Q4 Holdings'!B$26:CN$26,1,'Informational Inputs'!$H30)</f>
        <v>N/A</v>
      </c>
      <c r="W40" s="87" t="str">
        <f t="shared" si="2"/>
        <v>No</v>
      </c>
      <c r="X40" s="92"/>
    </row>
    <row r="41" spans="1:24" s="50" customFormat="1" x14ac:dyDescent="0.25">
      <c r="A41" s="62">
        <v>43495</v>
      </c>
      <c r="B41" s="63">
        <f>INDEX('Q1 Holdings'!B$23:CN$23,1,'Informational Inputs'!$H31)</f>
        <v>0</v>
      </c>
      <c r="C41" s="64">
        <f>INDEX('Q1 Holdings'!B$25:CN$25,1,'Informational Inputs'!$H31)</f>
        <v>0</v>
      </c>
      <c r="D41" s="64" t="str">
        <f>INDEX('Q1 Holdings'!B$26:CN$26,1,'Informational Inputs'!$H31)</f>
        <v>N/A</v>
      </c>
      <c r="E41" s="87" t="str">
        <f t="shared" si="4"/>
        <v>No</v>
      </c>
      <c r="F41" s="87"/>
      <c r="G41" s="62">
        <v>43585</v>
      </c>
      <c r="H41" s="63">
        <f>INDEX('Q2 Holdings'!B$23:CN$23,1,'Informational Inputs'!$H31)</f>
        <v>0</v>
      </c>
      <c r="I41" s="64">
        <f>INDEX('Q2 Holdings'!B$25:CN$25,1,'Informational Inputs'!$H31)</f>
        <v>0</v>
      </c>
      <c r="J41" s="64" t="str">
        <f>INDEX('Q2 Holdings'!B$26:CN$26,1,'Informational Inputs'!$H31)</f>
        <v>N/A</v>
      </c>
      <c r="K41" s="87" t="str">
        <f t="shared" si="0"/>
        <v>No</v>
      </c>
      <c r="L41" s="87"/>
      <c r="M41" s="62">
        <v>43676</v>
      </c>
      <c r="N41" s="63">
        <f>INDEX('Q3 Holdings'!B$23:CN$23,1,'Informational Inputs'!$H31)</f>
        <v>0</v>
      </c>
      <c r="O41" s="64">
        <f>INDEX('Q3 Holdings'!B$25:CN$25,1,'Informational Inputs'!$H31)</f>
        <v>0</v>
      </c>
      <c r="P41" s="64" t="str">
        <f>INDEX('Q3 Holdings'!B$26:CN$26,1,'Informational Inputs'!$H31)</f>
        <v>N/A</v>
      </c>
      <c r="Q41" s="87" t="str">
        <f t="shared" si="5"/>
        <v>No</v>
      </c>
      <c r="R41" s="92"/>
      <c r="S41" s="62">
        <v>43768</v>
      </c>
      <c r="T41" s="63">
        <f>INDEX('Q4 Holdings'!B$23:CN$23,1,'Informational Inputs'!$H31)</f>
        <v>0</v>
      </c>
      <c r="U41" s="64">
        <f>INDEX('Q4 Holdings'!B$25:CN$25,1,'Informational Inputs'!$H31)</f>
        <v>0</v>
      </c>
      <c r="V41" s="64" t="str">
        <f>INDEX('Q4 Holdings'!B$26:CN$26,1,'Informational Inputs'!$H31)</f>
        <v>N/A</v>
      </c>
      <c r="W41" s="87" t="str">
        <f t="shared" si="2"/>
        <v>No</v>
      </c>
      <c r="X41" s="92"/>
    </row>
    <row r="42" spans="1:24" s="50" customFormat="1" x14ac:dyDescent="0.25">
      <c r="A42" s="62">
        <v>43496</v>
      </c>
      <c r="B42" s="63">
        <f>INDEX('Q1 Holdings'!B$23:CN$23,1,'Informational Inputs'!$H32)</f>
        <v>0</v>
      </c>
      <c r="C42" s="64">
        <f>INDEX('Q1 Holdings'!B$25:CN$25,1,'Informational Inputs'!$H32)</f>
        <v>0</v>
      </c>
      <c r="D42" s="64" t="str">
        <f>INDEX('Q1 Holdings'!B$26:CN$26,1,'Informational Inputs'!$H32)</f>
        <v>N/A</v>
      </c>
      <c r="E42" s="87" t="str">
        <f t="shared" si="4"/>
        <v>No</v>
      </c>
      <c r="F42" s="87"/>
      <c r="G42" s="62">
        <v>43586</v>
      </c>
      <c r="H42" s="63">
        <f>INDEX('Q2 Holdings'!B$23:CN$23,1,'Informational Inputs'!$H32)</f>
        <v>0</v>
      </c>
      <c r="I42" s="64">
        <f>INDEX('Q2 Holdings'!B$25:CN$25,1,'Informational Inputs'!$H32)</f>
        <v>0</v>
      </c>
      <c r="J42" s="64" t="str">
        <f>INDEX('Q2 Holdings'!B$26:CN$26,1,'Informational Inputs'!$H32)</f>
        <v>N/A</v>
      </c>
      <c r="K42" s="87" t="str">
        <f t="shared" si="0"/>
        <v>No</v>
      </c>
      <c r="L42" s="87"/>
      <c r="M42" s="62">
        <v>43677</v>
      </c>
      <c r="N42" s="63">
        <f>INDEX('Q3 Holdings'!B$23:CN$23,1,'Informational Inputs'!$H32)</f>
        <v>0</v>
      </c>
      <c r="O42" s="64">
        <f>INDEX('Q3 Holdings'!B$25:CN$25,1,'Informational Inputs'!$H32)</f>
        <v>0</v>
      </c>
      <c r="P42" s="64" t="str">
        <f>INDEX('Q3 Holdings'!B$26:CN$26,1,'Informational Inputs'!$H32)</f>
        <v>N/A</v>
      </c>
      <c r="Q42" s="87" t="str">
        <f t="shared" si="5"/>
        <v>No</v>
      </c>
      <c r="R42" s="92"/>
      <c r="S42" s="62">
        <v>43769</v>
      </c>
      <c r="T42" s="63">
        <f>INDEX('Q4 Holdings'!B$23:CN$23,1,'Informational Inputs'!$H32)</f>
        <v>0</v>
      </c>
      <c r="U42" s="64">
        <f>INDEX('Q4 Holdings'!B$25:CN$25,1,'Informational Inputs'!$H32)</f>
        <v>0</v>
      </c>
      <c r="V42" s="64" t="str">
        <f>INDEX('Q4 Holdings'!B$26:CN$26,1,'Informational Inputs'!$H32)</f>
        <v>N/A</v>
      </c>
      <c r="W42" s="87" t="str">
        <f t="shared" si="2"/>
        <v>No</v>
      </c>
      <c r="X42" s="92"/>
    </row>
    <row r="43" spans="1:24" s="50" customFormat="1" x14ac:dyDescent="0.25">
      <c r="A43" s="62">
        <v>43497</v>
      </c>
      <c r="B43" s="63">
        <f>INDEX('Q1 Holdings'!B$23:CN$23,1,'Informational Inputs'!$H33)</f>
        <v>0</v>
      </c>
      <c r="C43" s="64">
        <f>INDEX('Q1 Holdings'!B$25:CN$25,1,'Informational Inputs'!$H33)</f>
        <v>0</v>
      </c>
      <c r="D43" s="64" t="str">
        <f>INDEX('Q1 Holdings'!B$26:CN$26,1,'Informational Inputs'!$H33)</f>
        <v>N/A</v>
      </c>
      <c r="E43" s="87" t="str">
        <f t="shared" si="4"/>
        <v>No</v>
      </c>
      <c r="F43" s="87"/>
      <c r="G43" s="62">
        <v>43587</v>
      </c>
      <c r="H43" s="63">
        <f>INDEX('Q2 Holdings'!B$23:CN$23,1,'Informational Inputs'!$H33)</f>
        <v>0</v>
      </c>
      <c r="I43" s="64">
        <f>INDEX('Q2 Holdings'!B$25:CN$25,1,'Informational Inputs'!$H33)</f>
        <v>0</v>
      </c>
      <c r="J43" s="64" t="str">
        <f>INDEX('Q2 Holdings'!B$26:CN$26,1,'Informational Inputs'!$H33)</f>
        <v>N/A</v>
      </c>
      <c r="K43" s="87" t="str">
        <f t="shared" si="0"/>
        <v>No</v>
      </c>
      <c r="L43" s="87"/>
      <c r="M43" s="62">
        <v>43678</v>
      </c>
      <c r="N43" s="63">
        <f>INDEX('Q3 Holdings'!B$23:CN$23,1,'Informational Inputs'!$H33)</f>
        <v>0</v>
      </c>
      <c r="O43" s="64">
        <f>INDEX('Q3 Holdings'!B$25:CN$25,1,'Informational Inputs'!$H33)</f>
        <v>0</v>
      </c>
      <c r="P43" s="64" t="str">
        <f>INDEX('Q3 Holdings'!B$26:CN$26,1,'Informational Inputs'!$H33)</f>
        <v>N/A</v>
      </c>
      <c r="Q43" s="87" t="str">
        <f t="shared" si="5"/>
        <v>No</v>
      </c>
      <c r="R43" s="92"/>
      <c r="S43" s="62">
        <v>43770</v>
      </c>
      <c r="T43" s="63">
        <f>INDEX('Q4 Holdings'!B$23:CN$23,1,'Informational Inputs'!$H33)</f>
        <v>0</v>
      </c>
      <c r="U43" s="64">
        <f>INDEX('Q4 Holdings'!B$25:CN$25,1,'Informational Inputs'!$H33)</f>
        <v>0</v>
      </c>
      <c r="V43" s="64" t="str">
        <f>INDEX('Q4 Holdings'!B$26:CN$26,1,'Informational Inputs'!$H33)</f>
        <v>N/A</v>
      </c>
      <c r="W43" s="87" t="str">
        <f t="shared" si="2"/>
        <v>No</v>
      </c>
      <c r="X43" s="92"/>
    </row>
    <row r="44" spans="1:24" s="50" customFormat="1" x14ac:dyDescent="0.25">
      <c r="A44" s="62">
        <v>43498</v>
      </c>
      <c r="B44" s="63">
        <f>INDEX('Q1 Holdings'!B$23:CN$23,1,'Informational Inputs'!$H34)</f>
        <v>0</v>
      </c>
      <c r="C44" s="64">
        <f>INDEX('Q1 Holdings'!B$25:CN$25,1,'Informational Inputs'!$H34)</f>
        <v>0</v>
      </c>
      <c r="D44" s="64" t="str">
        <f>INDEX('Q1 Holdings'!B$26:CN$26,1,'Informational Inputs'!$H34)</f>
        <v>N/A</v>
      </c>
      <c r="E44" s="87" t="str">
        <f t="shared" si="4"/>
        <v>No</v>
      </c>
      <c r="F44" s="87"/>
      <c r="G44" s="62">
        <v>43588</v>
      </c>
      <c r="H44" s="63">
        <f>INDEX('Q2 Holdings'!B$23:CN$23,1,'Informational Inputs'!$H34)</f>
        <v>0</v>
      </c>
      <c r="I44" s="64">
        <f>INDEX('Q2 Holdings'!B$25:CN$25,1,'Informational Inputs'!$H34)</f>
        <v>0</v>
      </c>
      <c r="J44" s="64" t="str">
        <f>INDEX('Q2 Holdings'!B$26:CN$26,1,'Informational Inputs'!$H34)</f>
        <v>N/A</v>
      </c>
      <c r="K44" s="87" t="str">
        <f t="shared" ref="K44:K75" si="6">IF(OR((J44&lt;1.3),AND(I44&lt;0.03,J44="N/A")),"No","Yes")</f>
        <v>No</v>
      </c>
      <c r="L44" s="87"/>
      <c r="M44" s="62">
        <v>43679</v>
      </c>
      <c r="N44" s="63">
        <f>INDEX('Q3 Holdings'!B$23:CN$23,1,'Informational Inputs'!$H34)</f>
        <v>0</v>
      </c>
      <c r="O44" s="64">
        <f>INDEX('Q3 Holdings'!B$25:CN$25,1,'Informational Inputs'!$H34)</f>
        <v>0</v>
      </c>
      <c r="P44" s="64" t="str">
        <f>INDEX('Q3 Holdings'!B$26:CN$26,1,'Informational Inputs'!$H34)</f>
        <v>N/A</v>
      </c>
      <c r="Q44" s="87" t="str">
        <f t="shared" si="5"/>
        <v>No</v>
      </c>
      <c r="R44" s="92"/>
      <c r="S44" s="62">
        <v>43771</v>
      </c>
      <c r="T44" s="63">
        <f>INDEX('Q4 Holdings'!B$23:CN$23,1,'Informational Inputs'!$H34)</f>
        <v>0</v>
      </c>
      <c r="U44" s="64">
        <f>INDEX('Q4 Holdings'!B$25:CN$25,1,'Informational Inputs'!$H34)</f>
        <v>0</v>
      </c>
      <c r="V44" s="64" t="str">
        <f>INDEX('Q4 Holdings'!B$26:CN$26,1,'Informational Inputs'!$H34)</f>
        <v>N/A</v>
      </c>
      <c r="W44" s="87" t="str">
        <f t="shared" ref="W44:W67" si="7">IF(OR((V44&lt;1.3),AND(U44&lt;0.03,V44="N/A")),"No","Yes")</f>
        <v>No</v>
      </c>
      <c r="X44" s="92"/>
    </row>
    <row r="45" spans="1:24" s="50" customFormat="1" x14ac:dyDescent="0.25">
      <c r="A45" s="62">
        <v>43499</v>
      </c>
      <c r="B45" s="63">
        <f>INDEX('Q1 Holdings'!B$23:CN$23,1,'Informational Inputs'!$H35)</f>
        <v>0</v>
      </c>
      <c r="C45" s="64">
        <f>INDEX('Q1 Holdings'!B$25:CN$25,1,'Informational Inputs'!$H35)</f>
        <v>0</v>
      </c>
      <c r="D45" s="64" t="str">
        <f>INDEX('Q1 Holdings'!B$26:CN$26,1,'Informational Inputs'!$H35)</f>
        <v>N/A</v>
      </c>
      <c r="E45" s="87" t="str">
        <f t="shared" si="4"/>
        <v>No</v>
      </c>
      <c r="F45" s="87"/>
      <c r="G45" s="62">
        <v>43589</v>
      </c>
      <c r="H45" s="63">
        <f>INDEX('Q2 Holdings'!B$23:CN$23,1,'Informational Inputs'!$H35)</f>
        <v>0</v>
      </c>
      <c r="I45" s="64">
        <f>INDEX('Q2 Holdings'!B$25:CN$25,1,'Informational Inputs'!$H35)</f>
        <v>0</v>
      </c>
      <c r="J45" s="64" t="str">
        <f>INDEX('Q2 Holdings'!B$26:CN$26,1,'Informational Inputs'!$H35)</f>
        <v>N/A</v>
      </c>
      <c r="K45" s="87" t="str">
        <f t="shared" si="6"/>
        <v>No</v>
      </c>
      <c r="L45" s="87"/>
      <c r="M45" s="62">
        <v>43680</v>
      </c>
      <c r="N45" s="63">
        <f>INDEX('Q3 Holdings'!B$23:CN$23,1,'Informational Inputs'!$H35)</f>
        <v>0</v>
      </c>
      <c r="O45" s="64">
        <f>INDEX('Q3 Holdings'!B$25:CN$25,1,'Informational Inputs'!$H35)</f>
        <v>0</v>
      </c>
      <c r="P45" s="64" t="str">
        <f>INDEX('Q3 Holdings'!B$26:CN$26,1,'Informational Inputs'!$H35)</f>
        <v>N/A</v>
      </c>
      <c r="Q45" s="87" t="str">
        <f t="shared" si="5"/>
        <v>No</v>
      </c>
      <c r="R45" s="92"/>
      <c r="S45" s="62">
        <v>43772</v>
      </c>
      <c r="T45" s="63">
        <f>INDEX('Q4 Holdings'!B$23:CN$23,1,'Informational Inputs'!$H35)</f>
        <v>0</v>
      </c>
      <c r="U45" s="64">
        <f>INDEX('Q4 Holdings'!B$25:CN$25,1,'Informational Inputs'!$H35)</f>
        <v>0</v>
      </c>
      <c r="V45" s="64" t="str">
        <f>INDEX('Q4 Holdings'!B$26:CN$26,1,'Informational Inputs'!$H35)</f>
        <v>N/A</v>
      </c>
      <c r="W45" s="87" t="str">
        <f t="shared" si="7"/>
        <v>No</v>
      </c>
      <c r="X45" s="92"/>
    </row>
    <row r="46" spans="1:24" s="50" customFormat="1" x14ac:dyDescent="0.25">
      <c r="A46" s="62">
        <v>43500</v>
      </c>
      <c r="B46" s="63">
        <f>INDEX('Q1 Holdings'!B$23:CN$23,1,'Informational Inputs'!$H36)</f>
        <v>0</v>
      </c>
      <c r="C46" s="64">
        <f>INDEX('Q1 Holdings'!B$25:CN$25,1,'Informational Inputs'!$H36)</f>
        <v>0</v>
      </c>
      <c r="D46" s="64" t="str">
        <f>INDEX('Q1 Holdings'!B$26:CN$26,1,'Informational Inputs'!$H36)</f>
        <v>N/A</v>
      </c>
      <c r="E46" s="87" t="str">
        <f t="shared" si="4"/>
        <v>No</v>
      </c>
      <c r="F46" s="87"/>
      <c r="G46" s="62">
        <v>43590</v>
      </c>
      <c r="H46" s="63">
        <f>INDEX('Q2 Holdings'!B$23:CN$23,1,'Informational Inputs'!$H36)</f>
        <v>0</v>
      </c>
      <c r="I46" s="64">
        <f>INDEX('Q2 Holdings'!B$25:CN$25,1,'Informational Inputs'!$H36)</f>
        <v>0</v>
      </c>
      <c r="J46" s="64" t="str">
        <f>INDEX('Q2 Holdings'!B$26:CN$26,1,'Informational Inputs'!$H36)</f>
        <v>N/A</v>
      </c>
      <c r="K46" s="87" t="str">
        <f t="shared" si="6"/>
        <v>No</v>
      </c>
      <c r="L46" s="87"/>
      <c r="M46" s="62">
        <v>43681</v>
      </c>
      <c r="N46" s="63">
        <f>INDEX('Q3 Holdings'!B$23:CN$23,1,'Informational Inputs'!$H36)</f>
        <v>0</v>
      </c>
      <c r="O46" s="64">
        <f>INDEX('Q3 Holdings'!B$25:CN$25,1,'Informational Inputs'!$H36)</f>
        <v>0</v>
      </c>
      <c r="P46" s="64" t="str">
        <f>INDEX('Q3 Holdings'!B$26:CN$26,1,'Informational Inputs'!$H36)</f>
        <v>N/A</v>
      </c>
      <c r="Q46" s="87" t="str">
        <f t="shared" si="5"/>
        <v>No</v>
      </c>
      <c r="R46" s="92"/>
      <c r="S46" s="62">
        <v>43773</v>
      </c>
      <c r="T46" s="63">
        <f>INDEX('Q4 Holdings'!B$23:CN$23,1,'Informational Inputs'!$H36)</f>
        <v>0</v>
      </c>
      <c r="U46" s="64">
        <f>INDEX('Q4 Holdings'!B$25:CN$25,1,'Informational Inputs'!$H36)</f>
        <v>0</v>
      </c>
      <c r="V46" s="64" t="str">
        <f>INDEX('Q4 Holdings'!B$26:CN$26,1,'Informational Inputs'!$H36)</f>
        <v>N/A</v>
      </c>
      <c r="W46" s="87" t="str">
        <f t="shared" si="7"/>
        <v>No</v>
      </c>
      <c r="X46" s="92"/>
    </row>
    <row r="47" spans="1:24" s="50" customFormat="1" x14ac:dyDescent="0.25">
      <c r="A47" s="62">
        <v>43501</v>
      </c>
      <c r="B47" s="63">
        <f>INDEX('Q1 Holdings'!B$23:CN$23,1,'Informational Inputs'!$H37)</f>
        <v>0</v>
      </c>
      <c r="C47" s="64">
        <f>INDEX('Q1 Holdings'!B$25:CN$25,1,'Informational Inputs'!$H37)</f>
        <v>0</v>
      </c>
      <c r="D47" s="64" t="str">
        <f>INDEX('Q1 Holdings'!B$26:CN$26,1,'Informational Inputs'!$H37)</f>
        <v>N/A</v>
      </c>
      <c r="E47" s="87" t="str">
        <f t="shared" si="4"/>
        <v>No</v>
      </c>
      <c r="F47" s="87"/>
      <c r="G47" s="62">
        <v>43591</v>
      </c>
      <c r="H47" s="63">
        <f>INDEX('Q2 Holdings'!B$23:CN$23,1,'Informational Inputs'!$H37)</f>
        <v>0</v>
      </c>
      <c r="I47" s="64">
        <f>INDEX('Q2 Holdings'!B$25:CN$25,1,'Informational Inputs'!$H37)</f>
        <v>0</v>
      </c>
      <c r="J47" s="64" t="str">
        <f>INDEX('Q2 Holdings'!B$26:CN$26,1,'Informational Inputs'!$H37)</f>
        <v>N/A</v>
      </c>
      <c r="K47" s="87" t="str">
        <f t="shared" si="6"/>
        <v>No</v>
      </c>
      <c r="L47" s="87"/>
      <c r="M47" s="62">
        <v>43682</v>
      </c>
      <c r="N47" s="63">
        <f>INDEX('Q3 Holdings'!B$23:CN$23,1,'Informational Inputs'!$H37)</f>
        <v>0</v>
      </c>
      <c r="O47" s="64">
        <f>INDEX('Q3 Holdings'!B$25:CN$25,1,'Informational Inputs'!$H37)</f>
        <v>0</v>
      </c>
      <c r="P47" s="64" t="str">
        <f>INDEX('Q3 Holdings'!B$26:CN$26,1,'Informational Inputs'!$H37)</f>
        <v>N/A</v>
      </c>
      <c r="Q47" s="87" t="str">
        <f t="shared" si="5"/>
        <v>No</v>
      </c>
      <c r="R47" s="92"/>
      <c r="S47" s="62">
        <v>43774</v>
      </c>
      <c r="T47" s="63">
        <f>INDEX('Q4 Holdings'!B$23:CN$23,1,'Informational Inputs'!$H37)</f>
        <v>0</v>
      </c>
      <c r="U47" s="64">
        <f>INDEX('Q4 Holdings'!B$25:CN$25,1,'Informational Inputs'!$H37)</f>
        <v>0</v>
      </c>
      <c r="V47" s="64" t="str">
        <f>INDEX('Q4 Holdings'!B$26:CN$26,1,'Informational Inputs'!$H37)</f>
        <v>N/A</v>
      </c>
      <c r="W47" s="87" t="str">
        <f t="shared" si="7"/>
        <v>No</v>
      </c>
      <c r="X47" s="92"/>
    </row>
    <row r="48" spans="1:24" s="50" customFormat="1" x14ac:dyDescent="0.25">
      <c r="A48" s="62">
        <v>43502</v>
      </c>
      <c r="B48" s="63">
        <f>INDEX('Q1 Holdings'!B$23:CN$23,1,'Informational Inputs'!$H38)</f>
        <v>0</v>
      </c>
      <c r="C48" s="64">
        <f>INDEX('Q1 Holdings'!B$25:CN$25,1,'Informational Inputs'!$H38)</f>
        <v>0</v>
      </c>
      <c r="D48" s="64" t="str">
        <f>INDEX('Q1 Holdings'!B$26:CN$26,1,'Informational Inputs'!$H38)</f>
        <v>N/A</v>
      </c>
      <c r="E48" s="87" t="str">
        <f t="shared" si="4"/>
        <v>No</v>
      </c>
      <c r="F48" s="87"/>
      <c r="G48" s="62">
        <v>43592</v>
      </c>
      <c r="H48" s="63">
        <f>INDEX('Q2 Holdings'!B$23:CN$23,1,'Informational Inputs'!$H38)</f>
        <v>0</v>
      </c>
      <c r="I48" s="64">
        <f>INDEX('Q2 Holdings'!B$25:CN$25,1,'Informational Inputs'!$H38)</f>
        <v>0</v>
      </c>
      <c r="J48" s="64" t="str">
        <f>INDEX('Q2 Holdings'!B$26:CN$26,1,'Informational Inputs'!$H38)</f>
        <v>N/A</v>
      </c>
      <c r="K48" s="87" t="str">
        <f t="shared" si="6"/>
        <v>No</v>
      </c>
      <c r="L48" s="87"/>
      <c r="M48" s="62">
        <v>43683</v>
      </c>
      <c r="N48" s="63">
        <f>INDEX('Q3 Holdings'!B$23:CN$23,1,'Informational Inputs'!$H38)</f>
        <v>0</v>
      </c>
      <c r="O48" s="64">
        <f>INDEX('Q3 Holdings'!B$25:CN$25,1,'Informational Inputs'!$H38)</f>
        <v>0</v>
      </c>
      <c r="P48" s="64" t="str">
        <f>INDEX('Q3 Holdings'!B$26:CN$26,1,'Informational Inputs'!$H38)</f>
        <v>N/A</v>
      </c>
      <c r="Q48" s="87" t="str">
        <f t="shared" si="5"/>
        <v>No</v>
      </c>
      <c r="R48" s="92"/>
      <c r="S48" s="62">
        <v>43775</v>
      </c>
      <c r="T48" s="63">
        <f>INDEX('Q4 Holdings'!B$23:CN$23,1,'Informational Inputs'!$H38)</f>
        <v>0</v>
      </c>
      <c r="U48" s="64">
        <f>INDEX('Q4 Holdings'!B$25:CN$25,1,'Informational Inputs'!$H38)</f>
        <v>0</v>
      </c>
      <c r="V48" s="64" t="str">
        <f>INDEX('Q4 Holdings'!B$26:CN$26,1,'Informational Inputs'!$H38)</f>
        <v>N/A</v>
      </c>
      <c r="W48" s="87" t="str">
        <f t="shared" si="7"/>
        <v>No</v>
      </c>
      <c r="X48" s="92"/>
    </row>
    <row r="49" spans="1:24" s="50" customFormat="1" x14ac:dyDescent="0.25">
      <c r="A49" s="62">
        <v>43503</v>
      </c>
      <c r="B49" s="63">
        <f>INDEX('Q1 Holdings'!B$23:CN$23,1,'Informational Inputs'!$H39)</f>
        <v>0</v>
      </c>
      <c r="C49" s="64">
        <f>INDEX('Q1 Holdings'!B$25:CN$25,1,'Informational Inputs'!$H39)</f>
        <v>0</v>
      </c>
      <c r="D49" s="64" t="str">
        <f>INDEX('Q1 Holdings'!B$26:CN$26,1,'Informational Inputs'!$H39)</f>
        <v>N/A</v>
      </c>
      <c r="E49" s="87" t="str">
        <f t="shared" si="4"/>
        <v>No</v>
      </c>
      <c r="F49" s="87"/>
      <c r="G49" s="62">
        <v>43593</v>
      </c>
      <c r="H49" s="63">
        <f>INDEX('Q2 Holdings'!B$23:CN$23,1,'Informational Inputs'!$H39)</f>
        <v>0</v>
      </c>
      <c r="I49" s="64">
        <f>INDEX('Q2 Holdings'!B$25:CN$25,1,'Informational Inputs'!$H39)</f>
        <v>0</v>
      </c>
      <c r="J49" s="64" t="str">
        <f>INDEX('Q2 Holdings'!B$26:CN$26,1,'Informational Inputs'!$H39)</f>
        <v>N/A</v>
      </c>
      <c r="K49" s="87" t="str">
        <f t="shared" si="6"/>
        <v>No</v>
      </c>
      <c r="L49" s="87"/>
      <c r="M49" s="62">
        <v>43684</v>
      </c>
      <c r="N49" s="63">
        <f>INDEX('Q3 Holdings'!B$23:CN$23,1,'Informational Inputs'!$H39)</f>
        <v>0</v>
      </c>
      <c r="O49" s="64">
        <f>INDEX('Q3 Holdings'!B$25:CN$25,1,'Informational Inputs'!$H39)</f>
        <v>0</v>
      </c>
      <c r="P49" s="64" t="str">
        <f>INDEX('Q3 Holdings'!B$26:CN$26,1,'Informational Inputs'!$H39)</f>
        <v>N/A</v>
      </c>
      <c r="Q49" s="87" t="str">
        <f t="shared" si="5"/>
        <v>No</v>
      </c>
      <c r="R49" s="92"/>
      <c r="S49" s="62">
        <v>43776</v>
      </c>
      <c r="T49" s="63">
        <f>INDEX('Q4 Holdings'!B$23:CN$23,1,'Informational Inputs'!$H39)</f>
        <v>0</v>
      </c>
      <c r="U49" s="64">
        <f>INDEX('Q4 Holdings'!B$25:CN$25,1,'Informational Inputs'!$H39)</f>
        <v>0</v>
      </c>
      <c r="V49" s="64" t="str">
        <f>INDEX('Q4 Holdings'!B$26:CN$26,1,'Informational Inputs'!$H39)</f>
        <v>N/A</v>
      </c>
      <c r="W49" s="87" t="str">
        <f t="shared" si="7"/>
        <v>No</v>
      </c>
      <c r="X49" s="92"/>
    </row>
    <row r="50" spans="1:24" s="50" customFormat="1" x14ac:dyDescent="0.25">
      <c r="A50" s="62">
        <v>43504</v>
      </c>
      <c r="B50" s="63">
        <f>INDEX('Q1 Holdings'!B$23:CN$23,1,'Informational Inputs'!$H40)</f>
        <v>0</v>
      </c>
      <c r="C50" s="64">
        <f>INDEX('Q1 Holdings'!B$25:CN$25,1,'Informational Inputs'!$H40)</f>
        <v>0</v>
      </c>
      <c r="D50" s="64" t="str">
        <f>INDEX('Q1 Holdings'!B$26:CN$26,1,'Informational Inputs'!$H40)</f>
        <v>N/A</v>
      </c>
      <c r="E50" s="87" t="str">
        <f t="shared" si="4"/>
        <v>No</v>
      </c>
      <c r="F50" s="87"/>
      <c r="G50" s="62">
        <v>43594</v>
      </c>
      <c r="H50" s="63">
        <f>INDEX('Q2 Holdings'!B$23:CN$23,1,'Informational Inputs'!$H40)</f>
        <v>0</v>
      </c>
      <c r="I50" s="64">
        <f>INDEX('Q2 Holdings'!B$25:CN$25,1,'Informational Inputs'!$H40)</f>
        <v>0</v>
      </c>
      <c r="J50" s="64" t="str">
        <f>INDEX('Q2 Holdings'!B$26:CN$26,1,'Informational Inputs'!$H40)</f>
        <v>N/A</v>
      </c>
      <c r="K50" s="87" t="str">
        <f t="shared" si="6"/>
        <v>No</v>
      </c>
      <c r="L50" s="87"/>
      <c r="M50" s="62">
        <v>43685</v>
      </c>
      <c r="N50" s="63">
        <f>INDEX('Q3 Holdings'!B$23:CN$23,1,'Informational Inputs'!$H40)</f>
        <v>0</v>
      </c>
      <c r="O50" s="64">
        <f>INDEX('Q3 Holdings'!B$25:CN$25,1,'Informational Inputs'!$H40)</f>
        <v>0</v>
      </c>
      <c r="P50" s="64" t="str">
        <f>INDEX('Q3 Holdings'!B$26:CN$26,1,'Informational Inputs'!$H40)</f>
        <v>N/A</v>
      </c>
      <c r="Q50" s="87" t="str">
        <f t="shared" si="5"/>
        <v>No</v>
      </c>
      <c r="R50" s="92"/>
      <c r="S50" s="62">
        <v>43777</v>
      </c>
      <c r="T50" s="63">
        <f>INDEX('Q4 Holdings'!B$23:CN$23,1,'Informational Inputs'!$H40)</f>
        <v>0</v>
      </c>
      <c r="U50" s="64">
        <f>INDEX('Q4 Holdings'!B$25:CN$25,1,'Informational Inputs'!$H40)</f>
        <v>0</v>
      </c>
      <c r="V50" s="64" t="str">
        <f>INDEX('Q4 Holdings'!B$26:CN$26,1,'Informational Inputs'!$H40)</f>
        <v>N/A</v>
      </c>
      <c r="W50" s="87" t="str">
        <f t="shared" si="7"/>
        <v>No</v>
      </c>
      <c r="X50" s="92"/>
    </row>
    <row r="51" spans="1:24" s="50" customFormat="1" x14ac:dyDescent="0.25">
      <c r="A51" s="62">
        <v>43505</v>
      </c>
      <c r="B51" s="63">
        <f>INDEX('Q1 Holdings'!B$23:CN$23,1,'Informational Inputs'!$H41)</f>
        <v>0</v>
      </c>
      <c r="C51" s="64">
        <f>INDEX('Q1 Holdings'!B$25:CN$25,1,'Informational Inputs'!$H41)</f>
        <v>0</v>
      </c>
      <c r="D51" s="64" t="str">
        <f>INDEX('Q1 Holdings'!B$26:CN$26,1,'Informational Inputs'!$H41)</f>
        <v>N/A</v>
      </c>
      <c r="E51" s="87" t="str">
        <f t="shared" si="4"/>
        <v>No</v>
      </c>
      <c r="F51" s="87"/>
      <c r="G51" s="62">
        <v>43595</v>
      </c>
      <c r="H51" s="63">
        <f>INDEX('Q2 Holdings'!B$23:CN$23,1,'Informational Inputs'!$H41)</f>
        <v>0</v>
      </c>
      <c r="I51" s="64">
        <f>INDEX('Q2 Holdings'!B$25:CN$25,1,'Informational Inputs'!$H41)</f>
        <v>0</v>
      </c>
      <c r="J51" s="64" t="str">
        <f>INDEX('Q2 Holdings'!B$26:CN$26,1,'Informational Inputs'!$H41)</f>
        <v>N/A</v>
      </c>
      <c r="K51" s="87" t="str">
        <f t="shared" si="6"/>
        <v>No</v>
      </c>
      <c r="L51" s="87"/>
      <c r="M51" s="62">
        <v>43686</v>
      </c>
      <c r="N51" s="63">
        <f>INDEX('Q3 Holdings'!B$23:CN$23,1,'Informational Inputs'!$H41)</f>
        <v>0</v>
      </c>
      <c r="O51" s="64">
        <f>INDEX('Q3 Holdings'!B$25:CN$25,1,'Informational Inputs'!$H41)</f>
        <v>0</v>
      </c>
      <c r="P51" s="64" t="str">
        <f>INDEX('Q3 Holdings'!B$26:CN$26,1,'Informational Inputs'!$H41)</f>
        <v>N/A</v>
      </c>
      <c r="Q51" s="87" t="str">
        <f t="shared" si="5"/>
        <v>No</v>
      </c>
      <c r="R51" s="92"/>
      <c r="S51" s="62">
        <v>43778</v>
      </c>
      <c r="T51" s="63">
        <f>INDEX('Q4 Holdings'!B$23:CN$23,1,'Informational Inputs'!$H41)</f>
        <v>0</v>
      </c>
      <c r="U51" s="64">
        <f>INDEX('Q4 Holdings'!B$25:CN$25,1,'Informational Inputs'!$H41)</f>
        <v>0</v>
      </c>
      <c r="V51" s="64" t="str">
        <f>INDEX('Q4 Holdings'!B$26:CN$26,1,'Informational Inputs'!$H41)</f>
        <v>N/A</v>
      </c>
      <c r="W51" s="87" t="str">
        <f t="shared" si="7"/>
        <v>No</v>
      </c>
      <c r="X51" s="92"/>
    </row>
    <row r="52" spans="1:24" s="50" customFormat="1" x14ac:dyDescent="0.25">
      <c r="A52" s="62">
        <v>43506</v>
      </c>
      <c r="B52" s="63">
        <f>INDEX('Q1 Holdings'!B$23:CN$23,1,'Informational Inputs'!$H42)</f>
        <v>0</v>
      </c>
      <c r="C52" s="64">
        <f>INDEX('Q1 Holdings'!B$25:CN$25,1,'Informational Inputs'!$H42)</f>
        <v>0</v>
      </c>
      <c r="D52" s="64" t="str">
        <f>INDEX('Q1 Holdings'!B$26:CN$26,1,'Informational Inputs'!$H42)</f>
        <v>N/A</v>
      </c>
      <c r="E52" s="87" t="str">
        <f t="shared" si="4"/>
        <v>No</v>
      </c>
      <c r="F52" s="87"/>
      <c r="G52" s="62">
        <v>43596</v>
      </c>
      <c r="H52" s="63">
        <f>INDEX('Q2 Holdings'!B$23:CN$23,1,'Informational Inputs'!$H42)</f>
        <v>0</v>
      </c>
      <c r="I52" s="64">
        <f>INDEX('Q2 Holdings'!B$25:CN$25,1,'Informational Inputs'!$H42)</f>
        <v>0</v>
      </c>
      <c r="J52" s="64" t="str">
        <f>INDEX('Q2 Holdings'!B$26:CN$26,1,'Informational Inputs'!$H42)</f>
        <v>N/A</v>
      </c>
      <c r="K52" s="87" t="str">
        <f t="shared" si="6"/>
        <v>No</v>
      </c>
      <c r="L52" s="87"/>
      <c r="M52" s="62">
        <v>43687</v>
      </c>
      <c r="N52" s="63">
        <f>INDEX('Q3 Holdings'!B$23:CN$23,1,'Informational Inputs'!$H42)</f>
        <v>0</v>
      </c>
      <c r="O52" s="64">
        <f>INDEX('Q3 Holdings'!B$25:CN$25,1,'Informational Inputs'!$H42)</f>
        <v>0</v>
      </c>
      <c r="P52" s="64" t="str">
        <f>INDEX('Q3 Holdings'!B$26:CN$26,1,'Informational Inputs'!$H42)</f>
        <v>N/A</v>
      </c>
      <c r="Q52" s="87" t="str">
        <f t="shared" si="5"/>
        <v>No</v>
      </c>
      <c r="R52" s="92"/>
      <c r="S52" s="62">
        <v>43779</v>
      </c>
      <c r="T52" s="63">
        <f>INDEX('Q4 Holdings'!B$23:CN$23,1,'Informational Inputs'!$H42)</f>
        <v>0</v>
      </c>
      <c r="U52" s="64">
        <f>INDEX('Q4 Holdings'!B$25:CN$25,1,'Informational Inputs'!$H42)</f>
        <v>0</v>
      </c>
      <c r="V52" s="64" t="str">
        <f>INDEX('Q4 Holdings'!B$26:CN$26,1,'Informational Inputs'!$H42)</f>
        <v>N/A</v>
      </c>
      <c r="W52" s="87" t="str">
        <f t="shared" si="7"/>
        <v>No</v>
      </c>
      <c r="X52" s="92"/>
    </row>
    <row r="53" spans="1:24" s="50" customFormat="1" x14ac:dyDescent="0.25">
      <c r="A53" s="62">
        <v>43507</v>
      </c>
      <c r="B53" s="63">
        <f>INDEX('Q1 Holdings'!B$23:CN$23,1,'Informational Inputs'!$H43)</f>
        <v>0</v>
      </c>
      <c r="C53" s="64">
        <f>INDEX('Q1 Holdings'!B$25:CN$25,1,'Informational Inputs'!$H43)</f>
        <v>0</v>
      </c>
      <c r="D53" s="64" t="str">
        <f>INDEX('Q1 Holdings'!B$26:CN$26,1,'Informational Inputs'!$H43)</f>
        <v>N/A</v>
      </c>
      <c r="E53" s="87" t="str">
        <f t="shared" si="4"/>
        <v>No</v>
      </c>
      <c r="F53" s="87"/>
      <c r="G53" s="62">
        <v>43597</v>
      </c>
      <c r="H53" s="63">
        <f>INDEX('Q2 Holdings'!B$23:CN$23,1,'Informational Inputs'!$H43)</f>
        <v>0</v>
      </c>
      <c r="I53" s="64">
        <f>INDEX('Q2 Holdings'!B$25:CN$25,1,'Informational Inputs'!$H43)</f>
        <v>0</v>
      </c>
      <c r="J53" s="64" t="str">
        <f>INDEX('Q2 Holdings'!B$26:CN$26,1,'Informational Inputs'!$H43)</f>
        <v>N/A</v>
      </c>
      <c r="K53" s="87" t="str">
        <f t="shared" si="6"/>
        <v>No</v>
      </c>
      <c r="L53" s="87"/>
      <c r="M53" s="62">
        <v>43688</v>
      </c>
      <c r="N53" s="63">
        <f>INDEX('Q3 Holdings'!B$23:CN$23,1,'Informational Inputs'!$H43)</f>
        <v>0</v>
      </c>
      <c r="O53" s="64">
        <f>INDEX('Q3 Holdings'!B$25:CN$25,1,'Informational Inputs'!$H43)</f>
        <v>0</v>
      </c>
      <c r="P53" s="64" t="str">
        <f>INDEX('Q3 Holdings'!B$26:CN$26,1,'Informational Inputs'!$H43)</f>
        <v>N/A</v>
      </c>
      <c r="Q53" s="87" t="str">
        <f t="shared" si="5"/>
        <v>No</v>
      </c>
      <c r="R53" s="92"/>
      <c r="S53" s="62">
        <v>43780</v>
      </c>
      <c r="T53" s="63">
        <f>INDEX('Q4 Holdings'!B$23:CN$23,1,'Informational Inputs'!$H43)</f>
        <v>0</v>
      </c>
      <c r="U53" s="64">
        <f>INDEX('Q4 Holdings'!B$25:CN$25,1,'Informational Inputs'!$H43)</f>
        <v>0</v>
      </c>
      <c r="V53" s="64" t="str">
        <f>INDEX('Q4 Holdings'!B$26:CN$26,1,'Informational Inputs'!$H43)</f>
        <v>N/A</v>
      </c>
      <c r="W53" s="87" t="str">
        <f t="shared" si="7"/>
        <v>No</v>
      </c>
      <c r="X53" s="92"/>
    </row>
    <row r="54" spans="1:24" s="50" customFormat="1" x14ac:dyDescent="0.25">
      <c r="A54" s="62">
        <v>43508</v>
      </c>
      <c r="B54" s="63">
        <f>INDEX('Q1 Holdings'!B$23:CN$23,1,'Informational Inputs'!$H44)</f>
        <v>0</v>
      </c>
      <c r="C54" s="64">
        <f>INDEX('Q1 Holdings'!B$25:CN$25,1,'Informational Inputs'!$H44)</f>
        <v>0</v>
      </c>
      <c r="D54" s="64" t="str">
        <f>INDEX('Q1 Holdings'!B$26:CN$26,1,'Informational Inputs'!$H44)</f>
        <v>N/A</v>
      </c>
      <c r="E54" s="87" t="str">
        <f t="shared" si="4"/>
        <v>No</v>
      </c>
      <c r="F54" s="87"/>
      <c r="G54" s="62">
        <v>43598</v>
      </c>
      <c r="H54" s="63">
        <f>INDEX('Q2 Holdings'!B$23:CN$23,1,'Informational Inputs'!$H44)</f>
        <v>0</v>
      </c>
      <c r="I54" s="64">
        <f>INDEX('Q2 Holdings'!B$25:CN$25,1,'Informational Inputs'!$H44)</f>
        <v>0</v>
      </c>
      <c r="J54" s="64" t="str">
        <f>INDEX('Q2 Holdings'!B$26:CN$26,1,'Informational Inputs'!$H44)</f>
        <v>N/A</v>
      </c>
      <c r="K54" s="87" t="str">
        <f t="shared" si="6"/>
        <v>No</v>
      </c>
      <c r="L54" s="87"/>
      <c r="M54" s="62">
        <v>43689</v>
      </c>
      <c r="N54" s="63">
        <f>INDEX('Q3 Holdings'!B$23:CN$23,1,'Informational Inputs'!$H44)</f>
        <v>0</v>
      </c>
      <c r="O54" s="64">
        <f>INDEX('Q3 Holdings'!B$25:CN$25,1,'Informational Inputs'!$H44)</f>
        <v>0</v>
      </c>
      <c r="P54" s="64" t="str">
        <f>INDEX('Q3 Holdings'!B$26:CN$26,1,'Informational Inputs'!$H44)</f>
        <v>N/A</v>
      </c>
      <c r="Q54" s="87" t="str">
        <f t="shared" si="5"/>
        <v>No</v>
      </c>
      <c r="R54" s="92"/>
      <c r="S54" s="62">
        <v>43781</v>
      </c>
      <c r="T54" s="63">
        <f>INDEX('Q4 Holdings'!B$23:CN$23,1,'Informational Inputs'!$H44)</f>
        <v>0</v>
      </c>
      <c r="U54" s="64">
        <f>INDEX('Q4 Holdings'!B$25:CN$25,1,'Informational Inputs'!$H44)</f>
        <v>0</v>
      </c>
      <c r="V54" s="64" t="str">
        <f>INDEX('Q4 Holdings'!B$26:CN$26,1,'Informational Inputs'!$H44)</f>
        <v>N/A</v>
      </c>
      <c r="W54" s="87" t="str">
        <f t="shared" si="7"/>
        <v>No</v>
      </c>
      <c r="X54" s="92"/>
    </row>
    <row r="55" spans="1:24" s="50" customFormat="1" x14ac:dyDescent="0.25">
      <c r="A55" s="62">
        <v>43509</v>
      </c>
      <c r="B55" s="63">
        <f>INDEX('Q1 Holdings'!B$23:CN$23,1,'Informational Inputs'!$H45)</f>
        <v>0</v>
      </c>
      <c r="C55" s="64">
        <f>INDEX('Q1 Holdings'!B$25:CN$25,1,'Informational Inputs'!$H45)</f>
        <v>0</v>
      </c>
      <c r="D55" s="64" t="str">
        <f>INDEX('Q1 Holdings'!B$26:CN$26,1,'Informational Inputs'!$H45)</f>
        <v>N/A</v>
      </c>
      <c r="E55" s="87" t="str">
        <f t="shared" si="4"/>
        <v>No</v>
      </c>
      <c r="F55" s="87"/>
      <c r="G55" s="62">
        <v>43599</v>
      </c>
      <c r="H55" s="63">
        <f>INDEX('Q2 Holdings'!B$23:CN$23,1,'Informational Inputs'!$H45)</f>
        <v>0</v>
      </c>
      <c r="I55" s="64">
        <f>INDEX('Q2 Holdings'!B$25:CN$25,1,'Informational Inputs'!$H45)</f>
        <v>0</v>
      </c>
      <c r="J55" s="64" t="str">
        <f>INDEX('Q2 Holdings'!B$26:CN$26,1,'Informational Inputs'!$H45)</f>
        <v>N/A</v>
      </c>
      <c r="K55" s="87" t="str">
        <f t="shared" si="6"/>
        <v>No</v>
      </c>
      <c r="L55" s="87"/>
      <c r="M55" s="62">
        <v>43690</v>
      </c>
      <c r="N55" s="63">
        <f>INDEX('Q3 Holdings'!B$23:CN$23,1,'Informational Inputs'!$H45)</f>
        <v>0</v>
      </c>
      <c r="O55" s="64">
        <f>INDEX('Q3 Holdings'!B$25:CN$25,1,'Informational Inputs'!$H45)</f>
        <v>0</v>
      </c>
      <c r="P55" s="64" t="str">
        <f>INDEX('Q3 Holdings'!B$26:CN$26,1,'Informational Inputs'!$H45)</f>
        <v>N/A</v>
      </c>
      <c r="Q55" s="87" t="str">
        <f t="shared" si="5"/>
        <v>No</v>
      </c>
      <c r="R55" s="92"/>
      <c r="S55" s="62">
        <v>43782</v>
      </c>
      <c r="T55" s="63">
        <f>INDEX('Q4 Holdings'!B$23:CN$23,1,'Informational Inputs'!$H45)</f>
        <v>0</v>
      </c>
      <c r="U55" s="64">
        <f>INDEX('Q4 Holdings'!B$25:CN$25,1,'Informational Inputs'!$H45)</f>
        <v>0</v>
      </c>
      <c r="V55" s="64" t="str">
        <f>INDEX('Q4 Holdings'!B$26:CN$26,1,'Informational Inputs'!$H45)</f>
        <v>N/A</v>
      </c>
      <c r="W55" s="87" t="str">
        <f t="shared" si="7"/>
        <v>No</v>
      </c>
      <c r="X55" s="92"/>
    </row>
    <row r="56" spans="1:24" s="50" customFormat="1" x14ac:dyDescent="0.25">
      <c r="A56" s="62">
        <v>43510</v>
      </c>
      <c r="B56" s="63">
        <f>INDEX('Q1 Holdings'!B$23:CN$23,1,'Informational Inputs'!$H46)</f>
        <v>0</v>
      </c>
      <c r="C56" s="64">
        <f>INDEX('Q1 Holdings'!B$25:CN$25,1,'Informational Inputs'!$H46)</f>
        <v>0</v>
      </c>
      <c r="D56" s="64" t="str">
        <f>INDEX('Q1 Holdings'!B$26:CN$26,1,'Informational Inputs'!$H46)</f>
        <v>N/A</v>
      </c>
      <c r="E56" s="87" t="str">
        <f t="shared" si="4"/>
        <v>No</v>
      </c>
      <c r="F56" s="87"/>
      <c r="G56" s="62">
        <v>43600</v>
      </c>
      <c r="H56" s="63">
        <f>INDEX('Q2 Holdings'!B$23:CN$23,1,'Informational Inputs'!$H46)</f>
        <v>0</v>
      </c>
      <c r="I56" s="64">
        <f>INDEX('Q2 Holdings'!B$25:CN$25,1,'Informational Inputs'!$H46)</f>
        <v>0</v>
      </c>
      <c r="J56" s="64" t="str">
        <f>INDEX('Q2 Holdings'!B$26:CN$26,1,'Informational Inputs'!$H46)</f>
        <v>N/A</v>
      </c>
      <c r="K56" s="87" t="str">
        <f t="shared" si="6"/>
        <v>No</v>
      </c>
      <c r="L56" s="87"/>
      <c r="M56" s="62">
        <v>43691</v>
      </c>
      <c r="N56" s="63">
        <f>INDEX('Q3 Holdings'!B$23:CN$23,1,'Informational Inputs'!$H46)</f>
        <v>0</v>
      </c>
      <c r="O56" s="64">
        <f>INDEX('Q3 Holdings'!B$25:CN$25,1,'Informational Inputs'!$H46)</f>
        <v>0</v>
      </c>
      <c r="P56" s="64" t="str">
        <f>INDEX('Q3 Holdings'!B$26:CN$26,1,'Informational Inputs'!$H46)</f>
        <v>N/A</v>
      </c>
      <c r="Q56" s="87" t="str">
        <f t="shared" si="5"/>
        <v>No</v>
      </c>
      <c r="R56" s="92"/>
      <c r="S56" s="62">
        <v>43783</v>
      </c>
      <c r="T56" s="63">
        <f>INDEX('Q4 Holdings'!B$23:CN$23,1,'Informational Inputs'!$H46)</f>
        <v>0</v>
      </c>
      <c r="U56" s="64">
        <f>INDEX('Q4 Holdings'!B$25:CN$25,1,'Informational Inputs'!$H46)</f>
        <v>0</v>
      </c>
      <c r="V56" s="64" t="str">
        <f>INDEX('Q4 Holdings'!B$26:CN$26,1,'Informational Inputs'!$H46)</f>
        <v>N/A</v>
      </c>
      <c r="W56" s="87" t="str">
        <f t="shared" si="7"/>
        <v>No</v>
      </c>
      <c r="X56" s="92"/>
    </row>
    <row r="57" spans="1:24" s="50" customFormat="1" x14ac:dyDescent="0.25">
      <c r="A57" s="62">
        <v>43511</v>
      </c>
      <c r="B57" s="63">
        <f>INDEX('Q1 Holdings'!B$23:CN$23,1,'Informational Inputs'!$H47)</f>
        <v>0</v>
      </c>
      <c r="C57" s="64">
        <f>INDEX('Q1 Holdings'!B$25:CN$25,1,'Informational Inputs'!$H47)</f>
        <v>0</v>
      </c>
      <c r="D57" s="64" t="str">
        <f>INDEX('Q1 Holdings'!B$26:CN$26,1,'Informational Inputs'!$H47)</f>
        <v>N/A</v>
      </c>
      <c r="E57" s="87" t="str">
        <f t="shared" si="4"/>
        <v>No</v>
      </c>
      <c r="F57" s="87"/>
      <c r="G57" s="62">
        <v>43601</v>
      </c>
      <c r="H57" s="63">
        <f>INDEX('Q2 Holdings'!B$23:CN$23,1,'Informational Inputs'!$H47)</f>
        <v>0</v>
      </c>
      <c r="I57" s="64">
        <f>INDEX('Q2 Holdings'!B$25:CN$25,1,'Informational Inputs'!$H47)</f>
        <v>0</v>
      </c>
      <c r="J57" s="64" t="str">
        <f>INDEX('Q2 Holdings'!B$26:CN$26,1,'Informational Inputs'!$H47)</f>
        <v>N/A</v>
      </c>
      <c r="K57" s="87" t="str">
        <f t="shared" si="6"/>
        <v>No</v>
      </c>
      <c r="L57" s="87"/>
      <c r="M57" s="62">
        <v>43692</v>
      </c>
      <c r="N57" s="63">
        <f>INDEX('Q3 Holdings'!B$23:CN$23,1,'Informational Inputs'!$H47)</f>
        <v>0</v>
      </c>
      <c r="O57" s="64">
        <f>INDEX('Q3 Holdings'!B$25:CN$25,1,'Informational Inputs'!$H47)</f>
        <v>0</v>
      </c>
      <c r="P57" s="64" t="str">
        <f>INDEX('Q3 Holdings'!B$26:CN$26,1,'Informational Inputs'!$H47)</f>
        <v>N/A</v>
      </c>
      <c r="Q57" s="87" t="str">
        <f t="shared" si="5"/>
        <v>No</v>
      </c>
      <c r="R57" s="92"/>
      <c r="S57" s="62">
        <v>43784</v>
      </c>
      <c r="T57" s="63">
        <f>INDEX('Q4 Holdings'!B$23:CN$23,1,'Informational Inputs'!$H47)</f>
        <v>0</v>
      </c>
      <c r="U57" s="64">
        <f>INDEX('Q4 Holdings'!B$25:CN$25,1,'Informational Inputs'!$H47)</f>
        <v>0</v>
      </c>
      <c r="V57" s="64" t="str">
        <f>INDEX('Q4 Holdings'!B$26:CN$26,1,'Informational Inputs'!$H47)</f>
        <v>N/A</v>
      </c>
      <c r="W57" s="87" t="str">
        <f t="shared" si="7"/>
        <v>No</v>
      </c>
      <c r="X57" s="92"/>
    </row>
    <row r="58" spans="1:24" s="50" customFormat="1" x14ac:dyDescent="0.25">
      <c r="A58" s="62">
        <v>43512</v>
      </c>
      <c r="B58" s="63">
        <f>INDEX('Q1 Holdings'!B$23:CN$23,1,'Informational Inputs'!$H48)</f>
        <v>0</v>
      </c>
      <c r="C58" s="64">
        <f>INDEX('Q1 Holdings'!B$25:CN$25,1,'Informational Inputs'!$H48)</f>
        <v>0</v>
      </c>
      <c r="D58" s="64" t="str">
        <f>INDEX('Q1 Holdings'!B$26:CN$26,1,'Informational Inputs'!$H48)</f>
        <v>N/A</v>
      </c>
      <c r="E58" s="87" t="str">
        <f t="shared" si="4"/>
        <v>No</v>
      </c>
      <c r="F58" s="87"/>
      <c r="G58" s="62">
        <v>43602</v>
      </c>
      <c r="H58" s="63">
        <f>INDEX('Q2 Holdings'!B$23:CN$23,1,'Informational Inputs'!$H48)</f>
        <v>0</v>
      </c>
      <c r="I58" s="64">
        <f>INDEX('Q2 Holdings'!B$25:CN$25,1,'Informational Inputs'!$H48)</f>
        <v>0</v>
      </c>
      <c r="J58" s="64" t="str">
        <f>INDEX('Q2 Holdings'!B$26:CN$26,1,'Informational Inputs'!$H48)</f>
        <v>N/A</v>
      </c>
      <c r="K58" s="87" t="str">
        <f t="shared" si="6"/>
        <v>No</v>
      </c>
      <c r="L58" s="87"/>
      <c r="M58" s="62">
        <v>43693</v>
      </c>
      <c r="N58" s="63">
        <f>INDEX('Q3 Holdings'!B$23:CN$23,1,'Informational Inputs'!$H48)</f>
        <v>0</v>
      </c>
      <c r="O58" s="64">
        <f>INDEX('Q3 Holdings'!B$25:CN$25,1,'Informational Inputs'!$H48)</f>
        <v>0</v>
      </c>
      <c r="P58" s="64" t="str">
        <f>INDEX('Q3 Holdings'!B$26:CN$26,1,'Informational Inputs'!$H48)</f>
        <v>N/A</v>
      </c>
      <c r="Q58" s="87" t="str">
        <f t="shared" si="5"/>
        <v>No</v>
      </c>
      <c r="R58" s="92"/>
      <c r="S58" s="62">
        <v>43785</v>
      </c>
      <c r="T58" s="63">
        <f>INDEX('Q4 Holdings'!B$23:CN$23,1,'Informational Inputs'!$H48)</f>
        <v>0</v>
      </c>
      <c r="U58" s="64">
        <f>INDEX('Q4 Holdings'!B$25:CN$25,1,'Informational Inputs'!$H48)</f>
        <v>0</v>
      </c>
      <c r="V58" s="64" t="str">
        <f>INDEX('Q4 Holdings'!B$26:CN$26,1,'Informational Inputs'!$H48)</f>
        <v>N/A</v>
      </c>
      <c r="W58" s="87" t="str">
        <f t="shared" si="7"/>
        <v>No</v>
      </c>
      <c r="X58" s="92"/>
    </row>
    <row r="59" spans="1:24" s="50" customFormat="1" x14ac:dyDescent="0.25">
      <c r="A59" s="62">
        <v>43513</v>
      </c>
      <c r="B59" s="63">
        <f>INDEX('Q1 Holdings'!B$23:CN$23,1,'Informational Inputs'!$H49)</f>
        <v>0</v>
      </c>
      <c r="C59" s="64">
        <f>INDEX('Q1 Holdings'!B$25:CN$25,1,'Informational Inputs'!$H49)</f>
        <v>0</v>
      </c>
      <c r="D59" s="64" t="str">
        <f>INDEX('Q1 Holdings'!B$26:CN$26,1,'Informational Inputs'!$H49)</f>
        <v>N/A</v>
      </c>
      <c r="E59" s="87" t="str">
        <f t="shared" si="4"/>
        <v>No</v>
      </c>
      <c r="F59" s="87"/>
      <c r="G59" s="62">
        <v>43603</v>
      </c>
      <c r="H59" s="63">
        <f>INDEX('Q2 Holdings'!B$23:CN$23,1,'Informational Inputs'!$H49)</f>
        <v>0</v>
      </c>
      <c r="I59" s="64">
        <f>INDEX('Q2 Holdings'!B$25:CN$25,1,'Informational Inputs'!$H49)</f>
        <v>0</v>
      </c>
      <c r="J59" s="64" t="str">
        <f>INDEX('Q2 Holdings'!B$26:CN$26,1,'Informational Inputs'!$H49)</f>
        <v>N/A</v>
      </c>
      <c r="K59" s="87" t="str">
        <f t="shared" si="6"/>
        <v>No</v>
      </c>
      <c r="L59" s="87"/>
      <c r="M59" s="62">
        <v>43694</v>
      </c>
      <c r="N59" s="63">
        <f>INDEX('Q3 Holdings'!B$23:CN$23,1,'Informational Inputs'!$H49)</f>
        <v>0</v>
      </c>
      <c r="O59" s="64">
        <f>INDEX('Q3 Holdings'!B$25:CN$25,1,'Informational Inputs'!$H49)</f>
        <v>0</v>
      </c>
      <c r="P59" s="64" t="str">
        <f>INDEX('Q3 Holdings'!B$26:CN$26,1,'Informational Inputs'!$H49)</f>
        <v>N/A</v>
      </c>
      <c r="Q59" s="87" t="str">
        <f t="shared" si="5"/>
        <v>No</v>
      </c>
      <c r="R59" s="92"/>
      <c r="S59" s="62">
        <v>43786</v>
      </c>
      <c r="T59" s="63">
        <f>INDEX('Q4 Holdings'!B$23:CN$23,1,'Informational Inputs'!$H49)</f>
        <v>0</v>
      </c>
      <c r="U59" s="64">
        <f>INDEX('Q4 Holdings'!B$25:CN$25,1,'Informational Inputs'!$H49)</f>
        <v>0</v>
      </c>
      <c r="V59" s="64" t="str">
        <f>INDEX('Q4 Holdings'!B$26:CN$26,1,'Informational Inputs'!$H49)</f>
        <v>N/A</v>
      </c>
      <c r="W59" s="87" t="str">
        <f t="shared" si="7"/>
        <v>No</v>
      </c>
      <c r="X59" s="92"/>
    </row>
    <row r="60" spans="1:24" s="50" customFormat="1" x14ac:dyDescent="0.25">
      <c r="A60" s="62">
        <v>43514</v>
      </c>
      <c r="B60" s="63">
        <f>INDEX('Q1 Holdings'!B$23:CN$23,1,'Informational Inputs'!$H50)</f>
        <v>0</v>
      </c>
      <c r="C60" s="64">
        <f>INDEX('Q1 Holdings'!B$25:CN$25,1,'Informational Inputs'!$H50)</f>
        <v>0</v>
      </c>
      <c r="D60" s="64" t="str">
        <f>INDEX('Q1 Holdings'!B$26:CN$26,1,'Informational Inputs'!$H50)</f>
        <v>N/A</v>
      </c>
      <c r="E60" s="87" t="str">
        <f t="shared" si="4"/>
        <v>No</v>
      </c>
      <c r="F60" s="87"/>
      <c r="G60" s="62">
        <v>43604</v>
      </c>
      <c r="H60" s="63">
        <f>INDEX('Q2 Holdings'!B$23:CN$23,1,'Informational Inputs'!$H50)</f>
        <v>0</v>
      </c>
      <c r="I60" s="64">
        <f>INDEX('Q2 Holdings'!B$25:CN$25,1,'Informational Inputs'!$H50)</f>
        <v>0</v>
      </c>
      <c r="J60" s="64" t="str">
        <f>INDEX('Q2 Holdings'!B$26:CN$26,1,'Informational Inputs'!$H50)</f>
        <v>N/A</v>
      </c>
      <c r="K60" s="87" t="str">
        <f t="shared" si="6"/>
        <v>No</v>
      </c>
      <c r="L60" s="87"/>
      <c r="M60" s="62">
        <v>43695</v>
      </c>
      <c r="N60" s="63">
        <f>INDEX('Q3 Holdings'!B$23:CN$23,1,'Informational Inputs'!$H50)</f>
        <v>0</v>
      </c>
      <c r="O60" s="64">
        <f>INDEX('Q3 Holdings'!B$25:CN$25,1,'Informational Inputs'!$H50)</f>
        <v>0</v>
      </c>
      <c r="P60" s="64" t="str">
        <f>INDEX('Q3 Holdings'!B$26:CN$26,1,'Informational Inputs'!$H50)</f>
        <v>N/A</v>
      </c>
      <c r="Q60" s="87" t="str">
        <f t="shared" si="5"/>
        <v>No</v>
      </c>
      <c r="R60" s="92"/>
      <c r="S60" s="62">
        <v>43787</v>
      </c>
      <c r="T60" s="63">
        <f>INDEX('Q4 Holdings'!B$23:CN$23,1,'Informational Inputs'!$H50)</f>
        <v>0</v>
      </c>
      <c r="U60" s="64">
        <f>INDEX('Q4 Holdings'!B$25:CN$25,1,'Informational Inputs'!$H50)</f>
        <v>0</v>
      </c>
      <c r="V60" s="64" t="str">
        <f>INDEX('Q4 Holdings'!B$26:CN$26,1,'Informational Inputs'!$H50)</f>
        <v>N/A</v>
      </c>
      <c r="W60" s="87" t="str">
        <f t="shared" si="7"/>
        <v>No</v>
      </c>
      <c r="X60" s="92"/>
    </row>
    <row r="61" spans="1:24" s="50" customFormat="1" x14ac:dyDescent="0.25">
      <c r="A61" s="62">
        <v>43515</v>
      </c>
      <c r="B61" s="63">
        <f>INDEX('Q1 Holdings'!B$23:CN$23,1,'Informational Inputs'!$H51)</f>
        <v>0</v>
      </c>
      <c r="C61" s="64">
        <f>INDEX('Q1 Holdings'!B$25:CN$25,1,'Informational Inputs'!$H51)</f>
        <v>0</v>
      </c>
      <c r="D61" s="64" t="str">
        <f>INDEX('Q1 Holdings'!B$26:CN$26,1,'Informational Inputs'!$H51)</f>
        <v>N/A</v>
      </c>
      <c r="E61" s="87" t="str">
        <f t="shared" si="4"/>
        <v>No</v>
      </c>
      <c r="F61" s="87"/>
      <c r="G61" s="62">
        <v>43605</v>
      </c>
      <c r="H61" s="63">
        <f>INDEX('Q2 Holdings'!B$23:CN$23,1,'Informational Inputs'!$H51)</f>
        <v>0</v>
      </c>
      <c r="I61" s="64">
        <f>INDEX('Q2 Holdings'!B$25:CN$25,1,'Informational Inputs'!$H51)</f>
        <v>0</v>
      </c>
      <c r="J61" s="64" t="str">
        <f>INDEX('Q2 Holdings'!B$26:CN$26,1,'Informational Inputs'!$H51)</f>
        <v>N/A</v>
      </c>
      <c r="K61" s="87" t="str">
        <f t="shared" si="6"/>
        <v>No</v>
      </c>
      <c r="L61" s="87"/>
      <c r="M61" s="62">
        <v>43696</v>
      </c>
      <c r="N61" s="63">
        <f>INDEX('Q3 Holdings'!B$23:CN$23,1,'Informational Inputs'!$H51)</f>
        <v>0</v>
      </c>
      <c r="O61" s="64">
        <f>INDEX('Q3 Holdings'!B$25:CN$25,1,'Informational Inputs'!$H51)</f>
        <v>0</v>
      </c>
      <c r="P61" s="64" t="str">
        <f>INDEX('Q3 Holdings'!B$26:CN$26,1,'Informational Inputs'!$H51)</f>
        <v>N/A</v>
      </c>
      <c r="Q61" s="87" t="str">
        <f t="shared" si="5"/>
        <v>No</v>
      </c>
      <c r="R61" s="92"/>
      <c r="S61" s="62">
        <v>43788</v>
      </c>
      <c r="T61" s="63">
        <f>INDEX('Q4 Holdings'!B$23:CN$23,1,'Informational Inputs'!$H51)</f>
        <v>0</v>
      </c>
      <c r="U61" s="64">
        <f>INDEX('Q4 Holdings'!B$25:CN$25,1,'Informational Inputs'!$H51)</f>
        <v>0</v>
      </c>
      <c r="V61" s="64" t="str">
        <f>INDEX('Q4 Holdings'!B$26:CN$26,1,'Informational Inputs'!$H51)</f>
        <v>N/A</v>
      </c>
      <c r="W61" s="87" t="str">
        <f t="shared" si="7"/>
        <v>No</v>
      </c>
      <c r="X61" s="92"/>
    </row>
    <row r="62" spans="1:24" s="50" customFormat="1" x14ac:dyDescent="0.25">
      <c r="A62" s="62">
        <v>43516</v>
      </c>
      <c r="B62" s="63">
        <f>INDEX('Q1 Holdings'!B$23:CN$23,1,'Informational Inputs'!$H52)</f>
        <v>0</v>
      </c>
      <c r="C62" s="64">
        <f>INDEX('Q1 Holdings'!B$25:CN$25,1,'Informational Inputs'!$H52)</f>
        <v>0</v>
      </c>
      <c r="D62" s="64" t="str">
        <f>INDEX('Q1 Holdings'!B$26:CN$26,1,'Informational Inputs'!$H52)</f>
        <v>N/A</v>
      </c>
      <c r="E62" s="87" t="str">
        <f t="shared" si="4"/>
        <v>No</v>
      </c>
      <c r="F62" s="87"/>
      <c r="G62" s="62">
        <v>43606</v>
      </c>
      <c r="H62" s="63">
        <f>INDEX('Q2 Holdings'!B$23:CN$23,1,'Informational Inputs'!$H52)</f>
        <v>0</v>
      </c>
      <c r="I62" s="64">
        <f>INDEX('Q2 Holdings'!B$25:CN$25,1,'Informational Inputs'!$H52)</f>
        <v>0</v>
      </c>
      <c r="J62" s="64" t="str">
        <f>INDEX('Q2 Holdings'!B$26:CN$26,1,'Informational Inputs'!$H52)</f>
        <v>N/A</v>
      </c>
      <c r="K62" s="87" t="str">
        <f t="shared" si="6"/>
        <v>No</v>
      </c>
      <c r="L62" s="87"/>
      <c r="M62" s="62">
        <v>43697</v>
      </c>
      <c r="N62" s="63">
        <f>INDEX('Q3 Holdings'!B$23:CN$23,1,'Informational Inputs'!$H52)</f>
        <v>0</v>
      </c>
      <c r="O62" s="64">
        <f>INDEX('Q3 Holdings'!B$25:CN$25,1,'Informational Inputs'!$H52)</f>
        <v>0</v>
      </c>
      <c r="P62" s="64" t="str">
        <f>INDEX('Q3 Holdings'!B$26:CN$26,1,'Informational Inputs'!$H52)</f>
        <v>N/A</v>
      </c>
      <c r="Q62" s="87" t="str">
        <f t="shared" si="5"/>
        <v>No</v>
      </c>
      <c r="R62" s="92"/>
      <c r="S62" s="62">
        <v>43789</v>
      </c>
      <c r="T62" s="63">
        <f>INDEX('Q4 Holdings'!B$23:CN$23,1,'Informational Inputs'!$H52)</f>
        <v>0</v>
      </c>
      <c r="U62" s="64">
        <f>INDEX('Q4 Holdings'!B$25:CN$25,1,'Informational Inputs'!$H52)</f>
        <v>0</v>
      </c>
      <c r="V62" s="64" t="str">
        <f>INDEX('Q4 Holdings'!B$26:CN$26,1,'Informational Inputs'!$H52)</f>
        <v>N/A</v>
      </c>
      <c r="W62" s="87" t="str">
        <f t="shared" si="7"/>
        <v>No</v>
      </c>
      <c r="X62" s="92"/>
    </row>
    <row r="63" spans="1:24" s="50" customFormat="1" x14ac:dyDescent="0.25">
      <c r="A63" s="62">
        <v>43517</v>
      </c>
      <c r="B63" s="63">
        <f>INDEX('Q1 Holdings'!B$23:CN$23,1,'Informational Inputs'!$H53)</f>
        <v>0</v>
      </c>
      <c r="C63" s="64">
        <f>INDEX('Q1 Holdings'!B$25:CN$25,1,'Informational Inputs'!$H53)</f>
        <v>0</v>
      </c>
      <c r="D63" s="64" t="str">
        <f>INDEX('Q1 Holdings'!B$26:CN$26,1,'Informational Inputs'!$H53)</f>
        <v>N/A</v>
      </c>
      <c r="E63" s="87" t="str">
        <f t="shared" si="4"/>
        <v>No</v>
      </c>
      <c r="F63" s="87"/>
      <c r="G63" s="62">
        <v>43607</v>
      </c>
      <c r="H63" s="63">
        <f>INDEX('Q2 Holdings'!B$23:CN$23,1,'Informational Inputs'!$H53)</f>
        <v>0</v>
      </c>
      <c r="I63" s="64">
        <f>INDEX('Q2 Holdings'!B$25:CN$25,1,'Informational Inputs'!$H53)</f>
        <v>0</v>
      </c>
      <c r="J63" s="64" t="str">
        <f>INDEX('Q2 Holdings'!B$26:CN$26,1,'Informational Inputs'!$H53)</f>
        <v>N/A</v>
      </c>
      <c r="K63" s="87" t="str">
        <f t="shared" si="6"/>
        <v>No</v>
      </c>
      <c r="L63" s="87"/>
      <c r="M63" s="62">
        <v>43698</v>
      </c>
      <c r="N63" s="63">
        <f>INDEX('Q3 Holdings'!B$23:CN$23,1,'Informational Inputs'!$H53)</f>
        <v>0</v>
      </c>
      <c r="O63" s="64">
        <f>INDEX('Q3 Holdings'!B$25:CN$25,1,'Informational Inputs'!$H53)</f>
        <v>0</v>
      </c>
      <c r="P63" s="64" t="str">
        <f>INDEX('Q3 Holdings'!B$26:CN$26,1,'Informational Inputs'!$H53)</f>
        <v>N/A</v>
      </c>
      <c r="Q63" s="87" t="str">
        <f t="shared" si="5"/>
        <v>No</v>
      </c>
      <c r="R63" s="92"/>
      <c r="S63" s="62">
        <v>43790</v>
      </c>
      <c r="T63" s="63">
        <f>INDEX('Q4 Holdings'!B$23:CN$23,1,'Informational Inputs'!$H53)</f>
        <v>0</v>
      </c>
      <c r="U63" s="64">
        <f>INDEX('Q4 Holdings'!B$25:CN$25,1,'Informational Inputs'!$H53)</f>
        <v>0</v>
      </c>
      <c r="V63" s="64" t="str">
        <f>INDEX('Q4 Holdings'!B$26:CN$26,1,'Informational Inputs'!$H53)</f>
        <v>N/A</v>
      </c>
      <c r="W63" s="87" t="str">
        <f t="shared" si="7"/>
        <v>No</v>
      </c>
      <c r="X63" s="92"/>
    </row>
    <row r="64" spans="1:24" s="50" customFormat="1" x14ac:dyDescent="0.25">
      <c r="A64" s="62">
        <v>43518</v>
      </c>
      <c r="B64" s="63">
        <f>INDEX('Q1 Holdings'!B$23:CN$23,1,'Informational Inputs'!$H54)</f>
        <v>0</v>
      </c>
      <c r="C64" s="64">
        <f>INDEX('Q1 Holdings'!B$25:CN$25,1,'Informational Inputs'!$H54)</f>
        <v>0</v>
      </c>
      <c r="D64" s="64" t="str">
        <f>INDEX('Q1 Holdings'!B$26:CN$26,1,'Informational Inputs'!$H54)</f>
        <v>N/A</v>
      </c>
      <c r="E64" s="87" t="str">
        <f t="shared" si="4"/>
        <v>No</v>
      </c>
      <c r="F64" s="87"/>
      <c r="G64" s="62">
        <v>43608</v>
      </c>
      <c r="H64" s="63">
        <f>INDEX('Q2 Holdings'!B$23:CN$23,1,'Informational Inputs'!$H54)</f>
        <v>0</v>
      </c>
      <c r="I64" s="64">
        <f>INDEX('Q2 Holdings'!B$25:CN$25,1,'Informational Inputs'!$H54)</f>
        <v>0</v>
      </c>
      <c r="J64" s="64" t="str">
        <f>INDEX('Q2 Holdings'!B$26:CN$26,1,'Informational Inputs'!$H54)</f>
        <v>N/A</v>
      </c>
      <c r="K64" s="87" t="str">
        <f t="shared" si="6"/>
        <v>No</v>
      </c>
      <c r="L64" s="87"/>
      <c r="M64" s="62">
        <v>43699</v>
      </c>
      <c r="N64" s="63">
        <f>INDEX('Q3 Holdings'!B$23:CN$23,1,'Informational Inputs'!$H54)</f>
        <v>0</v>
      </c>
      <c r="O64" s="64">
        <f>INDEX('Q3 Holdings'!B$25:CN$25,1,'Informational Inputs'!$H54)</f>
        <v>0</v>
      </c>
      <c r="P64" s="64" t="str">
        <f>INDEX('Q3 Holdings'!B$26:CN$26,1,'Informational Inputs'!$H54)</f>
        <v>N/A</v>
      </c>
      <c r="Q64" s="87" t="str">
        <f t="shared" si="5"/>
        <v>No</v>
      </c>
      <c r="R64" s="92"/>
      <c r="S64" s="62">
        <v>43791</v>
      </c>
      <c r="T64" s="63">
        <f>INDEX('Q4 Holdings'!B$23:CN$23,1,'Informational Inputs'!$H54)</f>
        <v>0</v>
      </c>
      <c r="U64" s="64">
        <f>INDEX('Q4 Holdings'!B$25:CN$25,1,'Informational Inputs'!$H54)</f>
        <v>0</v>
      </c>
      <c r="V64" s="64" t="str">
        <f>INDEX('Q4 Holdings'!B$26:CN$26,1,'Informational Inputs'!$H54)</f>
        <v>N/A</v>
      </c>
      <c r="W64" s="87" t="str">
        <f t="shared" si="7"/>
        <v>No</v>
      </c>
      <c r="X64" s="92"/>
    </row>
    <row r="65" spans="1:24" s="50" customFormat="1" x14ac:dyDescent="0.25">
      <c r="A65" s="62">
        <v>43519</v>
      </c>
      <c r="B65" s="63">
        <f>INDEX('Q1 Holdings'!B$23:CN$23,1,'Informational Inputs'!$H55)</f>
        <v>0</v>
      </c>
      <c r="C65" s="64">
        <f>INDEX('Q1 Holdings'!B$25:CN$25,1,'Informational Inputs'!$H55)</f>
        <v>0</v>
      </c>
      <c r="D65" s="64" t="str">
        <f>INDEX('Q1 Holdings'!B$26:CN$26,1,'Informational Inputs'!$H55)</f>
        <v>N/A</v>
      </c>
      <c r="E65" s="87" t="str">
        <f t="shared" si="4"/>
        <v>No</v>
      </c>
      <c r="F65" s="87"/>
      <c r="G65" s="62">
        <v>43609</v>
      </c>
      <c r="H65" s="63">
        <f>INDEX('Q2 Holdings'!B$23:CN$23,1,'Informational Inputs'!$H55)</f>
        <v>0</v>
      </c>
      <c r="I65" s="64">
        <f>INDEX('Q2 Holdings'!B$25:CN$25,1,'Informational Inputs'!$H55)</f>
        <v>0</v>
      </c>
      <c r="J65" s="64" t="str">
        <f>INDEX('Q2 Holdings'!B$26:CN$26,1,'Informational Inputs'!$H55)</f>
        <v>N/A</v>
      </c>
      <c r="K65" s="87" t="str">
        <f t="shared" si="6"/>
        <v>No</v>
      </c>
      <c r="L65" s="87"/>
      <c r="M65" s="62">
        <v>43700</v>
      </c>
      <c r="N65" s="63">
        <f>INDEX('Q3 Holdings'!B$23:CN$23,1,'Informational Inputs'!$H55)</f>
        <v>0</v>
      </c>
      <c r="O65" s="64">
        <f>INDEX('Q3 Holdings'!B$25:CN$25,1,'Informational Inputs'!$H55)</f>
        <v>0</v>
      </c>
      <c r="P65" s="64" t="str">
        <f>INDEX('Q3 Holdings'!B$26:CN$26,1,'Informational Inputs'!$H55)</f>
        <v>N/A</v>
      </c>
      <c r="Q65" s="87" t="str">
        <f t="shared" si="5"/>
        <v>No</v>
      </c>
      <c r="R65" s="92"/>
      <c r="S65" s="62">
        <v>43792</v>
      </c>
      <c r="T65" s="63">
        <f>INDEX('Q4 Holdings'!B$23:CN$23,1,'Informational Inputs'!$H55)</f>
        <v>0</v>
      </c>
      <c r="U65" s="64">
        <f>INDEX('Q4 Holdings'!B$25:CN$25,1,'Informational Inputs'!$H55)</f>
        <v>0</v>
      </c>
      <c r="V65" s="64" t="str">
        <f>INDEX('Q4 Holdings'!B$26:CN$26,1,'Informational Inputs'!$H55)</f>
        <v>N/A</v>
      </c>
      <c r="W65" s="87" t="str">
        <f t="shared" si="7"/>
        <v>No</v>
      </c>
      <c r="X65" s="92"/>
    </row>
    <row r="66" spans="1:24" s="50" customFormat="1" x14ac:dyDescent="0.25">
      <c r="A66" s="62">
        <v>43520</v>
      </c>
      <c r="B66" s="63">
        <f>INDEX('Q1 Holdings'!B$23:CN$23,1,'Informational Inputs'!$H56)</f>
        <v>0</v>
      </c>
      <c r="C66" s="64">
        <f>INDEX('Q1 Holdings'!B$25:CN$25,1,'Informational Inputs'!$H56)</f>
        <v>0</v>
      </c>
      <c r="D66" s="64" t="str">
        <f>INDEX('Q1 Holdings'!B$26:CN$26,1,'Informational Inputs'!$H56)</f>
        <v>N/A</v>
      </c>
      <c r="E66" s="87" t="str">
        <f t="shared" si="4"/>
        <v>No</v>
      </c>
      <c r="F66" s="87"/>
      <c r="G66" s="62">
        <v>43610</v>
      </c>
      <c r="H66" s="63">
        <f>INDEX('Q2 Holdings'!B$23:CN$23,1,'Informational Inputs'!$H56)</f>
        <v>0</v>
      </c>
      <c r="I66" s="64">
        <f>INDEX('Q2 Holdings'!B$25:CN$25,1,'Informational Inputs'!$H56)</f>
        <v>0</v>
      </c>
      <c r="J66" s="64" t="str">
        <f>INDEX('Q2 Holdings'!B$26:CN$26,1,'Informational Inputs'!$H56)</f>
        <v>N/A</v>
      </c>
      <c r="K66" s="87" t="str">
        <f t="shared" si="6"/>
        <v>No</v>
      </c>
      <c r="L66" s="87"/>
      <c r="M66" s="62">
        <v>43701</v>
      </c>
      <c r="N66" s="63">
        <f>INDEX('Q3 Holdings'!B$23:CN$23,1,'Informational Inputs'!$H56)</f>
        <v>0</v>
      </c>
      <c r="O66" s="64">
        <f>INDEX('Q3 Holdings'!B$25:CN$25,1,'Informational Inputs'!$H56)</f>
        <v>0</v>
      </c>
      <c r="P66" s="64" t="str">
        <f>INDEX('Q3 Holdings'!B$26:CN$26,1,'Informational Inputs'!$H56)</f>
        <v>N/A</v>
      </c>
      <c r="Q66" s="87" t="str">
        <f t="shared" si="5"/>
        <v>No</v>
      </c>
      <c r="R66" s="92"/>
      <c r="S66" s="62">
        <v>43793</v>
      </c>
      <c r="T66" s="63">
        <f>INDEX('Q4 Holdings'!B$23:CN$23,1,'Informational Inputs'!$H56)</f>
        <v>0</v>
      </c>
      <c r="U66" s="64">
        <f>INDEX('Q4 Holdings'!B$25:CN$25,1,'Informational Inputs'!$H56)</f>
        <v>0</v>
      </c>
      <c r="V66" s="64" t="str">
        <f>INDEX('Q4 Holdings'!B$26:CN$26,1,'Informational Inputs'!$H56)</f>
        <v>N/A</v>
      </c>
      <c r="W66" s="87" t="str">
        <f t="shared" si="7"/>
        <v>No</v>
      </c>
      <c r="X66" s="92"/>
    </row>
    <row r="67" spans="1:24" s="50" customFormat="1" x14ac:dyDescent="0.25">
      <c r="A67" s="62">
        <v>43521</v>
      </c>
      <c r="B67" s="63">
        <f>INDEX('Q1 Holdings'!B$23:CN$23,1,'Informational Inputs'!$H57)</f>
        <v>0</v>
      </c>
      <c r="C67" s="64">
        <f>INDEX('Q1 Holdings'!B$25:CN$25,1,'Informational Inputs'!$H57)</f>
        <v>0</v>
      </c>
      <c r="D67" s="64" t="str">
        <f>INDEX('Q1 Holdings'!B$26:CN$26,1,'Informational Inputs'!$H57)</f>
        <v>N/A</v>
      </c>
      <c r="E67" s="87" t="str">
        <f t="shared" si="4"/>
        <v>No</v>
      </c>
      <c r="F67" s="87"/>
      <c r="G67" s="62">
        <v>43611</v>
      </c>
      <c r="H67" s="63">
        <f>INDEX('Q2 Holdings'!B$23:CN$23,1,'Informational Inputs'!$H57)</f>
        <v>0</v>
      </c>
      <c r="I67" s="64">
        <f>INDEX('Q2 Holdings'!B$25:CN$25,1,'Informational Inputs'!$H57)</f>
        <v>0</v>
      </c>
      <c r="J67" s="64" t="str">
        <f>INDEX('Q2 Holdings'!B$26:CN$26,1,'Informational Inputs'!$H57)</f>
        <v>N/A</v>
      </c>
      <c r="K67" s="87" t="str">
        <f t="shared" si="6"/>
        <v>No</v>
      </c>
      <c r="L67" s="87"/>
      <c r="M67" s="62">
        <v>43702</v>
      </c>
      <c r="N67" s="63">
        <f>INDEX('Q3 Holdings'!B$23:CN$23,1,'Informational Inputs'!$H57)</f>
        <v>0</v>
      </c>
      <c r="O67" s="64">
        <f>INDEX('Q3 Holdings'!B$25:CN$25,1,'Informational Inputs'!$H57)</f>
        <v>0</v>
      </c>
      <c r="P67" s="64" t="str">
        <f>INDEX('Q3 Holdings'!B$26:CN$26,1,'Informational Inputs'!$H57)</f>
        <v>N/A</v>
      </c>
      <c r="Q67" s="87" t="str">
        <f t="shared" si="5"/>
        <v>No</v>
      </c>
      <c r="R67" s="92"/>
      <c r="S67" s="62">
        <v>43794</v>
      </c>
      <c r="T67" s="63">
        <f>INDEX('Q4 Holdings'!B$23:CN$23,1,'Informational Inputs'!$H57)</f>
        <v>0</v>
      </c>
      <c r="U67" s="64">
        <f>INDEX('Q4 Holdings'!B$25:CN$25,1,'Informational Inputs'!$H57)</f>
        <v>0</v>
      </c>
      <c r="V67" s="64" t="str">
        <f>INDEX('Q4 Holdings'!B$26:CN$26,1,'Informational Inputs'!$H57)</f>
        <v>N/A</v>
      </c>
      <c r="W67" s="87" t="str">
        <f t="shared" si="7"/>
        <v>No</v>
      </c>
      <c r="X67" s="92"/>
    </row>
    <row r="68" spans="1:24" s="50" customFormat="1" x14ac:dyDescent="0.25">
      <c r="A68" s="62">
        <v>43522</v>
      </c>
      <c r="B68" s="63">
        <f>INDEX('Q1 Holdings'!B$23:CN$23,1,'Informational Inputs'!$H58)</f>
        <v>0</v>
      </c>
      <c r="C68" s="64">
        <f>INDEX('Q1 Holdings'!B$25:CN$25,1,'Informational Inputs'!$H58)</f>
        <v>0</v>
      </c>
      <c r="D68" s="64" t="str">
        <f>INDEX('Q1 Holdings'!B$26:CN$26,1,'Informational Inputs'!$H58)</f>
        <v>N/A</v>
      </c>
      <c r="E68" s="87" t="str">
        <f t="shared" si="4"/>
        <v>No</v>
      </c>
      <c r="F68" s="87"/>
      <c r="G68" s="62">
        <v>43612</v>
      </c>
      <c r="H68" s="63">
        <f>INDEX('Q2 Holdings'!B$23:CN$23,1,'Informational Inputs'!$H58)</f>
        <v>0</v>
      </c>
      <c r="I68" s="64">
        <f>INDEX('Q2 Holdings'!B$25:CN$25,1,'Informational Inputs'!$H58)</f>
        <v>0</v>
      </c>
      <c r="J68" s="64" t="str">
        <f>INDEX('Q2 Holdings'!B$26:CN$26,1,'Informational Inputs'!$H58)</f>
        <v>N/A</v>
      </c>
      <c r="K68" s="87" t="str">
        <f t="shared" si="6"/>
        <v>No</v>
      </c>
      <c r="L68" s="87"/>
      <c r="M68" s="62">
        <v>43703</v>
      </c>
      <c r="N68" s="63">
        <f>INDEX('Q3 Holdings'!B$23:CN$23,1,'Informational Inputs'!$H58)</f>
        <v>0</v>
      </c>
      <c r="O68" s="64">
        <f>INDEX('Q3 Holdings'!B$25:CN$25,1,'Informational Inputs'!$H58)</f>
        <v>0</v>
      </c>
      <c r="P68" s="64" t="str">
        <f>INDEX('Q3 Holdings'!B$26:CN$26,1,'Informational Inputs'!$H58)</f>
        <v>N/A</v>
      </c>
      <c r="Q68" s="87" t="str">
        <f t="shared" si="5"/>
        <v>No</v>
      </c>
      <c r="R68" s="92"/>
      <c r="S68" s="62">
        <v>43795</v>
      </c>
      <c r="T68" s="63">
        <f>INDEX('Q4 Holdings'!B$23:CN$23,1,'Informational Inputs'!$H58)</f>
        <v>0</v>
      </c>
      <c r="U68" s="64">
        <f>INDEX('Q4 Holdings'!B$25:CN$25,1,'Informational Inputs'!$H58)</f>
        <v>0</v>
      </c>
      <c r="V68" s="64" t="str">
        <f>INDEX('Q4 Holdings'!B$26:CN$26,1,'Informational Inputs'!$H58)</f>
        <v>N/A</v>
      </c>
      <c r="W68" s="87" t="str">
        <f t="shared" ref="W68:W103" si="8">IF(OR((V68&lt;1.3),AND(U68&lt;0.03,V68="N/A")),"No","Yes")</f>
        <v>No</v>
      </c>
      <c r="X68" s="92"/>
    </row>
    <row r="69" spans="1:24" s="50" customFormat="1" x14ac:dyDescent="0.25">
      <c r="A69" s="62">
        <v>43523</v>
      </c>
      <c r="B69" s="63">
        <f>INDEX('Q1 Holdings'!B$23:CN$23,1,'Informational Inputs'!$H59)</f>
        <v>0</v>
      </c>
      <c r="C69" s="64">
        <f>INDEX('Q1 Holdings'!B$25:CN$25,1,'Informational Inputs'!$H59)</f>
        <v>0</v>
      </c>
      <c r="D69" s="64" t="str">
        <f>INDEX('Q1 Holdings'!B$26:CN$26,1,'Informational Inputs'!$H59)</f>
        <v>N/A</v>
      </c>
      <c r="E69" s="87" t="str">
        <f t="shared" si="4"/>
        <v>No</v>
      </c>
      <c r="F69" s="87"/>
      <c r="G69" s="62">
        <v>43613</v>
      </c>
      <c r="H69" s="63">
        <f>INDEX('Q2 Holdings'!B$23:CN$23,1,'Informational Inputs'!$H59)</f>
        <v>0</v>
      </c>
      <c r="I69" s="64">
        <f>INDEX('Q2 Holdings'!B$25:CN$25,1,'Informational Inputs'!$H59)</f>
        <v>0</v>
      </c>
      <c r="J69" s="64" t="str">
        <f>INDEX('Q2 Holdings'!B$26:CN$26,1,'Informational Inputs'!$H59)</f>
        <v>N/A</v>
      </c>
      <c r="K69" s="87" t="str">
        <f t="shared" si="6"/>
        <v>No</v>
      </c>
      <c r="L69" s="87"/>
      <c r="M69" s="62">
        <v>43704</v>
      </c>
      <c r="N69" s="63">
        <f>INDEX('Q3 Holdings'!B$23:CN$23,1,'Informational Inputs'!$H59)</f>
        <v>0</v>
      </c>
      <c r="O69" s="64">
        <f>INDEX('Q3 Holdings'!B$25:CN$25,1,'Informational Inputs'!$H59)</f>
        <v>0</v>
      </c>
      <c r="P69" s="64" t="str">
        <f>INDEX('Q3 Holdings'!B$26:CN$26,1,'Informational Inputs'!$H59)</f>
        <v>N/A</v>
      </c>
      <c r="Q69" s="87" t="str">
        <f t="shared" si="5"/>
        <v>No</v>
      </c>
      <c r="R69" s="92"/>
      <c r="S69" s="62">
        <v>43796</v>
      </c>
      <c r="T69" s="63">
        <f>INDEX('Q4 Holdings'!B$23:CN$23,1,'Informational Inputs'!$H59)</f>
        <v>0</v>
      </c>
      <c r="U69" s="64">
        <f>INDEX('Q4 Holdings'!B$25:CN$25,1,'Informational Inputs'!$H59)</f>
        <v>0</v>
      </c>
      <c r="V69" s="64" t="str">
        <f>INDEX('Q4 Holdings'!B$26:CN$26,1,'Informational Inputs'!$H59)</f>
        <v>N/A</v>
      </c>
      <c r="W69" s="87" t="str">
        <f t="shared" si="8"/>
        <v>No</v>
      </c>
      <c r="X69" s="92"/>
    </row>
    <row r="70" spans="1:24" s="50" customFormat="1" x14ac:dyDescent="0.25">
      <c r="A70" s="62">
        <v>43524</v>
      </c>
      <c r="B70" s="63">
        <f>INDEX('Q1 Holdings'!B$23:CN$23,1,'Informational Inputs'!$H60)</f>
        <v>0</v>
      </c>
      <c r="C70" s="64">
        <f>INDEX('Q1 Holdings'!B$25:CN$25,1,'Informational Inputs'!$H60)</f>
        <v>0</v>
      </c>
      <c r="D70" s="64" t="str">
        <f>INDEX('Q1 Holdings'!B$26:CN$26,1,'Informational Inputs'!$H60)</f>
        <v>N/A</v>
      </c>
      <c r="E70" s="87" t="str">
        <f t="shared" si="4"/>
        <v>No</v>
      </c>
      <c r="F70" s="87"/>
      <c r="G70" s="62">
        <v>43614</v>
      </c>
      <c r="H70" s="63">
        <f>INDEX('Q2 Holdings'!B$23:CN$23,1,'Informational Inputs'!$H60)</f>
        <v>0</v>
      </c>
      <c r="I70" s="64">
        <f>INDEX('Q2 Holdings'!B$25:CN$25,1,'Informational Inputs'!$H60)</f>
        <v>0</v>
      </c>
      <c r="J70" s="64" t="str">
        <f>INDEX('Q2 Holdings'!B$26:CN$26,1,'Informational Inputs'!$H60)</f>
        <v>N/A</v>
      </c>
      <c r="K70" s="87" t="str">
        <f t="shared" si="6"/>
        <v>No</v>
      </c>
      <c r="L70" s="87"/>
      <c r="M70" s="62">
        <v>43705</v>
      </c>
      <c r="N70" s="63">
        <f>INDEX('Q3 Holdings'!B$23:CN$23,1,'Informational Inputs'!$H60)</f>
        <v>0</v>
      </c>
      <c r="O70" s="64">
        <f>INDEX('Q3 Holdings'!B$25:CN$25,1,'Informational Inputs'!$H60)</f>
        <v>0</v>
      </c>
      <c r="P70" s="64" t="str">
        <f>INDEX('Q3 Holdings'!B$26:CN$26,1,'Informational Inputs'!$H60)</f>
        <v>N/A</v>
      </c>
      <c r="Q70" s="87" t="str">
        <f t="shared" si="5"/>
        <v>No</v>
      </c>
      <c r="R70" s="92"/>
      <c r="S70" s="62">
        <v>43797</v>
      </c>
      <c r="T70" s="63">
        <f>INDEX('Q4 Holdings'!B$23:CN$23,1,'Informational Inputs'!$H60)</f>
        <v>0</v>
      </c>
      <c r="U70" s="64">
        <f>INDEX('Q4 Holdings'!B$25:CN$25,1,'Informational Inputs'!$H60)</f>
        <v>0</v>
      </c>
      <c r="V70" s="64" t="str">
        <f>INDEX('Q4 Holdings'!B$26:CN$26,1,'Informational Inputs'!$H60)</f>
        <v>N/A</v>
      </c>
      <c r="W70" s="87" t="str">
        <f t="shared" si="8"/>
        <v>No</v>
      </c>
      <c r="X70" s="92"/>
    </row>
    <row r="71" spans="1:24" s="50" customFormat="1" x14ac:dyDescent="0.25">
      <c r="A71" s="62">
        <v>43525</v>
      </c>
      <c r="B71" s="63">
        <f>INDEX('Q1 Holdings'!B$23:CN$23,1,'Informational Inputs'!$H61)</f>
        <v>0</v>
      </c>
      <c r="C71" s="64">
        <f>INDEX('Q1 Holdings'!B$25:CN$25,1,'Informational Inputs'!$H61)</f>
        <v>0</v>
      </c>
      <c r="D71" s="64" t="str">
        <f>INDEX('Q1 Holdings'!B$26:CN$26,1,'Informational Inputs'!$H61)</f>
        <v>N/A</v>
      </c>
      <c r="E71" s="87" t="str">
        <f t="shared" si="4"/>
        <v>No</v>
      </c>
      <c r="F71" s="87"/>
      <c r="G71" s="62">
        <v>43615</v>
      </c>
      <c r="H71" s="63">
        <f>INDEX('Q2 Holdings'!B$23:CN$23,1,'Informational Inputs'!$H61)</f>
        <v>0</v>
      </c>
      <c r="I71" s="64">
        <f>INDEX('Q2 Holdings'!B$25:CN$25,1,'Informational Inputs'!$H61)</f>
        <v>0</v>
      </c>
      <c r="J71" s="64" t="str">
        <f>INDEX('Q2 Holdings'!B$26:CN$26,1,'Informational Inputs'!$H61)</f>
        <v>N/A</v>
      </c>
      <c r="K71" s="87" t="str">
        <f t="shared" si="6"/>
        <v>No</v>
      </c>
      <c r="L71" s="87"/>
      <c r="M71" s="62">
        <v>43706</v>
      </c>
      <c r="N71" s="63">
        <f>INDEX('Q3 Holdings'!B$23:CN$23,1,'Informational Inputs'!$H61)</f>
        <v>0</v>
      </c>
      <c r="O71" s="64">
        <f>INDEX('Q3 Holdings'!B$25:CN$25,1,'Informational Inputs'!$H61)</f>
        <v>0</v>
      </c>
      <c r="P71" s="64" t="str">
        <f>INDEX('Q3 Holdings'!B$26:CN$26,1,'Informational Inputs'!$H61)</f>
        <v>N/A</v>
      </c>
      <c r="Q71" s="87" t="str">
        <f t="shared" si="5"/>
        <v>No</v>
      </c>
      <c r="R71" s="92"/>
      <c r="S71" s="62">
        <v>43798</v>
      </c>
      <c r="T71" s="63">
        <f>INDEX('Q4 Holdings'!B$23:CN$23,1,'Informational Inputs'!$H61)</f>
        <v>0</v>
      </c>
      <c r="U71" s="64">
        <f>INDEX('Q4 Holdings'!B$25:CN$25,1,'Informational Inputs'!$H61)</f>
        <v>0</v>
      </c>
      <c r="V71" s="64" t="str">
        <f>INDEX('Q4 Holdings'!B$26:CN$26,1,'Informational Inputs'!$H61)</f>
        <v>N/A</v>
      </c>
      <c r="W71" s="87" t="str">
        <f t="shared" si="8"/>
        <v>No</v>
      </c>
      <c r="X71" s="92"/>
    </row>
    <row r="72" spans="1:24" s="50" customFormat="1" x14ac:dyDescent="0.25">
      <c r="A72" s="62">
        <v>43526</v>
      </c>
      <c r="B72" s="63">
        <f>INDEX('Q1 Holdings'!B$23:CN$23,1,'Informational Inputs'!$H62)</f>
        <v>0</v>
      </c>
      <c r="C72" s="64">
        <f>INDEX('Q1 Holdings'!B$25:CN$25,1,'Informational Inputs'!$H62)</f>
        <v>0</v>
      </c>
      <c r="D72" s="64" t="str">
        <f>INDEX('Q1 Holdings'!B$26:CN$26,1,'Informational Inputs'!$H62)</f>
        <v>N/A</v>
      </c>
      <c r="E72" s="87" t="str">
        <f t="shared" si="4"/>
        <v>No</v>
      </c>
      <c r="F72" s="87"/>
      <c r="G72" s="62">
        <v>43616</v>
      </c>
      <c r="H72" s="63">
        <f>INDEX('Q2 Holdings'!B$23:CN$23,1,'Informational Inputs'!$H62)</f>
        <v>0</v>
      </c>
      <c r="I72" s="64">
        <f>INDEX('Q2 Holdings'!B$25:CN$25,1,'Informational Inputs'!$H62)</f>
        <v>0</v>
      </c>
      <c r="J72" s="64" t="str">
        <f>INDEX('Q2 Holdings'!B$26:CN$26,1,'Informational Inputs'!$H62)</f>
        <v>N/A</v>
      </c>
      <c r="K72" s="87" t="str">
        <f t="shared" si="6"/>
        <v>No</v>
      </c>
      <c r="L72" s="87"/>
      <c r="M72" s="62">
        <v>43707</v>
      </c>
      <c r="N72" s="63">
        <f>INDEX('Q3 Holdings'!B$23:CN$23,1,'Informational Inputs'!$H62)</f>
        <v>0</v>
      </c>
      <c r="O72" s="64">
        <f>INDEX('Q3 Holdings'!B$25:CN$25,1,'Informational Inputs'!$H62)</f>
        <v>0</v>
      </c>
      <c r="P72" s="64" t="str">
        <f>INDEX('Q3 Holdings'!B$26:CN$26,1,'Informational Inputs'!$H62)</f>
        <v>N/A</v>
      </c>
      <c r="Q72" s="87" t="str">
        <f t="shared" si="5"/>
        <v>No</v>
      </c>
      <c r="R72" s="92"/>
      <c r="S72" s="62">
        <v>43799</v>
      </c>
      <c r="T72" s="63">
        <f>INDEX('Q4 Holdings'!B$23:CN$23,1,'Informational Inputs'!$H62)</f>
        <v>0</v>
      </c>
      <c r="U72" s="64">
        <f>INDEX('Q4 Holdings'!B$25:CN$25,1,'Informational Inputs'!$H62)</f>
        <v>0</v>
      </c>
      <c r="V72" s="64" t="str">
        <f>INDEX('Q4 Holdings'!B$26:CN$26,1,'Informational Inputs'!$H62)</f>
        <v>N/A</v>
      </c>
      <c r="W72" s="87" t="str">
        <f t="shared" si="8"/>
        <v>No</v>
      </c>
      <c r="X72" s="92"/>
    </row>
    <row r="73" spans="1:24" s="50" customFormat="1" x14ac:dyDescent="0.25">
      <c r="A73" s="62">
        <v>43527</v>
      </c>
      <c r="B73" s="63">
        <f>INDEX('Q1 Holdings'!B$23:CN$23,1,'Informational Inputs'!$H63)</f>
        <v>0</v>
      </c>
      <c r="C73" s="64">
        <f>INDEX('Q1 Holdings'!B$25:CN$25,1,'Informational Inputs'!$H63)</f>
        <v>0</v>
      </c>
      <c r="D73" s="64" t="str">
        <f>INDEX('Q1 Holdings'!B$26:CN$26,1,'Informational Inputs'!$H63)</f>
        <v>N/A</v>
      </c>
      <c r="E73" s="87" t="str">
        <f t="shared" si="4"/>
        <v>No</v>
      </c>
      <c r="F73" s="87"/>
      <c r="G73" s="62">
        <v>43617</v>
      </c>
      <c r="H73" s="63">
        <f>INDEX('Q2 Holdings'!B$23:CN$23,1,'Informational Inputs'!$H63)</f>
        <v>0</v>
      </c>
      <c r="I73" s="64">
        <f>INDEX('Q2 Holdings'!B$25:CN$25,1,'Informational Inputs'!$H63)</f>
        <v>0</v>
      </c>
      <c r="J73" s="64" t="str">
        <f>INDEX('Q2 Holdings'!B$26:CN$26,1,'Informational Inputs'!$H63)</f>
        <v>N/A</v>
      </c>
      <c r="K73" s="87" t="str">
        <f t="shared" si="6"/>
        <v>No</v>
      </c>
      <c r="L73" s="87"/>
      <c r="M73" s="62">
        <v>43708</v>
      </c>
      <c r="N73" s="63">
        <f>INDEX('Q3 Holdings'!B$23:CN$23,1,'Informational Inputs'!$H63)</f>
        <v>0</v>
      </c>
      <c r="O73" s="64">
        <f>INDEX('Q3 Holdings'!B$25:CN$25,1,'Informational Inputs'!$H63)</f>
        <v>0</v>
      </c>
      <c r="P73" s="64" t="str">
        <f>INDEX('Q3 Holdings'!B$26:CN$26,1,'Informational Inputs'!$H63)</f>
        <v>N/A</v>
      </c>
      <c r="Q73" s="87" t="str">
        <f t="shared" si="5"/>
        <v>No</v>
      </c>
      <c r="R73" s="92"/>
      <c r="S73" s="62">
        <v>43800</v>
      </c>
      <c r="T73" s="63">
        <f>INDEX('Q4 Holdings'!B$23:CN$23,1,'Informational Inputs'!$H63)</f>
        <v>0</v>
      </c>
      <c r="U73" s="64">
        <f>INDEX('Q4 Holdings'!B$25:CN$25,1,'Informational Inputs'!$H63)</f>
        <v>0</v>
      </c>
      <c r="V73" s="64" t="str">
        <f>INDEX('Q4 Holdings'!B$26:CN$26,1,'Informational Inputs'!$H63)</f>
        <v>N/A</v>
      </c>
      <c r="W73" s="87" t="str">
        <f t="shared" si="8"/>
        <v>No</v>
      </c>
      <c r="X73" s="92"/>
    </row>
    <row r="74" spans="1:24" s="50" customFormat="1" x14ac:dyDescent="0.25">
      <c r="A74" s="62">
        <v>43528</v>
      </c>
      <c r="B74" s="63">
        <f>INDEX('Q1 Holdings'!B$23:CN$23,1,'Informational Inputs'!$H64)</f>
        <v>0</v>
      </c>
      <c r="C74" s="64">
        <f>INDEX('Q1 Holdings'!B$25:CN$25,1,'Informational Inputs'!$H64)</f>
        <v>0</v>
      </c>
      <c r="D74" s="64" t="str">
        <f>INDEX('Q1 Holdings'!B$26:CN$26,1,'Informational Inputs'!$H64)</f>
        <v>N/A</v>
      </c>
      <c r="E74" s="87" t="str">
        <f t="shared" si="4"/>
        <v>No</v>
      </c>
      <c r="F74" s="87"/>
      <c r="G74" s="62">
        <v>43618</v>
      </c>
      <c r="H74" s="63">
        <f>INDEX('Q2 Holdings'!B$23:CN$23,1,'Informational Inputs'!$H64)</f>
        <v>0</v>
      </c>
      <c r="I74" s="64">
        <f>INDEX('Q2 Holdings'!B$25:CN$25,1,'Informational Inputs'!$H64)</f>
        <v>0</v>
      </c>
      <c r="J74" s="64" t="str">
        <f>INDEX('Q2 Holdings'!B$26:CN$26,1,'Informational Inputs'!$H64)</f>
        <v>N/A</v>
      </c>
      <c r="K74" s="87" t="str">
        <f t="shared" si="6"/>
        <v>No</v>
      </c>
      <c r="L74" s="87"/>
      <c r="M74" s="62">
        <v>43709</v>
      </c>
      <c r="N74" s="63">
        <f>INDEX('Q3 Holdings'!B$23:CN$23,1,'Informational Inputs'!$H64)</f>
        <v>0</v>
      </c>
      <c r="O74" s="64">
        <f>INDEX('Q3 Holdings'!B$25:CN$25,1,'Informational Inputs'!$H64)</f>
        <v>0</v>
      </c>
      <c r="P74" s="64" t="str">
        <f>INDEX('Q3 Holdings'!B$26:CN$26,1,'Informational Inputs'!$H64)</f>
        <v>N/A</v>
      </c>
      <c r="Q74" s="87" t="str">
        <f t="shared" si="5"/>
        <v>No</v>
      </c>
      <c r="R74" s="92"/>
      <c r="S74" s="62">
        <v>43801</v>
      </c>
      <c r="T74" s="63">
        <f>INDEX('Q4 Holdings'!B$23:CN$23,1,'Informational Inputs'!$H64)</f>
        <v>0</v>
      </c>
      <c r="U74" s="64">
        <f>INDEX('Q4 Holdings'!B$25:CN$25,1,'Informational Inputs'!$H64)</f>
        <v>0</v>
      </c>
      <c r="V74" s="64" t="str">
        <f>INDEX('Q4 Holdings'!B$26:CN$26,1,'Informational Inputs'!$H64)</f>
        <v>N/A</v>
      </c>
      <c r="W74" s="87" t="str">
        <f t="shared" si="8"/>
        <v>No</v>
      </c>
      <c r="X74" s="92"/>
    </row>
    <row r="75" spans="1:24" s="50" customFormat="1" x14ac:dyDescent="0.25">
      <c r="A75" s="62">
        <v>43529</v>
      </c>
      <c r="B75" s="63">
        <f>INDEX('Q1 Holdings'!B$23:CN$23,1,'Informational Inputs'!$H65)</f>
        <v>0</v>
      </c>
      <c r="C75" s="64">
        <f>INDEX('Q1 Holdings'!B$25:CN$25,1,'Informational Inputs'!$H65)</f>
        <v>0</v>
      </c>
      <c r="D75" s="64" t="str">
        <f>INDEX('Q1 Holdings'!B$26:CN$26,1,'Informational Inputs'!$H65)</f>
        <v>N/A</v>
      </c>
      <c r="E75" s="87" t="str">
        <f t="shared" si="4"/>
        <v>No</v>
      </c>
      <c r="F75" s="87"/>
      <c r="G75" s="62">
        <v>43619</v>
      </c>
      <c r="H75" s="63">
        <f>INDEX('Q2 Holdings'!B$23:CN$23,1,'Informational Inputs'!$H65)</f>
        <v>0</v>
      </c>
      <c r="I75" s="64">
        <f>INDEX('Q2 Holdings'!B$25:CN$25,1,'Informational Inputs'!$H65)</f>
        <v>0</v>
      </c>
      <c r="J75" s="64" t="str">
        <f>INDEX('Q2 Holdings'!B$26:CN$26,1,'Informational Inputs'!$H65)</f>
        <v>N/A</v>
      </c>
      <c r="K75" s="87" t="str">
        <f t="shared" si="6"/>
        <v>No</v>
      </c>
      <c r="L75" s="87"/>
      <c r="M75" s="62">
        <v>43710</v>
      </c>
      <c r="N75" s="63">
        <f>INDEX('Q3 Holdings'!B$23:CN$23,1,'Informational Inputs'!$H65)</f>
        <v>0</v>
      </c>
      <c r="O75" s="64">
        <f>INDEX('Q3 Holdings'!B$25:CN$25,1,'Informational Inputs'!$H65)</f>
        <v>0</v>
      </c>
      <c r="P75" s="64" t="str">
        <f>INDEX('Q3 Holdings'!B$26:CN$26,1,'Informational Inputs'!$H65)</f>
        <v>N/A</v>
      </c>
      <c r="Q75" s="87" t="str">
        <f t="shared" si="5"/>
        <v>No</v>
      </c>
      <c r="R75" s="92"/>
      <c r="S75" s="62">
        <v>43802</v>
      </c>
      <c r="T75" s="63">
        <f>INDEX('Q4 Holdings'!B$23:CN$23,1,'Informational Inputs'!$H65)</f>
        <v>0</v>
      </c>
      <c r="U75" s="64">
        <f>INDEX('Q4 Holdings'!B$25:CN$25,1,'Informational Inputs'!$H65)</f>
        <v>0</v>
      </c>
      <c r="V75" s="64" t="str">
        <f>INDEX('Q4 Holdings'!B$26:CN$26,1,'Informational Inputs'!$H65)</f>
        <v>N/A</v>
      </c>
      <c r="W75" s="87" t="str">
        <f t="shared" si="8"/>
        <v>No</v>
      </c>
      <c r="X75" s="92"/>
    </row>
    <row r="76" spans="1:24" s="50" customFormat="1" x14ac:dyDescent="0.25">
      <c r="A76" s="62">
        <v>43530</v>
      </c>
      <c r="B76" s="63">
        <f>INDEX('Q1 Holdings'!B$23:CN$23,1,'Informational Inputs'!$H66)</f>
        <v>0</v>
      </c>
      <c r="C76" s="64">
        <f>INDEX('Q1 Holdings'!B$25:CN$25,1,'Informational Inputs'!$H66)</f>
        <v>0</v>
      </c>
      <c r="D76" s="64" t="str">
        <f>INDEX('Q1 Holdings'!B$26:CN$26,1,'Informational Inputs'!$H66)</f>
        <v>N/A</v>
      </c>
      <c r="E76" s="87" t="str">
        <f t="shared" si="4"/>
        <v>No</v>
      </c>
      <c r="F76" s="87"/>
      <c r="G76" s="62">
        <v>43620</v>
      </c>
      <c r="H76" s="63">
        <f>INDEX('Q2 Holdings'!B$23:CN$23,1,'Informational Inputs'!$H66)</f>
        <v>0</v>
      </c>
      <c r="I76" s="64">
        <f>INDEX('Q2 Holdings'!B$25:CN$25,1,'Informational Inputs'!$H66)</f>
        <v>0</v>
      </c>
      <c r="J76" s="64" t="str">
        <f>INDEX('Q2 Holdings'!B$26:CN$26,1,'Informational Inputs'!$H66)</f>
        <v>N/A</v>
      </c>
      <c r="K76" s="87" t="str">
        <f t="shared" ref="K76:K102" si="9">IF(OR((J76&lt;1.3),AND(I76&lt;0.03,J76="N/A")),"No","Yes")</f>
        <v>No</v>
      </c>
      <c r="L76" s="87"/>
      <c r="M76" s="62">
        <v>43711</v>
      </c>
      <c r="N76" s="63">
        <f>INDEX('Q3 Holdings'!B$23:CN$23,1,'Informational Inputs'!$H66)</f>
        <v>0</v>
      </c>
      <c r="O76" s="64">
        <f>INDEX('Q3 Holdings'!B$25:CN$25,1,'Informational Inputs'!$H66)</f>
        <v>0</v>
      </c>
      <c r="P76" s="64" t="str">
        <f>INDEX('Q3 Holdings'!B$26:CN$26,1,'Informational Inputs'!$H66)</f>
        <v>N/A</v>
      </c>
      <c r="Q76" s="87" t="str">
        <f t="shared" si="5"/>
        <v>No</v>
      </c>
      <c r="R76" s="92"/>
      <c r="S76" s="62">
        <v>43803</v>
      </c>
      <c r="T76" s="63">
        <f>INDEX('Q4 Holdings'!B$23:CN$23,1,'Informational Inputs'!$H66)</f>
        <v>0</v>
      </c>
      <c r="U76" s="64">
        <f>INDEX('Q4 Holdings'!B$25:CN$25,1,'Informational Inputs'!$H66)</f>
        <v>0</v>
      </c>
      <c r="V76" s="64" t="str">
        <f>INDEX('Q4 Holdings'!B$26:CN$26,1,'Informational Inputs'!$H66)</f>
        <v>N/A</v>
      </c>
      <c r="W76" s="87" t="str">
        <f t="shared" si="8"/>
        <v>No</v>
      </c>
      <c r="X76" s="92"/>
    </row>
    <row r="77" spans="1:24" s="50" customFormat="1" x14ac:dyDescent="0.25">
      <c r="A77" s="62">
        <v>43531</v>
      </c>
      <c r="B77" s="63">
        <f>INDEX('Q1 Holdings'!B$23:CN$23,1,'Informational Inputs'!$H67)</f>
        <v>0</v>
      </c>
      <c r="C77" s="64">
        <f>INDEX('Q1 Holdings'!B$25:CN$25,1,'Informational Inputs'!$H67)</f>
        <v>0</v>
      </c>
      <c r="D77" s="64" t="str">
        <f>INDEX('Q1 Holdings'!B$26:CN$26,1,'Informational Inputs'!$H67)</f>
        <v>N/A</v>
      </c>
      <c r="E77" s="87" t="str">
        <f t="shared" si="4"/>
        <v>No</v>
      </c>
      <c r="F77" s="87"/>
      <c r="G77" s="62">
        <v>43621</v>
      </c>
      <c r="H77" s="63">
        <f>INDEX('Q2 Holdings'!B$23:CN$23,1,'Informational Inputs'!$H67)</f>
        <v>0</v>
      </c>
      <c r="I77" s="64">
        <f>INDEX('Q2 Holdings'!B$25:CN$25,1,'Informational Inputs'!$H67)</f>
        <v>0</v>
      </c>
      <c r="J77" s="64" t="str">
        <f>INDEX('Q2 Holdings'!B$26:CN$26,1,'Informational Inputs'!$H67)</f>
        <v>N/A</v>
      </c>
      <c r="K77" s="87" t="str">
        <f t="shared" si="9"/>
        <v>No</v>
      </c>
      <c r="L77" s="87"/>
      <c r="M77" s="62">
        <v>43712</v>
      </c>
      <c r="N77" s="63">
        <f>INDEX('Q3 Holdings'!B$23:CN$23,1,'Informational Inputs'!$H67)</f>
        <v>0</v>
      </c>
      <c r="O77" s="64">
        <f>INDEX('Q3 Holdings'!B$25:CN$25,1,'Informational Inputs'!$H67)</f>
        <v>0</v>
      </c>
      <c r="P77" s="64" t="str">
        <f>INDEX('Q3 Holdings'!B$26:CN$26,1,'Informational Inputs'!$H67)</f>
        <v>N/A</v>
      </c>
      <c r="Q77" s="87" t="str">
        <f t="shared" si="5"/>
        <v>No</v>
      </c>
      <c r="R77" s="92"/>
      <c r="S77" s="62">
        <v>43804</v>
      </c>
      <c r="T77" s="63">
        <f>INDEX('Q4 Holdings'!B$23:CN$23,1,'Informational Inputs'!$H67)</f>
        <v>0</v>
      </c>
      <c r="U77" s="64">
        <f>INDEX('Q4 Holdings'!B$25:CN$25,1,'Informational Inputs'!$H67)</f>
        <v>0</v>
      </c>
      <c r="V77" s="64" t="str">
        <f>INDEX('Q4 Holdings'!B$26:CN$26,1,'Informational Inputs'!$H67)</f>
        <v>N/A</v>
      </c>
      <c r="W77" s="87" t="str">
        <f t="shared" si="8"/>
        <v>No</v>
      </c>
      <c r="X77" s="92"/>
    </row>
    <row r="78" spans="1:24" s="50" customFormat="1" x14ac:dyDescent="0.25">
      <c r="A78" s="62">
        <v>43532</v>
      </c>
      <c r="B78" s="63">
        <f>INDEX('Q1 Holdings'!B$23:CN$23,1,'Informational Inputs'!$H68)</f>
        <v>0</v>
      </c>
      <c r="C78" s="64">
        <f>INDEX('Q1 Holdings'!B$25:CN$25,1,'Informational Inputs'!$H68)</f>
        <v>0</v>
      </c>
      <c r="D78" s="64" t="str">
        <f>INDEX('Q1 Holdings'!B$26:CN$26,1,'Informational Inputs'!$H68)</f>
        <v>N/A</v>
      </c>
      <c r="E78" s="87" t="str">
        <f t="shared" si="4"/>
        <v>No</v>
      </c>
      <c r="F78" s="87"/>
      <c r="G78" s="62">
        <v>43622</v>
      </c>
      <c r="H78" s="63">
        <f>INDEX('Q2 Holdings'!B$23:CN$23,1,'Informational Inputs'!$H68)</f>
        <v>0</v>
      </c>
      <c r="I78" s="64">
        <f>INDEX('Q2 Holdings'!B$25:CN$25,1,'Informational Inputs'!$H68)</f>
        <v>0</v>
      </c>
      <c r="J78" s="64" t="str">
        <f>INDEX('Q2 Holdings'!B$26:CN$26,1,'Informational Inputs'!$H68)</f>
        <v>N/A</v>
      </c>
      <c r="K78" s="87" t="str">
        <f t="shared" si="9"/>
        <v>No</v>
      </c>
      <c r="L78" s="87"/>
      <c r="M78" s="62">
        <v>43713</v>
      </c>
      <c r="N78" s="63">
        <f>INDEX('Q3 Holdings'!B$23:CN$23,1,'Informational Inputs'!$H68)</f>
        <v>0</v>
      </c>
      <c r="O78" s="64">
        <f>INDEX('Q3 Holdings'!B$25:CN$25,1,'Informational Inputs'!$H68)</f>
        <v>0</v>
      </c>
      <c r="P78" s="64" t="str">
        <f>INDEX('Q3 Holdings'!B$26:CN$26,1,'Informational Inputs'!$H68)</f>
        <v>N/A</v>
      </c>
      <c r="Q78" s="87" t="str">
        <f t="shared" si="5"/>
        <v>No</v>
      </c>
      <c r="R78" s="92"/>
      <c r="S78" s="62">
        <v>43805</v>
      </c>
      <c r="T78" s="63">
        <f>INDEX('Q4 Holdings'!B$23:CN$23,1,'Informational Inputs'!$H68)</f>
        <v>0</v>
      </c>
      <c r="U78" s="64">
        <f>INDEX('Q4 Holdings'!B$25:CN$25,1,'Informational Inputs'!$H68)</f>
        <v>0</v>
      </c>
      <c r="V78" s="64" t="str">
        <f>INDEX('Q4 Holdings'!B$26:CN$26,1,'Informational Inputs'!$H68)</f>
        <v>N/A</v>
      </c>
      <c r="W78" s="87" t="str">
        <f t="shared" si="8"/>
        <v>No</v>
      </c>
      <c r="X78" s="92"/>
    </row>
    <row r="79" spans="1:24" s="50" customFormat="1" x14ac:dyDescent="0.25">
      <c r="A79" s="62">
        <v>43533</v>
      </c>
      <c r="B79" s="63">
        <f>INDEX('Q1 Holdings'!B$23:CN$23,1,'Informational Inputs'!$H69)</f>
        <v>0</v>
      </c>
      <c r="C79" s="64">
        <f>INDEX('Q1 Holdings'!B$25:CN$25,1,'Informational Inputs'!$H69)</f>
        <v>0</v>
      </c>
      <c r="D79" s="64" t="str">
        <f>INDEX('Q1 Holdings'!B$26:CN$26,1,'Informational Inputs'!$H69)</f>
        <v>N/A</v>
      </c>
      <c r="E79" s="87" t="str">
        <f t="shared" si="4"/>
        <v>No</v>
      </c>
      <c r="F79" s="87"/>
      <c r="G79" s="62">
        <v>43623</v>
      </c>
      <c r="H79" s="63">
        <f>INDEX('Q2 Holdings'!B$23:CN$23,1,'Informational Inputs'!$H69)</f>
        <v>0</v>
      </c>
      <c r="I79" s="64">
        <f>INDEX('Q2 Holdings'!B$25:CN$25,1,'Informational Inputs'!$H69)</f>
        <v>0</v>
      </c>
      <c r="J79" s="64" t="str">
        <f>INDEX('Q2 Holdings'!B$26:CN$26,1,'Informational Inputs'!$H69)</f>
        <v>N/A</v>
      </c>
      <c r="K79" s="87" t="str">
        <f t="shared" si="9"/>
        <v>No</v>
      </c>
      <c r="L79" s="87"/>
      <c r="M79" s="62">
        <v>43714</v>
      </c>
      <c r="N79" s="63">
        <f>INDEX('Q3 Holdings'!B$23:CN$23,1,'Informational Inputs'!$H69)</f>
        <v>0</v>
      </c>
      <c r="O79" s="64">
        <f>INDEX('Q3 Holdings'!B$25:CN$25,1,'Informational Inputs'!$H69)</f>
        <v>0</v>
      </c>
      <c r="P79" s="64" t="str">
        <f>INDEX('Q3 Holdings'!B$26:CN$26,1,'Informational Inputs'!$H69)</f>
        <v>N/A</v>
      </c>
      <c r="Q79" s="87" t="str">
        <f t="shared" si="5"/>
        <v>No</v>
      </c>
      <c r="R79" s="92"/>
      <c r="S79" s="62">
        <v>43806</v>
      </c>
      <c r="T79" s="63">
        <f>INDEX('Q4 Holdings'!B$23:CN$23,1,'Informational Inputs'!$H69)</f>
        <v>0</v>
      </c>
      <c r="U79" s="64">
        <f>INDEX('Q4 Holdings'!B$25:CN$25,1,'Informational Inputs'!$H69)</f>
        <v>0</v>
      </c>
      <c r="V79" s="64" t="str">
        <f>INDEX('Q4 Holdings'!B$26:CN$26,1,'Informational Inputs'!$H69)</f>
        <v>N/A</v>
      </c>
      <c r="W79" s="87" t="str">
        <f t="shared" si="8"/>
        <v>No</v>
      </c>
      <c r="X79" s="92"/>
    </row>
    <row r="80" spans="1:24" s="50" customFormat="1" x14ac:dyDescent="0.25">
      <c r="A80" s="62">
        <v>43534</v>
      </c>
      <c r="B80" s="63">
        <f>INDEX('Q1 Holdings'!B$23:CN$23,1,'Informational Inputs'!$H70)</f>
        <v>0</v>
      </c>
      <c r="C80" s="64">
        <f>INDEX('Q1 Holdings'!B$25:CN$25,1,'Informational Inputs'!$H70)</f>
        <v>0</v>
      </c>
      <c r="D80" s="64" t="str">
        <f>INDEX('Q1 Holdings'!B$26:CN$26,1,'Informational Inputs'!$H70)</f>
        <v>N/A</v>
      </c>
      <c r="E80" s="87" t="str">
        <f t="shared" si="4"/>
        <v>No</v>
      </c>
      <c r="F80" s="87"/>
      <c r="G80" s="62">
        <v>43624</v>
      </c>
      <c r="H80" s="63">
        <f>INDEX('Q2 Holdings'!B$23:CN$23,1,'Informational Inputs'!$H70)</f>
        <v>0</v>
      </c>
      <c r="I80" s="64">
        <f>INDEX('Q2 Holdings'!B$25:CN$25,1,'Informational Inputs'!$H70)</f>
        <v>0</v>
      </c>
      <c r="J80" s="64" t="str">
        <f>INDEX('Q2 Holdings'!B$26:CN$26,1,'Informational Inputs'!$H70)</f>
        <v>N/A</v>
      </c>
      <c r="K80" s="87" t="str">
        <f t="shared" si="9"/>
        <v>No</v>
      </c>
      <c r="L80" s="87"/>
      <c r="M80" s="62">
        <v>43715</v>
      </c>
      <c r="N80" s="63">
        <f>INDEX('Q3 Holdings'!B$23:CN$23,1,'Informational Inputs'!$H70)</f>
        <v>0</v>
      </c>
      <c r="O80" s="64">
        <f>INDEX('Q3 Holdings'!B$25:CN$25,1,'Informational Inputs'!$H70)</f>
        <v>0</v>
      </c>
      <c r="P80" s="64" t="str">
        <f>INDEX('Q3 Holdings'!B$26:CN$26,1,'Informational Inputs'!$H70)</f>
        <v>N/A</v>
      </c>
      <c r="Q80" s="87" t="str">
        <f t="shared" si="5"/>
        <v>No</v>
      </c>
      <c r="R80" s="92"/>
      <c r="S80" s="62">
        <v>43807</v>
      </c>
      <c r="T80" s="63">
        <f>INDEX('Q4 Holdings'!B$23:CN$23,1,'Informational Inputs'!$H70)</f>
        <v>0</v>
      </c>
      <c r="U80" s="64">
        <f>INDEX('Q4 Holdings'!B$25:CN$25,1,'Informational Inputs'!$H70)</f>
        <v>0</v>
      </c>
      <c r="V80" s="64" t="str">
        <f>INDEX('Q4 Holdings'!B$26:CN$26,1,'Informational Inputs'!$H70)</f>
        <v>N/A</v>
      </c>
      <c r="W80" s="87" t="str">
        <f t="shared" si="8"/>
        <v>No</v>
      </c>
      <c r="X80" s="92"/>
    </row>
    <row r="81" spans="1:24" s="50" customFormat="1" x14ac:dyDescent="0.25">
      <c r="A81" s="62">
        <v>43535</v>
      </c>
      <c r="B81" s="63">
        <f>INDEX('Q1 Holdings'!B$23:CN$23,1,'Informational Inputs'!$H71)</f>
        <v>0</v>
      </c>
      <c r="C81" s="64">
        <f>INDEX('Q1 Holdings'!B$25:CN$25,1,'Informational Inputs'!$H71)</f>
        <v>0</v>
      </c>
      <c r="D81" s="64" t="str">
        <f>INDEX('Q1 Holdings'!B$26:CN$26,1,'Informational Inputs'!$H71)</f>
        <v>N/A</v>
      </c>
      <c r="E81" s="87" t="str">
        <f t="shared" si="4"/>
        <v>No</v>
      </c>
      <c r="F81" s="87"/>
      <c r="G81" s="62">
        <v>43625</v>
      </c>
      <c r="H81" s="63">
        <f>INDEX('Q2 Holdings'!B$23:CN$23,1,'Informational Inputs'!$H71)</f>
        <v>0</v>
      </c>
      <c r="I81" s="64">
        <f>INDEX('Q2 Holdings'!B$25:CN$25,1,'Informational Inputs'!$H71)</f>
        <v>0</v>
      </c>
      <c r="J81" s="64" t="str">
        <f>INDEX('Q2 Holdings'!B$26:CN$26,1,'Informational Inputs'!$H71)</f>
        <v>N/A</v>
      </c>
      <c r="K81" s="87" t="str">
        <f t="shared" si="9"/>
        <v>No</v>
      </c>
      <c r="L81" s="87"/>
      <c r="M81" s="62">
        <v>43716</v>
      </c>
      <c r="N81" s="63">
        <f>INDEX('Q3 Holdings'!B$23:CN$23,1,'Informational Inputs'!$H71)</f>
        <v>0</v>
      </c>
      <c r="O81" s="64">
        <f>INDEX('Q3 Holdings'!B$25:CN$25,1,'Informational Inputs'!$H71)</f>
        <v>0</v>
      </c>
      <c r="P81" s="64" t="str">
        <f>INDEX('Q3 Holdings'!B$26:CN$26,1,'Informational Inputs'!$H71)</f>
        <v>N/A</v>
      </c>
      <c r="Q81" s="87" t="str">
        <f t="shared" si="5"/>
        <v>No</v>
      </c>
      <c r="R81" s="92"/>
      <c r="S81" s="62">
        <v>43808</v>
      </c>
      <c r="T81" s="63">
        <f>INDEX('Q4 Holdings'!B$23:CN$23,1,'Informational Inputs'!$H71)</f>
        <v>0</v>
      </c>
      <c r="U81" s="64">
        <f>INDEX('Q4 Holdings'!B$25:CN$25,1,'Informational Inputs'!$H71)</f>
        <v>0</v>
      </c>
      <c r="V81" s="64" t="str">
        <f>INDEX('Q4 Holdings'!B$26:CN$26,1,'Informational Inputs'!$H71)</f>
        <v>N/A</v>
      </c>
      <c r="W81" s="87" t="str">
        <f t="shared" si="8"/>
        <v>No</v>
      </c>
      <c r="X81" s="92"/>
    </row>
    <row r="82" spans="1:24" s="50" customFormat="1" x14ac:dyDescent="0.25">
      <c r="A82" s="62">
        <v>43536</v>
      </c>
      <c r="B82" s="63">
        <f>INDEX('Q1 Holdings'!B$23:CN$23,1,'Informational Inputs'!$H72)</f>
        <v>0</v>
      </c>
      <c r="C82" s="64">
        <f>INDEX('Q1 Holdings'!B$25:CN$25,1,'Informational Inputs'!$H72)</f>
        <v>0</v>
      </c>
      <c r="D82" s="64" t="str">
        <f>INDEX('Q1 Holdings'!B$26:CN$26,1,'Informational Inputs'!$H72)</f>
        <v>N/A</v>
      </c>
      <c r="E82" s="87" t="str">
        <f t="shared" si="4"/>
        <v>No</v>
      </c>
      <c r="F82" s="87"/>
      <c r="G82" s="62">
        <v>43626</v>
      </c>
      <c r="H82" s="63">
        <f>INDEX('Q2 Holdings'!B$23:CN$23,1,'Informational Inputs'!$H72)</f>
        <v>0</v>
      </c>
      <c r="I82" s="64">
        <f>INDEX('Q2 Holdings'!B$25:CN$25,1,'Informational Inputs'!$H72)</f>
        <v>0</v>
      </c>
      <c r="J82" s="64" t="str">
        <f>INDEX('Q2 Holdings'!B$26:CN$26,1,'Informational Inputs'!$H72)</f>
        <v>N/A</v>
      </c>
      <c r="K82" s="87" t="str">
        <f t="shared" si="9"/>
        <v>No</v>
      </c>
      <c r="L82" s="87"/>
      <c r="M82" s="62">
        <v>43717</v>
      </c>
      <c r="N82" s="63">
        <f>INDEX('Q3 Holdings'!B$23:CN$23,1,'Informational Inputs'!$H72)</f>
        <v>0</v>
      </c>
      <c r="O82" s="64">
        <f>INDEX('Q3 Holdings'!B$25:CN$25,1,'Informational Inputs'!$H72)</f>
        <v>0</v>
      </c>
      <c r="P82" s="64" t="str">
        <f>INDEX('Q3 Holdings'!B$26:CN$26,1,'Informational Inputs'!$H72)</f>
        <v>N/A</v>
      </c>
      <c r="Q82" s="87" t="str">
        <f t="shared" si="5"/>
        <v>No</v>
      </c>
      <c r="R82" s="92"/>
      <c r="S82" s="62">
        <v>43809</v>
      </c>
      <c r="T82" s="63">
        <f>INDEX('Q4 Holdings'!B$23:CN$23,1,'Informational Inputs'!$H72)</f>
        <v>0</v>
      </c>
      <c r="U82" s="64">
        <f>INDEX('Q4 Holdings'!B$25:CN$25,1,'Informational Inputs'!$H72)</f>
        <v>0</v>
      </c>
      <c r="V82" s="64" t="str">
        <f>INDEX('Q4 Holdings'!B$26:CN$26,1,'Informational Inputs'!$H72)</f>
        <v>N/A</v>
      </c>
      <c r="W82" s="87" t="str">
        <f t="shared" si="8"/>
        <v>No</v>
      </c>
      <c r="X82" s="92"/>
    </row>
    <row r="83" spans="1:24" s="50" customFormat="1" x14ac:dyDescent="0.25">
      <c r="A83" s="62">
        <v>43537</v>
      </c>
      <c r="B83" s="63">
        <f>INDEX('Q1 Holdings'!B$23:CN$23,1,'Informational Inputs'!$H73)</f>
        <v>0</v>
      </c>
      <c r="C83" s="64">
        <f>INDEX('Q1 Holdings'!B$25:CN$25,1,'Informational Inputs'!$H73)</f>
        <v>0</v>
      </c>
      <c r="D83" s="64" t="str">
        <f>INDEX('Q1 Holdings'!B$26:CN$26,1,'Informational Inputs'!$H73)</f>
        <v>N/A</v>
      </c>
      <c r="E83" s="87" t="str">
        <f t="shared" si="4"/>
        <v>No</v>
      </c>
      <c r="F83" s="87"/>
      <c r="G83" s="62">
        <v>43627</v>
      </c>
      <c r="H83" s="63">
        <f>INDEX('Q2 Holdings'!B$23:CN$23,1,'Informational Inputs'!$H73)</f>
        <v>0</v>
      </c>
      <c r="I83" s="64">
        <f>INDEX('Q2 Holdings'!B$25:CN$25,1,'Informational Inputs'!$H73)</f>
        <v>0</v>
      </c>
      <c r="J83" s="64" t="str">
        <f>INDEX('Q2 Holdings'!B$26:CN$26,1,'Informational Inputs'!$H73)</f>
        <v>N/A</v>
      </c>
      <c r="K83" s="87" t="str">
        <f t="shared" si="9"/>
        <v>No</v>
      </c>
      <c r="L83" s="87"/>
      <c r="M83" s="62">
        <v>43718</v>
      </c>
      <c r="N83" s="63">
        <f>INDEX('Q3 Holdings'!B$23:CN$23,1,'Informational Inputs'!$H73)</f>
        <v>0</v>
      </c>
      <c r="O83" s="64">
        <f>INDEX('Q3 Holdings'!B$25:CN$25,1,'Informational Inputs'!$H73)</f>
        <v>0</v>
      </c>
      <c r="P83" s="64" t="str">
        <f>INDEX('Q3 Holdings'!B$26:CN$26,1,'Informational Inputs'!$H73)</f>
        <v>N/A</v>
      </c>
      <c r="Q83" s="87" t="str">
        <f t="shared" si="5"/>
        <v>No</v>
      </c>
      <c r="R83" s="92"/>
      <c r="S83" s="62">
        <v>43810</v>
      </c>
      <c r="T83" s="63">
        <f>INDEX('Q4 Holdings'!B$23:CN$23,1,'Informational Inputs'!$H73)</f>
        <v>0</v>
      </c>
      <c r="U83" s="64">
        <f>INDEX('Q4 Holdings'!B$25:CN$25,1,'Informational Inputs'!$H73)</f>
        <v>0</v>
      </c>
      <c r="V83" s="64" t="str">
        <f>INDEX('Q4 Holdings'!B$26:CN$26,1,'Informational Inputs'!$H73)</f>
        <v>N/A</v>
      </c>
      <c r="W83" s="87" t="str">
        <f t="shared" si="8"/>
        <v>No</v>
      </c>
      <c r="X83" s="92"/>
    </row>
    <row r="84" spans="1:24" s="50" customFormat="1" x14ac:dyDescent="0.25">
      <c r="A84" s="62">
        <v>43538</v>
      </c>
      <c r="B84" s="63">
        <f>INDEX('Q1 Holdings'!B$23:CN$23,1,'Informational Inputs'!$H74)</f>
        <v>0</v>
      </c>
      <c r="C84" s="64">
        <f>INDEX('Q1 Holdings'!B$25:CN$25,1,'Informational Inputs'!$H74)</f>
        <v>0</v>
      </c>
      <c r="D84" s="64" t="str">
        <f>INDEX('Q1 Holdings'!B$26:CN$26,1,'Informational Inputs'!$H74)</f>
        <v>N/A</v>
      </c>
      <c r="E84" s="87" t="str">
        <f t="shared" si="4"/>
        <v>No</v>
      </c>
      <c r="F84" s="87"/>
      <c r="G84" s="62">
        <v>43628</v>
      </c>
      <c r="H84" s="63">
        <f>INDEX('Q2 Holdings'!B$23:CN$23,1,'Informational Inputs'!$H74)</f>
        <v>0</v>
      </c>
      <c r="I84" s="64">
        <f>INDEX('Q2 Holdings'!B$25:CN$25,1,'Informational Inputs'!$H74)</f>
        <v>0</v>
      </c>
      <c r="J84" s="64" t="str">
        <f>INDEX('Q2 Holdings'!B$26:CN$26,1,'Informational Inputs'!$H74)</f>
        <v>N/A</v>
      </c>
      <c r="K84" s="87" t="str">
        <f t="shared" si="9"/>
        <v>No</v>
      </c>
      <c r="L84" s="87"/>
      <c r="M84" s="62">
        <v>43719</v>
      </c>
      <c r="N84" s="63">
        <f>INDEX('Q3 Holdings'!B$23:CN$23,1,'Informational Inputs'!$H74)</f>
        <v>0</v>
      </c>
      <c r="O84" s="64">
        <f>INDEX('Q3 Holdings'!B$25:CN$25,1,'Informational Inputs'!$H74)</f>
        <v>0</v>
      </c>
      <c r="P84" s="64" t="str">
        <f>INDEX('Q3 Holdings'!B$26:CN$26,1,'Informational Inputs'!$H74)</f>
        <v>N/A</v>
      </c>
      <c r="Q84" s="87" t="str">
        <f t="shared" si="5"/>
        <v>No</v>
      </c>
      <c r="R84" s="92"/>
      <c r="S84" s="62">
        <v>43811</v>
      </c>
      <c r="T84" s="63">
        <f>INDEX('Q4 Holdings'!B$23:CN$23,1,'Informational Inputs'!$H74)</f>
        <v>0</v>
      </c>
      <c r="U84" s="64">
        <f>INDEX('Q4 Holdings'!B$25:CN$25,1,'Informational Inputs'!$H74)</f>
        <v>0</v>
      </c>
      <c r="V84" s="64" t="str">
        <f>INDEX('Q4 Holdings'!B$26:CN$26,1,'Informational Inputs'!$H74)</f>
        <v>N/A</v>
      </c>
      <c r="W84" s="87" t="str">
        <f t="shared" si="8"/>
        <v>No</v>
      </c>
      <c r="X84" s="92"/>
    </row>
    <row r="85" spans="1:24" s="50" customFormat="1" x14ac:dyDescent="0.25">
      <c r="A85" s="62">
        <v>43539</v>
      </c>
      <c r="B85" s="63">
        <f>INDEX('Q1 Holdings'!B$23:CN$23,1,'Informational Inputs'!$H75)</f>
        <v>0</v>
      </c>
      <c r="C85" s="64">
        <f>INDEX('Q1 Holdings'!B$25:CN$25,1,'Informational Inputs'!$H75)</f>
        <v>0</v>
      </c>
      <c r="D85" s="64" t="str">
        <f>INDEX('Q1 Holdings'!B$26:CN$26,1,'Informational Inputs'!$H75)</f>
        <v>N/A</v>
      </c>
      <c r="E85" s="87" t="str">
        <f t="shared" ref="E85:E101" si="10">IF(OR((D85&lt;1.3),AND(C85&lt;0.03,D85="N/A")),"No","Yes")</f>
        <v>No</v>
      </c>
      <c r="F85" s="87"/>
      <c r="G85" s="62">
        <v>43629</v>
      </c>
      <c r="H85" s="63">
        <f>INDEX('Q2 Holdings'!B$23:CN$23,1,'Informational Inputs'!$H75)</f>
        <v>0</v>
      </c>
      <c r="I85" s="64">
        <f>INDEX('Q2 Holdings'!B$25:CN$25,1,'Informational Inputs'!$H75)</f>
        <v>0</v>
      </c>
      <c r="J85" s="64" t="str">
        <f>INDEX('Q2 Holdings'!B$26:CN$26,1,'Informational Inputs'!$H75)</f>
        <v>N/A</v>
      </c>
      <c r="K85" s="87" t="str">
        <f t="shared" si="9"/>
        <v>No</v>
      </c>
      <c r="L85" s="87"/>
      <c r="M85" s="62">
        <v>43720</v>
      </c>
      <c r="N85" s="63">
        <f>INDEX('Q3 Holdings'!B$23:CN$23,1,'Informational Inputs'!$H75)</f>
        <v>0</v>
      </c>
      <c r="O85" s="64">
        <f>INDEX('Q3 Holdings'!B$25:CN$25,1,'Informational Inputs'!$H75)</f>
        <v>0</v>
      </c>
      <c r="P85" s="64" t="str">
        <f>INDEX('Q3 Holdings'!B$26:CN$26,1,'Informational Inputs'!$H75)</f>
        <v>N/A</v>
      </c>
      <c r="Q85" s="87" t="str">
        <f t="shared" si="5"/>
        <v>No</v>
      </c>
      <c r="R85" s="92"/>
      <c r="S85" s="62">
        <v>43812</v>
      </c>
      <c r="T85" s="63">
        <f>INDEX('Q4 Holdings'!B$23:CN$23,1,'Informational Inputs'!$H75)</f>
        <v>0</v>
      </c>
      <c r="U85" s="64">
        <f>INDEX('Q4 Holdings'!B$25:CN$25,1,'Informational Inputs'!$H75)</f>
        <v>0</v>
      </c>
      <c r="V85" s="64" t="str">
        <f>INDEX('Q4 Holdings'!B$26:CN$26,1,'Informational Inputs'!$H75)</f>
        <v>N/A</v>
      </c>
      <c r="W85" s="87" t="str">
        <f t="shared" si="8"/>
        <v>No</v>
      </c>
      <c r="X85" s="92"/>
    </row>
    <row r="86" spans="1:24" s="50" customFormat="1" x14ac:dyDescent="0.25">
      <c r="A86" s="62">
        <v>43540</v>
      </c>
      <c r="B86" s="63">
        <f>INDEX('Q1 Holdings'!B$23:CN$23,1,'Informational Inputs'!$H76)</f>
        <v>0</v>
      </c>
      <c r="C86" s="64">
        <f>INDEX('Q1 Holdings'!B$25:CN$25,1,'Informational Inputs'!$H76)</f>
        <v>0</v>
      </c>
      <c r="D86" s="64" t="str">
        <f>INDEX('Q1 Holdings'!B$26:CN$26,1,'Informational Inputs'!$H76)</f>
        <v>N/A</v>
      </c>
      <c r="E86" s="87" t="str">
        <f t="shared" si="10"/>
        <v>No</v>
      </c>
      <c r="F86" s="87"/>
      <c r="G86" s="62">
        <v>43630</v>
      </c>
      <c r="H86" s="63">
        <f>INDEX('Q2 Holdings'!B$23:CN$23,1,'Informational Inputs'!$H76)</f>
        <v>0</v>
      </c>
      <c r="I86" s="64">
        <f>INDEX('Q2 Holdings'!B$25:CN$25,1,'Informational Inputs'!$H76)</f>
        <v>0</v>
      </c>
      <c r="J86" s="64" t="str">
        <f>INDEX('Q2 Holdings'!B$26:CN$26,1,'Informational Inputs'!$H76)</f>
        <v>N/A</v>
      </c>
      <c r="K86" s="87" t="str">
        <f t="shared" si="9"/>
        <v>No</v>
      </c>
      <c r="L86" s="87"/>
      <c r="M86" s="62">
        <v>43721</v>
      </c>
      <c r="N86" s="63">
        <f>INDEX('Q3 Holdings'!B$23:CN$23,1,'Informational Inputs'!$H76)</f>
        <v>0</v>
      </c>
      <c r="O86" s="64">
        <f>INDEX('Q3 Holdings'!B$25:CN$25,1,'Informational Inputs'!$H76)</f>
        <v>0</v>
      </c>
      <c r="P86" s="64" t="str">
        <f>INDEX('Q3 Holdings'!B$26:CN$26,1,'Informational Inputs'!$H76)</f>
        <v>N/A</v>
      </c>
      <c r="Q86" s="87" t="str">
        <f t="shared" si="5"/>
        <v>No</v>
      </c>
      <c r="R86" s="92"/>
      <c r="S86" s="62">
        <v>43813</v>
      </c>
      <c r="T86" s="63">
        <f>INDEX('Q4 Holdings'!B$23:CN$23,1,'Informational Inputs'!$H76)</f>
        <v>0</v>
      </c>
      <c r="U86" s="64">
        <f>INDEX('Q4 Holdings'!B$25:CN$25,1,'Informational Inputs'!$H76)</f>
        <v>0</v>
      </c>
      <c r="V86" s="64" t="str">
        <f>INDEX('Q4 Holdings'!B$26:CN$26,1,'Informational Inputs'!$H76)</f>
        <v>N/A</v>
      </c>
      <c r="W86" s="87" t="str">
        <f t="shared" si="8"/>
        <v>No</v>
      </c>
      <c r="X86" s="92"/>
    </row>
    <row r="87" spans="1:24" s="50" customFormat="1" x14ac:dyDescent="0.25">
      <c r="A87" s="62">
        <v>43541</v>
      </c>
      <c r="B87" s="63">
        <f>INDEX('Q1 Holdings'!B$23:CN$23,1,'Informational Inputs'!$H77)</f>
        <v>0</v>
      </c>
      <c r="C87" s="64">
        <f>INDEX('Q1 Holdings'!B$25:CN$25,1,'Informational Inputs'!$H77)</f>
        <v>0</v>
      </c>
      <c r="D87" s="64" t="str">
        <f>INDEX('Q1 Holdings'!B$26:CN$26,1,'Informational Inputs'!$H77)</f>
        <v>N/A</v>
      </c>
      <c r="E87" s="87" t="str">
        <f t="shared" si="10"/>
        <v>No</v>
      </c>
      <c r="F87" s="87"/>
      <c r="G87" s="62">
        <v>43631</v>
      </c>
      <c r="H87" s="63">
        <f>INDEX('Q2 Holdings'!B$23:CN$23,1,'Informational Inputs'!$H77)</f>
        <v>0</v>
      </c>
      <c r="I87" s="64">
        <f>INDEX('Q2 Holdings'!B$25:CN$25,1,'Informational Inputs'!$H77)</f>
        <v>0</v>
      </c>
      <c r="J87" s="64" t="str">
        <f>INDEX('Q2 Holdings'!B$26:CN$26,1,'Informational Inputs'!$H77)</f>
        <v>N/A</v>
      </c>
      <c r="K87" s="87" t="str">
        <f t="shared" si="9"/>
        <v>No</v>
      </c>
      <c r="L87" s="87"/>
      <c r="M87" s="62">
        <v>43722</v>
      </c>
      <c r="N87" s="63">
        <f>INDEX('Q3 Holdings'!B$23:CN$23,1,'Informational Inputs'!$H77)</f>
        <v>0</v>
      </c>
      <c r="O87" s="64">
        <f>INDEX('Q3 Holdings'!B$25:CN$25,1,'Informational Inputs'!$H77)</f>
        <v>0</v>
      </c>
      <c r="P87" s="64" t="str">
        <f>INDEX('Q3 Holdings'!B$26:CN$26,1,'Informational Inputs'!$H77)</f>
        <v>N/A</v>
      </c>
      <c r="Q87" s="87" t="str">
        <f t="shared" si="5"/>
        <v>No</v>
      </c>
      <c r="R87" s="92"/>
      <c r="S87" s="62">
        <v>43814</v>
      </c>
      <c r="T87" s="63">
        <f>INDEX('Q4 Holdings'!B$23:CN$23,1,'Informational Inputs'!$H77)</f>
        <v>0</v>
      </c>
      <c r="U87" s="64">
        <f>INDEX('Q4 Holdings'!B$25:CN$25,1,'Informational Inputs'!$H77)</f>
        <v>0</v>
      </c>
      <c r="V87" s="64" t="str">
        <f>INDEX('Q4 Holdings'!B$26:CN$26,1,'Informational Inputs'!$H77)</f>
        <v>N/A</v>
      </c>
      <c r="W87" s="87" t="str">
        <f t="shared" si="8"/>
        <v>No</v>
      </c>
      <c r="X87" s="92"/>
    </row>
    <row r="88" spans="1:24" s="50" customFormat="1" x14ac:dyDescent="0.25">
      <c r="A88" s="62">
        <v>43542</v>
      </c>
      <c r="B88" s="63">
        <f>INDEX('Q1 Holdings'!B$23:CN$23,1,'Informational Inputs'!$H78)</f>
        <v>0</v>
      </c>
      <c r="C88" s="64">
        <f>INDEX('Q1 Holdings'!B$25:CN$25,1,'Informational Inputs'!$H78)</f>
        <v>0</v>
      </c>
      <c r="D88" s="64" t="str">
        <f>INDEX('Q1 Holdings'!B$26:CN$26,1,'Informational Inputs'!$H78)</f>
        <v>N/A</v>
      </c>
      <c r="E88" s="87" t="str">
        <f t="shared" si="10"/>
        <v>No</v>
      </c>
      <c r="F88" s="87"/>
      <c r="G88" s="62">
        <v>43632</v>
      </c>
      <c r="H88" s="63">
        <f>INDEX('Q2 Holdings'!B$23:CN$23,1,'Informational Inputs'!$H78)</f>
        <v>0</v>
      </c>
      <c r="I88" s="64">
        <f>INDEX('Q2 Holdings'!B$25:CN$25,1,'Informational Inputs'!$H78)</f>
        <v>0</v>
      </c>
      <c r="J88" s="64" t="str">
        <f>INDEX('Q2 Holdings'!B$26:CN$26,1,'Informational Inputs'!$H78)</f>
        <v>N/A</v>
      </c>
      <c r="K88" s="87" t="str">
        <f t="shared" si="9"/>
        <v>No</v>
      </c>
      <c r="L88" s="87"/>
      <c r="M88" s="62">
        <v>43723</v>
      </c>
      <c r="N88" s="63">
        <f>INDEX('Q3 Holdings'!B$23:CN$23,1,'Informational Inputs'!$H78)</f>
        <v>0</v>
      </c>
      <c r="O88" s="64">
        <f>INDEX('Q3 Holdings'!B$25:CN$25,1,'Informational Inputs'!$H78)</f>
        <v>0</v>
      </c>
      <c r="P88" s="64" t="str">
        <f>INDEX('Q3 Holdings'!B$26:CN$26,1,'Informational Inputs'!$H78)</f>
        <v>N/A</v>
      </c>
      <c r="Q88" s="87" t="str">
        <f t="shared" si="5"/>
        <v>No</v>
      </c>
      <c r="R88" s="92"/>
      <c r="S88" s="62">
        <v>43815</v>
      </c>
      <c r="T88" s="63">
        <f>INDEX('Q4 Holdings'!B$23:CN$23,1,'Informational Inputs'!$H78)</f>
        <v>0</v>
      </c>
      <c r="U88" s="64">
        <f>INDEX('Q4 Holdings'!B$25:CN$25,1,'Informational Inputs'!$H78)</f>
        <v>0</v>
      </c>
      <c r="V88" s="64" t="str">
        <f>INDEX('Q4 Holdings'!B$26:CN$26,1,'Informational Inputs'!$H78)</f>
        <v>N/A</v>
      </c>
      <c r="W88" s="87" t="str">
        <f t="shared" si="8"/>
        <v>No</v>
      </c>
      <c r="X88" s="92"/>
    </row>
    <row r="89" spans="1:24" s="50" customFormat="1" x14ac:dyDescent="0.25">
      <c r="A89" s="62">
        <v>43543</v>
      </c>
      <c r="B89" s="63">
        <f>INDEX('Q1 Holdings'!B$23:CN$23,1,'Informational Inputs'!$H79)</f>
        <v>0</v>
      </c>
      <c r="C89" s="64">
        <f>INDEX('Q1 Holdings'!B$25:CN$25,1,'Informational Inputs'!$H79)</f>
        <v>0</v>
      </c>
      <c r="D89" s="64" t="str">
        <f>INDEX('Q1 Holdings'!B$26:CN$26,1,'Informational Inputs'!$H79)</f>
        <v>N/A</v>
      </c>
      <c r="E89" s="87" t="str">
        <f t="shared" si="10"/>
        <v>No</v>
      </c>
      <c r="F89" s="87"/>
      <c r="G89" s="62">
        <v>43633</v>
      </c>
      <c r="H89" s="63">
        <f>INDEX('Q2 Holdings'!B$23:CN$23,1,'Informational Inputs'!$H79)</f>
        <v>0</v>
      </c>
      <c r="I89" s="64">
        <f>INDEX('Q2 Holdings'!B$25:CN$25,1,'Informational Inputs'!$H79)</f>
        <v>0</v>
      </c>
      <c r="J89" s="64" t="str">
        <f>INDEX('Q2 Holdings'!B$26:CN$26,1,'Informational Inputs'!$H79)</f>
        <v>N/A</v>
      </c>
      <c r="K89" s="87" t="str">
        <f t="shared" si="9"/>
        <v>No</v>
      </c>
      <c r="L89" s="87"/>
      <c r="M89" s="62">
        <v>43724</v>
      </c>
      <c r="N89" s="63">
        <f>INDEX('Q3 Holdings'!B$23:CN$23,1,'Informational Inputs'!$H79)</f>
        <v>0</v>
      </c>
      <c r="O89" s="64">
        <f>INDEX('Q3 Holdings'!B$25:CN$25,1,'Informational Inputs'!$H79)</f>
        <v>0</v>
      </c>
      <c r="P89" s="64" t="str">
        <f>INDEX('Q3 Holdings'!B$26:CN$26,1,'Informational Inputs'!$H79)</f>
        <v>N/A</v>
      </c>
      <c r="Q89" s="87" t="str">
        <f t="shared" si="5"/>
        <v>No</v>
      </c>
      <c r="R89" s="92"/>
      <c r="S89" s="62">
        <v>43816</v>
      </c>
      <c r="T89" s="63">
        <f>INDEX('Q4 Holdings'!B$23:CN$23,1,'Informational Inputs'!$H79)</f>
        <v>0</v>
      </c>
      <c r="U89" s="64">
        <f>INDEX('Q4 Holdings'!B$25:CN$25,1,'Informational Inputs'!$H79)</f>
        <v>0</v>
      </c>
      <c r="V89" s="64" t="str">
        <f>INDEX('Q4 Holdings'!B$26:CN$26,1,'Informational Inputs'!$H79)</f>
        <v>N/A</v>
      </c>
      <c r="W89" s="87" t="str">
        <f t="shared" si="8"/>
        <v>No</v>
      </c>
      <c r="X89" s="92"/>
    </row>
    <row r="90" spans="1:24" s="50" customFormat="1" x14ac:dyDescent="0.25">
      <c r="A90" s="62">
        <v>43544</v>
      </c>
      <c r="B90" s="63">
        <f>INDEX('Q1 Holdings'!B$23:CN$23,1,'Informational Inputs'!$H80)</f>
        <v>0</v>
      </c>
      <c r="C90" s="64">
        <f>INDEX('Q1 Holdings'!B$25:CN$25,1,'Informational Inputs'!$H80)</f>
        <v>0</v>
      </c>
      <c r="D90" s="64" t="str">
        <f>INDEX('Q1 Holdings'!B$26:CN$26,1,'Informational Inputs'!$H80)</f>
        <v>N/A</v>
      </c>
      <c r="E90" s="87" t="str">
        <f t="shared" si="10"/>
        <v>No</v>
      </c>
      <c r="F90" s="87"/>
      <c r="G90" s="62">
        <v>43634</v>
      </c>
      <c r="H90" s="63">
        <f>INDEX('Q2 Holdings'!B$23:CN$23,1,'Informational Inputs'!$H80)</f>
        <v>0</v>
      </c>
      <c r="I90" s="64">
        <f>INDEX('Q2 Holdings'!B$25:CN$25,1,'Informational Inputs'!$H80)</f>
        <v>0</v>
      </c>
      <c r="J90" s="64" t="str">
        <f>INDEX('Q2 Holdings'!B$26:CN$26,1,'Informational Inputs'!$H80)</f>
        <v>N/A</v>
      </c>
      <c r="K90" s="87" t="str">
        <f t="shared" si="9"/>
        <v>No</v>
      </c>
      <c r="L90" s="87"/>
      <c r="M90" s="62">
        <v>43725</v>
      </c>
      <c r="N90" s="63">
        <f>INDEX('Q3 Holdings'!B$23:CN$23,1,'Informational Inputs'!$H80)</f>
        <v>0</v>
      </c>
      <c r="O90" s="64">
        <f>INDEX('Q3 Holdings'!B$25:CN$25,1,'Informational Inputs'!$H80)</f>
        <v>0</v>
      </c>
      <c r="P90" s="64" t="str">
        <f>INDEX('Q3 Holdings'!B$26:CN$26,1,'Informational Inputs'!$H80)</f>
        <v>N/A</v>
      </c>
      <c r="Q90" s="87" t="str">
        <f t="shared" si="5"/>
        <v>No</v>
      </c>
      <c r="R90" s="92"/>
      <c r="S90" s="62">
        <v>43817</v>
      </c>
      <c r="T90" s="63">
        <f>INDEX('Q4 Holdings'!B$23:CN$23,1,'Informational Inputs'!$H80)</f>
        <v>0</v>
      </c>
      <c r="U90" s="64">
        <f>INDEX('Q4 Holdings'!B$25:CN$25,1,'Informational Inputs'!$H80)</f>
        <v>0</v>
      </c>
      <c r="V90" s="64" t="str">
        <f>INDEX('Q4 Holdings'!B$26:CN$26,1,'Informational Inputs'!$H80)</f>
        <v>N/A</v>
      </c>
      <c r="W90" s="87" t="str">
        <f t="shared" si="8"/>
        <v>No</v>
      </c>
      <c r="X90" s="92"/>
    </row>
    <row r="91" spans="1:24" s="50" customFormat="1" x14ac:dyDescent="0.25">
      <c r="A91" s="62">
        <v>43545</v>
      </c>
      <c r="B91" s="63">
        <f>INDEX('Q1 Holdings'!B$23:CN$23,1,'Informational Inputs'!$H81)</f>
        <v>0</v>
      </c>
      <c r="C91" s="64">
        <f>INDEX('Q1 Holdings'!B$25:CN$25,1,'Informational Inputs'!$H81)</f>
        <v>0</v>
      </c>
      <c r="D91" s="64" t="str">
        <f>INDEX('Q1 Holdings'!B$26:CN$26,1,'Informational Inputs'!$H81)</f>
        <v>N/A</v>
      </c>
      <c r="E91" s="87" t="str">
        <f t="shared" si="10"/>
        <v>No</v>
      </c>
      <c r="F91" s="87"/>
      <c r="G91" s="62">
        <v>43635</v>
      </c>
      <c r="H91" s="63">
        <f>INDEX('Q2 Holdings'!B$23:CN$23,1,'Informational Inputs'!$H81)</f>
        <v>0</v>
      </c>
      <c r="I91" s="64">
        <f>INDEX('Q2 Holdings'!B$25:CN$25,1,'Informational Inputs'!$H81)</f>
        <v>0</v>
      </c>
      <c r="J91" s="64" t="str">
        <f>INDEX('Q2 Holdings'!B$26:CN$26,1,'Informational Inputs'!$H81)</f>
        <v>N/A</v>
      </c>
      <c r="K91" s="87" t="str">
        <f t="shared" si="9"/>
        <v>No</v>
      </c>
      <c r="L91" s="87"/>
      <c r="M91" s="62">
        <v>43726</v>
      </c>
      <c r="N91" s="63">
        <f>INDEX('Q3 Holdings'!B$23:CN$23,1,'Informational Inputs'!$H81)</f>
        <v>0</v>
      </c>
      <c r="O91" s="64">
        <f>INDEX('Q3 Holdings'!B$25:CN$25,1,'Informational Inputs'!$H81)</f>
        <v>0</v>
      </c>
      <c r="P91" s="64" t="str">
        <f>INDEX('Q3 Holdings'!B$26:CN$26,1,'Informational Inputs'!$H81)</f>
        <v>N/A</v>
      </c>
      <c r="Q91" s="87" t="str">
        <f t="shared" si="5"/>
        <v>No</v>
      </c>
      <c r="R91" s="92"/>
      <c r="S91" s="62">
        <v>43818</v>
      </c>
      <c r="T91" s="63">
        <f>INDEX('Q4 Holdings'!B$23:CN$23,1,'Informational Inputs'!$H81)</f>
        <v>0</v>
      </c>
      <c r="U91" s="64">
        <f>INDEX('Q4 Holdings'!B$25:CN$25,1,'Informational Inputs'!$H81)</f>
        <v>0</v>
      </c>
      <c r="V91" s="64" t="str">
        <f>INDEX('Q4 Holdings'!B$26:CN$26,1,'Informational Inputs'!$H81)</f>
        <v>N/A</v>
      </c>
      <c r="W91" s="87" t="str">
        <f t="shared" si="8"/>
        <v>No</v>
      </c>
      <c r="X91" s="92"/>
    </row>
    <row r="92" spans="1:24" s="50" customFormat="1" x14ac:dyDescent="0.25">
      <c r="A92" s="62">
        <v>43546</v>
      </c>
      <c r="B92" s="63">
        <f>INDEX('Q1 Holdings'!B$23:CN$23,1,'Informational Inputs'!$H82)</f>
        <v>0</v>
      </c>
      <c r="C92" s="64">
        <f>INDEX('Q1 Holdings'!B$25:CN$25,1,'Informational Inputs'!$H82)</f>
        <v>0</v>
      </c>
      <c r="D92" s="64" t="str">
        <f>INDEX('Q1 Holdings'!B$26:CN$26,1,'Informational Inputs'!$H82)</f>
        <v>N/A</v>
      </c>
      <c r="E92" s="87" t="str">
        <f t="shared" si="10"/>
        <v>No</v>
      </c>
      <c r="F92" s="87"/>
      <c r="G92" s="62">
        <v>43636</v>
      </c>
      <c r="H92" s="63">
        <f>INDEX('Q2 Holdings'!B$23:CN$23,1,'Informational Inputs'!$H82)</f>
        <v>0</v>
      </c>
      <c r="I92" s="64">
        <f>INDEX('Q2 Holdings'!B$25:CN$25,1,'Informational Inputs'!$H82)</f>
        <v>0</v>
      </c>
      <c r="J92" s="64" t="str">
        <f>INDEX('Q2 Holdings'!B$26:CN$26,1,'Informational Inputs'!$H82)</f>
        <v>N/A</v>
      </c>
      <c r="K92" s="87" t="str">
        <f t="shared" si="9"/>
        <v>No</v>
      </c>
      <c r="L92" s="87"/>
      <c r="M92" s="62">
        <v>43727</v>
      </c>
      <c r="N92" s="63">
        <f>INDEX('Q3 Holdings'!B$23:CN$23,1,'Informational Inputs'!$H82)</f>
        <v>0</v>
      </c>
      <c r="O92" s="64">
        <f>INDEX('Q3 Holdings'!B$25:CN$25,1,'Informational Inputs'!$H82)</f>
        <v>0</v>
      </c>
      <c r="P92" s="64" t="str">
        <f>INDEX('Q3 Holdings'!B$26:CN$26,1,'Informational Inputs'!$H82)</f>
        <v>N/A</v>
      </c>
      <c r="Q92" s="87" t="str">
        <f t="shared" si="5"/>
        <v>No</v>
      </c>
      <c r="R92" s="92"/>
      <c r="S92" s="62">
        <v>43819</v>
      </c>
      <c r="T92" s="63">
        <f>INDEX('Q4 Holdings'!B$23:CN$23,1,'Informational Inputs'!$H82)</f>
        <v>0</v>
      </c>
      <c r="U92" s="64">
        <f>INDEX('Q4 Holdings'!B$25:CN$25,1,'Informational Inputs'!$H82)</f>
        <v>0</v>
      </c>
      <c r="V92" s="64" t="str">
        <f>INDEX('Q4 Holdings'!B$26:CN$26,1,'Informational Inputs'!$H82)</f>
        <v>N/A</v>
      </c>
      <c r="W92" s="87" t="str">
        <f t="shared" si="8"/>
        <v>No</v>
      </c>
      <c r="X92" s="92"/>
    </row>
    <row r="93" spans="1:24" s="50" customFormat="1" x14ac:dyDescent="0.25">
      <c r="A93" s="62">
        <v>43547</v>
      </c>
      <c r="B93" s="63">
        <f>INDEX('Q1 Holdings'!B$23:CN$23,1,'Informational Inputs'!$H83)</f>
        <v>0</v>
      </c>
      <c r="C93" s="64">
        <f>INDEX('Q1 Holdings'!B$25:CN$25,1,'Informational Inputs'!$H83)</f>
        <v>0</v>
      </c>
      <c r="D93" s="64" t="str">
        <f>INDEX('Q1 Holdings'!B$26:CN$26,1,'Informational Inputs'!$H83)</f>
        <v>N/A</v>
      </c>
      <c r="E93" s="87" t="str">
        <f t="shared" si="10"/>
        <v>No</v>
      </c>
      <c r="F93" s="87"/>
      <c r="G93" s="62">
        <v>43637</v>
      </c>
      <c r="H93" s="63">
        <f>INDEX('Q2 Holdings'!B$23:CN$23,1,'Informational Inputs'!$H83)</f>
        <v>0</v>
      </c>
      <c r="I93" s="64">
        <f>INDEX('Q2 Holdings'!B$25:CN$25,1,'Informational Inputs'!$H83)</f>
        <v>0</v>
      </c>
      <c r="J93" s="64" t="str">
        <f>INDEX('Q2 Holdings'!B$26:CN$26,1,'Informational Inputs'!$H83)</f>
        <v>N/A</v>
      </c>
      <c r="K93" s="87" t="str">
        <f t="shared" si="9"/>
        <v>No</v>
      </c>
      <c r="L93" s="87"/>
      <c r="M93" s="62">
        <v>43728</v>
      </c>
      <c r="N93" s="63">
        <f>INDEX('Q3 Holdings'!B$23:CN$23,1,'Informational Inputs'!$H83)</f>
        <v>0</v>
      </c>
      <c r="O93" s="64">
        <f>INDEX('Q3 Holdings'!B$25:CN$25,1,'Informational Inputs'!$H83)</f>
        <v>0</v>
      </c>
      <c r="P93" s="64" t="str">
        <f>INDEX('Q3 Holdings'!B$26:CN$26,1,'Informational Inputs'!$H83)</f>
        <v>N/A</v>
      </c>
      <c r="Q93" s="87" t="str">
        <f t="shared" si="5"/>
        <v>No</v>
      </c>
      <c r="R93" s="92"/>
      <c r="S93" s="62">
        <v>43820</v>
      </c>
      <c r="T93" s="63">
        <f>INDEX('Q4 Holdings'!B$23:CN$23,1,'Informational Inputs'!$H83)</f>
        <v>0</v>
      </c>
      <c r="U93" s="64">
        <f>INDEX('Q4 Holdings'!B$25:CN$25,1,'Informational Inputs'!$H83)</f>
        <v>0</v>
      </c>
      <c r="V93" s="64" t="str">
        <f>INDEX('Q4 Holdings'!B$26:CN$26,1,'Informational Inputs'!$H83)</f>
        <v>N/A</v>
      </c>
      <c r="W93" s="87" t="str">
        <f t="shared" si="8"/>
        <v>No</v>
      </c>
      <c r="X93" s="92"/>
    </row>
    <row r="94" spans="1:24" s="50" customFormat="1" x14ac:dyDescent="0.25">
      <c r="A94" s="62">
        <v>43548</v>
      </c>
      <c r="B94" s="63">
        <f>INDEX('Q1 Holdings'!B$23:CN$23,1,'Informational Inputs'!$H84)</f>
        <v>0</v>
      </c>
      <c r="C94" s="64">
        <f>INDEX('Q1 Holdings'!B$25:CN$25,1,'Informational Inputs'!$H84)</f>
        <v>0</v>
      </c>
      <c r="D94" s="64" t="str">
        <f>INDEX('Q1 Holdings'!B$26:CN$26,1,'Informational Inputs'!$H84)</f>
        <v>N/A</v>
      </c>
      <c r="E94" s="87" t="str">
        <f t="shared" si="10"/>
        <v>No</v>
      </c>
      <c r="F94" s="87"/>
      <c r="G94" s="62">
        <v>43638</v>
      </c>
      <c r="H94" s="63">
        <f>INDEX('Q2 Holdings'!B$23:CN$23,1,'Informational Inputs'!$H84)</f>
        <v>0</v>
      </c>
      <c r="I94" s="64">
        <f>INDEX('Q2 Holdings'!B$25:CN$25,1,'Informational Inputs'!$H84)</f>
        <v>0</v>
      </c>
      <c r="J94" s="64" t="str">
        <f>INDEX('Q2 Holdings'!B$26:CN$26,1,'Informational Inputs'!$H84)</f>
        <v>N/A</v>
      </c>
      <c r="K94" s="87" t="str">
        <f t="shared" si="9"/>
        <v>No</v>
      </c>
      <c r="L94" s="87"/>
      <c r="M94" s="62">
        <v>43729</v>
      </c>
      <c r="N94" s="63">
        <f>INDEX('Q3 Holdings'!B$23:CN$23,1,'Informational Inputs'!$H84)</f>
        <v>0</v>
      </c>
      <c r="O94" s="64">
        <f>INDEX('Q3 Holdings'!B$25:CN$25,1,'Informational Inputs'!$H84)</f>
        <v>0</v>
      </c>
      <c r="P94" s="64" t="str">
        <f>INDEX('Q3 Holdings'!B$26:CN$26,1,'Informational Inputs'!$H84)</f>
        <v>N/A</v>
      </c>
      <c r="Q94" s="87" t="str">
        <f t="shared" si="5"/>
        <v>No</v>
      </c>
      <c r="R94" s="92"/>
      <c r="S94" s="62">
        <v>43821</v>
      </c>
      <c r="T94" s="63">
        <f>INDEX('Q4 Holdings'!B$23:CN$23,1,'Informational Inputs'!$H84)</f>
        <v>0</v>
      </c>
      <c r="U94" s="64">
        <f>INDEX('Q4 Holdings'!B$25:CN$25,1,'Informational Inputs'!$H84)</f>
        <v>0</v>
      </c>
      <c r="V94" s="64" t="str">
        <f>INDEX('Q4 Holdings'!B$26:CN$26,1,'Informational Inputs'!$H84)</f>
        <v>N/A</v>
      </c>
      <c r="W94" s="87" t="str">
        <f t="shared" si="8"/>
        <v>No</v>
      </c>
      <c r="X94" s="92"/>
    </row>
    <row r="95" spans="1:24" s="50" customFormat="1" x14ac:dyDescent="0.25">
      <c r="A95" s="62">
        <v>43549</v>
      </c>
      <c r="B95" s="63">
        <f>INDEX('Q1 Holdings'!B$23:CN$23,1,'Informational Inputs'!$H85)</f>
        <v>0</v>
      </c>
      <c r="C95" s="64">
        <f>INDEX('Q1 Holdings'!B$25:CN$25,1,'Informational Inputs'!$H85)</f>
        <v>0</v>
      </c>
      <c r="D95" s="64" t="str">
        <f>INDEX('Q1 Holdings'!B$26:CN$26,1,'Informational Inputs'!$H85)</f>
        <v>N/A</v>
      </c>
      <c r="E95" s="87" t="str">
        <f t="shared" si="10"/>
        <v>No</v>
      </c>
      <c r="F95" s="87"/>
      <c r="G95" s="62">
        <v>43639</v>
      </c>
      <c r="H95" s="63">
        <f>INDEX('Q2 Holdings'!B$23:CN$23,1,'Informational Inputs'!$H85)</f>
        <v>0</v>
      </c>
      <c r="I95" s="64">
        <f>INDEX('Q2 Holdings'!B$25:CN$25,1,'Informational Inputs'!$H85)</f>
        <v>0</v>
      </c>
      <c r="J95" s="64" t="str">
        <f>INDEX('Q2 Holdings'!B$26:CN$26,1,'Informational Inputs'!$H85)</f>
        <v>N/A</v>
      </c>
      <c r="K95" s="87" t="str">
        <f t="shared" si="9"/>
        <v>No</v>
      </c>
      <c r="L95" s="87"/>
      <c r="M95" s="62">
        <v>43730</v>
      </c>
      <c r="N95" s="63">
        <f>INDEX('Q3 Holdings'!B$23:CN$23,1,'Informational Inputs'!$H85)</f>
        <v>0</v>
      </c>
      <c r="O95" s="64">
        <f>INDEX('Q3 Holdings'!B$25:CN$25,1,'Informational Inputs'!$H85)</f>
        <v>0</v>
      </c>
      <c r="P95" s="64" t="str">
        <f>INDEX('Q3 Holdings'!B$26:CN$26,1,'Informational Inputs'!$H85)</f>
        <v>N/A</v>
      </c>
      <c r="Q95" s="87" t="str">
        <f t="shared" si="5"/>
        <v>No</v>
      </c>
      <c r="R95" s="92"/>
      <c r="S95" s="62">
        <v>43822</v>
      </c>
      <c r="T95" s="63">
        <f>INDEX('Q4 Holdings'!B$23:CN$23,1,'Informational Inputs'!$H85)</f>
        <v>0</v>
      </c>
      <c r="U95" s="64">
        <f>INDEX('Q4 Holdings'!B$25:CN$25,1,'Informational Inputs'!$H85)</f>
        <v>0</v>
      </c>
      <c r="V95" s="64" t="str">
        <f>INDEX('Q4 Holdings'!B$26:CN$26,1,'Informational Inputs'!$H85)</f>
        <v>N/A</v>
      </c>
      <c r="W95" s="87" t="str">
        <f t="shared" si="8"/>
        <v>No</v>
      </c>
      <c r="X95" s="92"/>
    </row>
    <row r="96" spans="1:24" s="50" customFormat="1" x14ac:dyDescent="0.25">
      <c r="A96" s="62">
        <v>43550</v>
      </c>
      <c r="B96" s="63">
        <f>INDEX('Q1 Holdings'!B$23:CN$23,1,'Informational Inputs'!$H86)</f>
        <v>0</v>
      </c>
      <c r="C96" s="64">
        <f>INDEX('Q1 Holdings'!B$25:CN$25,1,'Informational Inputs'!$H86)</f>
        <v>0</v>
      </c>
      <c r="D96" s="64" t="str">
        <f>INDEX('Q1 Holdings'!B$26:CN$26,1,'Informational Inputs'!$H86)</f>
        <v>N/A</v>
      </c>
      <c r="E96" s="87" t="str">
        <f t="shared" si="10"/>
        <v>No</v>
      </c>
      <c r="F96" s="87"/>
      <c r="G96" s="62">
        <v>43640</v>
      </c>
      <c r="H96" s="63">
        <f>INDEX('Q2 Holdings'!B$23:CN$23,1,'Informational Inputs'!$H86)</f>
        <v>0</v>
      </c>
      <c r="I96" s="64">
        <f>INDEX('Q2 Holdings'!B$25:CN$25,1,'Informational Inputs'!$H86)</f>
        <v>0</v>
      </c>
      <c r="J96" s="64" t="str">
        <f>INDEX('Q2 Holdings'!B$26:CN$26,1,'Informational Inputs'!$H86)</f>
        <v>N/A</v>
      </c>
      <c r="K96" s="87" t="str">
        <f t="shared" si="9"/>
        <v>No</v>
      </c>
      <c r="L96" s="87"/>
      <c r="M96" s="62">
        <v>43731</v>
      </c>
      <c r="N96" s="63">
        <f>INDEX('Q3 Holdings'!B$23:CN$23,1,'Informational Inputs'!$H86)</f>
        <v>0</v>
      </c>
      <c r="O96" s="64">
        <f>INDEX('Q3 Holdings'!B$25:CN$25,1,'Informational Inputs'!$H86)</f>
        <v>0</v>
      </c>
      <c r="P96" s="64" t="str">
        <f>INDEX('Q3 Holdings'!B$26:CN$26,1,'Informational Inputs'!$H86)</f>
        <v>N/A</v>
      </c>
      <c r="Q96" s="87" t="str">
        <f t="shared" ref="Q96:Q103" si="11">IF(OR((P96&lt;1.3),AND(O96&lt;0.03,P96="N/A")),"No","Yes")</f>
        <v>No</v>
      </c>
      <c r="R96" s="92"/>
      <c r="S96" s="62">
        <v>43823</v>
      </c>
      <c r="T96" s="63">
        <f>INDEX('Q4 Holdings'!B$23:CN$23,1,'Informational Inputs'!$H86)</f>
        <v>0</v>
      </c>
      <c r="U96" s="64">
        <f>INDEX('Q4 Holdings'!B$25:CN$25,1,'Informational Inputs'!$H86)</f>
        <v>0</v>
      </c>
      <c r="V96" s="64" t="str">
        <f>INDEX('Q4 Holdings'!B$26:CN$26,1,'Informational Inputs'!$H86)</f>
        <v>N/A</v>
      </c>
      <c r="W96" s="87" t="str">
        <f t="shared" si="8"/>
        <v>No</v>
      </c>
      <c r="X96" s="92"/>
    </row>
    <row r="97" spans="1:24" s="50" customFormat="1" x14ac:dyDescent="0.25">
      <c r="A97" s="62">
        <v>43551</v>
      </c>
      <c r="B97" s="63">
        <f>INDEX('Q1 Holdings'!B$23:CN$23,1,'Informational Inputs'!$H87)</f>
        <v>0</v>
      </c>
      <c r="C97" s="64">
        <f>INDEX('Q1 Holdings'!B$25:CN$25,1,'Informational Inputs'!$H87)</f>
        <v>0</v>
      </c>
      <c r="D97" s="64" t="str">
        <f>INDEX('Q1 Holdings'!B$26:CN$26,1,'Informational Inputs'!$H87)</f>
        <v>N/A</v>
      </c>
      <c r="E97" s="87" t="str">
        <f t="shared" si="10"/>
        <v>No</v>
      </c>
      <c r="F97" s="87"/>
      <c r="G97" s="62">
        <v>43641</v>
      </c>
      <c r="H97" s="63">
        <f>INDEX('Q2 Holdings'!B$23:CN$23,1,'Informational Inputs'!$H87)</f>
        <v>0</v>
      </c>
      <c r="I97" s="64">
        <f>INDEX('Q2 Holdings'!B$25:CN$25,1,'Informational Inputs'!$H87)</f>
        <v>0</v>
      </c>
      <c r="J97" s="64" t="str">
        <f>INDEX('Q2 Holdings'!B$26:CN$26,1,'Informational Inputs'!$H87)</f>
        <v>N/A</v>
      </c>
      <c r="K97" s="87" t="str">
        <f t="shared" si="9"/>
        <v>No</v>
      </c>
      <c r="L97" s="87"/>
      <c r="M97" s="62">
        <v>43732</v>
      </c>
      <c r="N97" s="63">
        <f>INDEX('Q3 Holdings'!B$23:CN$23,1,'Informational Inputs'!$H87)</f>
        <v>0</v>
      </c>
      <c r="O97" s="64">
        <f>INDEX('Q3 Holdings'!B$25:CN$25,1,'Informational Inputs'!$H87)</f>
        <v>0</v>
      </c>
      <c r="P97" s="64" t="str">
        <f>INDEX('Q3 Holdings'!B$26:CN$26,1,'Informational Inputs'!$H87)</f>
        <v>N/A</v>
      </c>
      <c r="Q97" s="87" t="str">
        <f t="shared" si="11"/>
        <v>No</v>
      </c>
      <c r="R97" s="92"/>
      <c r="S97" s="62">
        <v>43824</v>
      </c>
      <c r="T97" s="63">
        <f>INDEX('Q4 Holdings'!B$23:CN$23,1,'Informational Inputs'!$H87)</f>
        <v>0</v>
      </c>
      <c r="U97" s="64">
        <f>INDEX('Q4 Holdings'!B$25:CN$25,1,'Informational Inputs'!$H87)</f>
        <v>0</v>
      </c>
      <c r="V97" s="64" t="str">
        <f>INDEX('Q4 Holdings'!B$26:CN$26,1,'Informational Inputs'!$H87)</f>
        <v>N/A</v>
      </c>
      <c r="W97" s="87" t="str">
        <f t="shared" si="8"/>
        <v>No</v>
      </c>
      <c r="X97" s="92"/>
    </row>
    <row r="98" spans="1:24" s="50" customFormat="1" x14ac:dyDescent="0.25">
      <c r="A98" s="62">
        <v>43552</v>
      </c>
      <c r="B98" s="63">
        <f>INDEX('Q1 Holdings'!B$23:CN$23,1,'Informational Inputs'!$H88)</f>
        <v>0</v>
      </c>
      <c r="C98" s="64">
        <f>INDEX('Q1 Holdings'!B$25:CN$25,1,'Informational Inputs'!$H88)</f>
        <v>0</v>
      </c>
      <c r="D98" s="64" t="str">
        <f>INDEX('Q1 Holdings'!B$26:CN$26,1,'Informational Inputs'!$H88)</f>
        <v>N/A</v>
      </c>
      <c r="E98" s="87" t="str">
        <f t="shared" si="10"/>
        <v>No</v>
      </c>
      <c r="F98" s="87"/>
      <c r="G98" s="62">
        <v>43642</v>
      </c>
      <c r="H98" s="63">
        <f>INDEX('Q2 Holdings'!B$23:CN$23,1,'Informational Inputs'!$H88)</f>
        <v>0</v>
      </c>
      <c r="I98" s="64">
        <f>INDEX('Q2 Holdings'!B$25:CN$25,1,'Informational Inputs'!$H88)</f>
        <v>0</v>
      </c>
      <c r="J98" s="64" t="str">
        <f>INDEX('Q2 Holdings'!B$26:CN$26,1,'Informational Inputs'!$H88)</f>
        <v>N/A</v>
      </c>
      <c r="K98" s="87" t="str">
        <f t="shared" si="9"/>
        <v>No</v>
      </c>
      <c r="L98" s="87"/>
      <c r="M98" s="62">
        <v>43733</v>
      </c>
      <c r="N98" s="63">
        <f>INDEX('Q3 Holdings'!B$23:CN$23,1,'Informational Inputs'!$H88)</f>
        <v>0</v>
      </c>
      <c r="O98" s="64">
        <f>INDEX('Q3 Holdings'!B$25:CN$25,1,'Informational Inputs'!$H88)</f>
        <v>0</v>
      </c>
      <c r="P98" s="64" t="str">
        <f>INDEX('Q3 Holdings'!B$26:CN$26,1,'Informational Inputs'!$H88)</f>
        <v>N/A</v>
      </c>
      <c r="Q98" s="87" t="str">
        <f t="shared" si="11"/>
        <v>No</v>
      </c>
      <c r="R98" s="92"/>
      <c r="S98" s="62">
        <v>43825</v>
      </c>
      <c r="T98" s="63">
        <f>INDEX('Q4 Holdings'!B$23:CN$23,1,'Informational Inputs'!$H88)</f>
        <v>0</v>
      </c>
      <c r="U98" s="64">
        <f>INDEX('Q4 Holdings'!B$25:CN$25,1,'Informational Inputs'!$H88)</f>
        <v>0</v>
      </c>
      <c r="V98" s="64" t="str">
        <f>INDEX('Q4 Holdings'!B$26:CN$26,1,'Informational Inputs'!$H88)</f>
        <v>N/A</v>
      </c>
      <c r="W98" s="87" t="str">
        <f t="shared" si="8"/>
        <v>No</v>
      </c>
      <c r="X98" s="92"/>
    </row>
    <row r="99" spans="1:24" s="50" customFormat="1" x14ac:dyDescent="0.25">
      <c r="A99" s="62">
        <v>43553</v>
      </c>
      <c r="B99" s="63">
        <f>INDEX('Q1 Holdings'!B$23:CN$23,1,'Informational Inputs'!$H89)</f>
        <v>0</v>
      </c>
      <c r="C99" s="64">
        <f>INDEX('Q1 Holdings'!B$25:CN$25,1,'Informational Inputs'!$H89)</f>
        <v>0</v>
      </c>
      <c r="D99" s="64" t="str">
        <f>INDEX('Q1 Holdings'!B$26:CN$26,1,'Informational Inputs'!$H89)</f>
        <v>N/A</v>
      </c>
      <c r="E99" s="87" t="str">
        <f t="shared" si="10"/>
        <v>No</v>
      </c>
      <c r="F99" s="87"/>
      <c r="G99" s="62">
        <v>43643</v>
      </c>
      <c r="H99" s="63">
        <f>INDEX('Q2 Holdings'!B$23:CN$23,1,'Informational Inputs'!$H89)</f>
        <v>0</v>
      </c>
      <c r="I99" s="64">
        <f>INDEX('Q2 Holdings'!B$25:CN$25,1,'Informational Inputs'!$H89)</f>
        <v>0</v>
      </c>
      <c r="J99" s="64" t="str">
        <f>INDEX('Q2 Holdings'!B$26:CN$26,1,'Informational Inputs'!$H89)</f>
        <v>N/A</v>
      </c>
      <c r="K99" s="87" t="str">
        <f t="shared" si="9"/>
        <v>No</v>
      </c>
      <c r="L99" s="87"/>
      <c r="M99" s="62">
        <v>43734</v>
      </c>
      <c r="N99" s="63">
        <f>INDEX('Q3 Holdings'!B$23:CN$23,1,'Informational Inputs'!$H89)</f>
        <v>0</v>
      </c>
      <c r="O99" s="64">
        <f>INDEX('Q3 Holdings'!B$25:CN$25,1,'Informational Inputs'!$H89)</f>
        <v>0</v>
      </c>
      <c r="P99" s="64" t="str">
        <f>INDEX('Q3 Holdings'!B$26:CN$26,1,'Informational Inputs'!$H89)</f>
        <v>N/A</v>
      </c>
      <c r="Q99" s="87" t="str">
        <f t="shared" si="11"/>
        <v>No</v>
      </c>
      <c r="R99" s="92"/>
      <c r="S99" s="62">
        <v>43826</v>
      </c>
      <c r="T99" s="63">
        <f>INDEX('Q4 Holdings'!B$23:CN$23,1,'Informational Inputs'!$H89)</f>
        <v>0</v>
      </c>
      <c r="U99" s="64">
        <f>INDEX('Q4 Holdings'!B$25:CN$25,1,'Informational Inputs'!$H89)</f>
        <v>0</v>
      </c>
      <c r="V99" s="64" t="str">
        <f>INDEX('Q4 Holdings'!B$26:CN$26,1,'Informational Inputs'!$H89)</f>
        <v>N/A</v>
      </c>
      <c r="W99" s="87" t="str">
        <f t="shared" si="8"/>
        <v>No</v>
      </c>
      <c r="X99" s="92"/>
    </row>
    <row r="100" spans="1:24" s="50" customFormat="1" x14ac:dyDescent="0.25">
      <c r="A100" s="62">
        <v>43554</v>
      </c>
      <c r="B100" s="63">
        <f>INDEX('Q1 Holdings'!B$23:CN$23,1,'Informational Inputs'!$H90)</f>
        <v>0</v>
      </c>
      <c r="C100" s="64">
        <f>INDEX('Q1 Holdings'!B$25:CN$25,1,'Informational Inputs'!$H90)</f>
        <v>0</v>
      </c>
      <c r="D100" s="64" t="str">
        <f>INDEX('Q1 Holdings'!B$26:CN$26,1,'Informational Inputs'!$H90)</f>
        <v>N/A</v>
      </c>
      <c r="E100" s="87" t="str">
        <f t="shared" si="10"/>
        <v>No</v>
      </c>
      <c r="F100" s="87"/>
      <c r="G100" s="62">
        <v>43644</v>
      </c>
      <c r="H100" s="63">
        <f>INDEX('Q2 Holdings'!B$23:CN$23,1,'Informational Inputs'!$H90)</f>
        <v>0</v>
      </c>
      <c r="I100" s="64">
        <f>INDEX('Q2 Holdings'!B$25:CN$25,1,'Informational Inputs'!$H90)</f>
        <v>0</v>
      </c>
      <c r="J100" s="64" t="str">
        <f>INDEX('Q2 Holdings'!B$26:CN$26,1,'Informational Inputs'!$H90)</f>
        <v>N/A</v>
      </c>
      <c r="K100" s="87" t="str">
        <f t="shared" si="9"/>
        <v>No</v>
      </c>
      <c r="L100" s="87"/>
      <c r="M100" s="62">
        <v>43735</v>
      </c>
      <c r="N100" s="63">
        <f>INDEX('Q3 Holdings'!B$23:CN$23,1,'Informational Inputs'!$H90)</f>
        <v>0</v>
      </c>
      <c r="O100" s="64">
        <f>INDEX('Q3 Holdings'!B$25:CN$25,1,'Informational Inputs'!$H90)</f>
        <v>0</v>
      </c>
      <c r="P100" s="64" t="str">
        <f>INDEX('Q3 Holdings'!B$26:CN$26,1,'Informational Inputs'!$H90)</f>
        <v>N/A</v>
      </c>
      <c r="Q100" s="87" t="str">
        <f t="shared" si="11"/>
        <v>No</v>
      </c>
      <c r="R100" s="92"/>
      <c r="S100" s="62">
        <v>43827</v>
      </c>
      <c r="T100" s="63">
        <f>INDEX('Q4 Holdings'!B$23:CN$23,1,'Informational Inputs'!$H90)</f>
        <v>0</v>
      </c>
      <c r="U100" s="64">
        <f>INDEX('Q4 Holdings'!B$25:CN$25,1,'Informational Inputs'!$H90)</f>
        <v>0</v>
      </c>
      <c r="V100" s="64" t="str">
        <f>INDEX('Q4 Holdings'!B$26:CN$26,1,'Informational Inputs'!$H90)</f>
        <v>N/A</v>
      </c>
      <c r="W100" s="87" t="str">
        <f t="shared" si="8"/>
        <v>No</v>
      </c>
      <c r="X100" s="92"/>
    </row>
    <row r="101" spans="1:24" s="50" customFormat="1" x14ac:dyDescent="0.25">
      <c r="A101" s="65">
        <v>43555</v>
      </c>
      <c r="B101" s="66">
        <f>INDEX('Q1 Holdings'!B$23:CN$23,1,'Informational Inputs'!$H91)</f>
        <v>0</v>
      </c>
      <c r="C101" s="67">
        <f>INDEX('Q1 Holdings'!B$25:CN$25,1,'Informational Inputs'!$H91)</f>
        <v>0</v>
      </c>
      <c r="D101" s="67" t="str">
        <f>INDEX('Q1 Holdings'!B$26:CN$26,1,'Informational Inputs'!$H91)</f>
        <v>N/A</v>
      </c>
      <c r="E101" s="90" t="str">
        <f t="shared" si="10"/>
        <v>No</v>
      </c>
      <c r="F101" s="90"/>
      <c r="G101" s="62">
        <v>43645</v>
      </c>
      <c r="H101" s="63">
        <f>INDEX('Q2 Holdings'!B$23:CN$23,1,'Informational Inputs'!$H91)</f>
        <v>0</v>
      </c>
      <c r="I101" s="64">
        <f>INDEX('Q2 Holdings'!B$25:CN$25,1,'Informational Inputs'!$H91)</f>
        <v>0</v>
      </c>
      <c r="J101" s="64" t="str">
        <f>INDEX('Q2 Holdings'!B$26:CN$26,1,'Informational Inputs'!$H91)</f>
        <v>N/A</v>
      </c>
      <c r="K101" s="87" t="str">
        <f t="shared" si="9"/>
        <v>No</v>
      </c>
      <c r="L101" s="87"/>
      <c r="M101" s="62">
        <v>43736</v>
      </c>
      <c r="N101" s="63">
        <f>INDEX('Q3 Holdings'!B$23:CN$23,1,'Informational Inputs'!$H91)</f>
        <v>0</v>
      </c>
      <c r="O101" s="64">
        <f>INDEX('Q3 Holdings'!B$25:CN$25,1,'Informational Inputs'!$H91)</f>
        <v>0</v>
      </c>
      <c r="P101" s="64" t="str">
        <f>INDEX('Q3 Holdings'!B$26:CN$26,1,'Informational Inputs'!$H91)</f>
        <v>N/A</v>
      </c>
      <c r="Q101" s="87" t="str">
        <f t="shared" si="11"/>
        <v>No</v>
      </c>
      <c r="R101" s="92"/>
      <c r="S101" s="62">
        <v>43828</v>
      </c>
      <c r="T101" s="63">
        <f>INDEX('Q4 Holdings'!B$23:CN$23,1,'Informational Inputs'!$H91)</f>
        <v>0</v>
      </c>
      <c r="U101" s="64">
        <f>INDEX('Q4 Holdings'!B$25:CN$25,1,'Informational Inputs'!$H91)</f>
        <v>0</v>
      </c>
      <c r="V101" s="64" t="str">
        <f>INDEX('Q4 Holdings'!B$26:CN$26,1,'Informational Inputs'!$H91)</f>
        <v>N/A</v>
      </c>
      <c r="W101" s="87" t="str">
        <f t="shared" si="8"/>
        <v>No</v>
      </c>
      <c r="X101" s="92"/>
    </row>
    <row r="102" spans="1:24" s="50" customFormat="1" x14ac:dyDescent="0.25">
      <c r="G102" s="65">
        <v>43646</v>
      </c>
      <c r="H102" s="66">
        <f>INDEX('Q2 Holdings'!B$23:CN$23,1,'Informational Inputs'!$H92)</f>
        <v>0</v>
      </c>
      <c r="I102" s="67">
        <f>INDEX('Q2 Holdings'!B$25:CN$25,1,'Informational Inputs'!$H92)</f>
        <v>0</v>
      </c>
      <c r="J102" s="67" t="str">
        <f>INDEX('Q2 Holdings'!B$26:CN$26,1,'Informational Inputs'!$H92)</f>
        <v>N/A</v>
      </c>
      <c r="K102" s="90" t="str">
        <f t="shared" si="9"/>
        <v>No</v>
      </c>
      <c r="L102" s="90"/>
      <c r="M102" s="62">
        <v>43737</v>
      </c>
      <c r="N102" s="63">
        <f>INDEX('Q3 Holdings'!B$23:CN$23,1,'Informational Inputs'!$H92)</f>
        <v>0</v>
      </c>
      <c r="O102" s="64">
        <f>INDEX('Q3 Holdings'!B$25:CN$25,1,'Informational Inputs'!$H92)</f>
        <v>0</v>
      </c>
      <c r="P102" s="64" t="str">
        <f>INDEX('Q3 Holdings'!B$26:CN$26,1,'Informational Inputs'!$H92)</f>
        <v>N/A</v>
      </c>
      <c r="Q102" s="87" t="str">
        <f t="shared" si="11"/>
        <v>No</v>
      </c>
      <c r="R102" s="92"/>
      <c r="S102" s="62">
        <v>43829</v>
      </c>
      <c r="T102" s="63">
        <f>INDEX('Q4 Holdings'!B$23:CN$23,1,'Informational Inputs'!$H92)</f>
        <v>0</v>
      </c>
      <c r="U102" s="64">
        <f>INDEX('Q4 Holdings'!B$25:CN$25,1,'Informational Inputs'!$H92)</f>
        <v>0</v>
      </c>
      <c r="V102" s="64" t="str">
        <f>INDEX('Q4 Holdings'!B$26:CN$26,1,'Informational Inputs'!$H92)</f>
        <v>N/A</v>
      </c>
      <c r="W102" s="87" t="str">
        <f t="shared" si="8"/>
        <v>No</v>
      </c>
      <c r="X102" s="92"/>
    </row>
    <row r="103" spans="1:24" s="50" customFormat="1" x14ac:dyDescent="0.25">
      <c r="M103" s="65">
        <v>43738</v>
      </c>
      <c r="N103" s="66">
        <f>'Q3 Holdings'!CO23</f>
        <v>0</v>
      </c>
      <c r="O103" s="67">
        <f>'Q3 Holdings'!CO25</f>
        <v>0</v>
      </c>
      <c r="P103" s="67" t="str">
        <f>'Q3 Holdings'!CO26</f>
        <v>N/A</v>
      </c>
      <c r="Q103" s="90" t="str">
        <f t="shared" si="11"/>
        <v>No</v>
      </c>
      <c r="R103" s="93"/>
      <c r="S103" s="65">
        <v>43830</v>
      </c>
      <c r="T103" s="66">
        <f>'Q4 Holdings'!CO23</f>
        <v>0</v>
      </c>
      <c r="U103" s="67">
        <f>'Q4 Holdings'!CO25</f>
        <v>0</v>
      </c>
      <c r="V103" s="67" t="str">
        <f>'Q4 Holdings'!CO26</f>
        <v>N/A</v>
      </c>
      <c r="W103" s="90" t="str">
        <f t="shared" si="8"/>
        <v>No</v>
      </c>
      <c r="X103" s="93"/>
    </row>
    <row r="108" spans="1:24" s="69" customFormat="1" x14ac:dyDescent="0.25">
      <c r="A108" s="68"/>
      <c r="B108" s="68"/>
      <c r="C108" s="68">
        <f>COUNTIF(C12:C101, "&gt;0.03")</f>
        <v>0</v>
      </c>
      <c r="D108" s="68">
        <f>COUNTIF(D12:D101, "&gt;1.3")</f>
        <v>0</v>
      </c>
      <c r="E108" s="68"/>
      <c r="F108" s="68"/>
      <c r="G108" s="68"/>
      <c r="H108" s="68"/>
      <c r="I108" s="68">
        <f>COUNTIF(I12:I102, "&gt;0.03")</f>
        <v>0</v>
      </c>
      <c r="J108" s="68">
        <f>COUNTIF(J12:J102, "&gt;1.3")</f>
        <v>0</v>
      </c>
      <c r="K108" s="68"/>
      <c r="L108" s="68"/>
      <c r="M108" s="68"/>
      <c r="N108" s="68"/>
      <c r="O108" s="68">
        <f>COUNTIF(O12:O103, "&gt;0.03")</f>
        <v>0</v>
      </c>
      <c r="P108" s="68">
        <f>COUNTIF(P12:P103, "&gt;1.3")</f>
        <v>0</v>
      </c>
      <c r="Q108" s="68"/>
      <c r="R108" s="68"/>
      <c r="S108" s="68"/>
      <c r="T108" s="68"/>
      <c r="U108" s="68">
        <f>COUNTIF(U12:U103, "&gt;0.03")</f>
        <v>0</v>
      </c>
      <c r="V108" s="68">
        <f>COUNTIF(V12:V103, "&gt;1.3")</f>
        <v>0</v>
      </c>
    </row>
  </sheetData>
  <sheetProtection algorithmName="SHA-512" hashValue="06CB3dZN/MSw1A7Qa2HYly6LfdJ6f/Jwtp91yLC9rM09QdY7fQa5XLG8YduKAE5fM41Cxk3fdRv3V+yM3oAwPQ==" saltValue="nAS1k0I9tas5aWvqXo+E/w==" spinCount="100000" sheet="1" objects="1" scenarios="1"/>
  <mergeCells count="377">
    <mergeCell ref="F3:J3"/>
    <mergeCell ref="F4:J4"/>
    <mergeCell ref="F5:J5"/>
    <mergeCell ref="F6:J6"/>
    <mergeCell ref="S10:X10"/>
    <mergeCell ref="W11:X11"/>
    <mergeCell ref="M10:R10"/>
    <mergeCell ref="Q11:R11"/>
    <mergeCell ref="K98:L98"/>
    <mergeCell ref="K73:L73"/>
    <mergeCell ref="K74:L74"/>
    <mergeCell ref="K75:L75"/>
    <mergeCell ref="K76:L76"/>
    <mergeCell ref="K77:L77"/>
    <mergeCell ref="K68:L68"/>
    <mergeCell ref="K69:L69"/>
    <mergeCell ref="K70:L70"/>
    <mergeCell ref="K71:L71"/>
    <mergeCell ref="K72:L72"/>
    <mergeCell ref="K63:L63"/>
    <mergeCell ref="K64:L64"/>
    <mergeCell ref="K65:L65"/>
    <mergeCell ref="K66:L66"/>
    <mergeCell ref="K67:L67"/>
    <mergeCell ref="K99:L99"/>
    <mergeCell ref="K100:L100"/>
    <mergeCell ref="K101:L101"/>
    <mergeCell ref="G10:L10"/>
    <mergeCell ref="K93:L93"/>
    <mergeCell ref="K94:L94"/>
    <mergeCell ref="K95:L95"/>
    <mergeCell ref="K96:L96"/>
    <mergeCell ref="K97:L97"/>
    <mergeCell ref="K88:L88"/>
    <mergeCell ref="K89:L89"/>
    <mergeCell ref="K90:L90"/>
    <mergeCell ref="K91:L91"/>
    <mergeCell ref="K92:L92"/>
    <mergeCell ref="K83:L83"/>
    <mergeCell ref="K84:L84"/>
    <mergeCell ref="K85:L85"/>
    <mergeCell ref="K86:L86"/>
    <mergeCell ref="K87:L87"/>
    <mergeCell ref="K78:L78"/>
    <mergeCell ref="K79:L79"/>
    <mergeCell ref="K80:L80"/>
    <mergeCell ref="K81:L81"/>
    <mergeCell ref="K82:L82"/>
    <mergeCell ref="K58:L58"/>
    <mergeCell ref="K59:L59"/>
    <mergeCell ref="K60:L60"/>
    <mergeCell ref="K61:L61"/>
    <mergeCell ref="K62:L62"/>
    <mergeCell ref="K53:L53"/>
    <mergeCell ref="K54:L54"/>
    <mergeCell ref="K55:L55"/>
    <mergeCell ref="K56:L56"/>
    <mergeCell ref="K57:L57"/>
    <mergeCell ref="K48:L48"/>
    <mergeCell ref="K49:L49"/>
    <mergeCell ref="K50:L50"/>
    <mergeCell ref="K51:L51"/>
    <mergeCell ref="K52:L52"/>
    <mergeCell ref="K43:L43"/>
    <mergeCell ref="K44:L44"/>
    <mergeCell ref="K45:L45"/>
    <mergeCell ref="K46:L46"/>
    <mergeCell ref="K47:L47"/>
    <mergeCell ref="K38:L38"/>
    <mergeCell ref="K39:L39"/>
    <mergeCell ref="K40:L40"/>
    <mergeCell ref="K41:L41"/>
    <mergeCell ref="K42:L42"/>
    <mergeCell ref="K33:L33"/>
    <mergeCell ref="K34:L34"/>
    <mergeCell ref="K35:L35"/>
    <mergeCell ref="K36:L36"/>
    <mergeCell ref="K37:L37"/>
    <mergeCell ref="K28:L28"/>
    <mergeCell ref="K29:L29"/>
    <mergeCell ref="K30:L30"/>
    <mergeCell ref="K31:L31"/>
    <mergeCell ref="K32:L32"/>
    <mergeCell ref="K23:L23"/>
    <mergeCell ref="K24:L24"/>
    <mergeCell ref="K25:L25"/>
    <mergeCell ref="K26:L26"/>
    <mergeCell ref="K27:L27"/>
    <mergeCell ref="W102:X102"/>
    <mergeCell ref="W103:X103"/>
    <mergeCell ref="A10:F10"/>
    <mergeCell ref="K11:L11"/>
    <mergeCell ref="K12:L12"/>
    <mergeCell ref="K13:L13"/>
    <mergeCell ref="K14:L14"/>
    <mergeCell ref="K15:L15"/>
    <mergeCell ref="K16:L16"/>
    <mergeCell ref="K17:L17"/>
    <mergeCell ref="K18:L18"/>
    <mergeCell ref="K19:L19"/>
    <mergeCell ref="K20:L20"/>
    <mergeCell ref="K21:L21"/>
    <mergeCell ref="K22:L22"/>
    <mergeCell ref="W97:X97"/>
    <mergeCell ref="W98:X98"/>
    <mergeCell ref="W99:X99"/>
    <mergeCell ref="W100:X100"/>
    <mergeCell ref="W101:X101"/>
    <mergeCell ref="W92:X92"/>
    <mergeCell ref="W93:X93"/>
    <mergeCell ref="W94:X94"/>
    <mergeCell ref="W95:X95"/>
    <mergeCell ref="W96:X96"/>
    <mergeCell ref="W87:X87"/>
    <mergeCell ref="W88:X88"/>
    <mergeCell ref="W89:X89"/>
    <mergeCell ref="W90:X90"/>
    <mergeCell ref="W91:X91"/>
    <mergeCell ref="W82:X82"/>
    <mergeCell ref="W83:X83"/>
    <mergeCell ref="W84:X84"/>
    <mergeCell ref="W85:X85"/>
    <mergeCell ref="W86:X86"/>
    <mergeCell ref="W77:X77"/>
    <mergeCell ref="W78:X78"/>
    <mergeCell ref="W79:X79"/>
    <mergeCell ref="W80:X80"/>
    <mergeCell ref="W81:X81"/>
    <mergeCell ref="W72:X72"/>
    <mergeCell ref="W73:X73"/>
    <mergeCell ref="W74:X74"/>
    <mergeCell ref="W75:X75"/>
    <mergeCell ref="W76:X76"/>
    <mergeCell ref="W67:X67"/>
    <mergeCell ref="W68:X68"/>
    <mergeCell ref="W69:X69"/>
    <mergeCell ref="W70:X70"/>
    <mergeCell ref="W71:X71"/>
    <mergeCell ref="W62:X62"/>
    <mergeCell ref="W63:X63"/>
    <mergeCell ref="W64:X64"/>
    <mergeCell ref="W65:X65"/>
    <mergeCell ref="W66:X66"/>
    <mergeCell ref="W57:X57"/>
    <mergeCell ref="W58:X58"/>
    <mergeCell ref="W59:X59"/>
    <mergeCell ref="W60:X60"/>
    <mergeCell ref="W61:X61"/>
    <mergeCell ref="W52:X52"/>
    <mergeCell ref="W53:X53"/>
    <mergeCell ref="W54:X54"/>
    <mergeCell ref="W55:X55"/>
    <mergeCell ref="W56:X56"/>
    <mergeCell ref="W47:X47"/>
    <mergeCell ref="W48:X48"/>
    <mergeCell ref="W49:X49"/>
    <mergeCell ref="W50:X50"/>
    <mergeCell ref="W51:X51"/>
    <mergeCell ref="W42:X42"/>
    <mergeCell ref="W43:X43"/>
    <mergeCell ref="W44:X44"/>
    <mergeCell ref="W45:X45"/>
    <mergeCell ref="W46:X46"/>
    <mergeCell ref="W37:X37"/>
    <mergeCell ref="W38:X38"/>
    <mergeCell ref="W39:X39"/>
    <mergeCell ref="W40:X40"/>
    <mergeCell ref="W41:X41"/>
    <mergeCell ref="W32:X32"/>
    <mergeCell ref="W33:X33"/>
    <mergeCell ref="W34:X34"/>
    <mergeCell ref="W35:X35"/>
    <mergeCell ref="W36:X36"/>
    <mergeCell ref="W27:X27"/>
    <mergeCell ref="W28:X28"/>
    <mergeCell ref="W29:X29"/>
    <mergeCell ref="W30:X30"/>
    <mergeCell ref="W31:X31"/>
    <mergeCell ref="W22:X22"/>
    <mergeCell ref="W23:X23"/>
    <mergeCell ref="W24:X24"/>
    <mergeCell ref="W25:X25"/>
    <mergeCell ref="W26:X26"/>
    <mergeCell ref="W17:X17"/>
    <mergeCell ref="W18:X18"/>
    <mergeCell ref="W19:X19"/>
    <mergeCell ref="W20:X20"/>
    <mergeCell ref="W21:X21"/>
    <mergeCell ref="W12:X12"/>
    <mergeCell ref="W13:X13"/>
    <mergeCell ref="W14:X14"/>
    <mergeCell ref="W15:X15"/>
    <mergeCell ref="W16:X16"/>
    <mergeCell ref="Q99:R99"/>
    <mergeCell ref="Q100:R100"/>
    <mergeCell ref="Q101:R101"/>
    <mergeCell ref="Q102:R102"/>
    <mergeCell ref="Q103:R103"/>
    <mergeCell ref="Q94:R94"/>
    <mergeCell ref="Q95:R95"/>
    <mergeCell ref="Q96:R96"/>
    <mergeCell ref="Q97:R97"/>
    <mergeCell ref="Q98:R98"/>
    <mergeCell ref="Q89:R89"/>
    <mergeCell ref="Q90:R90"/>
    <mergeCell ref="Q91:R91"/>
    <mergeCell ref="Q92:R92"/>
    <mergeCell ref="Q93:R93"/>
    <mergeCell ref="Q84:R84"/>
    <mergeCell ref="Q85:R85"/>
    <mergeCell ref="Q86:R86"/>
    <mergeCell ref="Q87:R87"/>
    <mergeCell ref="Q88:R88"/>
    <mergeCell ref="Q79:R79"/>
    <mergeCell ref="Q80:R80"/>
    <mergeCell ref="Q81:R81"/>
    <mergeCell ref="Q82:R82"/>
    <mergeCell ref="Q83:R83"/>
    <mergeCell ref="Q74:R74"/>
    <mergeCell ref="Q75:R75"/>
    <mergeCell ref="Q76:R76"/>
    <mergeCell ref="Q77:R77"/>
    <mergeCell ref="Q78:R78"/>
    <mergeCell ref="Q69:R69"/>
    <mergeCell ref="Q70:R70"/>
    <mergeCell ref="Q71:R71"/>
    <mergeCell ref="Q72:R72"/>
    <mergeCell ref="Q73:R73"/>
    <mergeCell ref="Q64:R64"/>
    <mergeCell ref="Q65:R65"/>
    <mergeCell ref="Q66:R66"/>
    <mergeCell ref="Q67:R67"/>
    <mergeCell ref="Q68:R68"/>
    <mergeCell ref="Q59:R59"/>
    <mergeCell ref="Q60:R60"/>
    <mergeCell ref="Q61:R61"/>
    <mergeCell ref="Q62:R62"/>
    <mergeCell ref="Q63:R63"/>
    <mergeCell ref="Q54:R54"/>
    <mergeCell ref="Q55:R55"/>
    <mergeCell ref="Q56:R56"/>
    <mergeCell ref="Q57:R57"/>
    <mergeCell ref="Q58:R58"/>
    <mergeCell ref="Q49:R49"/>
    <mergeCell ref="Q50:R50"/>
    <mergeCell ref="Q51:R51"/>
    <mergeCell ref="Q52:R52"/>
    <mergeCell ref="Q53:R53"/>
    <mergeCell ref="Q44:R44"/>
    <mergeCell ref="Q45:R45"/>
    <mergeCell ref="Q46:R46"/>
    <mergeCell ref="Q47:R47"/>
    <mergeCell ref="Q48:R48"/>
    <mergeCell ref="Q39:R39"/>
    <mergeCell ref="Q40:R40"/>
    <mergeCell ref="Q41:R41"/>
    <mergeCell ref="Q42:R42"/>
    <mergeCell ref="Q43:R43"/>
    <mergeCell ref="Q34:R34"/>
    <mergeCell ref="Q35:R35"/>
    <mergeCell ref="Q36:R36"/>
    <mergeCell ref="Q37:R37"/>
    <mergeCell ref="Q38:R38"/>
    <mergeCell ref="Q29:R29"/>
    <mergeCell ref="Q30:R30"/>
    <mergeCell ref="Q31:R31"/>
    <mergeCell ref="Q32:R32"/>
    <mergeCell ref="Q33:R33"/>
    <mergeCell ref="Q24:R24"/>
    <mergeCell ref="Q25:R25"/>
    <mergeCell ref="Q26:R26"/>
    <mergeCell ref="Q27:R27"/>
    <mergeCell ref="Q28:R28"/>
    <mergeCell ref="Q19:R19"/>
    <mergeCell ref="Q20:R20"/>
    <mergeCell ref="Q21:R21"/>
    <mergeCell ref="Q22:R22"/>
    <mergeCell ref="Q23:R23"/>
    <mergeCell ref="Q14:R14"/>
    <mergeCell ref="Q15:R15"/>
    <mergeCell ref="Q16:R16"/>
    <mergeCell ref="Q17:R17"/>
    <mergeCell ref="Q18:R18"/>
    <mergeCell ref="K102:L102"/>
    <mergeCell ref="Q12:R12"/>
    <mergeCell ref="Q13:R13"/>
    <mergeCell ref="E100:F100"/>
    <mergeCell ref="E101:F101"/>
    <mergeCell ref="E95:F95"/>
    <mergeCell ref="E96:F96"/>
    <mergeCell ref="E97:F97"/>
    <mergeCell ref="E98:F98"/>
    <mergeCell ref="E99:F99"/>
    <mergeCell ref="E90:F90"/>
    <mergeCell ref="E91:F91"/>
    <mergeCell ref="E92:F92"/>
    <mergeCell ref="E93:F93"/>
    <mergeCell ref="E94:F94"/>
    <mergeCell ref="E85:F85"/>
    <mergeCell ref="E86:F86"/>
    <mergeCell ref="E87:F87"/>
    <mergeCell ref="E88:F88"/>
    <mergeCell ref="E89:F89"/>
    <mergeCell ref="E80:F80"/>
    <mergeCell ref="E81:F81"/>
    <mergeCell ref="E82:F82"/>
    <mergeCell ref="E83:F83"/>
    <mergeCell ref="E84:F84"/>
    <mergeCell ref="E75:F75"/>
    <mergeCell ref="E76:F76"/>
    <mergeCell ref="E77:F77"/>
    <mergeCell ref="E78:F78"/>
    <mergeCell ref="E79:F79"/>
    <mergeCell ref="E70:F70"/>
    <mergeCell ref="E71:F71"/>
    <mergeCell ref="E72:F72"/>
    <mergeCell ref="E73:F73"/>
    <mergeCell ref="E74:F74"/>
    <mergeCell ref="E65:F65"/>
    <mergeCell ref="E66:F66"/>
    <mergeCell ref="E67:F67"/>
    <mergeCell ref="E68:F68"/>
    <mergeCell ref="E69:F69"/>
    <mergeCell ref="E60:F60"/>
    <mergeCell ref="E61:F61"/>
    <mergeCell ref="E62:F62"/>
    <mergeCell ref="E63:F63"/>
    <mergeCell ref="E64:F64"/>
    <mergeCell ref="E55:F55"/>
    <mergeCell ref="E56:F56"/>
    <mergeCell ref="E57:F57"/>
    <mergeCell ref="E58:F58"/>
    <mergeCell ref="E59:F59"/>
    <mergeCell ref="E50:F50"/>
    <mergeCell ref="E51:F51"/>
    <mergeCell ref="E52:F52"/>
    <mergeCell ref="E53:F53"/>
    <mergeCell ref="E54:F54"/>
    <mergeCell ref="E45:F45"/>
    <mergeCell ref="E46:F46"/>
    <mergeCell ref="E47:F47"/>
    <mergeCell ref="E48:F48"/>
    <mergeCell ref="E49:F49"/>
    <mergeCell ref="E40:F40"/>
    <mergeCell ref="E41:F41"/>
    <mergeCell ref="E42:F42"/>
    <mergeCell ref="E43:F43"/>
    <mergeCell ref="E44:F44"/>
    <mergeCell ref="E35:F35"/>
    <mergeCell ref="E36:F36"/>
    <mergeCell ref="E37:F37"/>
    <mergeCell ref="E38:F38"/>
    <mergeCell ref="E39:F39"/>
    <mergeCell ref="E30:F30"/>
    <mergeCell ref="E31:F31"/>
    <mergeCell ref="E32:F32"/>
    <mergeCell ref="E33:F33"/>
    <mergeCell ref="E34:F34"/>
    <mergeCell ref="E25:F25"/>
    <mergeCell ref="E26:F26"/>
    <mergeCell ref="E27:F27"/>
    <mergeCell ref="E28:F28"/>
    <mergeCell ref="E29:F29"/>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s>
  <conditionalFormatting sqref="D12:D101 J12:J102 V12:V103 P12:P103">
    <cfRule type="cellIs" dxfId="4" priority="11" operator="equal">
      <formula>"N/A"</formula>
    </cfRule>
    <cfRule type="cellIs" dxfId="3" priority="12" operator="greaterThan">
      <formula>1.30005</formula>
    </cfRule>
    <cfRule type="cellIs" dxfId="2" priority="13" operator="lessThanOrEqual">
      <formula>1.30005</formula>
    </cfRule>
  </conditionalFormatting>
  <conditionalFormatting sqref="C12:C101 I12:I102 U12:U103 O12:O103">
    <cfRule type="cellIs" dxfId="1" priority="14" operator="greaterThan">
      <formula>0.03005</formula>
    </cfRule>
    <cfRule type="cellIs" dxfId="0" priority="15" operator="lessThanOrEqual">
      <formula>0.03005</formula>
    </cfRule>
  </conditionalFormatting>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BE8D04A3ED424F4D9CD96875B0AABC23" ma:contentTypeVersion="16" ma:contentTypeDescription="Create a new document." ma:contentTypeScope="" ma:versionID="94f09e6b7115ef79b00cb11d0ee00151">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8de95dfc-60d2-4722-a08a-d62cbe420cc4" xmlns:ns7="75d15209-5077-4517-851a-d5dd7696940b" targetNamespace="http://schemas.microsoft.com/office/2006/metadata/properties" ma:root="true" ma:fieldsID="e74fd485627b87d3228af6ffc0e3b022" ns1:_="" ns3:_="" ns4:_="" ns5:_="" ns6:_="" ns7:_="">
    <xsd:import namespace="http://schemas.microsoft.com/sharepoint/v3"/>
    <xsd:import namespace="4ffa91fb-a0ff-4ac5-b2db-65c790d184a4"/>
    <xsd:import namespace="http://schemas.microsoft.com/sharepoint.v3"/>
    <xsd:import namespace="http://schemas.microsoft.com/sharepoint/v3/fields"/>
    <xsd:import namespace="8de95dfc-60d2-4722-a08a-d62cbe420cc4"/>
    <xsd:import namespace="75d15209-5077-4517-851a-d5dd7696940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6:SharedWithDetails" minOccurs="0"/>
                <xsd:element ref="ns6:SharingHintHash" minOccurs="0"/>
                <xsd:element ref="ns7:MediaServiceMetadata" minOccurs="0"/>
                <xsd:element ref="ns7:MediaServiceFastMetadata" minOccurs="0"/>
                <xsd:element ref="ns7:MediaServiceDateTaken" minOccurs="0"/>
                <xsd:element ref="ns7:MediaServiceAutoTags" minOccurs="0"/>
                <xsd:element ref="ns7:MediaServiceOCR" minOccurs="0"/>
                <xsd:element ref="ns7:MediaServiceLocation" minOccurs="0"/>
                <xsd:element ref="ns6:Records_x0020_Status" minOccurs="0"/>
                <xsd:element ref="ns6:Records_x0020_Date" minOccurs="0"/>
                <xsd:element ref="ns7:MediaServiceEventHashCode" minOccurs="0"/>
                <xsd:element ref="ns7: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ee744ff5-d2cf-485b-be12-b77557249a90}" ma:internalName="TaxCatchAllLabel" ma:readOnly="true" ma:showField="CatchAllDataLabel" ma:web="8de95dfc-60d2-4722-a08a-d62cbe420cc4">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ee744ff5-d2cf-485b-be12-b77557249a90}" ma:internalName="TaxCatchAll" ma:showField="CatchAllData" ma:web="8de95dfc-60d2-4722-a08a-d62cbe420cc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de95dfc-60d2-4722-a08a-d62cbe420cc4" elementFormDefault="qualified">
    <xsd:import namespace="http://schemas.microsoft.com/office/2006/documentManagement/types"/>
    <xsd:import namespace="http://schemas.microsoft.com/office/infopath/2007/PartnerControls"/>
    <xsd:element name="SharedWithUsers" ma:index="2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description="" ma:internalName="SharedWithDetails" ma:readOnly="true">
      <xsd:simpleType>
        <xsd:restriction base="dms:Note">
          <xsd:maxLength value="255"/>
        </xsd:restriction>
      </xsd:simpleType>
    </xsd:element>
    <xsd:element name="SharingHintHash" ma:index="30" nillable="true" ma:displayName="Sharing Hint Hash" ma:description="" ma:hidden="true" ma:internalName="SharingHintHash" ma:readOnly="true">
      <xsd:simpleType>
        <xsd:restriction base="dms:Text"/>
      </xsd:simpleType>
    </xsd:element>
    <xsd:element name="Records_x0020_Status" ma:index="37" nillable="true" ma:displayName="Records Status" ma:default="Pending" ma:internalName="Records_x0020_Status">
      <xsd:simpleType>
        <xsd:restriction base="dms:Text"/>
      </xsd:simpleType>
    </xsd:element>
    <xsd:element name="Records_x0020_Date" ma:index="38"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75d15209-5077-4517-851a-d5dd7696940b"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DateTaken" ma:index="33" nillable="true" ma:displayName="MediaServiceDateTaken" ma:description="" ma:hidden="true" ma:internalName="MediaServiceDateTaken" ma:readOnly="true">
      <xsd:simpleType>
        <xsd:restriction base="dms:Text"/>
      </xsd:simpleType>
    </xsd:element>
    <xsd:element name="MediaServiceAutoTags" ma:index="34" nillable="true" ma:displayName="MediaServiceAutoTags" ma:description="" ma:internalName="MediaServiceAutoTags" ma:readOnly="true">
      <xsd:simpleType>
        <xsd:restriction base="dms:Text"/>
      </xsd:simpleType>
    </xsd:element>
    <xsd:element name="MediaServiceOCR" ma:index="35" nillable="true" ma:displayName="MediaServiceOCR" ma:internalName="MediaServiceOCR" ma:readOnly="true">
      <xsd:simpleType>
        <xsd:restriction base="dms:Note">
          <xsd:maxLength value="255"/>
        </xsd:restriction>
      </xsd:simpleType>
    </xsd:element>
    <xsd:element name="MediaServiceLocation" ma:index="36" nillable="true" ma:displayName="MediaServiceLocation" ma:internalName="MediaServiceLocation"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element name="MediaServiceGenerationTime" ma:index="40"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Records_x0020_Date xmlns="8de95dfc-60d2-4722-a08a-d62cbe420cc4"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RIN</TermName>
          <TermId xmlns="http://schemas.microsoft.com/office/infopath/2007/PartnerControls">11111111-1111-1111-1111-111111111111</TermId>
        </TermInfo>
        <TermInfo xmlns="http://schemas.microsoft.com/office/infopath/2007/PartnerControls">
          <TermName xmlns="http://schemas.microsoft.com/office/infopath/2007/PartnerControls">holdings</TermName>
          <TermId xmlns="http://schemas.microsoft.com/office/infopath/2007/PartnerControls">11111111-1111-1111-1111-111111111111</TermId>
        </TermInfo>
        <TermInfo xmlns="http://schemas.microsoft.com/office/infopath/2007/PartnerControls">
          <TermName xmlns="http://schemas.microsoft.com/office/infopath/2007/PartnerControls">calculation</TermName>
          <TermId xmlns="http://schemas.microsoft.com/office/infopath/2007/PartnerControls">11111111-1111-1111-1111-111111111111</TermId>
        </TermInfo>
        <TermInfo xmlns="http://schemas.microsoft.com/office/infopath/2007/PartnerControls">
          <TermName xmlns="http://schemas.microsoft.com/office/infopath/2007/PartnerControls">tool</TermName>
          <TermId xmlns="http://schemas.microsoft.com/office/infopath/2007/PartnerControls">11111111-1111-1111-1111-111111111111</TermId>
        </TermInfo>
        <TermInfo xmlns="http://schemas.microsoft.com/office/infopath/2007/PartnerControls">
          <TermName xmlns="http://schemas.microsoft.com/office/infopath/2007/PartnerControls">guide</TermName>
          <TermId xmlns="http://schemas.microsoft.com/office/infopath/2007/PartnerControls">11111111-1111-1111-1111-111111111111</TermId>
        </TermInfo>
        <TermInfo xmlns="http://schemas.microsoft.com/office/infopath/2007/PartnerControls">
          <TermName xmlns="http://schemas.microsoft.com/office/infopath/2007/PartnerControls">regulated</TermName>
          <TermId xmlns="http://schemas.microsoft.com/office/infopath/2007/PartnerControls">11111111-1111-1111-1111-111111111111</TermId>
        </TermInfo>
        <TermInfo xmlns="http://schemas.microsoft.com/office/infopath/2007/PartnerControls">
          <TermName xmlns="http://schemas.microsoft.com/office/infopath/2007/PartnerControls">party</TermName>
          <TermId xmlns="http://schemas.microsoft.com/office/infopath/2007/PartnerControls">11111111-1111-1111-1111-111111111111</TermId>
        </TermInfo>
        <TermInfo xmlns="http://schemas.microsoft.com/office/infopath/2007/PartnerControls">
          <TermName xmlns="http://schemas.microsoft.com/office/infopath/2007/PartnerControls">calculate</TermName>
          <TermId xmlns="http://schemas.microsoft.com/office/infopath/2007/PartnerControls">11111111-1111-1111-1111-111111111111</TermId>
        </TermInfo>
        <TermInfo xmlns="http://schemas.microsoft.com/office/infopath/2007/PartnerControls">
          <TermName xmlns="http://schemas.microsoft.com/office/infopath/2007/PartnerControls">aggregated</TermName>
          <TermId xmlns="http://schemas.microsoft.com/office/infopath/2007/PartnerControls">11111111-1111-1111-1111-111111111111</TermId>
        </TermInfo>
        <TermInfo xmlns="http://schemas.microsoft.com/office/infopath/2007/PartnerControls">
          <TermName xmlns="http://schemas.microsoft.com/office/infopath/2007/PartnerControls">separated</TermName>
          <TermId xmlns="http://schemas.microsoft.com/office/infopath/2007/PartnerControls">11111111-1111-1111-1111-111111111111</TermId>
        </TermInfo>
        <TermInfo xmlns="http://schemas.microsoft.com/office/infopath/2007/PartnerControls">
          <TermName xmlns="http://schemas.microsoft.com/office/infopath/2007/PartnerControls">D6</TermName>
          <TermId xmlns="http://schemas.microsoft.com/office/infopath/2007/PartnerControls">11111111-1111-1111-1111-111111111111</TermId>
        </TermInfo>
        <TermInfo xmlns="http://schemas.microsoft.com/office/infopath/2007/PartnerControls">
          <TermName xmlns="http://schemas.microsoft.com/office/infopath/2007/PartnerControls">RFS</TermName>
          <TermId xmlns="http://schemas.microsoft.com/office/infopath/2007/PartnerControls">11111111-1111-1111-1111-111111111111</TermId>
        </TermInfo>
        <TermInfo xmlns="http://schemas.microsoft.com/office/infopath/2007/PartnerControls">
          <TermName xmlns="http://schemas.microsoft.com/office/infopath/2007/PartnerControls">renewable fuel standard</TermName>
          <TermId xmlns="http://schemas.microsoft.com/office/infopath/2007/PartnerControls">11111111-1111-1111-1111-111111111111</TermId>
        </TermInfo>
        <TermInfo xmlns="http://schemas.microsoft.com/office/infopath/2007/PartnerControls">
          <TermName xmlns="http://schemas.microsoft.com/office/infopath/2007/PartnerControls">thresholds</TermName>
          <TermId xmlns="http://schemas.microsoft.com/office/infopath/2007/PartnerControls">11111111-1111-1111-1111-111111111111</TermId>
        </TermInfo>
        <TermInfo xmlns="http://schemas.microsoft.com/office/infopath/2007/PartnerControls">
          <TermName xmlns="http://schemas.microsoft.com/office/infopath/2007/PartnerControls">40 CFR 80.1435</TermName>
          <TermId xmlns="http://schemas.microsoft.com/office/infopath/2007/PartnerControls">11111111-1111-1111-1111-111111111111</TermId>
        </TermInfo>
        <TermInfo xmlns="http://schemas.microsoft.com/office/infopath/2007/PartnerControls">
          <TermName xmlns="http://schemas.microsoft.com/office/infopath/2007/PartnerControls">compliance</TermName>
          <TermId xmlns="http://schemas.microsoft.com/office/infopath/2007/PartnerControls">11111111-1111-1111-1111-111111111111</TermId>
        </TermInfo>
        <TermInfo xmlns="http://schemas.microsoft.com/office/infopath/2007/PartnerControls">
          <TermName xmlns="http://schemas.microsoft.com/office/infopath/2007/PartnerControls">gasoline</TermName>
          <TermId xmlns="http://schemas.microsoft.com/office/infopath/2007/PartnerControls">11111111-1111-1111-1111-111111111111</TermId>
        </TermInfo>
        <TermInfo xmlns="http://schemas.microsoft.com/office/infopath/2007/PartnerControls">
          <TermName xmlns="http://schemas.microsoft.com/office/infopath/2007/PartnerControls">diesel</TermName>
          <TermId xmlns="http://schemas.microsoft.com/office/infopath/2007/PartnerControls">11111111-1111-1111-1111-111111111111</TermId>
        </TermInfo>
        <TermInfo xmlns="http://schemas.microsoft.com/office/infopath/2007/PartnerControls">
          <TermName xmlns="http://schemas.microsoft.com/office/infopath/2007/PartnerControls">biofuel</TermName>
          <TermId xmlns="http://schemas.microsoft.com/office/infopath/2007/PartnerControls">11111111-1111-1111-1111-111111111111</TermId>
        </TermInfo>
        <TermInfo xmlns="http://schemas.microsoft.com/office/infopath/2007/PartnerControls">
          <TermName xmlns="http://schemas.microsoft.com/office/infopath/2007/PartnerControls">RVO</TermName>
          <TermId xmlns="http://schemas.microsoft.com/office/infopath/2007/PartnerControls">11111111-1111-1111-1111-111111111111</TermId>
        </TermInfo>
        <TermInfo xmlns="http://schemas.microsoft.com/office/infopath/2007/PartnerControls">
          <TermName xmlns="http://schemas.microsoft.com/office/infopath/2007/PartnerControls">production</TermName>
          <TermId xmlns="http://schemas.microsoft.com/office/infopath/2007/PartnerControls">11111111-1111-1111-1111-111111111111</TermId>
        </TermInfo>
        <TermInfo xmlns="http://schemas.microsoft.com/office/infopath/2007/PartnerControls">
          <TermName xmlns="http://schemas.microsoft.com/office/infopath/2007/PartnerControls">import</TermName>
          <TermId xmlns="http://schemas.microsoft.com/office/infopath/2007/PartnerControls">11111111-1111-1111-1111-111111111111</TermId>
        </TermInfo>
        <TermInfo xmlns="http://schemas.microsoft.com/office/infopath/2007/PartnerControls">
          <TermName xmlns="http://schemas.microsoft.com/office/infopath/2007/PartnerControls">volume</TermName>
          <TermId xmlns="http://schemas.microsoft.com/office/infopath/2007/PartnerControls">11111111-1111-1111-1111-111111111111</TermId>
        </TermInfo>
        <TermInfo xmlns="http://schemas.microsoft.com/office/infopath/2007/PartnerControls">
          <TermName xmlns="http://schemas.microsoft.com/office/infopath/2007/PartnerControls">regulation</TermName>
          <TermId xmlns="http://schemas.microsoft.com/office/infopath/2007/PartnerControls">11111111-1111-1111-1111-111111111111</TermId>
        </TermInfo>
        <TermInfo xmlns="http://schemas.microsoft.com/office/infopath/2007/PartnerControls">
          <TermName xmlns="http://schemas.microsoft.com/office/infopath/2007/PartnerControls">requirement</TermName>
          <TermId xmlns="http://schemas.microsoft.com/office/infopath/2007/PartnerControls">11111111-1111-1111-1111-111111111111</TermId>
        </TermInfo>
        <TermInfo xmlns="http://schemas.microsoft.com/office/infopath/2007/PartnerControls">
          <TermName xmlns="http://schemas.microsoft.com/office/infopath/2007/PartnerControls">htmp</TermName>
          <TermId xmlns="http://schemas.microsoft.com/office/infopath/2007/PartnerControls">11111111-1111-1111-1111-111111111111</TermId>
        </TermInfo>
        <TermInfo xmlns="http://schemas.microsoft.com/office/infopath/2007/PartnerControls">
          <TermName xmlns="http://schemas.microsoft.com/office/infopath/2007/PartnerControls">htop</TermName>
          <TermId xmlns="http://schemas.microsoft.com/office/infopath/2007/PartnerControls">11111111-1111-1111-1111-111111111111</TermId>
        </TermInfo>
        <TermInfo xmlns="http://schemas.microsoft.com/office/infopath/2007/PartnerControls">
          <TermName xmlns="http://schemas.microsoft.com/office/infopath/2007/PartnerControls">market</TermName>
          <TermId xmlns="http://schemas.microsoft.com/office/infopath/2007/PartnerControls">11111111-1111-1111-1111-111111111111</TermId>
        </TermInfo>
        <TermInfo xmlns="http://schemas.microsoft.com/office/infopath/2007/PartnerControls">
          <TermName xmlns="http://schemas.microsoft.com/office/infopath/2007/PartnerControls">obligation</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2019-11-25T17:10:17+00:00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Records_x0020_Status xmlns="8de95dfc-60d2-4722-a08a-d62cbe420cc4">Pending</Records_x0020_Status>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3B0903E-BF97-486D-85DC-17028EEB31C6}">
  <ds:schemaRefs>
    <ds:schemaRef ds:uri="Microsoft.SharePoint.Taxonomy.ContentTypeSync"/>
  </ds:schemaRefs>
</ds:datastoreItem>
</file>

<file path=customXml/itemProps2.xml><?xml version="1.0" encoding="utf-8"?>
<ds:datastoreItem xmlns:ds="http://schemas.openxmlformats.org/officeDocument/2006/customXml" ds:itemID="{7BEA8B71-D925-4728-A1DC-72BF07FC65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de95dfc-60d2-4722-a08a-d62cbe420cc4"/>
    <ds:schemaRef ds:uri="75d15209-5077-4517-851a-d5dd7696940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013431-E674-459D-80FF-EC3EE3D47C97}">
  <ds:schemaRefs>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8de95dfc-60d2-4722-a08a-d62cbe420cc4"/>
    <ds:schemaRef ds:uri="http://purl.org/dc/elements/1.1/"/>
    <ds:schemaRef ds:uri="http://schemas.microsoft.com/office/2006/metadata/properties"/>
    <ds:schemaRef ds:uri="75d15209-5077-4517-851a-d5dd7696940b"/>
    <ds:schemaRef ds:uri="http://schemas.microsoft.com/sharepoint/v3/fields"/>
    <ds:schemaRef ds:uri="http://schemas.microsoft.com/sharepoint/v3"/>
    <ds:schemaRef ds:uri="http://schemas.microsoft.com/sharepoint.v3"/>
    <ds:schemaRef ds:uri="4ffa91fb-a0ff-4ac5-b2db-65c790d184a4"/>
    <ds:schemaRef ds:uri="http://www.w3.org/XML/1998/namespace"/>
  </ds:schemaRefs>
</ds:datastoreItem>
</file>

<file path=customXml/itemProps4.xml><?xml version="1.0" encoding="utf-8"?>
<ds:datastoreItem xmlns:ds="http://schemas.openxmlformats.org/officeDocument/2006/customXml" ds:itemID="{DD066D8A-24DC-4A0B-9624-AF9C29C842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Overview</vt:lpstr>
      <vt:lpstr>Informational Inputs</vt:lpstr>
      <vt:lpstr>Q1 Holdings</vt:lpstr>
      <vt:lpstr>Q2 Holdings</vt:lpstr>
      <vt:lpstr>Q3 Holdings</vt:lpstr>
      <vt:lpstr>Q4 Holdings</vt:lpstr>
      <vt:lpstr>Summary</vt:lpstr>
      <vt:lpstr>Date</vt:lpstr>
      <vt:lpstr>Date2</vt:lpstr>
      <vt:lpstr>Days</vt:lpstr>
      <vt:lpstr>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RIN Holdings Calculation Tool: Version 1.0 – Excel Spreadsheet (November 25, 2019)</dc:title>
  <dc:subject>Tool is a guide for assisting regulated parties individually responsible for complying with applicable regulatory requirements in calculating their aggregated separated D6 RIN holdings and comparing them to the applicable thresholds under 40 CFR 80.1435.</dc:subject>
  <dc:creator>U.S. EPA; OAR; Office of Transportation and Air Quality; Compliance Division</dc:creator>
  <cp:keywords>RIN;holdings;calculation;tool;guide;regulated;party;calculate;aggregated;separated;D6;RFS;renewable fuel standard;thresholds;40 CFR 80.1435;compliance;gasoline;diesel;biofuel;RVO;production;import;volume;regulation;requirement;htmp;htop;market;obligation</cp:keywords>
  <cp:lastModifiedBy>Dietrich, Gwen</cp:lastModifiedBy>
  <cp:lastPrinted>2019-11-26T19:17:29Z</cp:lastPrinted>
  <dcterms:created xsi:type="dcterms:W3CDTF">2019-09-17T12:55:41Z</dcterms:created>
  <dcterms:modified xsi:type="dcterms:W3CDTF">2019-11-26T19:48:51Z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0x010100BE8D04A3ED424F4D9CD96875B0AABC23</vt:lpwstr>
  </property>
</Properties>
</file>