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mc:AlternateContent xmlns:mc="http://schemas.openxmlformats.org/markup-compatibility/2006">
    <mc:Choice Requires="x15">
      <x15ac:absPath xmlns:x15ac="http://schemas.microsoft.com/office/spreadsheetml/2010/11/ac" url="S:\SNAP Form Revisions\FINAL\Updated after OMB Approval\December 2020 Updates\"/>
    </mc:Choice>
  </mc:AlternateContent>
  <xr:revisionPtr revIDLastSave="0" documentId="13_ncr:1_{AA80ED2F-985C-45B5-93D7-2F79B1EDD540}" xr6:coauthVersionLast="45" xr6:coauthVersionMax="45" xr10:uidLastSave="{00000000-0000-0000-0000-000000000000}"/>
  <workbookProtection workbookAlgorithmName="SHA-512" workbookHashValue="otKKAcd7Hni+f8QlqayqSwcqt9uxQRZ9nSa0WUpPbWv/0mzGGO8YOlaBMhgo6hWcHm7dioIu8oeDfJqt2zlIcQ==" workbookSaltValue="u1KpleBA9hMK5WWqjiUwZw==" workbookSpinCount="100000" lockStructure="1"/>
  <bookViews>
    <workbookView xWindow="-120" yWindow="-120" windowWidth="29040" windowHeight="15840" tabRatio="883" xr2:uid="{00000000-000D-0000-FFFF-FFFF00000000}"/>
  </bookViews>
  <sheets>
    <sheet name="Part I Introduction &amp; CBI" sheetId="3" r:id="rId1"/>
    <sheet name="Part II Contact Information" sheetId="6" r:id="rId2"/>
    <sheet name="Part III General Information" sheetId="1" r:id="rId3"/>
    <sheet name="Part IV Sector-Specific" sheetId="2" r:id="rId4"/>
    <sheet name="Part V Additional Information" sheetId="7" r:id="rId5"/>
    <sheet name="Part VI Attachments" sheetId="4" r:id="rId6"/>
    <sheet name="Response Checker" sheetId="8" r:id="rId7"/>
    <sheet name="Part VII Certification" sheetId="5" r:id="rId8"/>
  </sheets>
  <definedNames>
    <definedName name="ACI">'Part I Introduction &amp; CBI'!$S$82:$S$84</definedName>
    <definedName name="Aerosols">'Part I Introduction &amp; CBI'!$Q$82:$Q$83</definedName>
    <definedName name="Fire">'Part I Introduction &amp; CBI'!$P$82:$P$83</definedName>
    <definedName name="Foams">'Part I Introduction &amp; CBI'!$N$82:$N$95</definedName>
    <definedName name="_xlnm.Print_Area" localSheetId="0">'Part I Introduction &amp; CBI'!$B$2:$G$99</definedName>
    <definedName name="_xlnm.Print_Area" localSheetId="1">'Part II Contact Information'!$B$2:$F$53</definedName>
    <definedName name="_xlnm.Print_Area" localSheetId="2">'Part III General Information'!$B$2:$K$227</definedName>
    <definedName name="_xlnm.Print_Area" localSheetId="3">'Part IV Sector-Specific'!$B$2:$J$118</definedName>
    <definedName name="_xlnm.Print_Area" localSheetId="4">'Part V Additional Information'!$B$2:$H$26</definedName>
    <definedName name="_xlnm.Print_Area" localSheetId="5">'Part VI Attachments'!$B$2:$H$37</definedName>
    <definedName name="_xlnm.Print_Area" localSheetId="7">'Part VII Certification'!$B$2:$E$19</definedName>
    <definedName name="_xlnm.Print_Area" localSheetId="6">'Response Checker'!$B$2:$E$27</definedName>
    <definedName name="RefAC">'Part I Introduction &amp; CBI'!$M$82:$M$99</definedName>
    <definedName name="Sectors">'Part I Introduction &amp; CBI'!$K$82:$K$89</definedName>
    <definedName name="Solvents">'Part I Introduction &amp; CBI'!$O$82:$O$84</definedName>
    <definedName name="Sterilants">'Part I Introduction &amp; CBI'!$R$82</definedName>
    <definedName name="Tobacco">'Part I Introduction &amp; CBI'!$T$82</definedName>
    <definedName name="YN">'Part III General Information'!$N$218:$N$219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73" i="2" l="1"/>
  <c r="D74" i="2"/>
  <c r="D72" i="2"/>
  <c r="C73" i="2"/>
  <c r="C74" i="2"/>
  <c r="C72" i="2"/>
  <c r="C21" i="2" l="1"/>
  <c r="C22" i="2"/>
  <c r="C23" i="2"/>
  <c r="C24" i="2"/>
  <c r="C25" i="2"/>
  <c r="C26" i="2"/>
  <c r="C27" i="2"/>
  <c r="C20" i="2"/>
  <c r="D21" i="2" l="1"/>
  <c r="D22" i="2"/>
  <c r="D23" i="2"/>
  <c r="D24" i="2"/>
  <c r="D25" i="2"/>
  <c r="D26" i="2"/>
  <c r="D27" i="2"/>
  <c r="D20" i="2"/>
  <c r="L30" i="2" l="1"/>
  <c r="L33" i="2" l="1"/>
  <c r="J33" i="3"/>
  <c r="AB83" i="3"/>
  <c r="AB84" i="3"/>
  <c r="Z83" i="3"/>
  <c r="Y83" i="3"/>
  <c r="X83" i="3"/>
  <c r="X84" i="3"/>
  <c r="W83" i="3"/>
  <c r="W84" i="3"/>
  <c r="W85" i="3"/>
  <c r="W86" i="3"/>
  <c r="W87" i="3"/>
  <c r="W88" i="3"/>
  <c r="W89" i="3"/>
  <c r="W90" i="3"/>
  <c r="W91" i="3"/>
  <c r="W92" i="3"/>
  <c r="W93" i="3"/>
  <c r="W94" i="3"/>
  <c r="W95" i="3"/>
  <c r="V83" i="3"/>
  <c r="V84" i="3"/>
  <c r="V85" i="3"/>
  <c r="V86" i="3"/>
  <c r="V87" i="3"/>
  <c r="V88" i="3"/>
  <c r="V89" i="3"/>
  <c r="V90" i="3"/>
  <c r="V91" i="3"/>
  <c r="V92" i="3"/>
  <c r="V93" i="3"/>
  <c r="V94" i="3"/>
  <c r="V95" i="3"/>
  <c r="V96" i="3"/>
  <c r="V97" i="3"/>
  <c r="V98" i="3"/>
  <c r="V99" i="3"/>
  <c r="W82" i="3"/>
  <c r="X82" i="3"/>
  <c r="Y82" i="3"/>
  <c r="Z82" i="3"/>
  <c r="AA82" i="3"/>
  <c r="AB82" i="3"/>
  <c r="AC82" i="3"/>
  <c r="V82" i="3"/>
  <c r="M131" i="1" l="1"/>
  <c r="I40" i="8" l="1"/>
  <c r="J49" i="8" l="1"/>
  <c r="I59" i="8" l="1"/>
  <c r="L77" i="2"/>
  <c r="L74" i="2"/>
  <c r="L73" i="2"/>
  <c r="L49" i="2"/>
  <c r="L40" i="2"/>
  <c r="L41" i="2"/>
  <c r="L42" i="2"/>
  <c r="L43" i="2"/>
  <c r="L44" i="2"/>
  <c r="L45" i="2"/>
  <c r="L46" i="2"/>
  <c r="L27" i="2"/>
  <c r="L26" i="2"/>
  <c r="L25" i="2"/>
  <c r="L24" i="2"/>
  <c r="L23" i="2"/>
  <c r="L12" i="2"/>
  <c r="L13" i="2"/>
  <c r="L14" i="2"/>
  <c r="L15" i="2"/>
  <c r="L16" i="2"/>
  <c r="L17" i="2"/>
  <c r="L18" i="2"/>
  <c r="M190" i="1"/>
  <c r="M191" i="1"/>
  <c r="M192" i="1"/>
  <c r="M193" i="1"/>
  <c r="M194" i="1"/>
  <c r="M195" i="1"/>
  <c r="M196" i="1"/>
  <c r="M189" i="1"/>
  <c r="M179" i="1"/>
  <c r="M180" i="1"/>
  <c r="M181" i="1"/>
  <c r="M182" i="1"/>
  <c r="M183" i="1"/>
  <c r="M184" i="1"/>
  <c r="M185" i="1"/>
  <c r="M173" i="1"/>
  <c r="M174" i="1"/>
  <c r="M167" i="1"/>
  <c r="M168" i="1"/>
  <c r="M169" i="1"/>
  <c r="M170" i="1"/>
  <c r="M171" i="1"/>
  <c r="M172" i="1"/>
  <c r="M123" i="1"/>
  <c r="M124" i="1"/>
  <c r="M92" i="1"/>
  <c r="M86" i="1"/>
  <c r="M87" i="1"/>
  <c r="M83" i="1"/>
  <c r="M69" i="1"/>
  <c r="M70" i="1"/>
  <c r="M71" i="1"/>
  <c r="M72" i="1"/>
  <c r="M68" i="1"/>
  <c r="M56" i="1"/>
  <c r="M57" i="1"/>
  <c r="M58" i="1"/>
  <c r="M59" i="1"/>
  <c r="M60" i="1"/>
  <c r="M61" i="1"/>
  <c r="M62" i="1"/>
  <c r="M63" i="1"/>
  <c r="M64" i="1"/>
  <c r="M55" i="1"/>
  <c r="K40" i="8"/>
  <c r="K18" i="8" l="1"/>
  <c r="K3" i="8" l="1"/>
  <c r="J196" i="8" l="1"/>
  <c r="J192" i="8"/>
  <c r="J193" i="8"/>
  <c r="J53" i="8"/>
  <c r="J52" i="8"/>
  <c r="J51" i="8"/>
  <c r="J50" i="8"/>
  <c r="M12" i="8"/>
  <c r="M13" i="8"/>
  <c r="M14" i="8"/>
  <c r="M15" i="8"/>
  <c r="M16" i="8"/>
  <c r="M11" i="8"/>
  <c r="K12" i="8"/>
  <c r="L12" i="8"/>
  <c r="K13" i="8"/>
  <c r="L13" i="8"/>
  <c r="K14" i="8"/>
  <c r="N14" i="8" s="1"/>
  <c r="L14" i="8"/>
  <c r="K15" i="8"/>
  <c r="N15" i="8" s="1"/>
  <c r="L15" i="8"/>
  <c r="K16" i="8"/>
  <c r="N16" i="8" s="1"/>
  <c r="L16" i="8"/>
  <c r="L11" i="8"/>
  <c r="K11" i="8"/>
  <c r="N11" i="8" l="1"/>
  <c r="N12" i="8"/>
  <c r="N13" i="8"/>
  <c r="K60" i="8" l="1" a="1"/>
  <c r="K60" i="8" s="1"/>
  <c r="K61" i="8" a="1"/>
  <c r="K61" i="8" s="1"/>
  <c r="K62" i="8" a="1"/>
  <c r="K62" i="8" s="1"/>
  <c r="K63" i="8" a="1"/>
  <c r="K63" i="8" s="1"/>
  <c r="K64" i="8" a="1"/>
  <c r="K64" i="8" s="1"/>
  <c r="K65" i="8" a="1"/>
  <c r="K65" i="8" s="1"/>
  <c r="K66" i="8" a="1"/>
  <c r="K66" i="8" s="1"/>
  <c r="K67" i="8" a="1"/>
  <c r="K67" i="8" s="1"/>
  <c r="K68" i="8" a="1"/>
  <c r="K68" i="8" s="1"/>
  <c r="K69" i="8" a="1"/>
  <c r="K69" i="8" s="1"/>
  <c r="K70" i="8" a="1"/>
  <c r="K70" i="8" s="1"/>
  <c r="K71" i="8" a="1"/>
  <c r="K71" i="8" s="1"/>
  <c r="K72" i="8" a="1"/>
  <c r="K72" i="8" s="1"/>
  <c r="K73" i="8" a="1"/>
  <c r="K73" i="8" s="1"/>
  <c r="K74" i="8" a="1"/>
  <c r="K74" i="8" s="1"/>
  <c r="K75" i="8" a="1"/>
  <c r="K75" i="8" s="1"/>
  <c r="K76" i="8" a="1"/>
  <c r="K76" i="8" s="1"/>
  <c r="K77" i="8" a="1"/>
  <c r="K77" i="8" s="1"/>
  <c r="K78" i="8" a="1"/>
  <c r="K78" i="8" s="1"/>
  <c r="K79" i="8" a="1"/>
  <c r="K79" i="8" s="1"/>
  <c r="K80" i="8" a="1"/>
  <c r="K80" i="8" s="1"/>
  <c r="K81" i="8" a="1"/>
  <c r="K81" i="8" s="1"/>
  <c r="K82" i="8" a="1"/>
  <c r="K82" i="8" s="1"/>
  <c r="K83" i="8" a="1"/>
  <c r="K83" i="8" s="1"/>
  <c r="K84" i="8" a="1"/>
  <c r="K84" i="8" s="1"/>
  <c r="K85" i="8" a="1"/>
  <c r="K85" i="8" s="1"/>
  <c r="K86" i="8" a="1"/>
  <c r="K86" i="8" s="1"/>
  <c r="K87" i="8" a="1"/>
  <c r="K87" i="8" s="1"/>
  <c r="K88" i="8" a="1"/>
  <c r="K88" i="8" s="1"/>
  <c r="K89" i="8" a="1"/>
  <c r="K89" i="8" s="1"/>
  <c r="K90" i="8" a="1"/>
  <c r="K90" i="8" s="1"/>
  <c r="K91" i="8" a="1"/>
  <c r="K91" i="8" s="1"/>
  <c r="K92" i="8" a="1"/>
  <c r="K92" i="8" s="1"/>
  <c r="K93" i="8" a="1"/>
  <c r="K93" i="8" s="1"/>
  <c r="K94" i="8" a="1"/>
  <c r="K94" i="8" s="1"/>
  <c r="K95" i="8" a="1"/>
  <c r="K95" i="8" s="1"/>
  <c r="K96" i="8" a="1"/>
  <c r="K96" i="8" s="1"/>
  <c r="K97" i="8" a="1"/>
  <c r="K97" i="8" s="1"/>
  <c r="K98" i="8" a="1"/>
  <c r="K98" i="8" s="1"/>
  <c r="K99" i="8" a="1"/>
  <c r="K99" i="8" s="1"/>
  <c r="K100" i="8" a="1"/>
  <c r="K100" i="8" s="1"/>
  <c r="K101" i="8" a="1"/>
  <c r="K101" i="8" s="1"/>
  <c r="K102" i="8" a="1"/>
  <c r="K102" i="8" s="1"/>
  <c r="K59" i="8" a="1"/>
  <c r="K59" i="8" s="1"/>
  <c r="K153" i="8"/>
  <c r="K154" i="8" s="1"/>
  <c r="K148" i="8" a="1"/>
  <c r="K148" i="8" s="1"/>
  <c r="K149" i="8" a="1"/>
  <c r="K149" i="8" s="1"/>
  <c r="K147" i="8" a="1"/>
  <c r="K147" i="8" s="1"/>
  <c r="K143" i="8"/>
  <c r="K144" i="8" s="1"/>
  <c r="K135" i="8" a="1"/>
  <c r="K135" i="8" s="1"/>
  <c r="K136" i="8" a="1"/>
  <c r="K136" i="8" s="1"/>
  <c r="K137" i="8" a="1"/>
  <c r="K137" i="8" s="1"/>
  <c r="K138" i="8" a="1"/>
  <c r="K138" i="8" s="1"/>
  <c r="K139" i="8" a="1"/>
  <c r="K139" i="8" s="1"/>
  <c r="K134" i="8" a="1"/>
  <c r="K134" i="8" s="1"/>
  <c r="K129" i="8" a="1"/>
  <c r="K129" i="8" s="1"/>
  <c r="K130" i="8" a="1"/>
  <c r="K130" i="8" s="1"/>
  <c r="K128" i="8" a="1"/>
  <c r="K128" i="8" s="1"/>
  <c r="K123" i="8" a="1"/>
  <c r="K123" i="8" s="1"/>
  <c r="K124" i="8" a="1"/>
  <c r="K124" i="8" s="1"/>
  <c r="K122" i="8" a="1"/>
  <c r="K122" i="8" s="1"/>
  <c r="K107" i="8" a="1"/>
  <c r="K107" i="8" s="1"/>
  <c r="K108" i="8" a="1"/>
  <c r="K108" i="8" s="1"/>
  <c r="K109" i="8" a="1"/>
  <c r="K109" i="8" s="1"/>
  <c r="K110" i="8" a="1"/>
  <c r="K110" i="8" s="1"/>
  <c r="K111" i="8" a="1"/>
  <c r="K111" i="8" s="1"/>
  <c r="K112" i="8" a="1"/>
  <c r="K112" i="8" s="1"/>
  <c r="K113" i="8" a="1"/>
  <c r="K113" i="8" s="1"/>
  <c r="K114" i="8" a="1"/>
  <c r="K114" i="8" s="1"/>
  <c r="K115" i="8" a="1"/>
  <c r="K115" i="8" s="1"/>
  <c r="K116" i="8" a="1"/>
  <c r="K116" i="8" s="1"/>
  <c r="K117" i="8" a="1"/>
  <c r="K117" i="8" s="1"/>
  <c r="K118" i="8" a="1"/>
  <c r="K118" i="8" s="1"/>
  <c r="K106" i="8" a="1"/>
  <c r="K106" i="8" s="1"/>
  <c r="J18" i="8"/>
  <c r="O18" i="8" s="1"/>
  <c r="J21" i="8"/>
  <c r="K140" i="8" l="1"/>
  <c r="K191" i="8" s="1"/>
  <c r="J191" i="8" s="1"/>
  <c r="K125" i="8"/>
  <c r="K182" i="8" s="1"/>
  <c r="J182" i="8" s="1"/>
  <c r="K150" i="8"/>
  <c r="K200" i="8" s="1"/>
  <c r="J200" i="8" s="1"/>
  <c r="K131" i="8"/>
  <c r="K187" i="8" s="1"/>
  <c r="J187" i="8" s="1"/>
  <c r="L155" i="8"/>
  <c r="M155" i="8"/>
  <c r="K159" i="8" s="1"/>
  <c r="K119" i="8"/>
  <c r="K177" i="8" s="1"/>
  <c r="J177" i="8" s="1"/>
  <c r="M106" i="8"/>
  <c r="N106" i="8"/>
  <c r="K103" i="8"/>
  <c r="K171" i="8" s="1"/>
  <c r="J31" i="8"/>
  <c r="J26" i="8"/>
  <c r="K158" i="8" l="1"/>
  <c r="J158" i="8" s="1"/>
  <c r="O158" i="8" s="1"/>
  <c r="K157" i="8"/>
  <c r="J157" i="8" s="1"/>
  <c r="O157" i="8" s="1"/>
  <c r="O21" i="8"/>
  <c r="J22" i="8"/>
  <c r="O22" i="8" s="1"/>
  <c r="J23" i="8"/>
  <c r="O23" i="8" s="1"/>
  <c r="J24" i="8"/>
  <c r="O24" i="8" s="1"/>
  <c r="J25" i="8"/>
  <c r="O25" i="8" s="1"/>
  <c r="O26" i="8"/>
  <c r="J8" i="8"/>
  <c r="O8" i="8" s="1"/>
  <c r="I11" i="8"/>
  <c r="O9" i="8" s="1"/>
  <c r="O31" i="8"/>
  <c r="J32" i="8"/>
  <c r="O32" i="8" s="1"/>
  <c r="J33" i="8"/>
  <c r="O33" i="8" s="1"/>
  <c r="J34" i="8"/>
  <c r="O34" i="8" s="1"/>
  <c r="J171" i="8"/>
  <c r="O171" i="8" s="1"/>
  <c r="J172" i="8"/>
  <c r="O172" i="8" s="1"/>
  <c r="J173" i="8"/>
  <c r="O173" i="8" s="1"/>
  <c r="M40" i="8"/>
  <c r="K41" i="8"/>
  <c r="M41" i="8" s="1"/>
  <c r="K42" i="8"/>
  <c r="M42" i="8" s="1"/>
  <c r="K43" i="8"/>
  <c r="M43" i="8" s="1"/>
  <c r="K44" i="8"/>
  <c r="M44" i="8" s="1"/>
  <c r="J47" i="8"/>
  <c r="O47" i="8" s="1"/>
  <c r="J48" i="8"/>
  <c r="O48" i="8" s="1"/>
  <c r="O49" i="8"/>
  <c r="O50" i="8"/>
  <c r="O51" i="8"/>
  <c r="O52" i="8"/>
  <c r="O53" i="8"/>
  <c r="J163" i="8"/>
  <c r="O163" i="8" s="1"/>
  <c r="J164" i="8"/>
  <c r="O164" i="8" s="1"/>
  <c r="J165" i="8"/>
  <c r="O165" i="8" s="1"/>
  <c r="J166" i="8"/>
  <c r="O166" i="8" s="1"/>
  <c r="N59" i="8"/>
  <c r="L59" i="8"/>
  <c r="M59" i="8"/>
  <c r="L60" i="8"/>
  <c r="N61" i="8"/>
  <c r="L62" i="8"/>
  <c r="M63" i="8"/>
  <c r="L63" i="8"/>
  <c r="N63" i="8"/>
  <c r="L64" i="8"/>
  <c r="M64" i="8"/>
  <c r="N65" i="8"/>
  <c r="L65" i="8"/>
  <c r="M65" i="8"/>
  <c r="L66" i="8"/>
  <c r="N66" i="8"/>
  <c r="L67" i="8"/>
  <c r="L68" i="8"/>
  <c r="M68" i="8"/>
  <c r="N68" i="8"/>
  <c r="L69" i="8"/>
  <c r="L70" i="8"/>
  <c r="M71" i="8"/>
  <c r="L72" i="8"/>
  <c r="L73" i="8"/>
  <c r="M73" i="8"/>
  <c r="L74" i="8"/>
  <c r="M74" i="8"/>
  <c r="N74" i="8"/>
  <c r="M75" i="8"/>
  <c r="L75" i="8"/>
  <c r="N75" i="8"/>
  <c r="L76" i="8"/>
  <c r="N77" i="8"/>
  <c r="L78" i="8"/>
  <c r="M79" i="8"/>
  <c r="L80" i="8"/>
  <c r="N81" i="8"/>
  <c r="L82" i="8"/>
  <c r="L83" i="8"/>
  <c r="M83" i="8"/>
  <c r="L84" i="8"/>
  <c r="L85" i="8"/>
  <c r="L86" i="8"/>
  <c r="N86" i="8"/>
  <c r="M87" i="8"/>
  <c r="L88" i="8"/>
  <c r="L89" i="8"/>
  <c r="M89" i="8"/>
  <c r="L90" i="8"/>
  <c r="M90" i="8"/>
  <c r="N90" i="8"/>
  <c r="L91" i="8"/>
  <c r="M91" i="8"/>
  <c r="N91" i="8"/>
  <c r="L92" i="8"/>
  <c r="N93" i="8"/>
  <c r="L94" i="8"/>
  <c r="M95" i="8"/>
  <c r="N95" i="8"/>
  <c r="L96" i="8"/>
  <c r="M96" i="8"/>
  <c r="N97" i="8"/>
  <c r="L98" i="8"/>
  <c r="M99" i="8"/>
  <c r="L99" i="8"/>
  <c r="N99" i="8"/>
  <c r="L100" i="8"/>
  <c r="L101" i="8"/>
  <c r="L102" i="8"/>
  <c r="N102" i="8"/>
  <c r="L3" i="8"/>
  <c r="O104" i="8" s="1"/>
  <c r="M3" i="8"/>
  <c r="N3" i="8"/>
  <c r="O3" i="8"/>
  <c r="O132" i="8" s="1"/>
  <c r="P3" i="8"/>
  <c r="Q3" i="8"/>
  <c r="R3" i="8"/>
  <c r="I106" i="8"/>
  <c r="M107" i="8"/>
  <c r="M108" i="8"/>
  <c r="N108" i="8"/>
  <c r="M109" i="8"/>
  <c r="M110" i="8"/>
  <c r="N110" i="8"/>
  <c r="M111" i="8"/>
  <c r="N111" i="8"/>
  <c r="M112" i="8"/>
  <c r="N112" i="8"/>
  <c r="M113" i="8"/>
  <c r="N113" i="8"/>
  <c r="N114" i="8"/>
  <c r="M114" i="8"/>
  <c r="M115" i="8"/>
  <c r="M116" i="8"/>
  <c r="N116" i="8"/>
  <c r="M117" i="8"/>
  <c r="M118" i="8"/>
  <c r="N118" i="8"/>
  <c r="I122" i="8"/>
  <c r="M122" i="8"/>
  <c r="N122" i="8"/>
  <c r="M123" i="8"/>
  <c r="N123" i="8"/>
  <c r="M124" i="8"/>
  <c r="N124" i="8"/>
  <c r="I128" i="8"/>
  <c r="M128" i="8"/>
  <c r="N128" i="8"/>
  <c r="M129" i="8"/>
  <c r="N129" i="8"/>
  <c r="M130" i="8"/>
  <c r="N130" i="8"/>
  <c r="I134" i="8"/>
  <c r="M134" i="8"/>
  <c r="N134" i="8"/>
  <c r="M135" i="8"/>
  <c r="N135" i="8"/>
  <c r="M136" i="8"/>
  <c r="N136" i="8"/>
  <c r="M137" i="8"/>
  <c r="N137" i="8"/>
  <c r="M138" i="8"/>
  <c r="N138" i="8"/>
  <c r="M139" i="8"/>
  <c r="N139" i="8"/>
  <c r="I143" i="8"/>
  <c r="M143" i="8"/>
  <c r="N143" i="8"/>
  <c r="I147" i="8"/>
  <c r="M147" i="8"/>
  <c r="N147" i="8"/>
  <c r="M148" i="8"/>
  <c r="N148" i="8"/>
  <c r="M149" i="8"/>
  <c r="N149" i="8"/>
  <c r="I153" i="8"/>
  <c r="M153" i="8"/>
  <c r="N153" i="8"/>
  <c r="J156" i="8"/>
  <c r="O156" i="8" s="1"/>
  <c r="J159" i="8"/>
  <c r="O159" i="8" s="1"/>
  <c r="P159" i="8" s="1"/>
  <c r="O182" i="8"/>
  <c r="J183" i="8"/>
  <c r="O183" i="8" s="1"/>
  <c r="J184" i="8"/>
  <c r="O184" i="8" s="1"/>
  <c r="O177" i="8"/>
  <c r="J178" i="8"/>
  <c r="O178" i="8" s="1"/>
  <c r="J201" i="8"/>
  <c r="O201" i="8" s="1"/>
  <c r="J202" i="8"/>
  <c r="O202" i="8" s="1"/>
  <c r="O200" i="8"/>
  <c r="O196" i="8"/>
  <c r="J197" i="8"/>
  <c r="O197" i="8" s="1"/>
  <c r="O191" i="8"/>
  <c r="O192" i="8"/>
  <c r="O193" i="8"/>
  <c r="O187" i="8"/>
  <c r="J188" i="8"/>
  <c r="O188" i="8" s="1"/>
  <c r="L45" i="8"/>
  <c r="M45" i="8"/>
  <c r="M121" i="1"/>
  <c r="M52" i="1"/>
  <c r="M51" i="1"/>
  <c r="M50" i="1"/>
  <c r="M49" i="1"/>
  <c r="M48" i="1"/>
  <c r="M47" i="1"/>
  <c r="M46" i="1"/>
  <c r="M45" i="1"/>
  <c r="M44" i="1"/>
  <c r="M43" i="1"/>
  <c r="M42" i="1"/>
  <c r="M41" i="1"/>
  <c r="M40" i="1"/>
  <c r="M39" i="1"/>
  <c r="J34" i="3"/>
  <c r="L72" i="2"/>
  <c r="M225" i="1"/>
  <c r="J26" i="3"/>
  <c r="J27" i="3"/>
  <c r="J28" i="3"/>
  <c r="J29" i="3"/>
  <c r="J30" i="3"/>
  <c r="J36" i="3"/>
  <c r="J37" i="3"/>
  <c r="J38" i="3"/>
  <c r="J39" i="3"/>
  <c r="J40" i="3"/>
  <c r="J41" i="3"/>
  <c r="J42" i="3"/>
  <c r="J25" i="3"/>
  <c r="J21" i="3"/>
  <c r="M12" i="1"/>
  <c r="M13" i="1"/>
  <c r="M14" i="1"/>
  <c r="M15" i="1"/>
  <c r="M16" i="1"/>
  <c r="M17" i="1"/>
  <c r="M18" i="1"/>
  <c r="M19" i="1"/>
  <c r="M20" i="1"/>
  <c r="M21" i="1"/>
  <c r="M22" i="1"/>
  <c r="M23" i="1"/>
  <c r="M24" i="1"/>
  <c r="M25" i="1"/>
  <c r="M26" i="1"/>
  <c r="M27" i="1"/>
  <c r="M28" i="1"/>
  <c r="M29" i="1"/>
  <c r="M30" i="1"/>
  <c r="M31" i="1"/>
  <c r="M32" i="1"/>
  <c r="M33" i="1"/>
  <c r="M34" i="1"/>
  <c r="M35" i="1"/>
  <c r="M36" i="1"/>
  <c r="M37" i="1"/>
  <c r="M74" i="1"/>
  <c r="M75" i="1"/>
  <c r="M76" i="1"/>
  <c r="M77" i="1"/>
  <c r="M78" i="1"/>
  <c r="M79" i="1"/>
  <c r="M80" i="1"/>
  <c r="M81" i="1"/>
  <c r="M82" i="1"/>
  <c r="M84" i="1"/>
  <c r="M85" i="1"/>
  <c r="M88" i="1"/>
  <c r="M89" i="1"/>
  <c r="M90" i="1"/>
  <c r="M91" i="1"/>
  <c r="M93" i="1"/>
  <c r="M94" i="1"/>
  <c r="M95" i="1"/>
  <c r="M96" i="1"/>
  <c r="M97" i="1"/>
  <c r="M98" i="1"/>
  <c r="M99" i="1"/>
  <c r="M100" i="1"/>
  <c r="M101" i="1"/>
  <c r="M102" i="1"/>
  <c r="M103" i="1"/>
  <c r="M104" i="1"/>
  <c r="M105" i="1"/>
  <c r="M106" i="1"/>
  <c r="M107" i="1"/>
  <c r="M108" i="1"/>
  <c r="M109" i="1"/>
  <c r="M110" i="1"/>
  <c r="M111" i="1"/>
  <c r="M112" i="1"/>
  <c r="M113" i="1"/>
  <c r="M114" i="1"/>
  <c r="M115" i="1"/>
  <c r="M116" i="1"/>
  <c r="M117" i="1"/>
  <c r="M118" i="1"/>
  <c r="M119" i="1"/>
  <c r="M120" i="1"/>
  <c r="M122" i="1"/>
  <c r="M125" i="1"/>
  <c r="M126" i="1"/>
  <c r="M127" i="1"/>
  <c r="M128" i="1"/>
  <c r="M129" i="1"/>
  <c r="M130" i="1"/>
  <c r="M132" i="1"/>
  <c r="M133" i="1"/>
  <c r="M134" i="1"/>
  <c r="M135" i="1"/>
  <c r="M136" i="1"/>
  <c r="M137" i="1"/>
  <c r="M138" i="1"/>
  <c r="M139" i="1"/>
  <c r="M140" i="1"/>
  <c r="M141" i="1"/>
  <c r="M142" i="1"/>
  <c r="M143" i="1"/>
  <c r="M144" i="1"/>
  <c r="M145" i="1"/>
  <c r="M146" i="1"/>
  <c r="M147" i="1"/>
  <c r="M148" i="1"/>
  <c r="M149" i="1"/>
  <c r="M150" i="1"/>
  <c r="M151" i="1"/>
  <c r="M152" i="1"/>
  <c r="M153" i="1"/>
  <c r="M154" i="1"/>
  <c r="M155" i="1"/>
  <c r="M156" i="1"/>
  <c r="M157" i="1"/>
  <c r="M158" i="1"/>
  <c r="M159" i="1"/>
  <c r="M160" i="1"/>
  <c r="M161" i="1"/>
  <c r="M162" i="1"/>
  <c r="M163" i="1"/>
  <c r="M164" i="1"/>
  <c r="M165" i="1"/>
  <c r="M166" i="1"/>
  <c r="M175" i="1"/>
  <c r="M176" i="1"/>
  <c r="M177" i="1"/>
  <c r="M178" i="1"/>
  <c r="M186" i="1"/>
  <c r="M187" i="1"/>
  <c r="M188" i="1"/>
  <c r="M197" i="1"/>
  <c r="M198" i="1"/>
  <c r="M199" i="1"/>
  <c r="M200" i="1"/>
  <c r="M201" i="1"/>
  <c r="M202" i="1"/>
  <c r="M203" i="1"/>
  <c r="M204" i="1"/>
  <c r="M205" i="1"/>
  <c r="M206" i="1"/>
  <c r="M207" i="1"/>
  <c r="M208" i="1"/>
  <c r="M209" i="1"/>
  <c r="M210" i="1"/>
  <c r="M211" i="1"/>
  <c r="M212" i="1"/>
  <c r="M213" i="1"/>
  <c r="M214" i="1"/>
  <c r="M215" i="1"/>
  <c r="M216" i="1"/>
  <c r="M217" i="1"/>
  <c r="M218" i="1"/>
  <c r="M219" i="1"/>
  <c r="M220" i="1"/>
  <c r="M221" i="1"/>
  <c r="M222" i="1"/>
  <c r="M223" i="1"/>
  <c r="M224" i="1"/>
  <c r="M226" i="1"/>
  <c r="M11" i="1"/>
  <c r="M34" i="2"/>
  <c r="M33" i="2"/>
  <c r="M32" i="2"/>
  <c r="H49" i="6"/>
  <c r="H47" i="6"/>
  <c r="H45" i="6"/>
  <c r="H43" i="6"/>
  <c r="H38" i="6"/>
  <c r="H36" i="6"/>
  <c r="H34" i="6"/>
  <c r="H32" i="6"/>
  <c r="H27" i="6"/>
  <c r="H25" i="6"/>
  <c r="H23" i="6"/>
  <c r="H21" i="6"/>
  <c r="H17" i="6"/>
  <c r="H15" i="6"/>
  <c r="H13" i="6"/>
  <c r="H11" i="6"/>
  <c r="M227" i="1"/>
  <c r="M228" i="1"/>
  <c r="M229" i="1"/>
  <c r="M230" i="1"/>
  <c r="M231" i="1"/>
  <c r="M232" i="1"/>
  <c r="M233" i="1"/>
  <c r="M234" i="1"/>
  <c r="M235" i="1"/>
  <c r="M236" i="1"/>
  <c r="M237" i="1"/>
  <c r="M238" i="1"/>
  <c r="M239" i="1"/>
  <c r="M240" i="1"/>
  <c r="M241" i="1"/>
  <c r="M242" i="1"/>
  <c r="M243" i="1"/>
  <c r="M244" i="1"/>
  <c r="M245" i="1"/>
  <c r="M246" i="1"/>
  <c r="M247" i="1"/>
  <c r="M248" i="1"/>
  <c r="M249" i="1"/>
  <c r="M250" i="1"/>
  <c r="L89" i="2"/>
  <c r="L88" i="2"/>
  <c r="L87" i="2"/>
  <c r="L59" i="2"/>
  <c r="L58" i="2"/>
  <c r="L29" i="2"/>
  <c r="L70" i="2"/>
  <c r="L69" i="2"/>
  <c r="L68" i="2"/>
  <c r="L116" i="2"/>
  <c r="L113" i="2"/>
  <c r="L110" i="2"/>
  <c r="L109" i="2"/>
  <c r="L108" i="2"/>
  <c r="L102" i="2"/>
  <c r="L99" i="2"/>
  <c r="L98" i="2"/>
  <c r="L97" i="2"/>
  <c r="L91" i="2"/>
  <c r="L85" i="2"/>
  <c r="L84" i="2"/>
  <c r="L83" i="2"/>
  <c r="L62" i="2"/>
  <c r="L57" i="2"/>
  <c r="L56" i="2"/>
  <c r="L55" i="2"/>
  <c r="L39" i="2"/>
  <c r="L22" i="2"/>
  <c r="L21" i="2"/>
  <c r="L20" i="2"/>
  <c r="L11" i="2"/>
  <c r="O151" i="8" l="1"/>
  <c r="H27" i="8" s="1"/>
  <c r="O145" i="8"/>
  <c r="H26" i="8" s="1"/>
  <c r="O141" i="8"/>
  <c r="H25" i="8" s="1"/>
  <c r="O126" i="8"/>
  <c r="H23" i="8" s="1"/>
  <c r="O120" i="8"/>
  <c r="H22" i="8" s="1"/>
  <c r="O189" i="8"/>
  <c r="H189" i="8" s="1"/>
  <c r="G24" i="8" s="1"/>
  <c r="D24" i="8" s="1"/>
  <c r="O6" i="8"/>
  <c r="H6" i="8" s="1"/>
  <c r="O194" i="8"/>
  <c r="H194" i="8" s="1"/>
  <c r="G25" i="8" s="1"/>
  <c r="O198" i="8"/>
  <c r="H198" i="8" s="1"/>
  <c r="G26" i="8" s="1"/>
  <c r="D26" i="8" s="1"/>
  <c r="O29" i="8"/>
  <c r="H29" i="8" s="1"/>
  <c r="G12" i="8" s="1"/>
  <c r="D12" i="8" s="1"/>
  <c r="L43" i="8"/>
  <c r="L40" i="8"/>
  <c r="L44" i="8"/>
  <c r="G19" i="8"/>
  <c r="D25" i="8"/>
  <c r="N115" i="8"/>
  <c r="N107" i="8"/>
  <c r="N109" i="8"/>
  <c r="N117" i="8"/>
  <c r="G193" i="8"/>
  <c r="G184" i="8"/>
  <c r="G179" i="8"/>
  <c r="G174" i="8"/>
  <c r="G197" i="8"/>
  <c r="O169" i="8"/>
  <c r="H169" i="8" s="1"/>
  <c r="G20" i="8" s="1"/>
  <c r="D20" i="8" s="1"/>
  <c r="O185" i="8"/>
  <c r="H185" i="8" s="1"/>
  <c r="G23" i="8" s="1"/>
  <c r="D23" i="8" s="1"/>
  <c r="O180" i="8"/>
  <c r="H180" i="8" s="1"/>
  <c r="G22" i="8" s="1"/>
  <c r="D22" i="8" s="1"/>
  <c r="O175" i="8"/>
  <c r="H175" i="8" s="1"/>
  <c r="G21" i="8" s="1"/>
  <c r="D21" i="8" s="1"/>
  <c r="N100" i="8"/>
  <c r="M97" i="8"/>
  <c r="N76" i="8"/>
  <c r="M100" i="8"/>
  <c r="L97" i="8"/>
  <c r="M93" i="8"/>
  <c r="L87" i="8"/>
  <c r="N83" i="8"/>
  <c r="M80" i="8"/>
  <c r="M76" i="8"/>
  <c r="N92" i="8"/>
  <c r="N79" i="8"/>
  <c r="M92" i="8"/>
  <c r="N82" i="8"/>
  <c r="L79" i="8"/>
  <c r="M72" i="8"/>
  <c r="N60" i="8"/>
  <c r="N67" i="8"/>
  <c r="L95" i="8"/>
  <c r="N84" i="8"/>
  <c r="M81" i="8"/>
  <c r="L71" i="8"/>
  <c r="M67" i="8"/>
  <c r="M88" i="8"/>
  <c r="M84" i="8"/>
  <c r="L81" i="8"/>
  <c r="M77" i="8"/>
  <c r="N70" i="8"/>
  <c r="M61" i="8"/>
  <c r="M102" i="8"/>
  <c r="L93" i="8"/>
  <c r="N88" i="8"/>
  <c r="M86" i="8"/>
  <c r="L77" i="8"/>
  <c r="N72" i="8"/>
  <c r="M70" i="8"/>
  <c r="L61" i="8"/>
  <c r="N85" i="8"/>
  <c r="N69" i="8"/>
  <c r="M101" i="8"/>
  <c r="N94" i="8"/>
  <c r="N87" i="8"/>
  <c r="M85" i="8"/>
  <c r="N78" i="8"/>
  <c r="N71" i="8"/>
  <c r="M69" i="8"/>
  <c r="N62" i="8"/>
  <c r="M60" i="8"/>
  <c r="N101" i="8"/>
  <c r="N96" i="8"/>
  <c r="M94" i="8"/>
  <c r="N89" i="8"/>
  <c r="N80" i="8"/>
  <c r="M78" i="8"/>
  <c r="N73" i="8"/>
  <c r="N64" i="8"/>
  <c r="M62" i="8"/>
  <c r="N98" i="8"/>
  <c r="M98" i="8"/>
  <c r="M82" i="8"/>
  <c r="M66" i="8"/>
  <c r="O161" i="8"/>
  <c r="H161" i="8" s="1"/>
  <c r="G17" i="8" s="1"/>
  <c r="D17" i="8" s="1"/>
  <c r="N40" i="8"/>
  <c r="N42" i="8"/>
  <c r="L42" i="8"/>
  <c r="N44" i="8"/>
  <c r="L41" i="8"/>
  <c r="K45" i="8"/>
  <c r="N43" i="8"/>
  <c r="N41" i="8"/>
  <c r="O19" i="8"/>
  <c r="H19" i="8" s="1"/>
  <c r="G9" i="8" s="1"/>
  <c r="D9" i="8" s="1"/>
  <c r="H24" i="8"/>
  <c r="G188" i="8"/>
  <c r="K17" i="8"/>
  <c r="O57" i="8" l="1"/>
  <c r="H21" i="8"/>
  <c r="G8" i="8"/>
  <c r="O38" i="8"/>
  <c r="O37" i="8" s="1"/>
  <c r="H37" i="8" l="1"/>
  <c r="G15" i="8" s="1"/>
  <c r="D15" i="8" s="1"/>
  <c r="O56" i="8"/>
  <c r="H20" i="8"/>
  <c r="D8" i="8"/>
  <c r="O55" i="8" l="1"/>
  <c r="G16" i="8" s="1"/>
  <c r="H55" i="8" l="1"/>
  <c r="D16" i="8" s="1"/>
</calcChain>
</file>

<file path=xl/sharedStrings.xml><?xml version="1.0" encoding="utf-8"?>
<sst xmlns="http://schemas.openxmlformats.org/spreadsheetml/2006/main" count="787" uniqueCount="401">
  <si>
    <t>CBI</t>
  </si>
  <si>
    <t>Application</t>
  </si>
  <si>
    <t>End-Use</t>
  </si>
  <si>
    <t>Attached?</t>
  </si>
  <si>
    <t>yes</t>
  </si>
  <si>
    <t>Joules</t>
  </si>
  <si>
    <t>atm</t>
  </si>
  <si>
    <t>kJ/kg</t>
  </si>
  <si>
    <t>°C</t>
  </si>
  <si>
    <t>ppm or %</t>
  </si>
  <si>
    <t>(a) Detail any abatement techniques that are used to minimize the risks associated with flammable substances or mixtures:</t>
  </si>
  <si>
    <t>Very Low Temperature Refrigeration</t>
  </si>
  <si>
    <t>Non-mechanical Heat Transfer</t>
  </si>
  <si>
    <t>Motor Vehicle Air Conditioning</t>
  </si>
  <si>
    <t>Residential Dehumidifiers</t>
  </si>
  <si>
    <t>Society of Automotive Engineers (SAE) International</t>
  </si>
  <si>
    <t>Residential and Light Commercial Air Conditioning and Heat Pumps</t>
  </si>
  <si>
    <t>Household Refrigerators and Freezers</t>
  </si>
  <si>
    <t>American Society of Heating, Refrigerating, and Air Conditioning Engineers (ASHRAE) (e.g., ASHRAE 15)</t>
  </si>
  <si>
    <t>Commercial Ice Machines</t>
  </si>
  <si>
    <t>Status (e.g., under development, final)</t>
  </si>
  <si>
    <t>Standard-Setting Organization</t>
  </si>
  <si>
    <t>Phenolic Insulation Board &amp; Bunstock</t>
  </si>
  <si>
    <t>Water Coolers</t>
  </si>
  <si>
    <r>
      <t>2. End-Use Specific Standards:</t>
    </r>
    <r>
      <rPr>
        <sz val="9"/>
        <color theme="1"/>
        <rFont val="Calibri"/>
        <family val="2"/>
        <scheme val="minor"/>
      </rPr>
      <t xml:space="preserve"> List any standard-setting organizations (U.S. or ANSI/ISO) that will evaluate the proposed substitute and/or equipment in the proposed end-use(s) and identify the associated standard. </t>
    </r>
  </si>
  <si>
    <t>Polyolefin</t>
  </si>
  <si>
    <t>Vending Machines</t>
  </si>
  <si>
    <t>Polystyrene: Extruded Boardstock &amp; Billet</t>
  </si>
  <si>
    <t>Retail Food Refrigeration</t>
  </si>
  <si>
    <t>Other (specify)</t>
  </si>
  <si>
    <t>Polystyrene: Extruded Sheet</t>
  </si>
  <si>
    <t>Refrigerated Transport</t>
  </si>
  <si>
    <t>Integral Skin Polyurethane</t>
  </si>
  <si>
    <t>Cold Storage Warehouses</t>
  </si>
  <si>
    <t>Tobacco</t>
  </si>
  <si>
    <t>Tobacco Expansion</t>
  </si>
  <si>
    <t>Flexible Polyurethane</t>
  </si>
  <si>
    <t>Uranium Isotope Separation Processing  </t>
  </si>
  <si>
    <t>ACI</t>
  </si>
  <si>
    <t>Adhesives, Coatings, and Inks</t>
  </si>
  <si>
    <t>Rigid Polyurethane &amp; Polyisocyanurate Laminated Boardstock</t>
  </si>
  <si>
    <t>Ice Skating Rinks</t>
  </si>
  <si>
    <t>Sterilants</t>
  </si>
  <si>
    <t>Rigid Polyurethane: Slabstock and Other</t>
  </si>
  <si>
    <t>Aerosols</t>
  </si>
  <si>
    <t>Rigid Polyurethane: Sandwich Panels</t>
  </si>
  <si>
    <t>Fire</t>
  </si>
  <si>
    <t>Fire Suppression and Explosion Protection</t>
  </si>
  <si>
    <t>Inks</t>
  </si>
  <si>
    <t>Precision Cleaning</t>
  </si>
  <si>
    <t>Rigid Polyurethane: Commercial Refrigeration</t>
  </si>
  <si>
    <t>Solvents</t>
  </si>
  <si>
    <t>Cleaning Solvents</t>
  </si>
  <si>
    <t>Coatings</t>
  </si>
  <si>
    <t>Total Flooding Agents</t>
  </si>
  <si>
    <t>Electronics Cleaning</t>
  </si>
  <si>
    <t>Rigid Polyurethane: Spray</t>
  </si>
  <si>
    <t>Centrifugal</t>
  </si>
  <si>
    <t>Foams</t>
  </si>
  <si>
    <t>Foam Blowing</t>
  </si>
  <si>
    <t>Adhesives</t>
  </si>
  <si>
    <t>Propellants</t>
  </si>
  <si>
    <t>Streaming Agents</t>
  </si>
  <si>
    <t>Rigid Polyurethane: Appliance</t>
  </si>
  <si>
    <t>RefAC</t>
  </si>
  <si>
    <t>Refrigeration and Air Conditioning</t>
  </si>
  <si>
    <t>Named Range</t>
  </si>
  <si>
    <t>Sector</t>
  </si>
  <si>
    <t>N/A</t>
  </si>
  <si>
    <t>No</t>
  </si>
  <si>
    <t>R</t>
  </si>
  <si>
    <t>Yes</t>
  </si>
  <si>
    <t>N</t>
  </si>
  <si>
    <r>
      <rPr>
        <b/>
        <sz val="9"/>
        <color theme="1"/>
        <rFont val="Arial"/>
        <family val="2"/>
      </rPr>
      <t>United States</t>
    </r>
    <r>
      <rPr>
        <b/>
        <sz val="10"/>
        <color theme="1"/>
        <rFont val="Arial"/>
        <family val="2"/>
      </rPr>
      <t xml:space="preserve">
ENVIRONMENTAL PROTECTION AGENCY
</t>
    </r>
    <r>
      <rPr>
        <b/>
        <sz val="9"/>
        <color theme="1"/>
        <rFont val="Arial"/>
        <family val="2"/>
      </rPr>
      <t>Washington, DC 20460</t>
    </r>
  </si>
  <si>
    <t>Section G: Adhesives, Coatings &amp; Inks</t>
  </si>
  <si>
    <t>Section F: Sterilants</t>
  </si>
  <si>
    <t>Section E: Aerosols</t>
  </si>
  <si>
    <t>Section D: Fire Suppression</t>
  </si>
  <si>
    <t>Section B: Foam Blowing</t>
  </si>
  <si>
    <t>Section A: Refrigeration and Air Conditioning</t>
  </si>
  <si>
    <t>AGENCY USE ONLY</t>
  </si>
  <si>
    <t>Date of Receipt:</t>
  </si>
  <si>
    <t>Case Number:</t>
  </si>
  <si>
    <t>TSCA/SNAP ADDENDUM
for Significant New Alternatives</t>
  </si>
  <si>
    <t>X</t>
  </si>
  <si>
    <t>#</t>
  </si>
  <si>
    <t>Attachment Name/Citation</t>
  </si>
  <si>
    <t>Number of Pages</t>
  </si>
  <si>
    <t>I certify to the best of my knowledge and belief that:
1.  All information provided in this notice is complete and truthful as of the date of the submission.
2.  I am submitting with this notice all test data in my possession or control and a description of all other data known to or reasonably ascertainable by me.
3.  If this is a submission of a new alternative, the company named in Part I, Question 1a of this notice:
     (a) intends to manufacture, formulate, import, market, or use a new alternative to a Class I or Class II ozone-depleting substance    which is identified in Part I, Section B, Question 2.
   (b) seeks an acceptability determination on a new alternative(s) to a Class I or Class II ozone-depleting substance, which is identified in Part I, Section B, Question 2.
4.  The accuracy of the statements made in this notice reflects my best prediction of the anticipated facts regarding the alternative described herein.  Any knowing and willful misinterpretation is subject to criminal penalty pursuant to section 113(c) of the Clean Air Act and 18 U.S.C.§1001.</t>
  </si>
  <si>
    <r>
      <t>Date</t>
    </r>
    <r>
      <rPr>
        <sz val="9"/>
        <color theme="1"/>
        <rFont val="Calibri"/>
        <family val="2"/>
      </rPr>
      <t xml:space="preserve">  </t>
    </r>
  </si>
  <si>
    <r>
      <t xml:space="preserve">Print Name and Title of Authorized Official:          </t>
    </r>
    <r>
      <rPr>
        <sz val="8"/>
        <color theme="1"/>
        <rFont val="Times New Roman"/>
        <family val="1"/>
      </rPr>
      <t> </t>
    </r>
  </si>
  <si>
    <r>
      <t xml:space="preserve">Signature of Agent </t>
    </r>
    <r>
      <rPr>
        <sz val="8"/>
        <color theme="1"/>
        <rFont val="Times New Roman"/>
        <family val="1"/>
      </rPr>
      <t> </t>
    </r>
    <r>
      <rPr>
        <b/>
        <sz val="9"/>
        <color theme="1"/>
        <rFont val="Calibri"/>
        <family val="2"/>
      </rPr>
      <t xml:space="preserve">(Where Applicable):                  </t>
    </r>
  </si>
  <si>
    <t>Date</t>
  </si>
  <si>
    <t>Section A - Submitter Contact Information</t>
  </si>
  <si>
    <t>Name of Authorized Official</t>
  </si>
  <si>
    <t>Title</t>
  </si>
  <si>
    <t>Company/Organization</t>
  </si>
  <si>
    <t>Mailing Address</t>
  </si>
  <si>
    <t>Email Address</t>
  </si>
  <si>
    <t>Section A: Alternative-Specific Information</t>
  </si>
  <si>
    <t>(c) Chemical Abstracts Service (CAS) registry number</t>
  </si>
  <si>
    <t>Section B: End-Use and Application Information</t>
  </si>
  <si>
    <t>(a) ODP relative to CFC-11</t>
  </si>
  <si>
    <t>(b) Provide any additional data on the ODP of the proposed substitute (e.g. chlorine or bromine loading potentials).  Reference the source of this information and attach any supporting documentation.</t>
  </si>
  <si>
    <t>(a) 100-year GWP 
(Relative to carbon dioxide)</t>
  </si>
  <si>
    <t>TSCA/SNAP ADDENDUM</t>
  </si>
  <si>
    <t>When completed send CBI and public versions of this form and attachments electronically via CD or USB drive (preferred), or print to:</t>
  </si>
  <si>
    <t>Section B: Identification of Alternatives</t>
  </si>
  <si>
    <t>Sector(s)</t>
  </si>
  <si>
    <t>End-Use(s)</t>
  </si>
  <si>
    <t>If you chose "Other" as an end-use, please specify here.</t>
  </si>
  <si>
    <t>Section C: CONFIDENTIALITY CLAIMS</t>
  </si>
  <si>
    <t>Chillers (Commercial Comfort AC)</t>
  </si>
  <si>
    <t>Metals Cleaning</t>
  </si>
  <si>
    <t>Industrial Process Refrigeration (IPR)</t>
  </si>
  <si>
    <t>Industrial Process Air Conditioning</t>
  </si>
  <si>
    <t>Mechanical Heat Transfer</t>
  </si>
  <si>
    <t>Part II: Contact Information</t>
  </si>
  <si>
    <t>Telephone Number</t>
  </si>
  <si>
    <r>
      <t xml:space="preserve">2. Agent (if applicable): </t>
    </r>
    <r>
      <rPr>
        <sz val="9"/>
        <rFont val="Calibri"/>
        <family val="2"/>
      </rPr>
      <t xml:space="preserve">Complete only if you authorize an agent to assist you in preparing this notice. The agent must also sign the certification. </t>
    </r>
  </si>
  <si>
    <t>Is this person granted full access to Confidential Business Information?</t>
  </si>
  <si>
    <r>
      <rPr>
        <b/>
        <sz val="9"/>
        <rFont val="Calibri"/>
        <family val="2"/>
      </rPr>
      <t>4.</t>
    </r>
    <r>
      <rPr>
        <sz val="9"/>
        <rFont val="Calibri"/>
        <family val="2"/>
      </rPr>
      <t xml:space="preserve"> </t>
    </r>
    <r>
      <rPr>
        <b/>
        <sz val="9"/>
        <rFont val="Calibri"/>
        <family val="2"/>
      </rPr>
      <t>Joint Submitter (if applicable)</t>
    </r>
    <r>
      <rPr>
        <sz val="9"/>
        <rFont val="Calibri"/>
        <family val="2"/>
      </rPr>
      <t>: Identify the joint submitter, if any, who is authorized by the primary submitter to provide some of the information required in the notice.</t>
    </r>
  </si>
  <si>
    <t>Part III: General Information</t>
  </si>
  <si>
    <t xml:space="preserve">(c) Provide any additional data on the GWP of the alternative, including infrared absorption spectrum and infrared absorption capacity.  </t>
  </si>
  <si>
    <t xml:space="preserve">Positive Displacement Chillers (includes Reciprocating, Screw, Scroll, Rotary Compressors) </t>
  </si>
  <si>
    <t xml:space="preserve">Refrigerated Trailers (Reefers) </t>
  </si>
  <si>
    <t xml:space="preserve">Refrigerated Shipping Containers </t>
  </si>
  <si>
    <t>Remote Condensing Units for Walk-in Coolers or Multiple Reach-in Coolers</t>
  </si>
  <si>
    <t>Drinking Water Coolers</t>
  </si>
  <si>
    <t xml:space="preserve">Stand-alone Water Coolers </t>
  </si>
  <si>
    <t>Self-contained Ice Machines</t>
  </si>
  <si>
    <t>Household Refrigerator and Freezers</t>
  </si>
  <si>
    <t>Room Air Conditioners (such as window units, packaged terminal air conditioners (PTAC) and heat pumps (PTHP), and portable self-contained air conditioners)</t>
  </si>
  <si>
    <t>Mini-Splits, Non-Ducted</t>
  </si>
  <si>
    <t>Multi-Splits, Non-Ducted</t>
  </si>
  <si>
    <t>Split-Systems, Ducted, Household (Central A/C)</t>
  </si>
  <si>
    <t>Split-Systems, Ducted, Light Commercial (Central A/C)</t>
  </si>
  <si>
    <t xml:space="preserve">Packaged Rooftop Units </t>
  </si>
  <si>
    <t>Water-Source Air Conditioning and Heat Pumps</t>
  </si>
  <si>
    <t>Ground-Source Air Conditioning and Heat Pumps</t>
  </si>
  <si>
    <t xml:space="preserve">Buses and Passenger Rail </t>
  </si>
  <si>
    <t xml:space="preserve">Non-mechanical Heat Transfer </t>
  </si>
  <si>
    <t xml:space="preserve">Thermosiphon </t>
  </si>
  <si>
    <t xml:space="preserve">Recirculating Coolers </t>
  </si>
  <si>
    <t>Organic Rankine Cycle (ORC)</t>
  </si>
  <si>
    <t>Metal cleaning</t>
  </si>
  <si>
    <t>Electronics cleaning</t>
  </si>
  <si>
    <t>Precision cleaning</t>
  </si>
  <si>
    <t>Normally Occupied Areas</t>
  </si>
  <si>
    <t>Normally Unoccupied Areas</t>
  </si>
  <si>
    <t>Streaming Applications</t>
  </si>
  <si>
    <t>Consumer</t>
  </si>
  <si>
    <t>Technical</t>
  </si>
  <si>
    <t>Medical</t>
  </si>
  <si>
    <t>Sterilant</t>
  </si>
  <si>
    <t>Sterilization</t>
  </si>
  <si>
    <t>Section C: Cleaning Solvents</t>
  </si>
  <si>
    <r>
      <t>2. Additional End-Use Description:</t>
    </r>
    <r>
      <rPr>
        <sz val="9"/>
        <color theme="1"/>
        <rFont val="Calibri"/>
        <family val="2"/>
        <scheme val="minor"/>
      </rPr>
      <t xml:space="preserve"> Please describe the specific uses for which you are applying. For example, what is the equipment layout and where is the refrigerant located? Is it a direct expansion unit and/or does it use a secondary loop? In what types of locations will the equipment be used (e.g., for refrigeration this could include supermarkets, convenience stores, and/or restaurants)? Is the equipment for low, medium or high temperature refrigeration or air conditioning? Is air conditioning for the purpose of human comfort cooling or another application?</t>
    </r>
  </si>
  <si>
    <r>
      <rPr>
        <b/>
        <sz val="9"/>
        <color theme="1"/>
        <rFont val="Calibri"/>
        <family val="2"/>
        <scheme val="minor"/>
      </rPr>
      <t>2. Additional End-Use Description:</t>
    </r>
    <r>
      <rPr>
        <sz val="9"/>
        <color theme="1"/>
        <rFont val="Calibri"/>
        <family val="2"/>
        <scheme val="minor"/>
      </rPr>
      <t xml:space="preserve"> Please describe the specific uses for which you are applying. For example, what type of material will be blown? What method or type of equipment is used for foam blowing? Who will be using the foam blowing agent/equipment? Will the foam blowing agent be used by consumers or restricted to commercial use? For spray foams, how many components are used? Will the alternative be used in high or low pressure spray foam? </t>
    </r>
  </si>
  <si>
    <r>
      <t>2. Additional End-Use Description:</t>
    </r>
    <r>
      <rPr>
        <sz val="9"/>
        <color theme="1"/>
        <rFont val="Calibri"/>
        <family val="2"/>
        <scheme val="minor"/>
      </rPr>
      <t xml:space="preserve"> Please describe the specific uses for which you are applying. For example, what type of work pieces will be cleaned? What type of equipment will be used to perform cleaning (e.g., open top vapor degreaser, vacuum sealed equipment, conveyorized equipment)? Where will the cleaning occur (e.g., commercial or industrial setting)? Please note that this end-use does not include manual cleaning or textile cleaning.</t>
    </r>
  </si>
  <si>
    <r>
      <rPr>
        <b/>
        <sz val="9"/>
        <color theme="1"/>
        <rFont val="Calibri"/>
        <family val="2"/>
        <scheme val="minor"/>
      </rPr>
      <t>2. Additional End-Use Description:</t>
    </r>
    <r>
      <rPr>
        <sz val="9"/>
        <color theme="1"/>
        <rFont val="Calibri"/>
        <family val="2"/>
        <scheme val="minor"/>
      </rPr>
      <t xml:space="preserve"> Please describe the specific uses for which you are applying. For example, what is the method of distribution (e.g., localized, sprinkler system, handheld, gaseous)? Is it a clean agent? Is the agent aerosolized? Where will the fire suppression system be installed (e.g., marine, aviation, data center)? Where will handheld extinguishers be intended for use (e.g., residential, commercial, aviation)?</t>
    </r>
  </si>
  <si>
    <r>
      <t>2. Additional End-Use Description:</t>
    </r>
    <r>
      <rPr>
        <sz val="9"/>
        <color theme="1"/>
        <rFont val="Calibri"/>
        <family val="2"/>
        <scheme val="minor"/>
      </rPr>
      <t xml:space="preserve"> Please describe the specific uses for which you are applying. For example, in what type of products will the substitute be used (e.g., personal care, automotive, electrical contact cleaner, degreaser, medical adhesive spray, MDI)? </t>
    </r>
  </si>
  <si>
    <r>
      <rPr>
        <b/>
        <sz val="9"/>
        <color theme="1"/>
        <rFont val="Calibri"/>
        <family val="2"/>
        <scheme val="minor"/>
      </rPr>
      <t>3. Consumer Use</t>
    </r>
    <r>
      <rPr>
        <sz val="9"/>
        <color theme="1"/>
        <rFont val="Calibri"/>
        <family val="2"/>
        <scheme val="minor"/>
      </rPr>
      <t>: Please indicate whether the proposed substitute will be used for consumer use. If yes, describe the anticipated consumer applications.</t>
    </r>
  </si>
  <si>
    <r>
      <rPr>
        <b/>
        <sz val="9"/>
        <color theme="1"/>
        <rFont val="Calibri"/>
        <family val="2"/>
        <scheme val="minor"/>
      </rPr>
      <t>2. Additional End-Use Description:</t>
    </r>
    <r>
      <rPr>
        <sz val="9"/>
        <color theme="1"/>
        <rFont val="Calibri"/>
        <family val="2"/>
        <scheme val="minor"/>
      </rPr>
      <t xml:space="preserve"> Please describe the specific uses for which you are applying. For example, how is the sterilant applied (e.g., sterilization chambers)?</t>
    </r>
  </si>
  <si>
    <t xml:space="preserve">(c) Flashpoint              </t>
  </si>
  <si>
    <t>(d) Heat of combustion</t>
  </si>
  <si>
    <r>
      <rPr>
        <b/>
        <sz val="9"/>
        <color theme="1"/>
        <rFont val="Calibri"/>
        <family val="2"/>
        <scheme val="minor"/>
      </rPr>
      <t>4.  Production and Market Share</t>
    </r>
    <r>
      <rPr>
        <sz val="9"/>
        <color theme="1"/>
        <rFont val="Calibri"/>
        <family val="2"/>
        <scheme val="minor"/>
      </rPr>
      <t>: Provide estimated information on production of the proposed substitute by end-use.  If possible, estimate the percentage of the market held by the ODS being replaced that will be captured by this proposed substitute.</t>
    </r>
  </si>
  <si>
    <t>(c) Years until maximum market penetration</t>
  </si>
  <si>
    <t>(d) Maximum annual production at market penetration</t>
  </si>
  <si>
    <t>Associated Section of TSCA/SNAP Addendum (Part/Section/Question)</t>
  </si>
  <si>
    <t>Part V: Additional Information</t>
  </si>
  <si>
    <t>Part VI: Attachments</t>
  </si>
  <si>
    <t>Part VII: Certification</t>
  </si>
  <si>
    <r>
      <t xml:space="preserve">Signature of Authorized Official (Original Signature Required):                        </t>
    </r>
    <r>
      <rPr>
        <sz val="8"/>
        <color theme="1"/>
        <rFont val="Times New Roman"/>
        <family val="1"/>
      </rPr>
      <t> </t>
    </r>
  </si>
  <si>
    <t>(a) Typical charge size 
(kg)</t>
  </si>
  <si>
    <t>(b) Maximum charge size 
(kg)</t>
  </si>
  <si>
    <r>
      <t>(d) Typical room size 
(m</t>
    </r>
    <r>
      <rPr>
        <b/>
        <vertAlign val="superscript"/>
        <sz val="9"/>
        <color theme="1"/>
        <rFont val="Calibri"/>
        <family val="2"/>
      </rPr>
      <t>3</t>
    </r>
    <r>
      <rPr>
        <b/>
        <sz val="9"/>
        <color theme="1"/>
        <rFont val="Calibri"/>
        <family val="2"/>
      </rPr>
      <t>)</t>
    </r>
  </si>
  <si>
    <r>
      <t>(e) Minimum room size (m</t>
    </r>
    <r>
      <rPr>
        <b/>
        <vertAlign val="superscript"/>
        <sz val="9"/>
        <color theme="1"/>
        <rFont val="Calibri"/>
        <family val="2"/>
      </rPr>
      <t>3</t>
    </r>
    <r>
      <rPr>
        <b/>
        <sz val="9"/>
        <color theme="1"/>
        <rFont val="Calibri"/>
        <family val="2"/>
      </rPr>
      <t>)</t>
    </r>
  </si>
  <si>
    <t>(f) Anticipated room air exchange rate (ACH)</t>
  </si>
  <si>
    <t>(a) Typical amount of substitute per can (g)</t>
  </si>
  <si>
    <t>(b) Maximum amount of substitute per can (g)</t>
  </si>
  <si>
    <t>(c) Typical total weight of aerosol Can (g)</t>
  </si>
  <si>
    <t>(d) Maximum total weight of aerosol can (g)</t>
  </si>
  <si>
    <t>(b) Maximum amount per dispenser (g or %)</t>
  </si>
  <si>
    <t>(c) Typical total weight of dispenser (g)</t>
  </si>
  <si>
    <t>(d) Maximum total weight of dispenser (g)</t>
  </si>
  <si>
    <t>(b) Anticipated room air exchange rate (ACH)</t>
  </si>
  <si>
    <t>(a) Typical amount of blowing agent
(kg)</t>
  </si>
  <si>
    <t>(b) Maximum amount of blowing agent (kg)</t>
  </si>
  <si>
    <r>
      <rPr>
        <b/>
        <sz val="9"/>
        <color theme="1"/>
        <rFont val="Calibri"/>
        <family val="2"/>
        <scheme val="minor"/>
      </rPr>
      <t>1. Application of Proposed Substitute</t>
    </r>
    <r>
      <rPr>
        <sz val="9"/>
        <color theme="1"/>
        <rFont val="Calibri"/>
        <family val="2"/>
        <scheme val="minor"/>
      </rPr>
      <t>.  If the substitute is proposed for use in the aerosols sector (as specified in Part III, Section B, Number 1), please provide information on the charge size and associated aerosols can size anticipated.</t>
    </r>
  </si>
  <si>
    <r>
      <rPr>
        <b/>
        <sz val="9"/>
        <color theme="1"/>
        <rFont val="Calibri"/>
        <family val="2"/>
        <scheme val="minor"/>
      </rPr>
      <t>1. Application of Proposed Substitute</t>
    </r>
    <r>
      <rPr>
        <sz val="9"/>
        <color theme="1"/>
        <rFont val="Calibri"/>
        <family val="2"/>
        <scheme val="minor"/>
      </rPr>
      <t>. If the substitute is proposed for use in the sterilants sector (as specified in Part III, Section B, Number 1), please provide information on the amount and associated room size anticipated.</t>
    </r>
  </si>
  <si>
    <t>(a) Typical amount per dispenser 
(g or %)</t>
  </si>
  <si>
    <r>
      <rPr>
        <b/>
        <sz val="9"/>
        <color theme="1"/>
        <rFont val="Calibri"/>
        <family val="2"/>
        <scheme val="minor"/>
      </rPr>
      <t>1. Application of Proposed Substitute</t>
    </r>
    <r>
      <rPr>
        <sz val="9"/>
        <color theme="1"/>
        <rFont val="Calibri"/>
        <family val="2"/>
        <scheme val="minor"/>
      </rPr>
      <t xml:space="preserve">. If the substitute is proposed for use in the fire suppression and explosion protection sector (as specified in Part III, Section B, Number 1), please provide information on the charge size, associated room size, and associated equipment size anticipated. </t>
    </r>
    <r>
      <rPr>
        <i/>
        <sz val="9"/>
        <color theme="1"/>
        <rFont val="Calibri"/>
        <family val="2"/>
        <scheme val="minor"/>
      </rPr>
      <t>Note: If personal monitoring data is provided, you are not required to respond to questions (d) through (f) below.</t>
    </r>
  </si>
  <si>
    <t>(a) Chemical name (preferably IUPAC nomenclature)</t>
  </si>
  <si>
    <t>(b) Percent composition (by weight)</t>
  </si>
  <si>
    <t>(d) Molecular formula</t>
  </si>
  <si>
    <r>
      <t>Proposed substitute 
(</t>
    </r>
    <r>
      <rPr>
        <b/>
        <i/>
        <sz val="9"/>
        <color theme="1"/>
        <rFont val="Calibri"/>
        <family val="2"/>
      </rPr>
      <t>If blend, include ODP of each constituent</t>
    </r>
    <r>
      <rPr>
        <b/>
        <sz val="9"/>
        <color theme="1"/>
        <rFont val="Calibri"/>
        <family val="2"/>
      </rPr>
      <t>)</t>
    </r>
  </si>
  <si>
    <t>Information sources</t>
  </si>
  <si>
    <t>Supporting documentation attached?</t>
  </si>
  <si>
    <t>Attachment name</t>
  </si>
  <si>
    <t>Proposed substitute 
(If blend, include GWP of each constituent)</t>
  </si>
  <si>
    <t>(c) Replacement ratio 
(lb: lb)</t>
  </si>
  <si>
    <t>Standard number and title </t>
  </si>
  <si>
    <t>(a) Technology changes to use alternative and address material compatibility issues when retrofitting</t>
  </si>
  <si>
    <r>
      <t>Energy efficiency (+/- X%) relative to substance(s) being replaced</t>
    </r>
    <r>
      <rPr>
        <b/>
        <sz val="9"/>
        <color theme="1"/>
        <rFont val="Times New Roman"/>
        <family val="1"/>
      </rPr>
      <t> </t>
    </r>
  </si>
  <si>
    <t>Summary of results</t>
  </si>
  <si>
    <t>2. Commercial/trade name(s) of alternative:</t>
  </si>
  <si>
    <r>
      <rPr>
        <b/>
        <sz val="9"/>
        <rFont val="Calibri"/>
        <family val="2"/>
        <scheme val="minor"/>
      </rPr>
      <t>5.</t>
    </r>
    <r>
      <rPr>
        <sz val="9"/>
        <rFont val="Calibri"/>
        <family val="2"/>
        <scheme val="minor"/>
      </rPr>
      <t xml:space="preserve"> </t>
    </r>
    <r>
      <rPr>
        <b/>
        <sz val="9"/>
        <rFont val="Calibri"/>
        <family val="2"/>
        <scheme val="minor"/>
      </rPr>
      <t>Energy Efficiency</t>
    </r>
    <r>
      <rPr>
        <sz val="9"/>
        <rFont val="Calibri"/>
        <family val="2"/>
        <scheme val="minor"/>
      </rPr>
      <t>: Provide the alternative’s impact on energy efficiency relative to the substance it is replacing in similar applications for refrigeration, air conditioning, or foam blowing. Attach documentation, if available.</t>
    </r>
  </si>
  <si>
    <t>Section C: Flammability</t>
  </si>
  <si>
    <t xml:space="preserve">(b) For flammable foam blowing agents used in spray foam, provide a training program that addresses flammability concerns </t>
  </si>
  <si>
    <t xml:space="preserve">(c) Additional information on flammability concerns and mitigation measures: </t>
  </si>
  <si>
    <t>For All Flammable Substitutes</t>
  </si>
  <si>
    <t xml:space="preserve">@ 20°C       </t>
  </si>
  <si>
    <r>
      <t xml:space="preserve">Via US Postal Service:
</t>
    </r>
    <r>
      <rPr>
        <sz val="8"/>
        <rFont val="Calibri"/>
        <family val="2"/>
      </rPr>
      <t>SNAP Document Control Officer
U.S. EPA
Mail Code: 6205</t>
    </r>
    <r>
      <rPr>
        <sz val="8"/>
        <color rgb="FF7030A0"/>
        <rFont val="Calibri"/>
        <family val="2"/>
      </rPr>
      <t>T</t>
    </r>
    <r>
      <rPr>
        <sz val="8"/>
        <rFont val="Calibri"/>
        <family val="2"/>
      </rPr>
      <t xml:space="preserve">
1200 Pennsylvania Ave, NW
Washington DC 20460
</t>
    </r>
  </si>
  <si>
    <t>Part I: Introduction and CBI Information</t>
  </si>
  <si>
    <t>Section A: Introduction</t>
  </si>
  <si>
    <t>1. Identify Proposed Substitute</t>
  </si>
  <si>
    <t>(b) Atmospheric lifetime</t>
  </si>
  <si>
    <t>Mark all end-uses and applications that apply</t>
  </si>
  <si>
    <t>N, R</t>
  </si>
  <si>
    <t>(a) New (N) Equipment, Retrofit (R)Equipment, or both (N,R)? Please disregard if proposed substitute is not a refrigerant.</t>
  </si>
  <si>
    <t>Other (e.g., International Electrochemical Commission (IEC), International Organization for Standardization (ISO)), National Fire Protection Association (NFPA)</t>
  </si>
  <si>
    <r>
      <t xml:space="preserve">3. Compressor Oil: </t>
    </r>
    <r>
      <rPr>
        <sz val="9"/>
        <color theme="1"/>
        <rFont val="Calibri"/>
        <family val="2"/>
        <scheme val="minor"/>
      </rPr>
      <t xml:space="preserve">If the proposed substitute is a refrigerant, provide information on the chemical class of refrigerant oil you anticipate will be used (e.g., polyalkylene glycol, polyolester, mineral oil, etc.)  and information on refrigerant/oil solubility. </t>
    </r>
  </si>
  <si>
    <r>
      <t>1.</t>
    </r>
    <r>
      <rPr>
        <sz val="9"/>
        <rFont val="Calibri"/>
        <family val="2"/>
        <scheme val="minor"/>
      </rPr>
      <t xml:space="preserve"> </t>
    </r>
    <r>
      <rPr>
        <b/>
        <sz val="9"/>
        <rFont val="Calibri"/>
        <family val="2"/>
        <scheme val="minor"/>
      </rPr>
      <t xml:space="preserve">Flammability-Related Physical and Chemical Properties. </t>
    </r>
    <r>
      <rPr>
        <sz val="9"/>
        <rFont val="Calibri"/>
        <family val="2"/>
        <scheme val="minor"/>
      </rPr>
      <t xml:space="preserve">Provide information on the physical and chemical properties relevant to evaluating the flammability of the proposed substitute. </t>
    </r>
    <r>
      <rPr>
        <i/>
        <sz val="9"/>
        <rFont val="Calibri"/>
        <family val="2"/>
        <scheme val="minor"/>
      </rPr>
      <t>Please note: If a property is only required for specific sectors, it is noted in parentheses. Also, if any parameter has also been provided in the PMN form, it does not need to be repeated here.</t>
    </r>
  </si>
  <si>
    <t xml:space="preserve">2. Flammability Assessments and Test Data. </t>
  </si>
  <si>
    <t>(a) Results of ASTM E681 for flammability limits in air (include temperature at which test was conducted in summary of results)</t>
  </si>
  <si>
    <t>(b) Additional analyses (optional)</t>
  </si>
  <si>
    <t>(c) Changes in labor and energy costs</t>
  </si>
  <si>
    <t>(d) Ongoing operational costs of equipment</t>
  </si>
  <si>
    <r>
      <rPr>
        <b/>
        <sz val="9"/>
        <color theme="1"/>
        <rFont val="Calibri"/>
        <family val="2"/>
        <scheme val="minor"/>
      </rPr>
      <t>3.</t>
    </r>
    <r>
      <rPr>
        <sz val="9"/>
        <color theme="1"/>
        <rFont val="Calibri"/>
        <family val="2"/>
        <scheme val="minor"/>
      </rPr>
      <t xml:space="preserve">  </t>
    </r>
    <r>
      <rPr>
        <b/>
        <sz val="9"/>
        <color theme="1"/>
        <rFont val="Calibri"/>
        <family val="2"/>
        <scheme val="minor"/>
      </rPr>
      <t>Technology Changes and Costs</t>
    </r>
    <r>
      <rPr>
        <sz val="9"/>
        <color theme="1"/>
        <rFont val="Calibri"/>
        <family val="2"/>
        <scheme val="minor"/>
      </rPr>
      <t xml:space="preserve">: Describe any new equipment technology changes and associated costs that will be necessary in order to use the proposed substitute. </t>
    </r>
  </si>
  <si>
    <t>Part IV: Sector-Specific Information</t>
  </si>
  <si>
    <t>(a) Equipment Lifetime (years)</t>
  </si>
  <si>
    <t>(b) Typical charge size (kg)</t>
  </si>
  <si>
    <t>(c) Maximum charge size (kg)</t>
  </si>
  <si>
    <t>(d) Equipment capacity (kWh, tons)</t>
  </si>
  <si>
    <r>
      <rPr>
        <b/>
        <sz val="9"/>
        <color theme="1"/>
        <rFont val="Calibri"/>
        <family val="2"/>
        <scheme val="minor"/>
      </rPr>
      <t>1.</t>
    </r>
    <r>
      <rPr>
        <sz val="9"/>
        <color theme="1"/>
        <rFont val="Calibri"/>
        <family val="2"/>
        <scheme val="minor"/>
      </rPr>
      <t xml:space="preserve"> </t>
    </r>
    <r>
      <rPr>
        <b/>
        <sz val="9"/>
        <color theme="1"/>
        <rFont val="Calibri"/>
        <family val="2"/>
        <scheme val="minor"/>
      </rPr>
      <t>Application of Proposed Substitute</t>
    </r>
    <r>
      <rPr>
        <sz val="9"/>
        <color theme="1"/>
        <rFont val="Calibri"/>
        <family val="2"/>
        <scheme val="minor"/>
      </rPr>
      <t xml:space="preserve">. If the substitute is proposed for use in the refrigeration and air-conditioning sector (as specified in Part III, Section B, Number 1), please provide information on the equipment lifetime, charge size, associated room size, and associated equipment size anticipated. </t>
    </r>
    <r>
      <rPr>
        <i/>
        <sz val="9"/>
        <color theme="1"/>
        <rFont val="Calibri"/>
        <family val="2"/>
        <scheme val="minor"/>
      </rPr>
      <t>Note: If personal monitoring data is provided, you are not required to respond to questions (d) through (f) below.</t>
    </r>
  </si>
  <si>
    <r>
      <t>(c) Typical room size 
(m</t>
    </r>
    <r>
      <rPr>
        <b/>
        <vertAlign val="superscript"/>
        <sz val="9"/>
        <color theme="1"/>
        <rFont val="Calibri"/>
        <family val="2"/>
      </rPr>
      <t>3</t>
    </r>
    <r>
      <rPr>
        <b/>
        <sz val="9"/>
        <color theme="1"/>
        <rFont val="Calibri"/>
        <family val="2"/>
      </rPr>
      <t>)</t>
    </r>
  </si>
  <si>
    <r>
      <t>(d) Minimum room size (m</t>
    </r>
    <r>
      <rPr>
        <b/>
        <vertAlign val="superscript"/>
        <sz val="9"/>
        <color theme="1"/>
        <rFont val="Calibri"/>
        <family val="2"/>
      </rPr>
      <t>3</t>
    </r>
    <r>
      <rPr>
        <b/>
        <sz val="9"/>
        <color theme="1"/>
        <rFont val="Calibri"/>
        <family val="2"/>
      </rPr>
      <t>)</t>
    </r>
  </si>
  <si>
    <t>(e) Anticipated room air exchange rate (ACH)</t>
  </si>
  <si>
    <r>
      <rPr>
        <b/>
        <sz val="9"/>
        <rFont val="Calibri"/>
        <family val="2"/>
        <scheme val="minor"/>
      </rPr>
      <t>1.</t>
    </r>
    <r>
      <rPr>
        <sz val="9"/>
        <rFont val="Calibri"/>
        <family val="2"/>
        <scheme val="minor"/>
      </rPr>
      <t xml:space="preserve"> </t>
    </r>
    <r>
      <rPr>
        <b/>
        <sz val="9"/>
        <rFont val="Calibri"/>
        <family val="2"/>
        <scheme val="minor"/>
      </rPr>
      <t>Application of Proposed Substitute</t>
    </r>
    <r>
      <rPr>
        <sz val="9"/>
        <rFont val="Calibri"/>
        <family val="2"/>
        <scheme val="minor"/>
      </rPr>
      <t xml:space="preserve">. If the substitute is proposed for use in the foam blowing sector (as specified in Part III, Section B, Number 1), please provide information on the amount of blowing agent, associated room size, and associated equipment size anticipated. </t>
    </r>
    <r>
      <rPr>
        <i/>
        <sz val="9"/>
        <rFont val="Calibri"/>
        <family val="2"/>
        <scheme val="minor"/>
      </rPr>
      <t xml:space="preserve"> Note: If you provide personal monitoring data, you are not required to respond to questions (c) through (e) below</t>
    </r>
    <r>
      <rPr>
        <sz val="9"/>
        <rFont val="Calibri"/>
        <family val="2"/>
        <scheme val="minor"/>
      </rPr>
      <t>.</t>
    </r>
  </si>
  <si>
    <t>(a) Provide information on the leak-tightness of the equipment (e.g., typical and maximum leak rate of equipment)</t>
  </si>
  <si>
    <t>(a) Provide information on the leak-tightness of the equipment (e.g., maximum and typical leak rate of equipment)</t>
  </si>
  <si>
    <r>
      <rPr>
        <b/>
        <sz val="9"/>
        <color theme="1"/>
        <rFont val="Calibri"/>
        <family val="2"/>
        <scheme val="minor"/>
      </rPr>
      <t>1.</t>
    </r>
    <r>
      <rPr>
        <sz val="9"/>
        <color theme="1"/>
        <rFont val="Calibri"/>
        <family val="2"/>
        <scheme val="minor"/>
      </rPr>
      <t xml:space="preserve"> </t>
    </r>
    <r>
      <rPr>
        <b/>
        <sz val="9"/>
        <color theme="1"/>
        <rFont val="Calibri"/>
        <family val="2"/>
        <scheme val="minor"/>
      </rPr>
      <t>Application of Proposed Substitute</t>
    </r>
    <r>
      <rPr>
        <sz val="9"/>
        <color theme="1"/>
        <rFont val="Calibri"/>
        <family val="2"/>
        <scheme val="minor"/>
      </rPr>
      <t>. If the substitute is proposed for the adhesives, coatings, and inks sector (as specified in Part III, Section B, Number I), please provide information on the associated dispenser</t>
    </r>
    <r>
      <rPr>
        <sz val="9"/>
        <color rgb="FFFF0000"/>
        <rFont val="Calibri"/>
        <family val="2"/>
        <scheme val="minor"/>
      </rPr>
      <t xml:space="preserve"> </t>
    </r>
    <r>
      <rPr>
        <sz val="9"/>
        <color theme="1"/>
        <rFont val="Calibri"/>
        <family val="2"/>
        <scheme val="minor"/>
      </rPr>
      <t xml:space="preserve">size anticipated for the proposed substitute in the proposed end-use(s). </t>
    </r>
  </si>
  <si>
    <r>
      <rPr>
        <b/>
        <sz val="9"/>
        <color theme="1"/>
        <rFont val="Calibri"/>
        <family val="2"/>
        <scheme val="minor"/>
      </rPr>
      <t>3. Compatibility</t>
    </r>
    <r>
      <rPr>
        <sz val="9"/>
        <color theme="1"/>
        <rFont val="Calibri"/>
        <family val="2"/>
        <scheme val="minor"/>
      </rPr>
      <t xml:space="preserve">: Provide information on the compatibility of the proposed substitute with metals and plastics. </t>
    </r>
  </si>
  <si>
    <r>
      <rPr>
        <b/>
        <sz val="9"/>
        <color theme="1"/>
        <rFont val="Calibri"/>
        <family val="2"/>
        <scheme val="minor"/>
      </rPr>
      <t>2. Additional End-Use Description</t>
    </r>
    <r>
      <rPr>
        <sz val="9"/>
        <color theme="1"/>
        <rFont val="Calibri"/>
        <family val="2"/>
        <scheme val="minor"/>
      </rPr>
      <t>: Please describe the specific use for which you are applying. For example, in what type of products will the substitute be used for adhesives (e.g., laminate, hardwood flooring, flexible foam, tire patch, metal to rubber, marine); coatings (e.g., metal coatings, wood stains, aerospace coating), or inks (e.g., flexographic printing, rotogravure printing)? What is the application method (e.g., spray gun, aerosol can, dip tank)?</t>
    </r>
  </si>
  <si>
    <t>(b) Capital costs associated with proposed substitute,  alternative process, new equipment, and/or new materials</t>
  </si>
  <si>
    <r>
      <rPr>
        <b/>
        <sz val="9"/>
        <color theme="1"/>
        <rFont val="Calibri"/>
        <family val="2"/>
        <scheme val="minor"/>
      </rPr>
      <t>1.</t>
    </r>
    <r>
      <rPr>
        <sz val="9"/>
        <color theme="1"/>
        <rFont val="Calibri"/>
        <family val="2"/>
        <scheme val="minor"/>
      </rPr>
      <t xml:space="preserve"> </t>
    </r>
    <r>
      <rPr>
        <b/>
        <sz val="9"/>
        <color theme="1"/>
        <rFont val="Calibri"/>
        <family val="2"/>
        <scheme val="minor"/>
      </rPr>
      <t>Application of Proposed Substitute</t>
    </r>
    <r>
      <rPr>
        <sz val="9"/>
        <color theme="1"/>
        <rFont val="Calibri"/>
        <family val="2"/>
        <scheme val="minor"/>
      </rPr>
      <t>. If the substitute is proposed for use the cleaning solvent sector (as specified in Part III, Section B, Number 1), please provide information on the following. Note: If you provide personal monitoring data, you are not required to respond to questions (a) through (b) below.</t>
    </r>
  </si>
  <si>
    <t>Note: Information claimed as confidential should be placed in [brackets] and marked as CBI. If information is claimed as CBI, then a public version of the submission must be submitted with the bracketed information redacted or removed.</t>
  </si>
  <si>
    <r>
      <t>4.  Ozone-depletion potential (ODP):</t>
    </r>
    <r>
      <rPr>
        <sz val="9"/>
        <color theme="1"/>
        <rFont val="Calibri"/>
        <family val="2"/>
      </rPr>
      <t xml:space="preserve"> Provide the 100-year ODP of the proposed substitute relative to CFC-11. If the substitute is a blend, provide the ODPs of the individual constituents. Reference the source for each ODP.</t>
    </r>
  </si>
  <si>
    <r>
      <t xml:space="preserve">5.  Global Warming Characteristics: </t>
    </r>
    <r>
      <rPr>
        <sz val="9"/>
        <color theme="1"/>
        <rFont val="Calibri"/>
        <family val="2"/>
      </rPr>
      <t>Provide the alternative's global warming potential relative to carbon dioxide over a 100-year time horizon and atmospheric lifetime. Reference the Fourth Assessment Report of the Intergovernmental Panel on Climate Change (IPCC AR4). Alternate sources may include the 2010 World Meteorological Organization (WMO) Scientific Assessment of Ozone Depletion or the peer-reviewed literature. If the substitute is a blend, provide the GWPs of the individual constituents and an estimate of the blend at its nominal composition.</t>
    </r>
  </si>
  <si>
    <t xml:space="preserve">CONFIDENTIALITY CLAIMS: All contacts listed on this page will be granted access to CBI, unless otherwise noted. </t>
  </si>
  <si>
    <t>(c) Identify the discharge rate (g/s) of the fire extinguishing device</t>
  </si>
  <si>
    <t>(a) Is the substitute exempt from the definition of volatile organic compound (VOC) under CAA regulations (see 40 CFR 51.100(s)) addressing the development of State Implementation Plans (SIPs) to attain and maintain the national ambient air quality standards?</t>
  </si>
  <si>
    <t>(b) For blends, which components, if any, are exempt from the definition of VOC at 40 CFR 51.100(s)?</t>
  </si>
  <si>
    <t>Proposed Substitute/Component</t>
  </si>
  <si>
    <r>
      <t>MIR (g O</t>
    </r>
    <r>
      <rPr>
        <b/>
        <vertAlign val="subscript"/>
        <sz val="9"/>
        <color theme="1"/>
        <rFont val="Calibri"/>
        <family val="2"/>
        <scheme val="minor"/>
      </rPr>
      <t>3</t>
    </r>
    <r>
      <rPr>
        <b/>
        <sz val="9"/>
        <color theme="1"/>
        <rFont val="Calibri"/>
        <family val="2"/>
        <scheme val="minor"/>
      </rPr>
      <t>/g VOC)</t>
    </r>
  </si>
  <si>
    <t>Other</t>
  </si>
  <si>
    <t>1. Please provide the reasons why the cited passages qualify for confidential treatment.</t>
  </si>
  <si>
    <t>2. If you assert that disclosure of this information would be likely to result in substantial harmful effects to you, describe those harmful effects and explain why they should be viewed as substantial.</t>
  </si>
  <si>
    <t>3. Indicate the length of time—until a specific date or event, or permanently—for which the information should be treated as confidential.</t>
  </si>
  <si>
    <t>4. Identify the measures you have taken to guard against undesired disclosure of this information.</t>
  </si>
  <si>
    <t>5. Describe the extent to which the information has been disclosed, and what precautions have been taken in connection with these disclosures.</t>
  </si>
  <si>
    <t>6. Are copies of any determinations of confidentiality previously made by EPA, other Federal agencies, or courts concerning this information enclosed?</t>
  </si>
  <si>
    <r>
      <t xml:space="preserve">ADDITIONAL STATEMENT OF DATA CONFIDENTIALITY CLAIMS
</t>
    </r>
    <r>
      <rPr>
        <b/>
        <i/>
        <sz val="9"/>
        <color theme="1"/>
        <rFont val="Calibri"/>
        <family val="2"/>
        <scheme val="minor"/>
      </rPr>
      <t>Please provide any additional information on confidentiality claims below.</t>
    </r>
  </si>
  <si>
    <t xml:space="preserve">Anyone submitting data which are to be treated as Clean Air Act Confidential Business Information (CBI), must assert and substantiate a claim of confidentiality at the time of the initial submission.  All information claimed as CBI will be treated in a manner consistent with 40 CFR Part 2, Subpart B.  Failure to assert and substantiate a claim of confidentiality at the time of submission may result in disclosure of information by the Agency without further notice.
To assert a claim on this form, [bracket] the information you claim as confidential and mark the confidential box in the column on the right-side of the corresponding row. If any information is claimed as confidential, you must substantiate those claims below and provide both the confidential version and a “sanitized” version of this notice, including attachments, to EPA at the time of the initial submission.  
Information submitted as CBI may be accessed by companies designated as Authorized Representatives of the United States Environmental Protection Agency (EPA) under an EPA contract for the purpose of assisting EPA in the development and implementation of national regulations for the protection of stratospheric ozone, including the evaluation of SNAP Information Notices.  These Authorized Representatives may have access to any information received by the Stratospheric Protection Division within the EPA’s Office of the Atmospheric Programs.  Access to such information is necessary to ensure that these companies can complete the work required by the contract. Such Authorized Representatives of the Administrator are subject to the provisions of 42 U.S.C. 7414(c) respecting confidential business information as implemented by 40 CFR 2.301(h).
</t>
  </si>
  <si>
    <t xml:space="preserve">For any portion of a submission that you claim as confidential, please provide the following information as part of the Statement of Data Confidentiality Claims. </t>
  </si>
  <si>
    <r>
      <t>3. PMN Form.</t>
    </r>
    <r>
      <rPr>
        <sz val="9"/>
        <color theme="1"/>
        <rFont val="Calibri"/>
        <family val="2"/>
      </rPr>
      <t xml:space="preserve"> Is the PMN form provided as an attachment to this TSCA/SNAP Addendum?</t>
    </r>
  </si>
  <si>
    <r>
      <t>2. Indicate the</t>
    </r>
    <r>
      <rPr>
        <b/>
        <strike/>
        <sz val="9"/>
        <color rgb="FF00B050"/>
        <rFont val="Calibri"/>
        <family val="2"/>
        <scheme val="minor"/>
      </rPr>
      <t xml:space="preserve"> </t>
    </r>
    <r>
      <rPr>
        <b/>
        <sz val="9"/>
        <color theme="1"/>
        <rFont val="Calibri"/>
        <family val="2"/>
        <scheme val="minor"/>
      </rPr>
      <t>sector and end-use for which you are submitting this TSCA/SNAP Addendum.</t>
    </r>
  </si>
  <si>
    <t>(a) Byproduct Chemical Name</t>
  </si>
  <si>
    <t>(b) Percent Composition (by weight)</t>
  </si>
  <si>
    <t>(c) CAS registry number</t>
  </si>
  <si>
    <t>(d) When is product formed?</t>
  </si>
  <si>
    <t>(e) Amount Formed (g)</t>
  </si>
  <si>
    <t>(a) Degradation Product Chemical Name</t>
  </si>
  <si>
    <t>(e) Rate of Formation (g/s)</t>
  </si>
  <si>
    <t>(b) ODS (and/or other substances) being replaced</t>
  </si>
  <si>
    <t>Pre-manufacture Notice or Significant New Use Notice</t>
  </si>
  <si>
    <t>Claim of TSCA CBI information as "Clean Air Act Confidential Business Information"</t>
  </si>
  <si>
    <t>If no, please provide an explanation.</t>
  </si>
  <si>
    <t>References</t>
  </si>
  <si>
    <t>Refrigeration Equipment within Ship holds</t>
  </si>
  <si>
    <t>For Refrigerants Only</t>
  </si>
  <si>
    <t>Food Refrigeration</t>
  </si>
  <si>
    <t>Non-Food Refrigeration</t>
  </si>
  <si>
    <t>Medical and Laboratory Refrigeration Equipment (low/medium temperature that maintain temperatures above -80 °F (-62 °C))</t>
  </si>
  <si>
    <t>Please provide any additional information in this section.</t>
  </si>
  <si>
    <r>
      <t>(d) If the proposed substitute or any components of a blend is captured as a byproduct of another manufacturing or industrial process, indicate the source of the alternative.</t>
    </r>
    <r>
      <rPr>
        <b/>
        <sz val="9"/>
        <color theme="1"/>
        <rFont val="Times New Roman"/>
        <family val="1"/>
      </rPr>
      <t> </t>
    </r>
  </si>
  <si>
    <t>Refrigeration systems that maintain temperatures at -80°F (-62 °C) or lower (e.g., medical freezers, freeze dryers).</t>
  </si>
  <si>
    <r>
      <t xml:space="preserve">Via Delivery Service:
</t>
    </r>
    <r>
      <rPr>
        <sz val="8"/>
        <rFont val="Calibri"/>
        <family val="2"/>
      </rPr>
      <t xml:space="preserve">SNAP Document Control Officer
U.S. EPA
Stratospheric Protection Division
4th Floor,  4355FF (MC 6205T)
1201 Constitution Ave., NW
Washington, DC 20004
</t>
    </r>
  </si>
  <si>
    <r>
      <t xml:space="preserve">1. Person Submitting Notice (in U.S.): </t>
    </r>
    <r>
      <rPr>
        <sz val="9"/>
        <rFont val="Calibri"/>
        <family val="2"/>
      </rPr>
      <t xml:space="preserve">Enter information for the official who signs the certification in </t>
    </r>
    <r>
      <rPr>
        <b/>
        <sz val="9"/>
        <rFont val="Calibri"/>
        <family val="2"/>
      </rPr>
      <t>Part VII Certification</t>
    </r>
    <r>
      <rPr>
        <sz val="9"/>
        <rFont val="Calibri"/>
        <family val="2"/>
      </rPr>
      <t>.</t>
    </r>
  </si>
  <si>
    <r>
      <t>3. Technical Contact (in U.S.):</t>
    </r>
    <r>
      <rPr>
        <sz val="9"/>
        <rFont val="Calibri"/>
        <family val="2"/>
      </rPr>
      <t xml:space="preserve">  If applicable and if the technical contact is not the authorized agent, identify a person who can provide EPA with additional technical information on the substitute during the review period.</t>
    </r>
  </si>
  <si>
    <r>
      <t>3. Generic name:</t>
    </r>
    <r>
      <rPr>
        <sz val="9"/>
        <rFont val="Calibri"/>
        <family val="2"/>
      </rPr>
      <t xml:space="preserve">  Provide a generic name that is specific enough to identify the substance uniquely and could potentially be used for listing the substitute in the Federal Register.</t>
    </r>
  </si>
  <si>
    <t>kOH (298 K) value</t>
  </si>
  <si>
    <r>
      <t>(d) For compounds that are not VOC exempt, provide information on the reactivity of the compound(s) in the atmosphere, including the maximum incremental reactivity in grams of O</t>
    </r>
    <r>
      <rPr>
        <vertAlign val="subscript"/>
        <sz val="9"/>
        <color theme="1"/>
        <rFont val="Calibri"/>
        <family val="2"/>
      </rPr>
      <t>3</t>
    </r>
    <r>
      <rPr>
        <sz val="9"/>
        <color theme="1"/>
        <rFont val="Calibri"/>
        <family val="2"/>
      </rPr>
      <t xml:space="preserve"> per gram of VOC and the kOH (298 K) value.</t>
    </r>
  </si>
  <si>
    <t xml:space="preserve">6. VOC Status Information: </t>
  </si>
  <si>
    <t>Refrigeration Equipment within Light-Duty Vehicle (e.g., food delivery, ice cream truck)</t>
  </si>
  <si>
    <t>Supermarket System, Direct</t>
  </si>
  <si>
    <t>Supermarket System, Indirect</t>
  </si>
  <si>
    <t>Refrigerated Food Processing and Dispensing Equipment (e.g., ice cream makers, chilled beverage dispensers, frozen beverage dispensers)</t>
  </si>
  <si>
    <t>Water Fountain affixed to wall or ground</t>
  </si>
  <si>
    <t>Ice Machines with remote condenser</t>
  </si>
  <si>
    <t xml:space="preserve">Small Refrigerators (e.g., chilled kitchen drawers, wine coolers, home beverage centers, and mini-fridges) </t>
  </si>
  <si>
    <t>Light-duty Vehicles (e.g., passenger cars)</t>
  </si>
  <si>
    <t>Light-duty Trucks (e.g.,  minivans, full size pick-up trucks, and full-size SUVs)</t>
  </si>
  <si>
    <t>Heavy-duty Vehicles (e.g., heavy-duty pickup trucks and vans, and commercial medium and heavy-duty on-highway vehicles)</t>
  </si>
  <si>
    <t>Off-road Vehicles (e.g., farm and construction equipment)</t>
  </si>
  <si>
    <t>Underwriters Laboratories (UL) (e.g., UL 484, UL 60335-2-24)</t>
  </si>
  <si>
    <t>(a) Year proposed substitute or technology will be commercially available (or note if currently available)</t>
  </si>
  <si>
    <t>(b) Anticipated annual production for the end-use in the first year (kg)</t>
  </si>
  <si>
    <t>(e) Anticipated market share at maximum market penetration (%)</t>
  </si>
  <si>
    <r>
      <t>(a) Lower flammability limit (LFL) (</t>
    </r>
    <r>
      <rPr>
        <i/>
        <sz val="9"/>
        <rFont val="Calibri"/>
        <family val="2"/>
      </rPr>
      <t>using ASTM E681)</t>
    </r>
    <r>
      <rPr>
        <sz val="9"/>
        <rFont val="Calibri"/>
        <family val="2"/>
      </rPr>
      <t xml:space="preserve">  </t>
    </r>
  </si>
  <si>
    <r>
      <t>(b) Upper flammability limit (UFL) (</t>
    </r>
    <r>
      <rPr>
        <i/>
        <sz val="9"/>
        <rFont val="Calibri"/>
        <family val="2"/>
      </rPr>
      <t>using ASTM E681)</t>
    </r>
    <r>
      <rPr>
        <sz val="9"/>
        <rFont val="Calibri"/>
        <family val="2"/>
      </rPr>
      <t xml:space="preserve">  </t>
    </r>
  </si>
  <si>
    <r>
      <t xml:space="preserve">(e) Maximum pressure of combustion </t>
    </r>
    <r>
      <rPr>
        <i/>
        <sz val="9"/>
        <rFont val="Calibri"/>
        <family val="2"/>
      </rPr>
      <t xml:space="preserve">(refrigeration and air conditioning, and cleaning solvents only)   </t>
    </r>
  </si>
  <si>
    <r>
      <t xml:space="preserve">(f) Maximum rate of pressure increase during combustion </t>
    </r>
    <r>
      <rPr>
        <i/>
        <sz val="9"/>
        <rFont val="Calibri"/>
        <family val="2"/>
      </rPr>
      <t>(refrigeration and air conditioning only for refrigerants designated as ASHRAE flammability class 2, 2L, or 3)</t>
    </r>
  </si>
  <si>
    <r>
      <t>(g) Minimum ignition energy</t>
    </r>
    <r>
      <rPr>
        <i/>
        <sz val="9"/>
        <rFont val="Calibri"/>
        <family val="2"/>
      </rPr>
      <t xml:space="preserve"> (refrigeration and air conditioning only)</t>
    </r>
  </si>
  <si>
    <r>
      <t>(h) Critical temperature</t>
    </r>
    <r>
      <rPr>
        <i/>
        <sz val="9"/>
        <rFont val="Calibri"/>
        <family val="2"/>
      </rPr>
      <t xml:space="preserve"> (refrigeration and air conditioning only)</t>
    </r>
  </si>
  <si>
    <r>
      <t xml:space="preserve">(i) Critical pressure </t>
    </r>
    <r>
      <rPr>
        <i/>
        <sz val="9"/>
        <rFont val="Calibri"/>
        <family val="2"/>
      </rPr>
      <t>(refrigeration and air conditioning only)</t>
    </r>
  </si>
  <si>
    <r>
      <t xml:space="preserve">(j) Explosive range (LEL/UEL) </t>
    </r>
    <r>
      <rPr>
        <i/>
        <sz val="9"/>
        <rFont val="Calibri"/>
        <family val="2"/>
      </rPr>
      <t>(cleaning solvents, aerosols, sterilants, and adhesives coatings and inks only)</t>
    </r>
  </si>
  <si>
    <r>
      <t xml:space="preserve">(k) Vapor pressure </t>
    </r>
    <r>
      <rPr>
        <i/>
        <sz val="9"/>
        <rFont val="Calibri"/>
        <family val="2"/>
      </rPr>
      <t>(cleaning solvents, aerosols, sterilants and adhesives, coatings, and inks only)</t>
    </r>
  </si>
  <si>
    <r>
      <t xml:space="preserve">(e) Fractionation during Leakage </t>
    </r>
    <r>
      <rPr>
        <i/>
        <sz val="9"/>
        <rFont val="Calibri"/>
        <family val="2"/>
        <scheme val="minor"/>
      </rPr>
      <t>(Required if proposed substitute is a blend with flammable components)</t>
    </r>
  </si>
  <si>
    <r>
      <t>3.</t>
    </r>
    <r>
      <rPr>
        <sz val="9"/>
        <rFont val="Calibri"/>
        <family val="2"/>
        <scheme val="minor"/>
      </rPr>
      <t xml:space="preserve"> </t>
    </r>
    <r>
      <rPr>
        <b/>
        <sz val="9"/>
        <rFont val="Calibri"/>
        <family val="2"/>
        <scheme val="minor"/>
      </rPr>
      <t>Flammability Concerns and Mitigation</t>
    </r>
    <r>
      <rPr>
        <sz val="9"/>
        <rFont val="Calibri"/>
        <family val="2"/>
        <scheme val="minor"/>
      </rPr>
      <t>: Provide any information on flammability concerns and mitigation measures.</t>
    </r>
  </si>
  <si>
    <r>
      <rPr>
        <i/>
        <sz val="9"/>
        <rFont val="Calibri"/>
        <family val="2"/>
        <scheme val="minor"/>
      </rPr>
      <t xml:space="preserve">Identify attachments below. </t>
    </r>
    <r>
      <rPr>
        <sz val="9"/>
        <rFont val="Calibri"/>
        <family val="2"/>
        <scheme val="minor"/>
      </rPr>
      <t xml:space="preserve">
Select (X) in the CBI box next to any attachment that contains information you claim as confidential. The public version of the submission form must include the attachment name/citation at a minimum. All claims of confidentiality must be substantiated in Part I, Section C. </t>
    </r>
  </si>
  <si>
    <t>A printed copy of this signature page, with original signature, must be submitted with CD, USB drive, or paper submission.</t>
  </si>
  <si>
    <t>Status Formulas</t>
  </si>
  <si>
    <t xml:space="preserve"> </t>
  </si>
  <si>
    <t>Part I: INTRODUCTION AND CBI INFORMATION</t>
  </si>
  <si>
    <t>RESPONSE CHECKER</t>
  </si>
  <si>
    <t>Counts if all cells in section are blank</t>
  </si>
  <si>
    <t>Counter "n" for each end use/application</t>
  </si>
  <si>
    <r>
      <rPr>
        <b/>
        <i/>
        <sz val="8"/>
        <color theme="1"/>
        <rFont val="Calibri"/>
        <family val="2"/>
        <scheme val="minor"/>
      </rPr>
      <t xml:space="preserve">Final Checker
</t>
    </r>
    <r>
      <rPr>
        <i/>
        <sz val="8"/>
        <color theme="1"/>
        <rFont val="Calibri"/>
        <family val="2"/>
        <scheme val="minor"/>
      </rPr>
      <t>Incomplete sections?</t>
    </r>
  </si>
  <si>
    <t>Total</t>
  </si>
  <si>
    <t>Counts if number of empty cells is less than the number of columns per end use</t>
  </si>
  <si>
    <t>Number of columns in section</t>
  </si>
  <si>
    <t>2. Additional End-Use Description</t>
  </si>
  <si>
    <t>Number of cells</t>
  </si>
  <si>
    <t>1. Flammability-Related Physical and Chemical Properties</t>
  </si>
  <si>
    <t>3. Flammability Concerns and Mitigation</t>
  </si>
  <si>
    <r>
      <t>Finds n</t>
    </r>
    <r>
      <rPr>
        <i/>
        <vertAlign val="superscript"/>
        <sz val="9"/>
        <color theme="1"/>
        <rFont val="Calibri"/>
        <family val="2"/>
        <scheme val="minor"/>
      </rPr>
      <t>th</t>
    </r>
    <r>
      <rPr>
        <i/>
        <sz val="9"/>
        <color theme="1"/>
        <rFont val="Calibri"/>
        <family val="2"/>
        <scheme val="minor"/>
      </rPr>
      <t xml:space="preserve"> instance of marked application</t>
    </r>
  </si>
  <si>
    <t>4.  Production and Market Share</t>
  </si>
  <si>
    <t>1. Name of Alternative</t>
  </si>
  <si>
    <t>2. Indicate the sector and end-use for which you are submitting this TSCA/SNAP Addendum.</t>
  </si>
  <si>
    <t>3. PMN Form.</t>
  </si>
  <si>
    <t>Counts if blank:
(b) End-Use</t>
  </si>
  <si>
    <t>Counts if blank:
(c) If you chose "Other" as an end-use, please specify here.</t>
  </si>
  <si>
    <t>1. Person Submitting Notice (in U.S.)</t>
  </si>
  <si>
    <t>2. Agent (if applicable)</t>
  </si>
  <si>
    <t>3. Technical Contact (in U.S.)</t>
  </si>
  <si>
    <t>4. Joint Submitter (if applicable)</t>
  </si>
  <si>
    <t>Counts if blank:
(b) Percent composition (by weight)</t>
  </si>
  <si>
    <t>Counts if blank:
(c) Chemical Abstracts Service (CAS) registry number</t>
  </si>
  <si>
    <t>Counts if blank:
(d) Molecular formula</t>
  </si>
  <si>
    <t>2. Commercial/trade name(s) of alternative</t>
  </si>
  <si>
    <t>3. Generic name</t>
  </si>
  <si>
    <t>4.  Ozone-depletion potential (ODP)</t>
  </si>
  <si>
    <t>5.  Global Warming Characteristics</t>
  </si>
  <si>
    <t>6. VOC Status Information</t>
  </si>
  <si>
    <t>7. Byproducts</t>
  </si>
  <si>
    <t>8. Degradation Products</t>
  </si>
  <si>
    <t>1. Specific End-Use(s)</t>
  </si>
  <si>
    <t>Counts if blank:
(a) New (N) Equipment, Retrofit (R)Equipment, or both (N,R)? Please disregard if proposed substitute is not a refrigerant.</t>
  </si>
  <si>
    <t>Counts if blank:
(b) ODS (and/or other substances) being replaced</t>
  </si>
  <si>
    <t>Counts if blank:
Replacement ratio 
(lb: lb)</t>
  </si>
  <si>
    <t>2. End-Use Specific Standards</t>
  </si>
  <si>
    <t>3.  Technology Changes and Costs</t>
  </si>
  <si>
    <t>5. Energy Efficiency</t>
  </si>
  <si>
    <t>2. Flammability Assessments and Test Data. For All Flammable Substitutes</t>
  </si>
  <si>
    <t>2. Flammability Assessments and Test Data. For Refrigerants Only</t>
  </si>
  <si>
    <t>1. Application of Proposed Substitute</t>
  </si>
  <si>
    <t>3. Compressor Oil</t>
  </si>
  <si>
    <t>3. Compatibility</t>
  </si>
  <si>
    <t>3. Consumer Use</t>
  </si>
  <si>
    <t>1. Specific End-Use(s) Refrigeration and Air Conditioning</t>
  </si>
  <si>
    <t>1. Specific End-Use(s) Foam Blowing</t>
  </si>
  <si>
    <t>1. Specific End-Use(s) Cleaning Solvents</t>
  </si>
  <si>
    <t>1. Specific End-Use(s) Fire Suppression and Explosion Protection</t>
  </si>
  <si>
    <t>1. Specific End-Use(s) Aerosols</t>
  </si>
  <si>
    <t>1. Specific End-Use(s) Sterilants</t>
  </si>
  <si>
    <t>1. Specific End-Use(s) Adhesives, Coatings, and Inks</t>
  </si>
  <si>
    <t>1. Specific End-Use(s) Tobacco Expansion</t>
  </si>
  <si>
    <t>NA</t>
  </si>
  <si>
    <r>
      <rPr>
        <b/>
        <sz val="9"/>
        <color theme="1"/>
        <rFont val="Calibri"/>
        <family val="2"/>
      </rPr>
      <t>7. Byproducts:</t>
    </r>
    <r>
      <rPr>
        <sz val="9"/>
        <color theme="1"/>
        <rFont val="Calibri"/>
        <family val="2"/>
      </rPr>
      <t xml:space="preserve"> Describe any byproducts resulting from the manufacture or processing of the chemical alternative or chemicals used in the new alternative. If there are unidentified byproducts enter “unidentified.” Indicate when the byproduct is formed (e.g., during manufacturing, during processing) and the amount formed.</t>
    </r>
  </si>
  <si>
    <r>
      <rPr>
        <b/>
        <sz val="9"/>
        <color theme="1"/>
        <rFont val="Calibri"/>
        <family val="2"/>
      </rPr>
      <t>8. Degradation Products:</t>
    </r>
    <r>
      <rPr>
        <sz val="9"/>
        <color theme="1"/>
        <rFont val="Calibri"/>
        <family val="2"/>
      </rPr>
      <t xml:space="preserve"> Describe any degradation products resulting from the use or disposal of the chemical alternative or chemicals used in the new alternative. If there are unidentified degradation products enter “unidentified.” Indicate when the degradation product is formed (e.g., during use, in contact with fire, following disposal) and the rate at which it is formed.</t>
    </r>
  </si>
  <si>
    <r>
      <t xml:space="preserve">Medium Temperature Stand-alone Units (&gt;0 </t>
    </r>
    <r>
      <rPr>
        <sz val="9"/>
        <rFont val="Calibri"/>
        <family val="2"/>
      </rPr>
      <t>°</t>
    </r>
    <r>
      <rPr>
        <sz val="9"/>
        <rFont val="Calibri"/>
        <family val="2"/>
        <scheme val="minor"/>
      </rPr>
      <t>C) (e.g., self-contained equipment such as individual reach-in coolers, glass door merchandisers)</t>
    </r>
  </si>
  <si>
    <t>Low Temperature Stand-alone Units (&lt; 0 °C) (e.g., self-contained equipment such as individual reach-in coolers, glass door merchandisers)</t>
  </si>
  <si>
    <r>
      <t xml:space="preserve">1. Name of Alternative. </t>
    </r>
    <r>
      <rPr>
        <i/>
        <sz val="9"/>
        <color theme="1"/>
        <rFont val="Calibri"/>
        <family val="2"/>
      </rPr>
      <t>Note: Additional information about the proposed substitute must be provided in Part III, Section A</t>
    </r>
    <r>
      <rPr>
        <sz val="9"/>
        <color theme="1"/>
        <rFont val="Calibri"/>
        <family val="2"/>
      </rPr>
      <t>.</t>
    </r>
  </si>
  <si>
    <r>
      <rPr>
        <b/>
        <sz val="10"/>
        <rFont val="Calibri"/>
        <family val="2"/>
        <scheme val="minor"/>
      </rPr>
      <t>1. Specific End-Use(s)</t>
    </r>
    <r>
      <rPr>
        <sz val="10"/>
        <rFont val="Calibri"/>
        <family val="2"/>
        <scheme val="minor"/>
      </rPr>
      <t xml:space="preserve">: Identify each end-use that may be reasonably anticipated for the alternative. If the alternative is a refrigerant, indicate whether the refrigerant is a candidate for use in retrofits of existing equipment, for use in new equipment only, or both. Identify the ODS and other alternatives used in the end-use or application and the quantity of proposed substitute needed to replace it for each end use (i.e., the replacement ratio). For an explanation of each end-use and application visit the SNAP website: </t>
    </r>
    <r>
      <rPr>
        <u/>
        <sz val="10"/>
        <color theme="8"/>
        <rFont val="Calibri"/>
        <family val="2"/>
        <scheme val="minor"/>
      </rPr>
      <t>https://www.epa.gov/snap/snap-substitutes-sector</t>
    </r>
    <r>
      <rPr>
        <sz val="10"/>
        <rFont val="Calibri"/>
        <family val="2"/>
        <scheme val="minor"/>
      </rPr>
      <t>.
Note: If the proposed substitute can be used both as a retrofit and in new equipment, these uses should be treated as separate end-uses throughout this form. The applications listed below are not meant to be all-inclusive and do not reflect regulatory requirements. The purpose of defining these applications is to inform the Agency's understanding of how the alternative being submitted to SNAP will be used.</t>
    </r>
  </si>
  <si>
    <t xml:space="preserve">This checker identifies questions that are missing responses. Please review the questions that are missing responses carefully to ensure that all required information is provided before submitting this form to EPA. Please note that this checker is not an indicator of whether EPA will consider the submission complete, but rather, this checker is an indicator of whether all applicable questions have been answered prior to submission. You may determine that some questions are not applicable to your application, in which case it may be appropriate for the response checker to determine such questions to be incomplete. </t>
  </si>
  <si>
    <t>(c) Has a petition for VOC exemption been submitted? If so, provide details below (e.g., date of submission).</t>
  </si>
  <si>
    <t>Paperwork Reduction Act Notice</t>
  </si>
  <si>
    <t>OMB Control No. 2060-0226</t>
  </si>
  <si>
    <r>
      <t xml:space="preserve">(d) Risk assessment for all end-uses, consumer and occupational (technician) exposure </t>
    </r>
    <r>
      <rPr>
        <i/>
        <sz val="9"/>
        <rFont val="Calibri"/>
        <family val="2"/>
      </rPr>
      <t>(Required if flammable)</t>
    </r>
  </si>
  <si>
    <r>
      <t xml:space="preserve">(c) Fault Tree Analysis or Failure Mode and Effects Analysis </t>
    </r>
    <r>
      <rPr>
        <i/>
        <sz val="9"/>
        <rFont val="Calibri"/>
        <family val="2"/>
      </rPr>
      <t>(Required for each end-use if flammable)</t>
    </r>
  </si>
  <si>
    <t>This collection of information is approved by OMB under the Paperwork Reduction Act, 44 U.S.C. 3501 et seq. (OMB Control No. 2060-0226). Responses to this collection of information are mandatory (40 CFR part 82, subpart G). An agency may not conduct or sponsor, and a person is not required to respond to, a collection of information unless it displays a currently valid OMB control number. The public reporting and recordkeeping burden for this collection of information is estimated to be 31 hours per response. Send comments on the Agency’s need this formation, the accuracy of the provided burden estimates and any suggested methods for minimizing respondent burden including through the use of automated collection techniques to the Director, Regulatory Support Division, U.S. Environmental Protection Agency (2821T), 1200 Pennsylvania Ave., NW, Washington, D.C. 20460.  Include the OMB control number in any correspondence.  Do not send the completed form to this address.</t>
  </si>
  <si>
    <t>Expires: August 31, 2023</t>
  </si>
  <si>
    <t>Approval expires August 31, 2023</t>
  </si>
  <si>
    <t xml:space="preserve">
OMB Control No. 2060-0226
EPA Form No. 1265-14  (Rev. July 2020)
</t>
  </si>
  <si>
    <t>Rigid Polyurethane: Marine Flotation Foam</t>
  </si>
  <si>
    <r>
      <rPr>
        <b/>
        <sz val="9"/>
        <rFont val="Calibri"/>
        <family val="2"/>
        <scheme val="minor"/>
      </rPr>
      <t>GENERAL INSTRUCTIONS</t>
    </r>
    <r>
      <rPr>
        <u/>
        <sz val="9"/>
        <color theme="10"/>
        <rFont val="Calibri"/>
        <family val="2"/>
        <scheme val="minor"/>
      </rPr>
      <t xml:space="preserve">
</t>
    </r>
    <r>
      <rPr>
        <sz val="9"/>
        <rFont val="Calibri"/>
        <family val="2"/>
        <scheme val="minor"/>
      </rPr>
      <t>This form may be used in conjunction with the Premanufacture Notice (PMN) for new chemical substances (EPA Form 7710-25 (Rev. 1-19)) to submit chemicals for review under the Significant New Alternatives Policy (SNAP) program as alternatives to Class I and II ozone-depleting substances.  In addition to the information provided in the Premanufacture Notice, the Agency is requesting submitters provide information on the following topics.  This information will assist EPA in assessing the acceptability of the chemical as an alternative to ozone-depleting substances as required by Section 612 of the Clean Air Act.  Please see the Instructions for the TSCA/SNAP Addendum (“Instructions”) for guidance on completing this form. The Instructions document is available at</t>
    </r>
    <r>
      <rPr>
        <u/>
        <sz val="9"/>
        <color theme="10"/>
        <rFont val="Calibri"/>
        <family val="2"/>
        <scheme val="minor"/>
      </rPr>
      <t xml:space="preserve"> https://www.epa.gov/snap/submit-snap-substitute. 
</t>
    </r>
    <r>
      <rPr>
        <sz val="9"/>
        <rFont val="Calibri"/>
        <family val="2"/>
        <scheme val="minor"/>
      </rPr>
      <t xml:space="preserve">To facilitate Agency review of alternatives, both this form and the complete PMN form (including the physical and chemical properties worksheet) must be filled out as completely as possible.  Please provide all information requested to the extent that it is known or reasonably ascertainable.  Make reasonable estimates if actual data are unavailable. Be sure to provide the PMN form as an attachment when submitting the TSCA/SNAP Addendum.
This form contains a Response Checker that identifies questions that are missing responses. Please review the questions that are missing responses carefully to ensure that all required information is provided before submitting this form to EPA. Please note that this checker is not an indicator of whether EPA will consider the submission complete, but rather, this checker is an indicator of whether all questions have been answered prior to submission.
</t>
    </r>
    <r>
      <rPr>
        <u/>
        <sz val="11"/>
        <color theme="10"/>
        <rFont val="Calibri"/>
        <family val="2"/>
        <scheme val="minor"/>
      </rPr>
      <t xml:space="preserve">
</t>
    </r>
  </si>
  <si>
    <r>
      <t>(e) Typical room size (m</t>
    </r>
    <r>
      <rPr>
        <b/>
        <vertAlign val="superscript"/>
        <sz val="9"/>
        <color theme="1"/>
        <rFont val="Calibri"/>
        <family val="2"/>
      </rPr>
      <t>3</t>
    </r>
    <r>
      <rPr>
        <b/>
        <sz val="9"/>
        <color theme="1"/>
        <rFont val="Calibri"/>
        <family val="2"/>
      </rPr>
      <t>)</t>
    </r>
  </si>
  <si>
    <r>
      <t>(f) Minimum room size (m</t>
    </r>
    <r>
      <rPr>
        <b/>
        <vertAlign val="superscript"/>
        <sz val="9"/>
        <color theme="1"/>
        <rFont val="Calibri"/>
        <family val="2"/>
      </rPr>
      <t>3</t>
    </r>
    <r>
      <rPr>
        <b/>
        <sz val="9"/>
        <color theme="1"/>
        <rFont val="Calibri"/>
        <family val="2"/>
      </rPr>
      <t>)</t>
    </r>
  </si>
  <si>
    <t>(g) Anticipated room air exchange rate (ACH)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</si>
</sst>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1" x14ac:knownFonts="1">
    <font>
      <sz val="11"/>
      <color theme="1"/>
      <name val="Calibri"/>
      <family val="2"/>
      <scheme val="minor"/>
    </font>
    <font>
      <b/>
      <sz val="11"/>
      <color theme="1"/>
      <name val="Calibri"/>
      <family val="2"/>
      <scheme val="minor"/>
    </font>
    <font>
      <sz val="11"/>
      <color theme="0"/>
      <name val="Calibri"/>
      <family val="2"/>
      <scheme val="minor"/>
    </font>
    <font>
      <sz val="8"/>
      <color theme="1"/>
      <name val="Calibri"/>
      <family val="2"/>
    </font>
    <font>
      <sz val="9"/>
      <color theme="1"/>
      <name val="Calibri"/>
      <family val="2"/>
    </font>
    <font>
      <sz val="9"/>
      <color theme="1"/>
      <name val="Calibri"/>
      <family val="2"/>
      <scheme val="minor"/>
    </font>
    <font>
      <b/>
      <sz val="8"/>
      <color theme="1"/>
      <name val="Calibri"/>
      <family val="2"/>
    </font>
    <font>
      <b/>
      <sz val="9"/>
      <color theme="1"/>
      <name val="Calibri"/>
      <family val="2"/>
    </font>
    <font>
      <b/>
      <vertAlign val="superscript"/>
      <sz val="9"/>
      <color theme="1"/>
      <name val="Calibri"/>
      <family val="2"/>
    </font>
    <font>
      <b/>
      <sz val="9"/>
      <color theme="1"/>
      <name val="Calibri"/>
      <family val="2"/>
      <scheme val="minor"/>
    </font>
    <font>
      <b/>
      <i/>
      <sz val="9"/>
      <color theme="1"/>
      <name val="Calibri"/>
      <family val="2"/>
      <scheme val="minor"/>
    </font>
    <font>
      <i/>
      <sz val="9"/>
      <color theme="1"/>
      <name val="Calibri"/>
      <family val="2"/>
    </font>
    <font>
      <sz val="9"/>
      <color theme="1"/>
      <name val="Times New Roman"/>
      <family val="1"/>
    </font>
    <font>
      <b/>
      <sz val="9"/>
      <color theme="1"/>
      <name val="Times New Roman"/>
      <family val="1"/>
    </font>
    <font>
      <sz val="11"/>
      <name val="Calibri"/>
      <family val="2"/>
      <scheme val="minor"/>
    </font>
    <font>
      <sz val="10"/>
      <color theme="0"/>
      <name val="Calibri"/>
      <family val="2"/>
      <scheme val="minor"/>
    </font>
    <font>
      <sz val="10"/>
      <name val="Calibri"/>
      <family val="2"/>
      <scheme val="minor"/>
    </font>
    <font>
      <sz val="9"/>
      <color theme="0"/>
      <name val="Calibri"/>
      <family val="2"/>
      <scheme val="minor"/>
    </font>
    <font>
      <b/>
      <sz val="14"/>
      <color theme="1"/>
      <name val="Calibri"/>
      <family val="2"/>
      <scheme val="minor"/>
    </font>
    <font>
      <b/>
      <sz val="10"/>
      <color theme="1"/>
      <name val="Arial"/>
      <family val="2"/>
    </font>
    <font>
      <b/>
      <sz val="9"/>
      <color theme="1"/>
      <name val="Arial"/>
      <family val="2"/>
    </font>
    <font>
      <b/>
      <u/>
      <sz val="8"/>
      <color theme="1"/>
      <name val="Calibri"/>
      <family val="2"/>
    </font>
    <font>
      <b/>
      <sz val="7"/>
      <color theme="1"/>
      <name val="Arial"/>
      <family val="2"/>
    </font>
    <font>
      <b/>
      <u/>
      <sz val="8"/>
      <name val="Calibri"/>
      <family val="2"/>
    </font>
    <font>
      <sz val="8"/>
      <name val="Calibri"/>
      <family val="2"/>
    </font>
    <font>
      <b/>
      <sz val="11"/>
      <color theme="1"/>
      <name val="Arial"/>
      <family val="2"/>
    </font>
    <font>
      <sz val="8"/>
      <color theme="1"/>
      <name val="Times New Roman"/>
      <family val="1"/>
    </font>
    <font>
      <u/>
      <sz val="8"/>
      <color rgb="FF008080"/>
      <name val="Calibri"/>
      <family val="2"/>
    </font>
    <font>
      <strike/>
      <sz val="8"/>
      <color rgb="FFFF0000"/>
      <name val="Calibri"/>
      <family val="2"/>
    </font>
    <font>
      <i/>
      <sz val="9"/>
      <color theme="1"/>
      <name val="Calibri"/>
      <family val="2"/>
      <scheme val="minor"/>
    </font>
    <font>
      <sz val="8"/>
      <color theme="1"/>
      <name val="Arial"/>
      <family val="2"/>
    </font>
    <font>
      <u/>
      <sz val="9"/>
      <color rgb="FF008080"/>
      <name val="Calibri"/>
      <family val="2"/>
    </font>
    <font>
      <b/>
      <i/>
      <sz val="9"/>
      <color theme="1"/>
      <name val="Calibri"/>
      <family val="2"/>
    </font>
    <font>
      <b/>
      <sz val="12"/>
      <color theme="1"/>
      <name val="Arial"/>
      <family val="2"/>
    </font>
    <font>
      <sz val="9"/>
      <color rgb="FFFF0000"/>
      <name val="Calibri"/>
      <family val="2"/>
      <scheme val="minor"/>
    </font>
    <font>
      <b/>
      <sz val="9"/>
      <name val="Calibri"/>
      <family val="2"/>
    </font>
    <font>
      <u/>
      <sz val="8"/>
      <name val="Calibri"/>
      <family val="2"/>
    </font>
    <font>
      <b/>
      <sz val="11"/>
      <name val="Calibri"/>
      <family val="2"/>
    </font>
    <font>
      <sz val="9"/>
      <name val="Calibri"/>
      <family val="2"/>
      <scheme val="minor"/>
    </font>
    <font>
      <sz val="9"/>
      <name val="Calibri"/>
      <family val="2"/>
    </font>
    <font>
      <b/>
      <sz val="9"/>
      <name val="Calibri"/>
      <family val="2"/>
      <scheme val="minor"/>
    </font>
    <font>
      <b/>
      <sz val="14"/>
      <name val="Calibri"/>
      <family val="2"/>
      <scheme val="minor"/>
    </font>
    <font>
      <b/>
      <strike/>
      <sz val="9"/>
      <color rgb="FF00B050"/>
      <name val="Calibri"/>
      <family val="2"/>
      <scheme val="minor"/>
    </font>
    <font>
      <sz val="8"/>
      <color rgb="FF7030A0"/>
      <name val="Calibri"/>
      <family val="2"/>
    </font>
    <font>
      <i/>
      <sz val="9"/>
      <name val="Calibri"/>
      <family val="2"/>
      <scheme val="minor"/>
    </font>
    <font>
      <b/>
      <sz val="10"/>
      <name val="Calibri"/>
      <family val="2"/>
      <scheme val="minor"/>
    </font>
    <font>
      <b/>
      <sz val="10"/>
      <color theme="1"/>
      <name val="Calibri"/>
      <family val="2"/>
      <scheme val="minor"/>
    </font>
    <font>
      <b/>
      <sz val="14"/>
      <name val="Calibri"/>
      <family val="2"/>
    </font>
    <font>
      <b/>
      <i/>
      <sz val="9"/>
      <name val="Calibri"/>
      <family val="2"/>
      <scheme val="minor"/>
    </font>
    <font>
      <u/>
      <sz val="8"/>
      <color theme="1"/>
      <name val="Calibri"/>
      <family val="2"/>
    </font>
    <font>
      <sz val="14"/>
      <color theme="1"/>
      <name val="Calibri"/>
      <family val="2"/>
      <scheme val="minor"/>
    </font>
    <font>
      <u/>
      <sz val="9"/>
      <color theme="1"/>
      <name val="Calibri"/>
      <family val="2"/>
    </font>
    <font>
      <sz val="8"/>
      <color theme="1"/>
      <name val="Calibri"/>
      <family val="2"/>
      <scheme val="minor"/>
    </font>
    <font>
      <vertAlign val="subscript"/>
      <sz val="9"/>
      <color theme="1"/>
      <name val="Calibri"/>
      <family val="2"/>
    </font>
    <font>
      <b/>
      <vertAlign val="subscript"/>
      <sz val="9"/>
      <color theme="1"/>
      <name val="Calibri"/>
      <family val="2"/>
      <scheme val="minor"/>
    </font>
    <font>
      <u/>
      <sz val="11"/>
      <color theme="10"/>
      <name val="Calibri"/>
      <family val="2"/>
      <scheme val="minor"/>
    </font>
    <font>
      <sz val="9"/>
      <color rgb="FF000000"/>
      <name val="Calibri"/>
      <family val="2"/>
      <scheme val="minor"/>
    </font>
    <font>
      <i/>
      <sz val="9"/>
      <name val="Calibri"/>
      <family val="2"/>
    </font>
    <font>
      <b/>
      <u/>
      <sz val="10"/>
      <name val="Calibri"/>
      <family val="2"/>
    </font>
    <font>
      <b/>
      <u/>
      <sz val="10"/>
      <color theme="1"/>
      <name val="Calibri"/>
      <family val="2"/>
    </font>
    <font>
      <i/>
      <sz val="8"/>
      <color theme="1"/>
      <name val="Calibri"/>
      <family val="2"/>
      <scheme val="minor"/>
    </font>
    <font>
      <b/>
      <i/>
      <sz val="8"/>
      <color theme="1"/>
      <name val="Calibri"/>
      <family val="2"/>
      <scheme val="minor"/>
    </font>
    <font>
      <b/>
      <sz val="8"/>
      <color theme="1"/>
      <name val="Calibri"/>
      <family val="2"/>
      <scheme val="minor"/>
    </font>
    <font>
      <i/>
      <vertAlign val="superscript"/>
      <sz val="9"/>
      <color theme="1"/>
      <name val="Calibri"/>
      <family val="2"/>
      <scheme val="minor"/>
    </font>
    <font>
      <sz val="9"/>
      <color theme="1"/>
      <name val="Arial"/>
      <family val="2"/>
    </font>
    <font>
      <sz val="9"/>
      <color theme="1"/>
      <name val="Calibri"/>
      <family val="2"/>
    </font>
    <font>
      <sz val="9"/>
      <color theme="0"/>
      <name val="Times New Roman"/>
      <family val="1"/>
    </font>
    <font>
      <b/>
      <sz val="9"/>
      <color theme="1"/>
      <name val="Calibri"/>
      <family val="2"/>
    </font>
    <font>
      <u/>
      <sz val="10"/>
      <color theme="8"/>
      <name val="Calibri"/>
      <family val="2"/>
      <scheme val="minor"/>
    </font>
    <font>
      <u/>
      <sz val="9"/>
      <color theme="10"/>
      <name val="Calibri"/>
      <family val="2"/>
      <scheme val="minor"/>
    </font>
    <font>
      <b/>
      <u/>
      <sz val="9"/>
      <color theme="1"/>
      <name val="Calibri"/>
      <family val="2"/>
    </font>
  </fonts>
  <fills count="12">
    <fill>
      <patternFill patternType="none"/>
    </fill>
    <fill>
      <patternFill patternType="gray125"/>
    </fill>
    <fill>
      <patternFill patternType="solid">
        <fgColor theme="0"/>
        <bgColor indexed="64"/>
      </patternFill>
    </fill>
    <fill>
      <patternFill patternType="solid">
        <fgColor theme="0" tint="-0.499984740745262"/>
        <bgColor indexed="64"/>
      </patternFill>
    </fill>
    <fill>
      <patternFill patternType="solid">
        <fgColor rgb="FFF2F2F2"/>
        <bgColor indexed="64"/>
      </patternFill>
    </fill>
    <fill>
      <patternFill patternType="solid">
        <fgColor theme="0" tint="-4.9989318521683403E-2"/>
        <bgColor indexed="64"/>
      </patternFill>
    </fill>
    <fill>
      <patternFill patternType="solid">
        <fgColor theme="4" tint="0.59999389629810485"/>
        <bgColor indexed="64"/>
      </patternFill>
    </fill>
    <fill>
      <patternFill patternType="solid">
        <fgColor rgb="FFFFFFFF"/>
        <bgColor indexed="64"/>
      </patternFill>
    </fill>
    <fill>
      <patternFill patternType="solid">
        <fgColor theme="1" tint="0.499984740745262"/>
        <bgColor indexed="64"/>
      </patternFill>
    </fill>
    <fill>
      <patternFill patternType="solid">
        <fgColor theme="2" tint="-0.499984740745262"/>
        <bgColor indexed="64"/>
      </patternFill>
    </fill>
    <fill>
      <patternFill patternType="solid">
        <fgColor theme="1" tint="0.34998626667073579"/>
        <bgColor indexed="64"/>
      </patternFill>
    </fill>
    <fill>
      <patternFill patternType="solid">
        <fgColor theme="6" tint="0.79998168889431442"/>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xf numFmtId="0" fontId="55" fillId="0" borderId="0" applyNumberFormat="0" applyFill="0" applyBorder="0" applyAlignment="0" applyProtection="0"/>
  </cellStyleXfs>
  <cellXfs count="367">
    <xf numFmtId="0" fontId="0" fillId="0" borderId="0" xfId="0"/>
    <xf numFmtId="0" fontId="0" fillId="2" borderId="0" xfId="0" applyFill="1"/>
    <xf numFmtId="0" fontId="0" fillId="3" borderId="0" xfId="0" applyFill="1"/>
    <xf numFmtId="0" fontId="3" fillId="2" borderId="0" xfId="0" applyFont="1" applyFill="1" applyBorder="1" applyAlignment="1">
      <alignment vertical="center" wrapText="1"/>
    </xf>
    <xf numFmtId="0" fontId="3" fillId="2" borderId="0"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4" fillId="2" borderId="0" xfId="0" applyFont="1" applyFill="1" applyBorder="1" applyAlignment="1">
      <alignment vertical="center" wrapText="1"/>
    </xf>
    <xf numFmtId="0" fontId="4" fillId="2" borderId="0" xfId="0" applyFont="1" applyFill="1" applyBorder="1" applyAlignment="1">
      <alignment horizontal="center" vertical="center" wrapText="1"/>
    </xf>
    <xf numFmtId="0" fontId="5" fillId="2" borderId="0" xfId="0" applyFont="1" applyFill="1" applyBorder="1" applyAlignment="1"/>
    <xf numFmtId="0" fontId="5" fillId="2" borderId="0" xfId="0" applyFont="1" applyFill="1" applyBorder="1" applyAlignment="1">
      <alignment horizontal="center"/>
    </xf>
    <xf numFmtId="0" fontId="4" fillId="2" borderId="0" xfId="0" applyFont="1" applyFill="1" applyBorder="1" applyAlignment="1">
      <alignment horizontal="left" vertical="top" wrapText="1"/>
    </xf>
    <xf numFmtId="0" fontId="2" fillId="2" borderId="0" xfId="0" applyFont="1" applyFill="1"/>
    <xf numFmtId="0" fontId="5" fillId="2" borderId="0" xfId="0" applyFont="1" applyFill="1"/>
    <xf numFmtId="0" fontId="5" fillId="2" borderId="0" xfId="0" applyFont="1" applyFill="1" applyAlignment="1">
      <alignment horizontal="left" vertical="top" wrapText="1"/>
    </xf>
    <xf numFmtId="0" fontId="9" fillId="2" borderId="0" xfId="0" applyFont="1" applyFill="1" applyBorder="1" applyAlignment="1">
      <alignment horizontal="left" vertical="top" wrapText="1"/>
    </xf>
    <xf numFmtId="0" fontId="5" fillId="2" borderId="0" xfId="0" applyFont="1" applyFill="1" applyBorder="1" applyAlignment="1">
      <alignment vertical="top" wrapText="1"/>
    </xf>
    <xf numFmtId="0" fontId="5" fillId="2" borderId="0" xfId="0" applyFont="1" applyFill="1" applyBorder="1" applyAlignment="1">
      <alignment horizontal="center" vertical="center" wrapText="1"/>
    </xf>
    <xf numFmtId="0" fontId="14" fillId="2" borderId="0" xfId="0" applyFont="1" applyFill="1"/>
    <xf numFmtId="0" fontId="4" fillId="2" borderId="8" xfId="0" applyFont="1" applyFill="1" applyBorder="1" applyAlignment="1">
      <alignment vertical="center" wrapText="1"/>
    </xf>
    <xf numFmtId="0" fontId="12" fillId="2" borderId="0" xfId="0" applyFont="1" applyFill="1" applyBorder="1" applyAlignment="1">
      <alignment vertical="center" wrapText="1"/>
    </xf>
    <xf numFmtId="0" fontId="12" fillId="2" borderId="0" xfId="0" applyFont="1" applyFill="1" applyAlignment="1">
      <alignment vertical="center"/>
    </xf>
    <xf numFmtId="0" fontId="15" fillId="2" borderId="0" xfId="0" applyFont="1" applyFill="1" applyBorder="1"/>
    <xf numFmtId="0" fontId="16" fillId="2" borderId="0" xfId="0" applyFont="1" applyFill="1" applyBorder="1"/>
    <xf numFmtId="0" fontId="15" fillId="2" borderId="0" xfId="0" applyFont="1" applyFill="1" applyBorder="1" applyAlignment="1">
      <alignment wrapText="1"/>
    </xf>
    <xf numFmtId="0" fontId="15" fillId="2" borderId="0"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17" fillId="2" borderId="0" xfId="0" applyFont="1" applyFill="1"/>
    <xf numFmtId="0" fontId="0" fillId="2" borderId="0" xfId="0" applyFill="1" applyBorder="1"/>
    <xf numFmtId="0" fontId="21" fillId="2" borderId="0" xfId="0" applyFont="1" applyFill="1" applyBorder="1" applyAlignment="1">
      <alignment vertical="center" wrapText="1"/>
    </xf>
    <xf numFmtId="0" fontId="22" fillId="2" borderId="0" xfId="0" applyFont="1" applyFill="1" applyBorder="1" applyAlignment="1">
      <alignment horizontal="center" vertical="center" wrapText="1"/>
    </xf>
    <xf numFmtId="0" fontId="27" fillId="2" borderId="0" xfId="0" applyFont="1" applyFill="1" applyBorder="1" applyAlignment="1">
      <alignment vertical="center" wrapText="1"/>
    </xf>
    <xf numFmtId="0" fontId="28" fillId="2" borderId="0" xfId="0" applyFont="1" applyFill="1" applyBorder="1" applyAlignment="1">
      <alignment vertical="center" wrapText="1"/>
    </xf>
    <xf numFmtId="0" fontId="4" fillId="2" borderId="0" xfId="0" applyFont="1" applyFill="1" applyBorder="1" applyAlignment="1">
      <alignment horizontal="left" vertical="top" wrapText="1" indent="3"/>
    </xf>
    <xf numFmtId="0" fontId="1" fillId="2" borderId="0" xfId="0" applyFont="1" applyFill="1"/>
    <xf numFmtId="0" fontId="5" fillId="2" borderId="0" xfId="0" applyFont="1" applyFill="1" applyAlignment="1">
      <alignment vertical="top" wrapText="1"/>
    </xf>
    <xf numFmtId="0" fontId="30" fillId="2" borderId="0" xfId="0" applyFont="1" applyFill="1" applyBorder="1" applyAlignment="1">
      <alignment vertical="center" wrapText="1"/>
    </xf>
    <xf numFmtId="0" fontId="0" fillId="0" borderId="0" xfId="0" applyAlignment="1">
      <alignment wrapText="1"/>
    </xf>
    <xf numFmtId="0" fontId="18" fillId="2" borderId="0" xfId="0" applyFont="1" applyFill="1" applyBorder="1" applyAlignment="1">
      <alignment vertical="center" wrapText="1"/>
    </xf>
    <xf numFmtId="0" fontId="7" fillId="0" borderId="1" xfId="0" applyFont="1" applyBorder="1" applyAlignment="1">
      <alignment vertical="center" wrapText="1"/>
    </xf>
    <xf numFmtId="0" fontId="25" fillId="2" borderId="0" xfId="0" applyFont="1" applyFill="1" applyBorder="1" applyAlignment="1">
      <alignment vertical="center" wrapText="1"/>
    </xf>
    <xf numFmtId="0" fontId="1" fillId="2" borderId="0" xfId="0" applyFont="1" applyFill="1" applyBorder="1" applyAlignment="1">
      <alignment horizontal="left" vertical="center" wrapText="1"/>
    </xf>
    <xf numFmtId="0" fontId="31" fillId="2" borderId="0" xfId="0" applyFont="1" applyFill="1" applyBorder="1" applyAlignment="1">
      <alignment vertical="center" wrapText="1"/>
    </xf>
    <xf numFmtId="0" fontId="7" fillId="2" borderId="0" xfId="0" applyFont="1" applyFill="1" applyBorder="1" applyAlignment="1">
      <alignment vertical="center" wrapText="1"/>
    </xf>
    <xf numFmtId="0" fontId="5" fillId="2" borderId="0" xfId="0" applyFont="1" applyFill="1" applyBorder="1"/>
    <xf numFmtId="0" fontId="13" fillId="2" borderId="0" xfId="0" applyFont="1" applyFill="1" applyBorder="1" applyAlignment="1">
      <alignment vertical="center" wrapText="1"/>
    </xf>
    <xf numFmtId="0" fontId="9" fillId="2" borderId="0" xfId="0" applyFont="1" applyFill="1" applyBorder="1" applyAlignment="1">
      <alignment vertical="top" wrapText="1"/>
    </xf>
    <xf numFmtId="0" fontId="0" fillId="2" borderId="0" xfId="0" applyFill="1" applyBorder="1" applyAlignment="1"/>
    <xf numFmtId="0" fontId="18" fillId="2" borderId="0" xfId="0" applyFont="1" applyFill="1" applyBorder="1" applyAlignment="1">
      <alignment horizontal="center" vertical="center" wrapText="1"/>
    </xf>
    <xf numFmtId="0" fontId="0" fillId="8" borderId="0" xfId="0" applyFill="1"/>
    <xf numFmtId="0" fontId="18" fillId="2" borderId="2" xfId="0" applyFont="1" applyFill="1" applyBorder="1" applyAlignment="1">
      <alignment horizontal="left" vertical="center" wrapText="1"/>
    </xf>
    <xf numFmtId="0" fontId="7" fillId="2" borderId="0" xfId="0" applyFont="1" applyFill="1" applyBorder="1" applyAlignment="1">
      <alignment horizontal="left" vertical="center" wrapText="1"/>
    </xf>
    <xf numFmtId="0" fontId="37" fillId="2" borderId="0" xfId="0" applyFont="1" applyFill="1" applyBorder="1" applyAlignment="1">
      <alignment horizontal="center" vertical="center" wrapText="1"/>
    </xf>
    <xf numFmtId="0" fontId="4" fillId="2" borderId="0" xfId="0" applyFont="1" applyFill="1" applyBorder="1" applyAlignment="1">
      <alignment horizontal="left" vertical="center" wrapText="1"/>
    </xf>
    <xf numFmtId="0" fontId="16" fillId="2" borderId="0" xfId="0" applyFont="1" applyFill="1" applyBorder="1" applyAlignment="1">
      <alignment wrapText="1"/>
    </xf>
    <xf numFmtId="0" fontId="14" fillId="3" borderId="0" xfId="0" applyFont="1" applyFill="1"/>
    <xf numFmtId="0" fontId="38" fillId="2" borderId="0" xfId="0" applyFont="1" applyFill="1"/>
    <xf numFmtId="0" fontId="16" fillId="2" borderId="0" xfId="0" applyFont="1" applyFill="1" applyBorder="1" applyAlignment="1">
      <alignment horizontal="center" vertical="center"/>
    </xf>
    <xf numFmtId="0" fontId="16" fillId="2" borderId="0" xfId="0" applyFont="1" applyFill="1" applyBorder="1" applyAlignment="1">
      <alignment horizontal="center" vertical="center" wrapText="1"/>
    </xf>
    <xf numFmtId="0" fontId="16" fillId="7" borderId="0" xfId="0" applyFont="1" applyFill="1" applyBorder="1" applyAlignment="1">
      <alignment vertical="center" wrapText="1"/>
    </xf>
    <xf numFmtId="0" fontId="16" fillId="7" borderId="0" xfId="0" applyFont="1" applyFill="1" applyBorder="1" applyAlignment="1">
      <alignment horizontal="left" vertical="center" wrapText="1"/>
    </xf>
    <xf numFmtId="0" fontId="35" fillId="0" borderId="1" xfId="0" applyFont="1" applyBorder="1" applyAlignment="1">
      <alignment horizontal="center" vertical="center" wrapText="1"/>
    </xf>
    <xf numFmtId="0" fontId="26" fillId="2" borderId="0" xfId="0" applyFont="1" applyFill="1" applyAlignment="1">
      <alignment vertical="center"/>
    </xf>
    <xf numFmtId="0" fontId="26" fillId="2" borderId="0" xfId="0" applyFont="1" applyFill="1" applyBorder="1" applyAlignment="1">
      <alignment vertical="center" wrapText="1"/>
    </xf>
    <xf numFmtId="0" fontId="0" fillId="3" borderId="0" xfId="0" applyFill="1" applyBorder="1"/>
    <xf numFmtId="0" fontId="14" fillId="2" borderId="0" xfId="0" applyFont="1" applyFill="1" applyBorder="1"/>
    <xf numFmtId="0" fontId="2" fillId="2" borderId="0" xfId="0" applyFont="1" applyFill="1" applyBorder="1"/>
    <xf numFmtId="0" fontId="0" fillId="2" borderId="0" xfId="0" applyFont="1" applyFill="1"/>
    <xf numFmtId="0" fontId="38" fillId="2" borderId="1" xfId="0" applyFont="1" applyFill="1" applyBorder="1"/>
    <xf numFmtId="0" fontId="9" fillId="2" borderId="1" xfId="0" applyFont="1" applyFill="1" applyBorder="1" applyAlignment="1">
      <alignment horizontal="center" vertical="center" wrapText="1"/>
    </xf>
    <xf numFmtId="0" fontId="45" fillId="2" borderId="0" xfId="0" applyFont="1" applyFill="1" applyBorder="1" applyAlignment="1">
      <alignment horizontal="center" vertical="center"/>
    </xf>
    <xf numFmtId="0" fontId="45" fillId="2" borderId="0" xfId="0" applyFont="1" applyFill="1" applyBorder="1" applyAlignment="1"/>
    <xf numFmtId="0" fontId="16" fillId="2" borderId="0" xfId="0" applyFont="1" applyFill="1" applyBorder="1" applyAlignment="1"/>
    <xf numFmtId="0" fontId="14" fillId="2" borderId="0" xfId="0" applyFont="1" applyFill="1" applyAlignment="1"/>
    <xf numFmtId="0" fontId="16" fillId="2" borderId="1" xfId="0" applyFont="1" applyFill="1" applyBorder="1"/>
    <xf numFmtId="0" fontId="37" fillId="2" borderId="0" xfId="0" applyFont="1" applyFill="1" applyBorder="1" applyAlignment="1">
      <alignment horizontal="left" vertical="center" wrapText="1"/>
    </xf>
    <xf numFmtId="0" fontId="38" fillId="3" borderId="0" xfId="0" applyFont="1" applyFill="1"/>
    <xf numFmtId="0" fontId="4" fillId="2" borderId="1" xfId="0" applyFont="1" applyFill="1" applyBorder="1" applyAlignment="1">
      <alignment vertical="center" wrapText="1"/>
    </xf>
    <xf numFmtId="0" fontId="4" fillId="0" borderId="1" xfId="0" applyFont="1" applyBorder="1" applyAlignment="1">
      <alignment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0" fillId="3" borderId="0" xfId="0" applyFont="1" applyFill="1"/>
    <xf numFmtId="0" fontId="49" fillId="2" borderId="0" xfId="0" applyFont="1" applyFill="1" applyBorder="1" applyAlignment="1">
      <alignment vertical="center" wrapText="1"/>
    </xf>
    <xf numFmtId="0" fontId="50" fillId="2" borderId="2" xfId="0" applyFont="1" applyFill="1" applyBorder="1" applyAlignment="1">
      <alignment horizontal="left" vertical="center" wrapText="1"/>
    </xf>
    <xf numFmtId="0" fontId="50" fillId="2" borderId="0" xfId="0" applyFont="1" applyFill="1" applyBorder="1" applyAlignment="1">
      <alignment horizontal="center" vertical="center" wrapText="1"/>
    </xf>
    <xf numFmtId="0" fontId="0" fillId="3" borderId="0" xfId="0" applyFill="1" applyProtection="1">
      <protection locked="0"/>
    </xf>
    <xf numFmtId="0" fontId="0" fillId="2" borderId="0" xfId="0" applyFill="1" applyProtection="1">
      <protection locked="0"/>
    </xf>
    <xf numFmtId="0" fontId="5" fillId="2" borderId="0" xfId="0" applyFont="1" applyFill="1" applyProtection="1">
      <protection locked="0"/>
    </xf>
    <xf numFmtId="0" fontId="7" fillId="4" borderId="1" xfId="0" applyFont="1" applyFill="1" applyBorder="1" applyAlignment="1" applyProtection="1">
      <alignment vertical="center" wrapText="1"/>
      <protection locked="0"/>
    </xf>
    <xf numFmtId="0" fontId="14" fillId="2" borderId="0" xfId="0" applyFont="1" applyFill="1" applyProtection="1">
      <protection locked="0"/>
    </xf>
    <xf numFmtId="0" fontId="4" fillId="4" borderId="1" xfId="0" applyFont="1" applyFill="1" applyBorder="1" applyAlignment="1" applyProtection="1">
      <alignment vertical="center" wrapText="1"/>
      <protection locked="0"/>
    </xf>
    <xf numFmtId="0" fontId="4" fillId="4" borderId="1" xfId="0" applyFont="1" applyFill="1" applyBorder="1" applyAlignment="1" applyProtection="1">
      <alignment horizontal="center" vertical="center" wrapText="1"/>
      <protection locked="0"/>
    </xf>
    <xf numFmtId="0" fontId="4" fillId="4" borderId="1" xfId="0" applyFont="1" applyFill="1" applyBorder="1" applyAlignment="1" applyProtection="1">
      <alignment horizontal="center" vertical="center" wrapText="1"/>
      <protection locked="0"/>
    </xf>
    <xf numFmtId="0" fontId="4" fillId="5" borderId="1" xfId="0" applyFont="1" applyFill="1" applyBorder="1" applyAlignment="1" applyProtection="1">
      <alignment vertical="center" wrapText="1"/>
      <protection locked="0"/>
    </xf>
    <xf numFmtId="0" fontId="5" fillId="4" borderId="1" xfId="0" applyFont="1" applyFill="1" applyBorder="1" applyAlignment="1" applyProtection="1">
      <alignment vertical="center" wrapText="1"/>
      <protection locked="0"/>
    </xf>
    <xf numFmtId="0" fontId="4" fillId="2" borderId="0" xfId="0" applyFont="1" applyFill="1" applyBorder="1" applyAlignment="1" applyProtection="1">
      <alignment vertical="center" wrapText="1"/>
      <protection locked="0"/>
    </xf>
    <xf numFmtId="0" fontId="2" fillId="2" borderId="0" xfId="0" applyFont="1" applyFill="1" applyProtection="1">
      <protection locked="0"/>
    </xf>
    <xf numFmtId="0" fontId="5" fillId="5" borderId="1" xfId="0" applyFont="1" applyFill="1" applyBorder="1" applyAlignment="1" applyProtection="1">
      <alignment horizontal="center"/>
      <protection locked="0"/>
    </xf>
    <xf numFmtId="0" fontId="3" fillId="2" borderId="0" xfId="0" applyFont="1" applyFill="1" applyBorder="1" applyAlignment="1" applyProtection="1">
      <alignment vertical="center" wrapText="1"/>
      <protection locked="0"/>
    </xf>
    <xf numFmtId="0" fontId="5" fillId="3" borderId="0" xfId="0" applyFont="1" applyFill="1" applyAlignment="1">
      <alignment horizontal="center"/>
    </xf>
    <xf numFmtId="0" fontId="5" fillId="2" borderId="0" xfId="0" applyFont="1" applyFill="1" applyAlignment="1">
      <alignment horizontal="center"/>
    </xf>
    <xf numFmtId="0" fontId="35" fillId="2" borderId="0" xfId="0" applyFont="1" applyFill="1" applyBorder="1" applyAlignment="1">
      <alignment horizontal="center" vertical="center" wrapText="1"/>
    </xf>
    <xf numFmtId="0" fontId="9" fillId="2" borderId="0" xfId="0" applyFont="1" applyFill="1" applyAlignment="1">
      <alignment horizontal="center"/>
    </xf>
    <xf numFmtId="0" fontId="9" fillId="2" borderId="0" xfId="0" applyFont="1" applyFill="1" applyBorder="1" applyAlignment="1">
      <alignment horizontal="center" vertical="center" wrapText="1"/>
    </xf>
    <xf numFmtId="0" fontId="5" fillId="5" borderId="1" xfId="0" applyFont="1" applyFill="1" applyBorder="1" applyAlignment="1" applyProtection="1">
      <alignment horizontal="center" vertical="center" wrapText="1"/>
      <protection locked="0"/>
    </xf>
    <xf numFmtId="0" fontId="51" fillId="2" borderId="0"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5" fillId="3" borderId="0" xfId="0" applyFont="1" applyFill="1" applyAlignment="1">
      <alignment horizontal="center" vertical="center"/>
    </xf>
    <xf numFmtId="0" fontId="5" fillId="2" borderId="0" xfId="0" applyFont="1" applyFill="1" applyAlignment="1">
      <alignment horizontal="center" vertical="center"/>
    </xf>
    <xf numFmtId="0" fontId="9" fillId="2" borderId="0" xfId="0" applyFont="1" applyFill="1" applyAlignment="1">
      <alignment vertical="center"/>
    </xf>
    <xf numFmtId="0" fontId="5" fillId="3" borderId="0" xfId="0" applyFont="1" applyFill="1"/>
    <xf numFmtId="0" fontId="4" fillId="2" borderId="0" xfId="0" applyFont="1" applyFill="1" applyAlignment="1">
      <alignment vertical="center" wrapText="1"/>
    </xf>
    <xf numFmtId="0" fontId="9" fillId="2" borderId="1" xfId="0" applyFont="1" applyFill="1" applyBorder="1" applyAlignment="1">
      <alignment horizontal="center"/>
    </xf>
    <xf numFmtId="0" fontId="5" fillId="3" borderId="0" xfId="0" applyFont="1" applyFill="1" applyProtection="1">
      <protection locked="0"/>
    </xf>
    <xf numFmtId="0" fontId="4" fillId="2" borderId="0" xfId="0" applyFont="1" applyFill="1" applyBorder="1" applyAlignment="1" applyProtection="1">
      <alignment horizontal="center" vertical="center" wrapText="1"/>
      <protection locked="0"/>
    </xf>
    <xf numFmtId="0" fontId="5" fillId="2" borderId="0" xfId="0" applyFont="1" applyFill="1" applyBorder="1" applyAlignment="1" applyProtection="1">
      <alignment horizontal="center"/>
      <protection locked="0"/>
    </xf>
    <xf numFmtId="0" fontId="35" fillId="4" borderId="1" xfId="0" applyFont="1" applyFill="1" applyBorder="1" applyAlignment="1" applyProtection="1">
      <alignment horizontal="center" vertical="center" wrapText="1"/>
      <protection locked="0"/>
    </xf>
    <xf numFmtId="0" fontId="4" fillId="2" borderId="0" xfId="0" applyFont="1" applyFill="1" applyAlignment="1">
      <alignment vertical="top" wrapText="1"/>
    </xf>
    <xf numFmtId="0" fontId="12" fillId="2" borderId="0" xfId="0" applyFont="1" applyFill="1" applyAlignment="1">
      <alignment vertical="center" wrapText="1"/>
    </xf>
    <xf numFmtId="0" fontId="5" fillId="5" borderId="1" xfId="0" applyFont="1" applyFill="1" applyBorder="1" applyAlignment="1" applyProtection="1">
      <alignment vertical="center" wrapText="1"/>
      <protection locked="0"/>
    </xf>
    <xf numFmtId="0" fontId="5" fillId="7" borderId="1" xfId="0" applyFont="1" applyFill="1" applyBorder="1" applyAlignment="1">
      <alignment vertical="center" wrapText="1"/>
    </xf>
    <xf numFmtId="0" fontId="5" fillId="10" borderId="1" xfId="0" applyFont="1" applyFill="1" applyBorder="1" applyAlignment="1">
      <alignment vertical="center" wrapText="1"/>
    </xf>
    <xf numFmtId="0" fontId="56" fillId="10" borderId="1" xfId="0" applyFont="1" applyFill="1" applyBorder="1" applyAlignment="1">
      <alignment vertical="center" wrapText="1"/>
    </xf>
    <xf numFmtId="0" fontId="5" fillId="2" borderId="1" xfId="0" applyFont="1" applyFill="1" applyBorder="1" applyAlignment="1">
      <alignment horizontal="left" vertical="center" wrapText="1"/>
    </xf>
    <xf numFmtId="0" fontId="4" fillId="7" borderId="1" xfId="0" applyFont="1" applyFill="1" applyBorder="1" applyAlignment="1">
      <alignment vertical="center" wrapText="1"/>
    </xf>
    <xf numFmtId="0" fontId="5" fillId="0" borderId="1" xfId="0" applyFont="1" applyFill="1" applyBorder="1" applyAlignment="1">
      <alignment vertical="center" wrapText="1"/>
    </xf>
    <xf numFmtId="0" fontId="40" fillId="2" borderId="1" xfId="0" applyFont="1" applyFill="1" applyBorder="1" applyAlignment="1">
      <alignment horizontal="center"/>
    </xf>
    <xf numFmtId="0" fontId="40" fillId="2" borderId="0" xfId="0" applyFont="1" applyFill="1" applyAlignment="1">
      <alignment vertical="center"/>
    </xf>
    <xf numFmtId="0" fontId="38" fillId="7" borderId="1" xfId="0" applyFont="1" applyFill="1" applyBorder="1" applyAlignment="1">
      <alignment horizontal="left" vertical="center" wrapText="1"/>
    </xf>
    <xf numFmtId="0" fontId="38" fillId="10" borderId="1" xfId="0" applyFont="1" applyFill="1" applyBorder="1" applyAlignment="1">
      <alignment vertical="center" wrapText="1"/>
    </xf>
    <xf numFmtId="0" fontId="44" fillId="10" borderId="1" xfId="0" applyFont="1" applyFill="1" applyBorder="1" applyAlignment="1">
      <alignment vertical="center" wrapText="1"/>
    </xf>
    <xf numFmtId="0" fontId="38" fillId="2" borderId="1" xfId="0" applyFont="1" applyFill="1" applyBorder="1" applyAlignment="1">
      <alignment vertical="center" wrapText="1"/>
    </xf>
    <xf numFmtId="0" fontId="38" fillId="7" borderId="1" xfId="0" applyFont="1" applyFill="1" applyBorder="1" applyAlignment="1">
      <alignment vertical="center" wrapText="1"/>
    </xf>
    <xf numFmtId="0" fontId="38" fillId="10" borderId="1" xfId="0" applyFont="1" applyFill="1" applyBorder="1"/>
    <xf numFmtId="0" fontId="38" fillId="0" borderId="1" xfId="0" applyFont="1" applyFill="1" applyBorder="1" applyAlignment="1">
      <alignment vertical="center" wrapText="1"/>
    </xf>
    <xf numFmtId="0" fontId="38" fillId="5" borderId="1" xfId="0" applyFont="1" applyFill="1" applyBorder="1" applyAlignment="1" applyProtection="1">
      <alignment vertical="center" wrapText="1"/>
      <protection locked="0"/>
    </xf>
    <xf numFmtId="0" fontId="38" fillId="5" borderId="1" xfId="0" applyFont="1" applyFill="1" applyBorder="1" applyProtection="1">
      <protection locked="0"/>
    </xf>
    <xf numFmtId="0" fontId="38" fillId="5" borderId="1" xfId="0" applyFont="1" applyFill="1" applyBorder="1" applyAlignment="1" applyProtection="1">
      <alignment horizontal="left"/>
      <protection locked="0"/>
    </xf>
    <xf numFmtId="0" fontId="39" fillId="4" borderId="1" xfId="0" applyFont="1" applyFill="1" applyBorder="1" applyAlignment="1" applyProtection="1">
      <alignment horizontal="left" vertical="center" wrapText="1"/>
      <protection locked="0"/>
    </xf>
    <xf numFmtId="0" fontId="39" fillId="4" borderId="1" xfId="0" applyFont="1" applyFill="1" applyBorder="1" applyAlignment="1" applyProtection="1">
      <alignment vertical="center" wrapText="1"/>
      <protection locked="0"/>
    </xf>
    <xf numFmtId="0" fontId="38" fillId="2" borderId="0" xfId="0" applyFont="1" applyFill="1" applyAlignment="1">
      <alignment horizontal="left" vertical="top" wrapText="1"/>
    </xf>
    <xf numFmtId="0" fontId="60" fillId="2" borderId="0" xfId="0" applyFont="1" applyFill="1" applyAlignment="1">
      <alignment wrapText="1"/>
    </xf>
    <xf numFmtId="0" fontId="60" fillId="2" borderId="0" xfId="0" applyFont="1" applyFill="1" applyAlignment="1">
      <alignment horizontal="center" wrapText="1"/>
    </xf>
    <xf numFmtId="0" fontId="0" fillId="2" borderId="0" xfId="0" applyFill="1" applyAlignment="1">
      <alignment vertical="center"/>
    </xf>
    <xf numFmtId="0" fontId="52" fillId="2" borderId="0" xfId="0" applyFont="1" applyFill="1" applyAlignment="1">
      <alignment horizontal="center"/>
    </xf>
    <xf numFmtId="0" fontId="62" fillId="2" borderId="0" xfId="0" applyFont="1" applyFill="1" applyAlignment="1">
      <alignment horizontal="center"/>
    </xf>
    <xf numFmtId="0" fontId="60" fillId="2" borderId="0" xfId="0" applyFont="1" applyFill="1" applyAlignment="1">
      <alignment horizontal="center"/>
    </xf>
    <xf numFmtId="0" fontId="0" fillId="2" borderId="0" xfId="0" applyFill="1" applyAlignment="1">
      <alignment horizontal="left"/>
    </xf>
    <xf numFmtId="0" fontId="1" fillId="6" borderId="0" xfId="0" applyFont="1" applyFill="1"/>
    <xf numFmtId="0" fontId="0" fillId="6" borderId="0" xfId="0" applyFill="1"/>
    <xf numFmtId="0" fontId="52" fillId="0" borderId="0" xfId="0" applyFont="1" applyAlignment="1">
      <alignment horizontal="center"/>
    </xf>
    <xf numFmtId="0" fontId="29" fillId="2" borderId="0" xfId="0" applyFont="1" applyFill="1" applyAlignment="1">
      <alignment wrapText="1"/>
    </xf>
    <xf numFmtId="0" fontId="29" fillId="2" borderId="0" xfId="0" applyFont="1" applyFill="1" applyAlignment="1">
      <alignment horizontal="center" wrapText="1"/>
    </xf>
    <xf numFmtId="0" fontId="4" fillId="0" borderId="23" xfId="0" applyFont="1" applyBorder="1" applyAlignment="1" applyProtection="1">
      <alignment horizontal="left" vertical="center" wrapText="1"/>
    </xf>
    <xf numFmtId="0" fontId="64" fillId="5" borderId="1" xfId="0" applyFont="1" applyFill="1" applyBorder="1" applyAlignment="1" applyProtection="1">
      <alignment vertical="center"/>
      <protection locked="0"/>
    </xf>
    <xf numFmtId="0" fontId="4" fillId="4" borderId="1" xfId="0" applyFont="1" applyFill="1" applyBorder="1" applyAlignment="1" applyProtection="1">
      <alignment horizontal="center" vertical="center" wrapText="1"/>
      <protection locked="0"/>
    </xf>
    <xf numFmtId="0" fontId="65" fillId="5" borderId="1" xfId="0" applyFont="1" applyFill="1" applyBorder="1" applyAlignment="1" applyProtection="1">
      <alignment horizontal="center" vertical="center" wrapText="1"/>
      <protection locked="0"/>
    </xf>
    <xf numFmtId="0" fontId="17" fillId="2" borderId="0" xfId="0" applyFont="1" applyFill="1" applyBorder="1" applyAlignment="1"/>
    <xf numFmtId="0" fontId="66" fillId="2" borderId="0" xfId="0" applyFont="1" applyFill="1" applyAlignment="1">
      <alignment vertical="center"/>
    </xf>
    <xf numFmtId="0" fontId="5" fillId="2" borderId="1" xfId="0" applyFont="1" applyFill="1" applyBorder="1" applyAlignment="1">
      <alignment horizontal="center" vertical="center"/>
    </xf>
    <xf numFmtId="0" fontId="67" fillId="2" borderId="0" xfId="0" applyFont="1" applyFill="1" applyAlignment="1">
      <alignment horizontal="center" vertical="center" wrapText="1"/>
    </xf>
    <xf numFmtId="0" fontId="65" fillId="4" borderId="1" xfId="0" applyFont="1" applyFill="1" applyBorder="1" applyAlignment="1" applyProtection="1">
      <alignment horizontal="center" vertical="center" wrapText="1"/>
      <protection locked="0"/>
    </xf>
    <xf numFmtId="0" fontId="46" fillId="2" borderId="0" xfId="0" applyFont="1" applyFill="1"/>
    <xf numFmtId="0" fontId="4" fillId="4" borderId="1" xfId="0" applyFont="1" applyFill="1" applyBorder="1" applyAlignment="1" applyProtection="1">
      <alignment horizontal="center" vertical="center" wrapText="1"/>
      <protection locked="0"/>
    </xf>
    <xf numFmtId="0" fontId="38" fillId="2" borderId="1" xfId="0" applyFont="1" applyFill="1" applyBorder="1" applyAlignment="1" applyProtection="1">
      <alignment vertical="center" wrapText="1"/>
    </xf>
    <xf numFmtId="0" fontId="5" fillId="10" borderId="1" xfId="0" applyFont="1" applyFill="1" applyBorder="1" applyAlignment="1" applyProtection="1">
      <alignment horizontal="center" vertical="center" wrapText="1"/>
    </xf>
    <xf numFmtId="0" fontId="5" fillId="2" borderId="0" xfId="0" applyFont="1" applyFill="1" applyProtection="1"/>
    <xf numFmtId="0" fontId="0" fillId="3" borderId="0" xfId="0" applyFill="1" applyProtection="1"/>
    <xf numFmtId="0" fontId="0" fillId="2" borderId="0" xfId="0" applyFill="1" applyProtection="1"/>
    <xf numFmtId="0" fontId="38" fillId="2" borderId="0" xfId="0" applyFont="1" applyFill="1" applyProtection="1"/>
    <xf numFmtId="0" fontId="4" fillId="4" borderId="1" xfId="0" applyFont="1" applyFill="1" applyBorder="1" applyAlignment="1" applyProtection="1">
      <alignment horizontal="left" vertical="center" wrapText="1"/>
      <protection locked="0"/>
    </xf>
    <xf numFmtId="0" fontId="4" fillId="0" borderId="7" xfId="0" applyFont="1" applyBorder="1" applyAlignment="1" applyProtection="1">
      <alignment horizontal="left" vertical="center" wrapText="1"/>
    </xf>
    <xf numFmtId="0" fontId="39" fillId="0" borderId="23" xfId="0" applyFont="1" applyBorder="1" applyAlignment="1" applyProtection="1">
      <alignment horizontal="left" vertical="center" wrapText="1"/>
    </xf>
    <xf numFmtId="0" fontId="5" fillId="5" borderId="1" xfId="0" applyFont="1" applyFill="1" applyBorder="1" applyAlignment="1" applyProtection="1">
      <alignment vertical="center"/>
      <protection locked="0"/>
    </xf>
    <xf numFmtId="0" fontId="4" fillId="2" borderId="0" xfId="0" applyFont="1" applyFill="1" applyBorder="1" applyAlignment="1">
      <alignment vertical="center" wrapText="1"/>
    </xf>
    <xf numFmtId="0" fontId="5" fillId="8" borderId="0" xfId="0" applyFont="1" applyFill="1"/>
    <xf numFmtId="0" fontId="70" fillId="2" borderId="0" xfId="0" applyFont="1" applyFill="1" applyBorder="1" applyAlignment="1">
      <alignment vertical="center" wrapText="1"/>
    </xf>
    <xf numFmtId="0" fontId="38" fillId="2" borderId="0" xfId="0" applyFont="1" applyFill="1" applyAlignment="1" applyProtection="1">
      <alignment vertical="center"/>
    </xf>
    <xf numFmtId="0" fontId="38" fillId="2" borderId="0" xfId="0" applyFont="1" applyFill="1" applyBorder="1" applyAlignment="1" applyProtection="1">
      <alignment vertical="center"/>
    </xf>
    <xf numFmtId="0" fontId="21" fillId="2" borderId="0" xfId="0" applyFont="1" applyFill="1" applyAlignment="1" applyProtection="1">
      <alignment vertical="center" wrapText="1"/>
    </xf>
    <xf numFmtId="0" fontId="1" fillId="2" borderId="0" xfId="0" applyFont="1" applyFill="1" applyProtection="1"/>
    <xf numFmtId="0" fontId="3" fillId="2" borderId="0" xfId="0" applyFont="1" applyFill="1" applyAlignment="1" applyProtection="1">
      <alignment vertical="center" wrapText="1"/>
    </xf>
    <xf numFmtId="0" fontId="18" fillId="2" borderId="0" xfId="0" applyFont="1" applyFill="1" applyAlignment="1" applyProtection="1">
      <alignment vertical="center" wrapText="1"/>
    </xf>
    <xf numFmtId="0" fontId="0" fillId="2" borderId="0" xfId="0" applyFill="1" applyAlignment="1" applyProtection="1">
      <alignment vertical="center"/>
    </xf>
    <xf numFmtId="0" fontId="1" fillId="6" borderId="0" xfId="0" applyFont="1" applyFill="1" applyAlignment="1" applyProtection="1">
      <alignment vertical="center"/>
    </xf>
    <xf numFmtId="0" fontId="1" fillId="6" borderId="0" xfId="0" applyFont="1" applyFill="1" applyProtection="1"/>
    <xf numFmtId="0" fontId="60" fillId="2" borderId="0" xfId="0" applyFont="1" applyFill="1" applyAlignment="1" applyProtection="1">
      <alignment horizontal="center" wrapText="1"/>
    </xf>
    <xf numFmtId="0" fontId="60" fillId="2" borderId="0" xfId="0" applyFont="1" applyFill="1" applyAlignment="1" applyProtection="1">
      <alignment wrapText="1"/>
    </xf>
    <xf numFmtId="0" fontId="9" fillId="2" borderId="22" xfId="0" applyFont="1" applyFill="1" applyBorder="1" applyAlignment="1" applyProtection="1">
      <alignment horizontal="left" vertical="center"/>
    </xf>
    <xf numFmtId="0" fontId="52" fillId="2" borderId="0" xfId="0" applyFont="1" applyFill="1" applyAlignment="1" applyProtection="1">
      <alignment horizontal="center"/>
    </xf>
    <xf numFmtId="0" fontId="9" fillId="2" borderId="25" xfId="0" applyFont="1" applyFill="1" applyBorder="1" applyAlignment="1" applyProtection="1">
      <alignment horizontal="left" vertical="center"/>
    </xf>
    <xf numFmtId="0" fontId="29" fillId="2" borderId="0" xfId="0" applyFont="1" applyFill="1" applyAlignment="1" applyProtection="1">
      <alignment wrapText="1"/>
    </xf>
    <xf numFmtId="0" fontId="29" fillId="2" borderId="0" xfId="0" applyFont="1" applyFill="1" applyAlignment="1" applyProtection="1">
      <alignment horizontal="center" wrapText="1"/>
    </xf>
    <xf numFmtId="0" fontId="52" fillId="0" borderId="0" xfId="0" applyFont="1" applyAlignment="1" applyProtection="1">
      <alignment horizontal="center"/>
    </xf>
    <xf numFmtId="0" fontId="7" fillId="0" borderId="25" xfId="0" applyFont="1" applyBorder="1" applyAlignment="1" applyProtection="1">
      <alignment horizontal="left" vertical="center" wrapText="1"/>
    </xf>
    <xf numFmtId="0" fontId="0" fillId="0" borderId="0" xfId="0" applyFill="1" applyProtection="1"/>
    <xf numFmtId="0" fontId="62" fillId="2" borderId="0" xfId="0" applyFont="1" applyFill="1" applyAlignment="1" applyProtection="1">
      <alignment horizontal="center"/>
    </xf>
    <xf numFmtId="0" fontId="52" fillId="0" borderId="0" xfId="0" applyFont="1" applyFill="1" applyAlignment="1" applyProtection="1">
      <alignment horizontal="center"/>
    </xf>
    <xf numFmtId="0" fontId="1" fillId="6" borderId="24" xfId="0" applyFont="1" applyFill="1" applyBorder="1" applyAlignment="1" applyProtection="1">
      <alignment horizontal="left" vertical="center" wrapText="1"/>
    </xf>
    <xf numFmtId="0" fontId="1" fillId="6" borderId="3" xfId="0" applyFont="1" applyFill="1" applyBorder="1" applyAlignment="1" applyProtection="1">
      <alignment horizontal="left" vertical="center" wrapText="1"/>
    </xf>
    <xf numFmtId="0" fontId="0" fillId="6" borderId="0" xfId="0" applyFill="1" applyProtection="1"/>
    <xf numFmtId="0" fontId="21" fillId="2" borderId="0" xfId="0" applyFont="1" applyFill="1" applyBorder="1" applyAlignment="1" applyProtection="1">
      <alignment vertical="center" wrapText="1"/>
    </xf>
    <xf numFmtId="0" fontId="3" fillId="2" borderId="0" xfId="0" applyFont="1" applyFill="1" applyBorder="1" applyAlignment="1" applyProtection="1">
      <alignment vertical="center" wrapText="1"/>
    </xf>
    <xf numFmtId="0" fontId="33" fillId="2" borderId="0" xfId="0" applyFont="1" applyFill="1" applyBorder="1" applyAlignment="1" applyProtection="1">
      <alignment vertical="center" wrapText="1"/>
    </xf>
    <xf numFmtId="0" fontId="0" fillId="2" borderId="0" xfId="0" applyFill="1" applyBorder="1" applyProtection="1"/>
    <xf numFmtId="0" fontId="30" fillId="2" borderId="0" xfId="0" applyFont="1" applyFill="1" applyBorder="1" applyAlignment="1" applyProtection="1">
      <alignment vertical="center" wrapText="1"/>
    </xf>
    <xf numFmtId="0" fontId="2" fillId="2" borderId="0" xfId="0" applyFont="1" applyFill="1" applyProtection="1"/>
    <xf numFmtId="0" fontId="9" fillId="0" borderId="1" xfId="0" applyFont="1" applyBorder="1" applyAlignment="1" applyProtection="1">
      <alignment vertical="center" wrapText="1"/>
    </xf>
    <xf numFmtId="0" fontId="40" fillId="0" borderId="1" xfId="0" applyFont="1" applyBorder="1" applyAlignment="1" applyProtection="1">
      <alignment horizontal="center" vertical="center" wrapText="1"/>
    </xf>
    <xf numFmtId="0" fontId="9" fillId="0" borderId="1" xfId="0" applyFont="1" applyBorder="1" applyAlignment="1" applyProtection="1">
      <alignment horizontal="center" vertical="center" wrapText="1"/>
    </xf>
    <xf numFmtId="0" fontId="0" fillId="0" borderId="0" xfId="0" applyAlignment="1" applyProtection="1">
      <alignment wrapText="1"/>
    </xf>
    <xf numFmtId="0" fontId="5" fillId="4" borderId="1" xfId="0" applyFont="1" applyFill="1" applyBorder="1" applyAlignment="1" applyProtection="1">
      <alignment horizontal="center" vertical="center" wrapText="1"/>
      <protection locked="0"/>
    </xf>
    <xf numFmtId="0" fontId="9" fillId="0" borderId="1" xfId="0" applyFont="1" applyBorder="1" applyAlignment="1">
      <alignment horizontal="center" vertical="center" wrapText="1"/>
    </xf>
    <xf numFmtId="0" fontId="5" fillId="5" borderId="1" xfId="0" applyFont="1" applyFill="1" applyBorder="1" applyAlignment="1" applyProtection="1">
      <alignment horizontal="center" vertical="center"/>
      <protection locked="0"/>
    </xf>
    <xf numFmtId="0" fontId="9" fillId="2" borderId="1" xfId="0" applyFont="1" applyFill="1" applyBorder="1" applyAlignment="1">
      <alignment horizontal="center" vertical="center"/>
    </xf>
    <xf numFmtId="0" fontId="9" fillId="0" borderId="1" xfId="0" applyFont="1" applyBorder="1" applyAlignment="1">
      <alignment horizontal="center" vertical="center" wrapText="1"/>
    </xf>
    <xf numFmtId="0" fontId="5" fillId="4" borderId="1" xfId="0" applyFont="1" applyFill="1" applyBorder="1" applyAlignment="1" applyProtection="1">
      <alignment horizontal="center" vertical="center" wrapText="1"/>
      <protection locked="0"/>
    </xf>
    <xf numFmtId="0" fontId="4" fillId="4" borderId="1" xfId="0" applyFont="1" applyFill="1" applyBorder="1" applyAlignment="1" applyProtection="1">
      <alignment horizontal="left" vertical="center" wrapText="1"/>
      <protection locked="0"/>
    </xf>
    <xf numFmtId="0" fontId="4" fillId="4" borderId="1" xfId="0"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4" fillId="5" borderId="1" xfId="0" applyFont="1" applyFill="1" applyBorder="1" applyAlignment="1" applyProtection="1">
      <alignment horizontal="center" vertical="center" wrapText="1"/>
      <protection locked="0"/>
    </xf>
    <xf numFmtId="0" fontId="4" fillId="7"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5" fillId="5" borderId="1" xfId="0" applyFont="1" applyFill="1" applyBorder="1" applyAlignment="1" applyProtection="1">
      <alignment horizontal="center" vertical="center"/>
      <protection locked="0"/>
    </xf>
    <xf numFmtId="0" fontId="9" fillId="2" borderId="1" xfId="0" applyFont="1" applyFill="1" applyBorder="1" applyAlignment="1">
      <alignment horizontal="center" vertical="center"/>
    </xf>
    <xf numFmtId="0" fontId="1" fillId="6" borderId="24" xfId="0" applyFont="1" applyFill="1" applyBorder="1" applyAlignment="1" applyProtection="1">
      <alignment horizontal="left" vertical="center"/>
    </xf>
    <xf numFmtId="0" fontId="1" fillId="6" borderId="3" xfId="0" applyFont="1" applyFill="1" applyBorder="1" applyAlignment="1" applyProtection="1">
      <alignment horizontal="left" vertical="center"/>
    </xf>
    <xf numFmtId="0" fontId="5" fillId="5" borderId="1" xfId="0" applyFont="1" applyFill="1" applyBorder="1" applyAlignment="1" applyProtection="1">
      <alignment horizontal="left" vertical="center" wrapText="1"/>
      <protection locked="0"/>
    </xf>
    <xf numFmtId="0" fontId="38" fillId="4" borderId="1" xfId="0" applyFont="1" applyFill="1" applyBorder="1" applyAlignment="1" applyProtection="1">
      <alignment horizontal="center" vertical="center" wrapText="1"/>
      <protection locked="0"/>
    </xf>
    <xf numFmtId="0" fontId="38" fillId="5" borderId="1" xfId="0" applyFont="1" applyFill="1" applyBorder="1" applyAlignment="1" applyProtection="1">
      <alignment horizontal="center" vertical="center"/>
      <protection locked="0"/>
    </xf>
    <xf numFmtId="0" fontId="40" fillId="2" borderId="1" xfId="0" applyFont="1" applyFill="1" applyBorder="1" applyAlignment="1">
      <alignment horizontal="center" vertical="center"/>
    </xf>
    <xf numFmtId="0" fontId="0" fillId="2" borderId="25" xfId="0" applyFill="1" applyBorder="1"/>
    <xf numFmtId="0" fontId="0" fillId="2" borderId="7" xfId="0" applyFill="1" applyBorder="1"/>
    <xf numFmtId="0" fontId="9" fillId="2" borderId="0" xfId="0" applyFont="1" applyFill="1" applyBorder="1" applyAlignment="1">
      <alignment vertical="center" wrapText="1"/>
    </xf>
    <xf numFmtId="0" fontId="4" fillId="4" borderId="1" xfId="0" applyNumberFormat="1" applyFont="1" applyFill="1" applyBorder="1" applyAlignment="1" applyProtection="1">
      <alignment vertical="center" wrapText="1"/>
    </xf>
    <xf numFmtId="0" fontId="5" fillId="2" borderId="1" xfId="0" applyFont="1" applyFill="1" applyBorder="1" applyAlignment="1">
      <alignment horizontal="left" vertical="center"/>
    </xf>
    <xf numFmtId="0" fontId="5" fillId="11" borderId="1" xfId="0" applyFont="1" applyFill="1" applyBorder="1" applyAlignment="1" applyProtection="1">
      <alignment horizontal="center" vertical="center"/>
      <protection locked="0"/>
    </xf>
    <xf numFmtId="0" fontId="24" fillId="2" borderId="27" xfId="0" applyFont="1" applyFill="1" applyBorder="1" applyAlignment="1" applyProtection="1">
      <alignment horizontal="left" vertical="center" wrapText="1"/>
    </xf>
    <xf numFmtId="0" fontId="24" fillId="2" borderId="28" xfId="0" applyFont="1" applyFill="1" applyBorder="1" applyAlignment="1" applyProtection="1">
      <alignment horizontal="left" vertical="center" wrapText="1"/>
    </xf>
    <xf numFmtId="0" fontId="14" fillId="9" borderId="29" xfId="0" applyFont="1" applyFill="1" applyBorder="1" applyAlignment="1" applyProtection="1">
      <alignment horizontal="center" vertical="center"/>
      <protection locked="0"/>
    </xf>
    <xf numFmtId="0" fontId="14" fillId="9" borderId="30" xfId="0" applyFont="1" applyFill="1" applyBorder="1" applyAlignment="1" applyProtection="1">
      <alignment horizontal="center" vertical="center"/>
      <protection locked="0"/>
    </xf>
    <xf numFmtId="0" fontId="35" fillId="2" borderId="1" xfId="0" applyFont="1" applyFill="1" applyBorder="1" applyAlignment="1">
      <alignment horizontal="center" vertical="center" wrapText="1"/>
    </xf>
    <xf numFmtId="0" fontId="35" fillId="2" borderId="5" xfId="0" applyFont="1" applyFill="1" applyBorder="1" applyAlignment="1">
      <alignment horizontal="center" vertical="center" wrapText="1"/>
    </xf>
    <xf numFmtId="0" fontId="36" fillId="2" borderId="1" xfId="0" applyFont="1" applyFill="1" applyBorder="1" applyAlignment="1">
      <alignment horizontal="center" vertical="center" wrapText="1"/>
    </xf>
    <xf numFmtId="0" fontId="36" fillId="2" borderId="26" xfId="0" applyFont="1" applyFill="1" applyBorder="1" applyAlignment="1">
      <alignment horizontal="center" vertical="center" wrapText="1"/>
    </xf>
    <xf numFmtId="0" fontId="5" fillId="4" borderId="1" xfId="0" applyFont="1" applyFill="1" applyBorder="1" applyAlignment="1" applyProtection="1">
      <alignment horizontal="center" vertical="center" wrapText="1"/>
      <protection locked="0"/>
    </xf>
    <xf numFmtId="0" fontId="4" fillId="4" borderId="1" xfId="0" applyFont="1" applyFill="1" applyBorder="1" applyAlignment="1" applyProtection="1">
      <alignment horizontal="center" vertical="center" wrapText="1"/>
      <protection locked="0"/>
    </xf>
    <xf numFmtId="0" fontId="23" fillId="2" borderId="27" xfId="0" applyFont="1" applyFill="1" applyBorder="1" applyAlignment="1">
      <alignment horizontal="center" vertical="center" wrapText="1"/>
    </xf>
    <xf numFmtId="0" fontId="23" fillId="2" borderId="28" xfId="0" applyFont="1" applyFill="1" applyBorder="1" applyAlignment="1">
      <alignment horizontal="center" vertical="center" wrapText="1"/>
    </xf>
    <xf numFmtId="0" fontId="24" fillId="2" borderId="27" xfId="0" applyFont="1" applyFill="1" applyBorder="1" applyAlignment="1">
      <alignment horizontal="left" vertical="center" wrapText="1"/>
    </xf>
    <xf numFmtId="0" fontId="24" fillId="2" borderId="28" xfId="0" applyFont="1" applyFill="1" applyBorder="1" applyAlignment="1">
      <alignment horizontal="left" vertical="center" wrapText="1"/>
    </xf>
    <xf numFmtId="0" fontId="14" fillId="9" borderId="27" xfId="0" applyFont="1" applyFill="1" applyBorder="1" applyAlignment="1" applyProtection="1">
      <alignment horizontal="center" vertical="center"/>
      <protection locked="0"/>
    </xf>
    <xf numFmtId="0" fontId="14" fillId="9" borderId="28" xfId="0" applyFont="1" applyFill="1" applyBorder="1" applyAlignment="1" applyProtection="1">
      <alignment horizontal="center" vertical="center"/>
      <protection locked="0"/>
    </xf>
    <xf numFmtId="0" fontId="22" fillId="2" borderId="1"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25" fillId="2" borderId="5" xfId="0" applyFont="1" applyFill="1" applyBorder="1" applyAlignment="1">
      <alignment horizontal="center" vertical="center" wrapText="1"/>
    </xf>
    <xf numFmtId="0" fontId="35" fillId="0" borderId="0" xfId="0" applyFont="1" applyAlignment="1">
      <alignment horizontal="left" vertical="center" wrapText="1"/>
    </xf>
    <xf numFmtId="0" fontId="9" fillId="2" borderId="1" xfId="0" applyFont="1" applyFill="1" applyBorder="1" applyAlignment="1" applyProtection="1">
      <alignment horizontal="left" vertical="top" wrapText="1"/>
    </xf>
    <xf numFmtId="0" fontId="1" fillId="6" borderId="1" xfId="0" applyFont="1" applyFill="1" applyBorder="1" applyAlignment="1">
      <alignment horizontal="left" vertical="center" wrapText="1"/>
    </xf>
    <xf numFmtId="0" fontId="55" fillId="2" borderId="17" xfId="1" applyFill="1" applyBorder="1" applyAlignment="1" applyProtection="1">
      <alignment horizontal="left" vertical="top" wrapText="1"/>
      <protection locked="0"/>
    </xf>
    <xf numFmtId="0" fontId="55" fillId="2" borderId="18" xfId="1" applyFill="1" applyBorder="1" applyAlignment="1" applyProtection="1">
      <alignment horizontal="left" vertical="top" wrapText="1"/>
      <protection locked="0"/>
    </xf>
    <xf numFmtId="0" fontId="55" fillId="2" borderId="19" xfId="1" applyFill="1" applyBorder="1" applyAlignment="1" applyProtection="1">
      <alignment horizontal="left" vertical="top" wrapText="1"/>
      <protection locked="0"/>
    </xf>
    <xf numFmtId="0" fontId="47" fillId="2" borderId="0" xfId="0" applyFont="1" applyFill="1" applyBorder="1" applyAlignment="1">
      <alignment horizontal="left" vertical="center" wrapText="1"/>
    </xf>
    <xf numFmtId="0" fontId="7" fillId="0" borderId="2" xfId="0" applyFont="1" applyBorder="1" applyAlignment="1">
      <alignment horizontal="left" vertical="center" wrapText="1"/>
    </xf>
    <xf numFmtId="0" fontId="9" fillId="0" borderId="0" xfId="0" applyFont="1" applyBorder="1" applyAlignment="1">
      <alignment horizontal="left" vertical="center" wrapText="1"/>
    </xf>
    <xf numFmtId="0" fontId="9" fillId="0" borderId="1" xfId="0" applyFont="1" applyBorder="1" applyAlignment="1">
      <alignment horizontal="center" vertical="center" wrapText="1"/>
    </xf>
    <xf numFmtId="0" fontId="5" fillId="2" borderId="0" xfId="0" applyFont="1" applyFill="1" applyAlignment="1">
      <alignment horizontal="left" vertical="top" wrapText="1"/>
    </xf>
    <xf numFmtId="0" fontId="5" fillId="4" borderId="1" xfId="0" applyFont="1" applyFill="1" applyBorder="1" applyAlignment="1" applyProtection="1">
      <alignment horizontal="center" vertical="center"/>
      <protection locked="0"/>
    </xf>
    <xf numFmtId="0" fontId="9" fillId="2" borderId="14" xfId="0" applyFont="1" applyFill="1" applyBorder="1" applyAlignment="1">
      <alignment horizontal="left" vertical="top" wrapText="1"/>
    </xf>
    <xf numFmtId="0" fontId="9" fillId="2" borderId="15" xfId="0" applyFont="1" applyFill="1" applyBorder="1" applyAlignment="1">
      <alignment horizontal="left" vertical="top" wrapText="1"/>
    </xf>
    <xf numFmtId="0" fontId="9" fillId="2" borderId="16" xfId="0" applyFont="1" applyFill="1" applyBorder="1" applyAlignment="1">
      <alignment horizontal="left" vertical="top" wrapText="1"/>
    </xf>
    <xf numFmtId="0" fontId="5" fillId="2" borderId="9" xfId="0" applyFont="1" applyFill="1" applyBorder="1" applyAlignment="1">
      <alignment horizontal="left" vertical="top" wrapText="1"/>
    </xf>
    <xf numFmtId="0" fontId="5" fillId="2" borderId="10" xfId="0" applyFont="1" applyFill="1" applyBorder="1" applyAlignment="1">
      <alignment horizontal="left" vertical="top" wrapText="1"/>
    </xf>
    <xf numFmtId="0" fontId="5" fillId="2" borderId="11" xfId="0" applyFont="1" applyFill="1" applyBorder="1" applyAlignment="1">
      <alignment horizontal="left" vertical="top" wrapText="1"/>
    </xf>
    <xf numFmtId="0" fontId="5" fillId="2" borderId="12" xfId="0" applyFont="1" applyFill="1" applyBorder="1" applyAlignment="1">
      <alignment horizontal="left" vertical="top" wrapText="1"/>
    </xf>
    <xf numFmtId="0" fontId="5" fillId="2" borderId="0" xfId="0" applyFont="1" applyFill="1" applyBorder="1" applyAlignment="1">
      <alignment horizontal="left" vertical="top" wrapText="1"/>
    </xf>
    <xf numFmtId="0" fontId="5" fillId="2" borderId="13" xfId="0" applyFont="1" applyFill="1" applyBorder="1" applyAlignment="1">
      <alignment horizontal="left" vertical="top" wrapText="1"/>
    </xf>
    <xf numFmtId="0" fontId="4" fillId="4" borderId="1" xfId="0" applyFont="1" applyFill="1" applyBorder="1" applyAlignment="1" applyProtection="1">
      <alignment horizontal="left" vertical="center" wrapText="1"/>
      <protection locked="0"/>
    </xf>
    <xf numFmtId="0" fontId="40" fillId="2" borderId="0" xfId="0" applyFont="1" applyFill="1" applyBorder="1" applyAlignment="1">
      <alignment horizontal="center" vertical="top" wrapText="1"/>
    </xf>
    <xf numFmtId="0" fontId="39" fillId="2" borderId="2" xfId="0" applyFont="1" applyFill="1" applyBorder="1" applyAlignment="1">
      <alignment horizontal="left" vertical="center" wrapText="1"/>
    </xf>
    <xf numFmtId="0" fontId="4" fillId="0" borderId="1" xfId="0" applyFont="1" applyBorder="1" applyAlignment="1">
      <alignment horizontal="left" vertical="center" wrapText="1"/>
    </xf>
    <xf numFmtId="0" fontId="35" fillId="0" borderId="2" xfId="0" applyFont="1" applyBorder="1" applyAlignment="1">
      <alignment horizontal="left" vertical="center" wrapText="1"/>
    </xf>
    <xf numFmtId="0" fontId="35" fillId="0" borderId="0" xfId="0" applyFont="1" applyBorder="1" applyAlignment="1">
      <alignment horizontal="left" vertical="center" wrapText="1"/>
    </xf>
    <xf numFmtId="0" fontId="22" fillId="2" borderId="0" xfId="0" applyFont="1" applyFill="1" applyBorder="1" applyAlignment="1">
      <alignment horizontal="center" vertical="center" wrapText="1"/>
    </xf>
    <xf numFmtId="0" fontId="19" fillId="2" borderId="0" xfId="0" applyFont="1" applyFill="1" applyBorder="1" applyAlignment="1">
      <alignment horizontal="center" vertical="center" wrapText="1"/>
    </xf>
    <xf numFmtId="0" fontId="18" fillId="2" borderId="0" xfId="0" applyFont="1" applyFill="1" applyBorder="1" applyAlignment="1">
      <alignment horizontal="left" vertical="center" wrapText="1"/>
    </xf>
    <xf numFmtId="0" fontId="1" fillId="6" borderId="5" xfId="0" applyFont="1" applyFill="1" applyBorder="1" applyAlignment="1">
      <alignment horizontal="left" vertical="center" wrapText="1"/>
    </xf>
    <xf numFmtId="0" fontId="1" fillId="6" borderId="6" xfId="0" applyFont="1" applyFill="1" applyBorder="1" applyAlignment="1">
      <alignment horizontal="left" vertical="center" wrapText="1"/>
    </xf>
    <xf numFmtId="0" fontId="1" fillId="6" borderId="4" xfId="0" applyFont="1" applyFill="1" applyBorder="1" applyAlignment="1">
      <alignment horizontal="left" vertical="center" wrapText="1"/>
    </xf>
    <xf numFmtId="0" fontId="33" fillId="2" borderId="0" xfId="0" applyFont="1" applyFill="1" applyBorder="1" applyAlignment="1">
      <alignment horizontal="center" vertical="center" wrapText="1"/>
    </xf>
    <xf numFmtId="0" fontId="4" fillId="7"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Font="1" applyBorder="1" applyAlignment="1">
      <alignment horizontal="left" vertical="center" wrapText="1"/>
    </xf>
    <xf numFmtId="0" fontId="38" fillId="2" borderId="2" xfId="0" applyFont="1" applyFill="1" applyBorder="1" applyAlignment="1">
      <alignment horizontal="left" vertical="center" wrapText="1"/>
    </xf>
    <xf numFmtId="0" fontId="5" fillId="2" borderId="2" xfId="0" applyFont="1" applyFill="1" applyBorder="1" applyAlignment="1">
      <alignment horizontal="left" vertical="center" wrapText="1"/>
    </xf>
    <xf numFmtId="0" fontId="4" fillId="2" borderId="2" xfId="0" applyFont="1" applyFill="1" applyBorder="1" applyAlignment="1">
      <alignment horizontal="left" vertical="top" wrapText="1"/>
    </xf>
    <xf numFmtId="0" fontId="38" fillId="7" borderId="1" xfId="0" applyFont="1" applyFill="1" applyBorder="1" applyAlignment="1">
      <alignment horizontal="left" vertical="center" wrapText="1"/>
    </xf>
    <xf numFmtId="0" fontId="16" fillId="2" borderId="2" xfId="1" applyFont="1" applyFill="1" applyBorder="1" applyAlignment="1" applyProtection="1">
      <alignment horizontal="left" vertical="center" wrapText="1"/>
      <protection locked="0"/>
    </xf>
    <xf numFmtId="0" fontId="38" fillId="5" borderId="1" xfId="0" applyFont="1" applyFill="1" applyBorder="1" applyAlignment="1" applyProtection="1">
      <alignment horizontal="center"/>
      <protection locked="0"/>
    </xf>
    <xf numFmtId="0" fontId="40" fillId="2" borderId="2" xfId="0" applyFont="1" applyFill="1" applyBorder="1" applyAlignment="1">
      <alignment horizontal="left" vertical="top" wrapText="1"/>
    </xf>
    <xf numFmtId="0" fontId="40" fillId="2" borderId="7" xfId="0" applyFont="1" applyFill="1" applyBorder="1" applyAlignment="1">
      <alignment horizontal="left" vertical="top" wrapText="1"/>
    </xf>
    <xf numFmtId="0" fontId="39"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2" borderId="2" xfId="0" applyFont="1" applyFill="1" applyBorder="1" applyAlignment="1">
      <alignment horizontal="left" vertical="center" wrapText="1"/>
    </xf>
    <xf numFmtId="0" fontId="1" fillId="6" borderId="1" xfId="0" applyFont="1" applyFill="1" applyBorder="1" applyAlignment="1">
      <alignment horizontal="left" vertical="top" wrapText="1"/>
    </xf>
    <xf numFmtId="0" fontId="56" fillId="7" borderId="1" xfId="0" applyFont="1" applyFill="1" applyBorder="1" applyAlignment="1">
      <alignment horizontal="left" vertical="center" wrapText="1"/>
    </xf>
    <xf numFmtId="0" fontId="5" fillId="5" borderId="1" xfId="0" applyFont="1" applyFill="1" applyBorder="1" applyAlignment="1" applyProtection="1">
      <alignment horizontal="center" vertical="center"/>
      <protection locked="0"/>
    </xf>
    <xf numFmtId="0" fontId="4" fillId="5" borderId="1" xfId="0" applyFont="1" applyFill="1" applyBorder="1" applyAlignment="1" applyProtection="1">
      <alignment horizontal="center" vertical="center" wrapText="1"/>
      <protection locked="0"/>
    </xf>
    <xf numFmtId="0" fontId="39" fillId="4" borderId="1" xfId="0" applyFont="1" applyFill="1" applyBorder="1" applyAlignment="1" applyProtection="1">
      <alignment horizontal="center" vertical="center" wrapText="1"/>
      <protection locked="0"/>
    </xf>
    <xf numFmtId="0" fontId="35" fillId="0" borderId="7" xfId="0" applyFont="1" applyBorder="1" applyAlignment="1">
      <alignment horizontal="left" vertical="center" wrapText="1"/>
    </xf>
    <xf numFmtId="0" fontId="9" fillId="2" borderId="1" xfId="0" applyFont="1" applyFill="1" applyBorder="1" applyAlignment="1">
      <alignment horizontal="center" vertical="center"/>
    </xf>
    <xf numFmtId="0" fontId="5" fillId="5" borderId="1" xfId="0" applyFont="1" applyFill="1" applyBorder="1" applyAlignment="1" applyProtection="1">
      <alignment horizontal="center"/>
      <protection locked="0"/>
    </xf>
    <xf numFmtId="0" fontId="5" fillId="5" borderId="1" xfId="0" applyFont="1" applyFill="1" applyBorder="1" applyAlignment="1" applyProtection="1">
      <alignment horizontal="left"/>
      <protection locked="0"/>
    </xf>
    <xf numFmtId="0" fontId="38" fillId="7" borderId="1" xfId="0" applyFont="1" applyFill="1" applyBorder="1" applyAlignment="1">
      <alignment horizontal="center" vertical="center" wrapText="1"/>
    </xf>
    <xf numFmtId="0" fontId="65" fillId="4" borderId="1" xfId="0" applyFont="1" applyFill="1" applyBorder="1" applyAlignment="1" applyProtection="1">
      <alignment horizontal="center" vertical="center" wrapText="1"/>
      <protection locked="0"/>
    </xf>
    <xf numFmtId="0" fontId="38" fillId="2" borderId="1" xfId="0" applyFont="1" applyFill="1" applyBorder="1" applyAlignment="1">
      <alignment horizontal="left" vertical="center" wrapText="1"/>
    </xf>
    <xf numFmtId="0" fontId="9" fillId="2" borderId="2" xfId="0" applyFont="1" applyFill="1" applyBorder="1" applyAlignment="1">
      <alignment horizontal="left" vertical="center" wrapText="1"/>
    </xf>
    <xf numFmtId="0" fontId="5" fillId="2" borderId="2" xfId="0" applyFont="1" applyFill="1" applyBorder="1" applyAlignment="1">
      <alignment horizontal="left" vertical="top" wrapText="1"/>
    </xf>
    <xf numFmtId="0" fontId="4" fillId="2" borderId="1" xfId="0" applyFont="1" applyFill="1" applyBorder="1" applyAlignment="1">
      <alignment horizontal="center" vertical="center" wrapText="1"/>
    </xf>
    <xf numFmtId="0" fontId="39" fillId="2" borderId="1" xfId="0" applyFont="1" applyFill="1" applyBorder="1" applyAlignment="1">
      <alignment horizontal="left" vertical="top" wrapText="1"/>
    </xf>
    <xf numFmtId="0" fontId="40" fillId="2" borderId="2" xfId="0" applyFont="1" applyFill="1" applyBorder="1" applyAlignment="1">
      <alignment horizontal="left"/>
    </xf>
    <xf numFmtId="0" fontId="35" fillId="0" borderId="1" xfId="0" applyFont="1" applyBorder="1" applyAlignment="1">
      <alignment horizontal="center" vertical="center" wrapText="1"/>
    </xf>
    <xf numFmtId="0" fontId="39" fillId="2" borderId="1" xfId="0" applyFont="1" applyFill="1" applyBorder="1" applyAlignment="1">
      <alignment horizontal="left" vertical="center" wrapText="1"/>
    </xf>
    <xf numFmtId="0" fontId="38" fillId="5" borderId="1" xfId="0" applyFont="1" applyFill="1" applyBorder="1" applyAlignment="1" applyProtection="1">
      <alignment horizontal="center" vertical="center"/>
      <protection locked="0"/>
    </xf>
    <xf numFmtId="0" fontId="48" fillId="2" borderId="1" xfId="0" applyFont="1" applyFill="1" applyBorder="1" applyAlignment="1">
      <alignment horizontal="left" wrapText="1"/>
    </xf>
    <xf numFmtId="0" fontId="38" fillId="2" borderId="1" xfId="0" applyFont="1" applyFill="1" applyBorder="1" applyAlignment="1">
      <alignment horizontal="left" wrapText="1"/>
    </xf>
    <xf numFmtId="0" fontId="46" fillId="2" borderId="0" xfId="0" applyFont="1" applyFill="1" applyAlignment="1">
      <alignment horizontal="left" wrapText="1"/>
    </xf>
    <xf numFmtId="0" fontId="4" fillId="2" borderId="1" xfId="0" applyFont="1" applyFill="1" applyBorder="1" applyAlignment="1">
      <alignment horizontal="left" vertical="center" wrapText="1"/>
    </xf>
    <xf numFmtId="0" fontId="40" fillId="2" borderId="1" xfId="0" applyFont="1" applyFill="1" applyBorder="1" applyAlignment="1">
      <alignment horizontal="center" vertical="center" wrapText="1"/>
    </xf>
    <xf numFmtId="0" fontId="0" fillId="5" borderId="1" xfId="0" applyFill="1" applyBorder="1" applyAlignment="1" applyProtection="1">
      <alignment horizontal="center" vertical="center"/>
      <protection locked="0"/>
    </xf>
    <xf numFmtId="0" fontId="41" fillId="2" borderId="0"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0" xfId="0" applyFont="1" applyFill="1" applyBorder="1" applyAlignment="1">
      <alignment wrapText="1"/>
    </xf>
    <xf numFmtId="0" fontId="5" fillId="2" borderId="0" xfId="0" applyFont="1" applyFill="1" applyBorder="1" applyAlignment="1">
      <alignment vertical="center" wrapText="1"/>
    </xf>
    <xf numFmtId="0" fontId="5" fillId="5" borderId="1" xfId="0" applyNumberFormat="1" applyFont="1" applyFill="1" applyBorder="1" applyAlignment="1" applyProtection="1">
      <alignment horizontal="left" vertical="center"/>
    </xf>
    <xf numFmtId="0" fontId="9" fillId="2" borderId="1" xfId="0" applyFont="1" applyFill="1" applyBorder="1" applyAlignment="1">
      <alignment horizontal="left" wrapText="1"/>
    </xf>
    <xf numFmtId="0" fontId="7" fillId="2" borderId="1" xfId="0" applyFont="1" applyFill="1" applyBorder="1" applyAlignment="1">
      <alignment horizontal="center" vertical="center" wrapText="1"/>
    </xf>
    <xf numFmtId="0" fontId="9" fillId="2" borderId="2" xfId="0" applyFont="1" applyFill="1" applyBorder="1" applyAlignment="1">
      <alignment horizontal="left" wrapText="1"/>
    </xf>
    <xf numFmtId="0" fontId="9" fillId="2" borderId="7" xfId="0" applyFont="1" applyFill="1" applyBorder="1" applyAlignment="1">
      <alignment horizontal="left" wrapText="1"/>
    </xf>
    <xf numFmtId="0" fontId="5" fillId="2" borderId="2" xfId="0" applyFont="1" applyFill="1" applyBorder="1" applyAlignment="1">
      <alignment wrapText="1"/>
    </xf>
    <xf numFmtId="0" fontId="5" fillId="2" borderId="2" xfId="0" applyFont="1" applyFill="1" applyBorder="1" applyAlignment="1">
      <alignment horizontal="left" wrapText="1"/>
    </xf>
    <xf numFmtId="0" fontId="52" fillId="2" borderId="8" xfId="0" applyFont="1" applyFill="1" applyBorder="1" applyAlignment="1">
      <alignment horizontal="left" vertical="center" wrapText="1"/>
    </xf>
    <xf numFmtId="0" fontId="9" fillId="5" borderId="1" xfId="0" applyFont="1" applyFill="1" applyBorder="1" applyAlignment="1" applyProtection="1">
      <alignment horizontal="center" vertical="center" wrapText="1"/>
      <protection locked="0"/>
    </xf>
    <xf numFmtId="0" fontId="52" fillId="2" borderId="8" xfId="0" applyFont="1" applyFill="1" applyBorder="1" applyAlignment="1" applyProtection="1">
      <alignment horizontal="left" vertical="center" wrapText="1"/>
    </xf>
    <xf numFmtId="0" fontId="22" fillId="2" borderId="0" xfId="0" applyFont="1" applyFill="1" applyBorder="1" applyAlignment="1" applyProtection="1">
      <alignment horizontal="center" vertical="center" wrapText="1"/>
    </xf>
    <xf numFmtId="0" fontId="18" fillId="2" borderId="0" xfId="0" applyFont="1" applyFill="1" applyBorder="1" applyAlignment="1" applyProtection="1">
      <alignment horizontal="left" vertical="center" wrapText="1"/>
    </xf>
    <xf numFmtId="0" fontId="38" fillId="2" borderId="2" xfId="0" applyFont="1" applyFill="1" applyBorder="1" applyAlignment="1" applyProtection="1">
      <alignment horizontal="left" vertical="top" wrapText="1"/>
    </xf>
    <xf numFmtId="0" fontId="33" fillId="2" borderId="0" xfId="0" applyFont="1" applyFill="1" applyBorder="1" applyAlignment="1" applyProtection="1">
      <alignment horizontal="center" vertical="center" wrapText="1"/>
    </xf>
    <xf numFmtId="0" fontId="19" fillId="2" borderId="0" xfId="0" applyFont="1" applyFill="1" applyBorder="1" applyAlignment="1" applyProtection="1">
      <alignment horizontal="center" vertical="center" wrapText="1"/>
    </xf>
    <xf numFmtId="0" fontId="22" fillId="2" borderId="0" xfId="0" applyFont="1" applyFill="1" applyAlignment="1" applyProtection="1">
      <alignment horizontal="center" vertical="center" wrapText="1"/>
    </xf>
    <xf numFmtId="0" fontId="19" fillId="2" borderId="0" xfId="0" applyFont="1" applyFill="1" applyAlignment="1" applyProtection="1">
      <alignment horizontal="center" vertical="center" wrapText="1"/>
    </xf>
    <xf numFmtId="0" fontId="4" fillId="2" borderId="0" xfId="0" applyFont="1" applyFill="1" applyBorder="1" applyAlignment="1" applyProtection="1">
      <alignment vertical="center" wrapText="1"/>
    </xf>
    <xf numFmtId="0" fontId="59" fillId="2" borderId="0" xfId="0" applyFont="1" applyFill="1" applyBorder="1" applyAlignment="1" applyProtection="1">
      <alignment horizontal="center" vertical="center" wrapText="1"/>
    </xf>
    <xf numFmtId="0" fontId="1" fillId="6" borderId="24" xfId="0" applyFont="1" applyFill="1" applyBorder="1" applyAlignment="1" applyProtection="1">
      <alignment horizontal="left" vertical="center"/>
    </xf>
    <xf numFmtId="0" fontId="1" fillId="6" borderId="3" xfId="0" applyFont="1" applyFill="1" applyBorder="1" applyAlignment="1" applyProtection="1">
      <alignment horizontal="left" vertical="center"/>
    </xf>
    <xf numFmtId="0" fontId="4" fillId="2" borderId="20" xfId="0" applyFont="1" applyFill="1" applyBorder="1" applyAlignment="1">
      <alignment vertical="center" wrapText="1"/>
    </xf>
    <xf numFmtId="0" fontId="58" fillId="2" borderId="21" xfId="0" applyFont="1" applyFill="1" applyBorder="1" applyAlignment="1">
      <alignment horizontal="center" vertical="center" wrapText="1"/>
    </xf>
    <xf numFmtId="0" fontId="4" fillId="4" borderId="1" xfId="0" applyFont="1" applyFill="1" applyBorder="1" applyAlignment="1" applyProtection="1">
      <alignment vertical="center" wrapText="1"/>
    </xf>
    <xf numFmtId="0" fontId="5" fillId="5" borderId="1" xfId="0" applyFont="1" applyFill="1" applyBorder="1" applyAlignment="1" applyProtection="1">
      <alignment horizontal="center" vertical="center"/>
    </xf>
  </cellXfs>
  <cellStyles count="2">
    <cellStyle name="Hyperlink" xfId="1" builtinId="8"/>
    <cellStyle name="Normal" xfId="0" builtinId="0"/>
  </cellStyles>
  <dxfs count="40">
    <dxf>
      <font>
        <color auto="1"/>
      </font>
      <fill>
        <patternFill>
          <bgColor theme="0" tint="-0.24994659260841701"/>
        </patternFill>
      </fill>
    </dxf>
    <dxf>
      <font>
        <color theme="0" tint="-0.34998626667073579"/>
      </font>
      <fill>
        <patternFill>
          <bgColor theme="0" tint="-0.34998626667073579"/>
        </patternFill>
      </fill>
    </dxf>
    <dxf>
      <fill>
        <patternFill>
          <bgColor rgb="FFFFC7CE"/>
        </patternFill>
      </fill>
    </dxf>
    <dxf>
      <font>
        <color auto="1"/>
      </font>
      <fill>
        <patternFill>
          <bgColor rgb="FFC6EFCE"/>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79F9F"/>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epa.gov/snap/submit-snap-substitut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epa.gov/snap/snap-substitutes-sector"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79F9F"/>
    <pageSetUpPr fitToPage="1"/>
  </sheetPr>
  <dimension ref="A1:VP124"/>
  <sheetViews>
    <sheetView tabSelected="1" zoomScaleNormal="100" workbookViewId="0">
      <selection activeCell="F7" sqref="F7:G7"/>
    </sheetView>
  </sheetViews>
  <sheetFormatPr defaultColWidth="9.28515625" defaultRowHeight="15" x14ac:dyDescent="0.25"/>
  <cols>
    <col min="1" max="1" width="5.7109375" style="2" customWidth="1"/>
    <col min="2" max="2" width="3.5703125" style="1" customWidth="1"/>
    <col min="3" max="3" width="27.7109375" style="1" customWidth="1"/>
    <col min="4" max="4" width="23.7109375" style="1" customWidth="1"/>
    <col min="5" max="5" width="32.42578125" style="1" customWidth="1"/>
    <col min="6" max="6" width="21" style="1" customWidth="1"/>
    <col min="7" max="7" width="3.7109375" style="101" customWidth="1"/>
    <col min="8" max="8" width="3.7109375" style="1" customWidth="1"/>
    <col min="9" max="9" width="11.28515625" style="2" customWidth="1"/>
    <col min="10" max="10" width="51.5703125" style="57" customWidth="1"/>
    <col min="11" max="12" width="9.28515625" style="18" hidden="1" customWidth="1"/>
    <col min="13" max="13" width="52.85546875" style="18" hidden="1" customWidth="1"/>
    <col min="14" max="30" width="9.28515625" style="18" hidden="1" customWidth="1"/>
    <col min="31" max="51" width="9.28515625" style="1" hidden="1" customWidth="1"/>
    <col min="52" max="16384" width="9.28515625" style="1"/>
  </cols>
  <sheetData>
    <row r="1" spans="3:30" s="2" customFormat="1" x14ac:dyDescent="0.25">
      <c r="G1" s="100"/>
      <c r="J1" s="77"/>
      <c r="K1" s="56"/>
      <c r="L1" s="56"/>
      <c r="M1" s="56"/>
      <c r="N1" s="56"/>
      <c r="O1" s="56"/>
      <c r="P1" s="56"/>
      <c r="Q1" s="56"/>
      <c r="R1" s="56"/>
      <c r="S1" s="56"/>
      <c r="T1" s="56"/>
      <c r="U1" s="56"/>
      <c r="V1" s="56"/>
      <c r="W1" s="56"/>
      <c r="X1" s="56"/>
      <c r="Y1" s="56"/>
      <c r="Z1" s="56"/>
      <c r="AA1" s="56"/>
      <c r="AB1" s="56"/>
      <c r="AC1" s="56"/>
      <c r="AD1" s="56"/>
    </row>
    <row r="2" spans="3:30" ht="15.75" thickBot="1" x14ac:dyDescent="0.3"/>
    <row r="3" spans="3:30" ht="12.75" customHeight="1" thickBot="1" x14ac:dyDescent="0.3">
      <c r="C3" s="256"/>
      <c r="D3" s="256"/>
      <c r="E3" s="257"/>
      <c r="F3" s="250" t="s">
        <v>80</v>
      </c>
      <c r="G3" s="251"/>
      <c r="H3" s="30"/>
    </row>
    <row r="4" spans="3:30" ht="57" customHeight="1" thickBot="1" x14ac:dyDescent="0.3">
      <c r="C4" s="258" t="s">
        <v>73</v>
      </c>
      <c r="D4" s="258"/>
      <c r="E4" s="259"/>
      <c r="F4" s="252" t="s">
        <v>395</v>
      </c>
      <c r="G4" s="253"/>
      <c r="H4" s="3"/>
      <c r="P4" s="75" t="s">
        <v>84</v>
      </c>
      <c r="Q4" s="75" t="s">
        <v>71</v>
      </c>
    </row>
    <row r="5" spans="3:30" ht="36" customHeight="1" thickBot="1" x14ac:dyDescent="0.3">
      <c r="C5" s="260" t="s">
        <v>83</v>
      </c>
      <c r="D5" s="260"/>
      <c r="E5" s="261"/>
      <c r="F5" s="252" t="s">
        <v>393</v>
      </c>
      <c r="G5" s="253"/>
      <c r="H5" s="29"/>
      <c r="P5" s="75"/>
      <c r="Q5" s="75" t="s">
        <v>69</v>
      </c>
    </row>
    <row r="6" spans="3:30" ht="15.75" thickBot="1" x14ac:dyDescent="0.3">
      <c r="C6" s="244" t="s">
        <v>106</v>
      </c>
      <c r="D6" s="244"/>
      <c r="E6" s="245"/>
      <c r="F6" s="240" t="s">
        <v>81</v>
      </c>
      <c r="G6" s="241"/>
      <c r="H6" s="3"/>
    </row>
    <row r="7" spans="3:30" ht="25.5" customHeight="1" thickBot="1" x14ac:dyDescent="0.3">
      <c r="C7" s="244"/>
      <c r="D7" s="244"/>
      <c r="E7" s="245"/>
      <c r="F7" s="254"/>
      <c r="G7" s="255"/>
      <c r="H7" s="29"/>
    </row>
    <row r="8" spans="3:30" ht="25.5" customHeight="1" thickBot="1" x14ac:dyDescent="0.3">
      <c r="C8" s="244"/>
      <c r="D8" s="244"/>
      <c r="E8" s="245"/>
      <c r="F8" s="240" t="s">
        <v>82</v>
      </c>
      <c r="G8" s="241"/>
      <c r="H8" s="29"/>
    </row>
    <row r="9" spans="3:30" ht="25.5" customHeight="1" thickBot="1" x14ac:dyDescent="0.3">
      <c r="C9" s="244"/>
      <c r="D9" s="244"/>
      <c r="E9" s="245"/>
      <c r="F9" s="242"/>
      <c r="G9" s="243"/>
      <c r="H9" s="29"/>
    </row>
    <row r="10" spans="3:30" ht="38.25" customHeight="1" x14ac:dyDescent="0.25">
      <c r="C10" s="246" t="s">
        <v>213</v>
      </c>
      <c r="D10" s="246"/>
      <c r="E10" s="246" t="s">
        <v>288</v>
      </c>
      <c r="F10" s="247"/>
      <c r="G10" s="247"/>
      <c r="H10" s="32"/>
    </row>
    <row r="11" spans="3:30" ht="27" customHeight="1" x14ac:dyDescent="0.25">
      <c r="C11" s="246"/>
      <c r="D11" s="246"/>
      <c r="E11" s="246"/>
      <c r="F11" s="246"/>
      <c r="G11" s="246"/>
      <c r="H11" s="32"/>
    </row>
    <row r="12" spans="3:30" ht="30" customHeight="1" x14ac:dyDescent="0.25">
      <c r="C12" s="246"/>
      <c r="D12" s="246"/>
      <c r="E12" s="246"/>
      <c r="F12" s="246"/>
      <c r="G12" s="246"/>
      <c r="H12" s="32"/>
    </row>
    <row r="13" spans="3:30" ht="30" customHeight="1" x14ac:dyDescent="0.25">
      <c r="C13" s="268" t="s">
        <v>214</v>
      </c>
      <c r="D13" s="268"/>
      <c r="E13" s="268"/>
      <c r="F13" s="268"/>
      <c r="G13" s="268"/>
      <c r="H13" s="32"/>
    </row>
    <row r="14" spans="3:30" ht="15.75" customHeight="1" x14ac:dyDescent="0.25">
      <c r="C14" s="264" t="s">
        <v>215</v>
      </c>
      <c r="D14" s="264"/>
      <c r="E14" s="264"/>
      <c r="F14" s="264"/>
      <c r="G14" s="264"/>
      <c r="H14" s="33"/>
    </row>
    <row r="15" spans="3:30" ht="16.5" customHeight="1" thickBot="1" x14ac:dyDescent="0.3">
      <c r="C15" s="76"/>
      <c r="D15" s="76"/>
      <c r="E15" s="76"/>
      <c r="F15" s="76"/>
      <c r="G15" s="102"/>
      <c r="H15" s="33"/>
    </row>
    <row r="16" spans="3:30" ht="229.5" customHeight="1" thickBot="1" x14ac:dyDescent="0.3">
      <c r="C16" s="265" t="s">
        <v>397</v>
      </c>
      <c r="D16" s="266"/>
      <c r="E16" s="266"/>
      <c r="F16" s="266"/>
      <c r="G16" s="267"/>
      <c r="H16" s="3"/>
    </row>
    <row r="17" spans="1:30" ht="13.5" customHeight="1" x14ac:dyDescent="0.25">
      <c r="C17" s="34"/>
      <c r="D17" s="34"/>
      <c r="E17" s="11"/>
      <c r="F17" s="3"/>
    </row>
    <row r="18" spans="1:30" ht="13.5" customHeight="1" x14ac:dyDescent="0.25">
      <c r="C18" s="264" t="s">
        <v>107</v>
      </c>
      <c r="D18" s="264"/>
      <c r="E18" s="264"/>
      <c r="F18" s="264"/>
      <c r="G18" s="264"/>
    </row>
    <row r="19" spans="1:30" ht="13.5" customHeight="1" x14ac:dyDescent="0.25">
      <c r="C19" s="53"/>
      <c r="D19" s="53"/>
      <c r="E19" s="53"/>
      <c r="F19" s="53"/>
    </row>
    <row r="20" spans="1:30" ht="13.5" customHeight="1" x14ac:dyDescent="0.25">
      <c r="C20" s="269" t="s">
        <v>384</v>
      </c>
      <c r="D20" s="269"/>
      <c r="E20" s="269"/>
      <c r="F20" s="269"/>
      <c r="G20" s="103" t="s">
        <v>0</v>
      </c>
    </row>
    <row r="21" spans="1:30" ht="13.5" customHeight="1" x14ac:dyDescent="0.25">
      <c r="C21" s="249"/>
      <c r="D21" s="249"/>
      <c r="E21" s="249"/>
      <c r="F21" s="249"/>
      <c r="G21" s="98"/>
      <c r="J21" s="57" t="str">
        <f>IF(G21="X","[Bracket] the information you claim as confidential","")</f>
        <v/>
      </c>
    </row>
    <row r="22" spans="1:30" ht="13.5" customHeight="1" x14ac:dyDescent="0.25">
      <c r="C22" s="54"/>
      <c r="D22" s="54"/>
      <c r="E22" s="54"/>
      <c r="F22" s="54"/>
    </row>
    <row r="23" spans="1:30" ht="13.5" customHeight="1" x14ac:dyDescent="0.25">
      <c r="C23" s="270" t="s">
        <v>267</v>
      </c>
      <c r="D23" s="270"/>
      <c r="E23" s="270"/>
      <c r="F23" s="270"/>
    </row>
    <row r="24" spans="1:30" ht="38.25" customHeight="1" x14ac:dyDescent="0.25">
      <c r="C24" s="215" t="s">
        <v>108</v>
      </c>
      <c r="D24" s="271" t="s">
        <v>109</v>
      </c>
      <c r="E24" s="271"/>
      <c r="F24" s="215" t="s">
        <v>110</v>
      </c>
      <c r="G24" s="217" t="s">
        <v>0</v>
      </c>
    </row>
    <row r="25" spans="1:30" s="87" customFormat="1" ht="11.65" customHeight="1" x14ac:dyDescent="0.25">
      <c r="A25" s="86"/>
      <c r="C25" s="230"/>
      <c r="D25" s="248"/>
      <c r="E25" s="248"/>
      <c r="F25" s="214"/>
      <c r="G25" s="98"/>
      <c r="I25" s="86"/>
      <c r="J25" s="172" t="str">
        <f>IF(G25="X","[Bracket] the information you claim as confidential","")</f>
        <v/>
      </c>
      <c r="K25" s="90"/>
      <c r="L25" s="90"/>
      <c r="M25" s="90"/>
      <c r="N25" s="90"/>
      <c r="O25" s="90"/>
      <c r="P25" s="90"/>
      <c r="Q25" s="90"/>
      <c r="R25" s="90"/>
      <c r="S25" s="90"/>
      <c r="T25" s="90"/>
      <c r="U25" s="90"/>
      <c r="V25" s="90"/>
      <c r="W25" s="90"/>
      <c r="X25" s="90"/>
      <c r="Y25" s="90"/>
      <c r="Z25" s="90"/>
      <c r="AA25" s="90"/>
      <c r="AB25" s="90"/>
      <c r="AC25" s="90"/>
      <c r="AD25" s="90"/>
    </row>
    <row r="26" spans="1:30" s="87" customFormat="1" ht="11.65" customHeight="1" x14ac:dyDescent="0.25">
      <c r="A26" s="86"/>
      <c r="C26" s="230"/>
      <c r="D26" s="248"/>
      <c r="E26" s="248"/>
      <c r="F26" s="214"/>
      <c r="G26" s="98"/>
      <c r="I26" s="86"/>
      <c r="J26" s="172" t="str">
        <f t="shared" ref="J26:J42" si="0">IF(G26="X","[Bracket] the information you claim as confidential","")</f>
        <v/>
      </c>
      <c r="K26" s="90"/>
      <c r="L26" s="90"/>
      <c r="M26" s="90"/>
      <c r="N26" s="90"/>
      <c r="O26" s="90"/>
      <c r="P26" s="90"/>
      <c r="Q26" s="90"/>
      <c r="R26" s="90"/>
      <c r="S26" s="90"/>
      <c r="T26" s="90"/>
      <c r="U26" s="90"/>
      <c r="V26" s="90"/>
      <c r="W26" s="90"/>
      <c r="X26" s="90"/>
      <c r="Y26" s="90"/>
      <c r="Z26" s="90"/>
      <c r="AA26" s="90"/>
      <c r="AB26" s="90"/>
      <c r="AC26" s="90"/>
      <c r="AD26" s="90"/>
    </row>
    <row r="27" spans="1:30" s="87" customFormat="1" ht="11.65" customHeight="1" x14ac:dyDescent="0.25">
      <c r="A27" s="86"/>
      <c r="C27" s="230"/>
      <c r="D27" s="248"/>
      <c r="E27" s="248"/>
      <c r="F27" s="214"/>
      <c r="G27" s="98"/>
      <c r="I27" s="86"/>
      <c r="J27" s="172" t="str">
        <f t="shared" si="0"/>
        <v/>
      </c>
      <c r="K27" s="90"/>
      <c r="L27" s="90"/>
      <c r="M27" s="90"/>
      <c r="N27" s="90"/>
      <c r="O27" s="90"/>
      <c r="P27" s="90"/>
      <c r="Q27" s="90"/>
      <c r="R27" s="90"/>
      <c r="S27" s="90"/>
      <c r="T27" s="90"/>
      <c r="U27" s="90"/>
      <c r="V27" s="90"/>
      <c r="W27" s="90"/>
      <c r="X27" s="90"/>
      <c r="Y27" s="90"/>
      <c r="Z27" s="90"/>
      <c r="AA27" s="90"/>
      <c r="AB27" s="90"/>
      <c r="AC27" s="90"/>
      <c r="AD27" s="90"/>
    </row>
    <row r="28" spans="1:30" s="87" customFormat="1" ht="11.65" customHeight="1" x14ac:dyDescent="0.25">
      <c r="A28" s="86"/>
      <c r="C28" s="230"/>
      <c r="D28" s="248"/>
      <c r="E28" s="248"/>
      <c r="F28" s="214"/>
      <c r="G28" s="98"/>
      <c r="I28" s="86"/>
      <c r="J28" s="172" t="str">
        <f t="shared" si="0"/>
        <v/>
      </c>
      <c r="K28" s="90"/>
      <c r="L28" s="90"/>
      <c r="M28" s="90"/>
      <c r="N28" s="90"/>
      <c r="O28" s="90"/>
      <c r="P28" s="90"/>
      <c r="Q28" s="90"/>
      <c r="R28" s="90"/>
      <c r="S28" s="90"/>
      <c r="T28" s="90"/>
      <c r="U28" s="90"/>
      <c r="V28" s="90"/>
      <c r="W28" s="90"/>
      <c r="X28" s="90"/>
      <c r="Y28" s="90"/>
      <c r="Z28" s="90"/>
      <c r="AA28" s="90"/>
      <c r="AB28" s="90"/>
      <c r="AC28" s="90"/>
      <c r="AD28" s="90"/>
    </row>
    <row r="29" spans="1:30" s="87" customFormat="1" ht="11.65" customHeight="1" x14ac:dyDescent="0.25">
      <c r="A29" s="86"/>
      <c r="C29" s="230"/>
      <c r="D29" s="248"/>
      <c r="E29" s="248"/>
      <c r="F29" s="214"/>
      <c r="G29" s="98"/>
      <c r="I29" s="86"/>
      <c r="J29" s="172" t="str">
        <f t="shared" si="0"/>
        <v/>
      </c>
      <c r="K29" s="90"/>
      <c r="L29" s="90"/>
      <c r="M29" s="90"/>
      <c r="N29" s="90"/>
      <c r="O29" s="90"/>
      <c r="P29" s="90"/>
      <c r="Q29" s="90"/>
      <c r="R29" s="90"/>
      <c r="S29" s="90"/>
      <c r="T29" s="90"/>
      <c r="U29" s="90"/>
      <c r="V29" s="90"/>
      <c r="W29" s="90"/>
      <c r="X29" s="90"/>
      <c r="Y29" s="90"/>
      <c r="Z29" s="90"/>
      <c r="AA29" s="90"/>
      <c r="AB29" s="90"/>
      <c r="AC29" s="90"/>
      <c r="AD29" s="90"/>
    </row>
    <row r="30" spans="1:30" s="87" customFormat="1" ht="11.65" customHeight="1" x14ac:dyDescent="0.25">
      <c r="A30" s="86"/>
      <c r="C30" s="230"/>
      <c r="D30" s="248"/>
      <c r="E30" s="248"/>
      <c r="F30" s="231"/>
      <c r="G30" s="98"/>
      <c r="I30" s="86"/>
      <c r="J30" s="172" t="str">
        <f t="shared" si="0"/>
        <v/>
      </c>
      <c r="K30" s="90"/>
      <c r="L30" s="90"/>
      <c r="M30" s="90"/>
      <c r="N30" s="90"/>
      <c r="O30" s="90"/>
      <c r="P30" s="90"/>
      <c r="Q30" s="90"/>
      <c r="R30" s="90"/>
      <c r="S30" s="90"/>
      <c r="T30" s="90"/>
      <c r="U30" s="90"/>
      <c r="V30" s="90"/>
      <c r="W30" s="90"/>
      <c r="X30" s="90"/>
      <c r="Y30" s="90"/>
      <c r="Z30" s="90"/>
      <c r="AA30" s="90"/>
      <c r="AB30" s="90"/>
      <c r="AC30" s="90"/>
      <c r="AD30" s="90"/>
    </row>
    <row r="31" spans="1:30" x14ac:dyDescent="0.25">
      <c r="C31" s="35"/>
    </row>
    <row r="32" spans="1:30" x14ac:dyDescent="0.25">
      <c r="C32" s="269" t="s">
        <v>266</v>
      </c>
      <c r="D32" s="269"/>
      <c r="E32" s="269"/>
      <c r="F32" s="269"/>
      <c r="G32" s="103" t="s">
        <v>0</v>
      </c>
    </row>
    <row r="33" spans="3:52" x14ac:dyDescent="0.25">
      <c r="C33" s="249"/>
      <c r="D33" s="249"/>
      <c r="E33" s="249"/>
      <c r="F33" s="249"/>
      <c r="G33" s="216"/>
      <c r="J33" s="57" t="str">
        <f t="shared" si="0"/>
        <v/>
      </c>
      <c r="AZ33" s="12" t="s">
        <v>71</v>
      </c>
    </row>
    <row r="34" spans="3:52" x14ac:dyDescent="0.25">
      <c r="C34" s="238" t="s">
        <v>278</v>
      </c>
      <c r="D34" s="238"/>
      <c r="E34" s="239"/>
      <c r="F34" s="239"/>
      <c r="G34" s="216"/>
      <c r="J34" s="57" t="str">
        <f t="shared" si="0"/>
        <v/>
      </c>
      <c r="AZ34" s="12" t="s">
        <v>69</v>
      </c>
    </row>
    <row r="35" spans="3:52" x14ac:dyDescent="0.25">
      <c r="C35" s="35"/>
      <c r="AZ35" s="12"/>
    </row>
    <row r="36" spans="3:52" x14ac:dyDescent="0.25">
      <c r="C36" s="264" t="s">
        <v>111</v>
      </c>
      <c r="D36" s="264"/>
      <c r="E36" s="264"/>
      <c r="F36" s="264"/>
      <c r="G36" s="264"/>
      <c r="J36" s="57" t="str">
        <f t="shared" si="0"/>
        <v/>
      </c>
    </row>
    <row r="37" spans="3:52" ht="15.75" thickBot="1" x14ac:dyDescent="0.3">
      <c r="C37" s="42"/>
      <c r="D37" s="42"/>
      <c r="E37" s="42"/>
      <c r="F37" s="42"/>
      <c r="G37" s="104"/>
      <c r="J37" s="57" t="str">
        <f t="shared" si="0"/>
        <v/>
      </c>
    </row>
    <row r="38" spans="3:52" ht="15" customHeight="1" x14ac:dyDescent="0.25">
      <c r="C38" s="277" t="s">
        <v>264</v>
      </c>
      <c r="D38" s="278"/>
      <c r="E38" s="278"/>
      <c r="F38" s="278"/>
      <c r="G38" s="279"/>
      <c r="J38" s="57" t="str">
        <f t="shared" si="0"/>
        <v/>
      </c>
    </row>
    <row r="39" spans="3:52" x14ac:dyDescent="0.25">
      <c r="C39" s="280"/>
      <c r="D39" s="281"/>
      <c r="E39" s="281"/>
      <c r="F39" s="281"/>
      <c r="G39" s="282"/>
      <c r="J39" s="57" t="str">
        <f t="shared" si="0"/>
        <v/>
      </c>
    </row>
    <row r="40" spans="3:52" x14ac:dyDescent="0.25">
      <c r="C40" s="280"/>
      <c r="D40" s="281"/>
      <c r="E40" s="281"/>
      <c r="F40" s="281"/>
      <c r="G40" s="282"/>
      <c r="J40" s="57" t="str">
        <f t="shared" si="0"/>
        <v/>
      </c>
    </row>
    <row r="41" spans="3:52" x14ac:dyDescent="0.25">
      <c r="C41" s="280"/>
      <c r="D41" s="281"/>
      <c r="E41" s="281"/>
      <c r="F41" s="281"/>
      <c r="G41" s="282"/>
      <c r="J41" s="57" t="str">
        <f t="shared" si="0"/>
        <v/>
      </c>
    </row>
    <row r="42" spans="3:52" x14ac:dyDescent="0.25">
      <c r="C42" s="280"/>
      <c r="D42" s="281"/>
      <c r="E42" s="281"/>
      <c r="F42" s="281"/>
      <c r="G42" s="282"/>
      <c r="J42" s="57" t="str">
        <f t="shared" si="0"/>
        <v/>
      </c>
    </row>
    <row r="43" spans="3:52" x14ac:dyDescent="0.25">
      <c r="C43" s="280"/>
      <c r="D43" s="281"/>
      <c r="E43" s="281"/>
      <c r="F43" s="281"/>
      <c r="G43" s="282"/>
    </row>
    <row r="44" spans="3:52" x14ac:dyDescent="0.25">
      <c r="C44" s="280"/>
      <c r="D44" s="281"/>
      <c r="E44" s="281"/>
      <c r="F44" s="281"/>
      <c r="G44" s="282"/>
    </row>
    <row r="45" spans="3:52" x14ac:dyDescent="0.25">
      <c r="C45" s="280"/>
      <c r="D45" s="281"/>
      <c r="E45" s="281"/>
      <c r="F45" s="281"/>
      <c r="G45" s="282"/>
    </row>
    <row r="46" spans="3:52" x14ac:dyDescent="0.25">
      <c r="C46" s="280"/>
      <c r="D46" s="281"/>
      <c r="E46" s="281"/>
      <c r="F46" s="281"/>
      <c r="G46" s="282"/>
    </row>
    <row r="47" spans="3:52" x14ac:dyDescent="0.25">
      <c r="C47" s="280"/>
      <c r="D47" s="281"/>
      <c r="E47" s="281"/>
      <c r="F47" s="281"/>
      <c r="G47" s="282"/>
    </row>
    <row r="48" spans="3:52" x14ac:dyDescent="0.25">
      <c r="C48" s="280"/>
      <c r="D48" s="281"/>
      <c r="E48" s="281"/>
      <c r="F48" s="281"/>
      <c r="G48" s="282"/>
    </row>
    <row r="49" spans="2:588" x14ac:dyDescent="0.25">
      <c r="C49" s="280"/>
      <c r="D49" s="281"/>
      <c r="E49" s="281"/>
      <c r="F49" s="281"/>
      <c r="G49" s="282"/>
    </row>
    <row r="50" spans="2:588" ht="29.25" customHeight="1" x14ac:dyDescent="0.25">
      <c r="C50" s="280"/>
      <c r="D50" s="281"/>
      <c r="E50" s="281"/>
      <c r="F50" s="281"/>
      <c r="G50" s="282"/>
    </row>
    <row r="51" spans="2:588" ht="30.75" customHeight="1" thickBot="1" x14ac:dyDescent="0.3">
      <c r="C51" s="274" t="s">
        <v>265</v>
      </c>
      <c r="D51" s="275"/>
      <c r="E51" s="275"/>
      <c r="F51" s="275"/>
      <c r="G51" s="276"/>
    </row>
    <row r="52" spans="2:588" x14ac:dyDescent="0.25">
      <c r="C52" s="36"/>
      <c r="D52" s="36"/>
      <c r="E52" s="36"/>
      <c r="F52" s="36"/>
    </row>
    <row r="53" spans="2:588" ht="15" customHeight="1" x14ac:dyDescent="0.25">
      <c r="C53" s="262" t="s">
        <v>257</v>
      </c>
      <c r="D53" s="262"/>
      <c r="E53" s="262"/>
      <c r="F53" s="262"/>
      <c r="G53" s="262"/>
    </row>
    <row r="54" spans="2:588" x14ac:dyDescent="0.25">
      <c r="C54" s="249"/>
      <c r="D54" s="249"/>
      <c r="E54" s="249"/>
      <c r="F54" s="249"/>
      <c r="G54" s="249"/>
    </row>
    <row r="55" spans="2:588" s="2" customFormat="1" x14ac:dyDescent="0.25">
      <c r="B55" s="1"/>
      <c r="C55" s="249"/>
      <c r="D55" s="249"/>
      <c r="E55" s="249"/>
      <c r="F55" s="249"/>
      <c r="G55" s="249"/>
      <c r="H55" s="1"/>
      <c r="J55" s="57"/>
      <c r="K55" s="18"/>
      <c r="L55" s="18"/>
      <c r="M55" s="18"/>
      <c r="N55" s="18"/>
      <c r="O55" s="18"/>
      <c r="P55" s="18"/>
      <c r="Q55" s="18"/>
      <c r="R55" s="18"/>
      <c r="S55" s="18"/>
      <c r="T55" s="18"/>
      <c r="U55" s="18"/>
      <c r="V55" s="18"/>
      <c r="W55" s="18"/>
      <c r="X55" s="18"/>
      <c r="Y55" s="18"/>
      <c r="Z55" s="18"/>
      <c r="AA55" s="18"/>
      <c r="AB55" s="18"/>
      <c r="AC55" s="18"/>
      <c r="AD55" s="18"/>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c r="IW55" s="1"/>
      <c r="IX55" s="1"/>
      <c r="IY55" s="1"/>
      <c r="IZ55" s="1"/>
      <c r="JA55" s="1"/>
      <c r="JB55" s="1"/>
      <c r="JC55" s="1"/>
      <c r="JD55" s="1"/>
      <c r="JE55" s="1"/>
      <c r="JF55" s="1"/>
      <c r="JG55" s="1"/>
      <c r="JH55" s="1"/>
      <c r="JI55" s="1"/>
      <c r="JJ55" s="1"/>
      <c r="JK55" s="1"/>
      <c r="JL55" s="1"/>
      <c r="JM55" s="1"/>
      <c r="JN55" s="1"/>
      <c r="JO55" s="1"/>
      <c r="JP55" s="1"/>
      <c r="JQ55" s="1"/>
      <c r="JR55" s="1"/>
      <c r="JS55" s="1"/>
      <c r="JT55" s="1"/>
      <c r="JU55" s="1"/>
      <c r="JV55" s="1"/>
      <c r="JW55" s="1"/>
      <c r="JX55" s="1"/>
      <c r="JY55" s="1"/>
      <c r="JZ55" s="1"/>
      <c r="KA55" s="1"/>
      <c r="KB55" s="1"/>
      <c r="KC55" s="1"/>
      <c r="KD55" s="1"/>
      <c r="KE55" s="1"/>
      <c r="KF55" s="1"/>
      <c r="KG55" s="1"/>
      <c r="KH55" s="1"/>
      <c r="KI55" s="1"/>
      <c r="KJ55" s="1"/>
      <c r="KK55" s="1"/>
      <c r="KL55" s="1"/>
      <c r="KM55" s="1"/>
      <c r="KN55" s="1"/>
      <c r="KO55" s="1"/>
      <c r="KP55" s="1"/>
      <c r="KQ55" s="1"/>
      <c r="KR55" s="1"/>
      <c r="KS55" s="1"/>
      <c r="KT55" s="1"/>
      <c r="KU55" s="1"/>
      <c r="KV55" s="1"/>
      <c r="KW55" s="1"/>
      <c r="KX55" s="1"/>
      <c r="KY55" s="1"/>
      <c r="KZ55" s="1"/>
      <c r="LA55" s="1"/>
      <c r="LB55" s="1"/>
      <c r="LC55" s="1"/>
      <c r="LD55" s="1"/>
      <c r="LE55" s="1"/>
      <c r="LF55" s="1"/>
      <c r="LG55" s="1"/>
      <c r="LH55" s="1"/>
      <c r="LI55" s="1"/>
      <c r="LJ55" s="1"/>
      <c r="LK55" s="1"/>
      <c r="LL55" s="1"/>
      <c r="LM55" s="1"/>
      <c r="LN55" s="1"/>
      <c r="LO55" s="1"/>
      <c r="LP55" s="1"/>
      <c r="LQ55" s="1"/>
      <c r="LR55" s="1"/>
      <c r="LS55" s="1"/>
      <c r="LT55" s="1"/>
      <c r="LU55" s="1"/>
      <c r="LV55" s="1"/>
      <c r="LW55" s="1"/>
      <c r="LX55" s="1"/>
      <c r="LY55" s="1"/>
      <c r="LZ55" s="1"/>
      <c r="MA55" s="1"/>
      <c r="MB55" s="1"/>
      <c r="MC55" s="1"/>
      <c r="MD55" s="1"/>
      <c r="ME55" s="1"/>
      <c r="MF55" s="1"/>
      <c r="MG55" s="1"/>
      <c r="MH55" s="1"/>
      <c r="MI55" s="1"/>
      <c r="MJ55" s="1"/>
      <c r="MK55" s="1"/>
      <c r="ML55" s="1"/>
      <c r="MM55" s="1"/>
      <c r="MN55" s="1"/>
      <c r="MO55" s="1"/>
      <c r="MP55" s="1"/>
      <c r="MQ55" s="1"/>
      <c r="MR55" s="1"/>
      <c r="MS55" s="1"/>
      <c r="MT55" s="1"/>
      <c r="MU55" s="1"/>
      <c r="MV55" s="1"/>
      <c r="MW55" s="1"/>
      <c r="MX55" s="1"/>
      <c r="MY55" s="1"/>
      <c r="MZ55" s="1"/>
      <c r="NA55" s="1"/>
      <c r="NB55" s="1"/>
      <c r="NC55" s="1"/>
      <c r="ND55" s="1"/>
      <c r="NE55" s="1"/>
      <c r="NF55" s="1"/>
      <c r="NG55" s="1"/>
      <c r="NH55" s="1"/>
      <c r="NI55" s="1"/>
      <c r="NJ55" s="1"/>
      <c r="NK55" s="1"/>
      <c r="NL55" s="1"/>
      <c r="NM55" s="1"/>
      <c r="NN55" s="1"/>
      <c r="NO55" s="1"/>
      <c r="NP55" s="1"/>
      <c r="NQ55" s="1"/>
      <c r="NR55" s="1"/>
      <c r="NS55" s="1"/>
      <c r="NT55" s="1"/>
      <c r="NU55" s="1"/>
      <c r="NV55" s="1"/>
      <c r="NW55" s="1"/>
      <c r="NX55" s="1"/>
      <c r="NY55" s="1"/>
      <c r="NZ55" s="1"/>
      <c r="OA55" s="1"/>
      <c r="OB55" s="1"/>
      <c r="OC55" s="1"/>
      <c r="OD55" s="1"/>
      <c r="OE55" s="1"/>
      <c r="OF55" s="1"/>
      <c r="OG55" s="1"/>
      <c r="OH55" s="1"/>
      <c r="OI55" s="1"/>
      <c r="OJ55" s="1"/>
      <c r="OK55" s="1"/>
      <c r="OL55" s="1"/>
      <c r="OM55" s="1"/>
      <c r="ON55" s="1"/>
      <c r="OO55" s="1"/>
      <c r="OP55" s="1"/>
      <c r="OQ55" s="1"/>
      <c r="OR55" s="1"/>
      <c r="OS55" s="1"/>
      <c r="OT55" s="1"/>
      <c r="OU55" s="1"/>
      <c r="OV55" s="1"/>
      <c r="OW55" s="1"/>
      <c r="OX55" s="1"/>
      <c r="OY55" s="1"/>
      <c r="OZ55" s="1"/>
      <c r="PA55" s="1"/>
      <c r="PB55" s="1"/>
      <c r="PC55" s="1"/>
      <c r="PD55" s="1"/>
      <c r="PE55" s="1"/>
      <c r="PF55" s="1"/>
      <c r="PG55" s="1"/>
      <c r="PH55" s="1"/>
      <c r="PI55" s="1"/>
      <c r="PJ55" s="1"/>
      <c r="PK55" s="1"/>
      <c r="PL55" s="1"/>
      <c r="PM55" s="1"/>
      <c r="PN55" s="1"/>
      <c r="PO55" s="1"/>
      <c r="PP55" s="1"/>
      <c r="PQ55" s="1"/>
      <c r="PR55" s="1"/>
      <c r="PS55" s="1"/>
      <c r="PT55" s="1"/>
      <c r="PU55" s="1"/>
      <c r="PV55" s="1"/>
      <c r="PW55" s="1"/>
      <c r="PX55" s="1"/>
      <c r="PY55" s="1"/>
      <c r="PZ55" s="1"/>
      <c r="QA55" s="1"/>
      <c r="QB55" s="1"/>
      <c r="QC55" s="1"/>
      <c r="QD55" s="1"/>
      <c r="QE55" s="1"/>
      <c r="QF55" s="1"/>
      <c r="QG55" s="1"/>
      <c r="QH55" s="1"/>
      <c r="QI55" s="1"/>
      <c r="QJ55" s="1"/>
      <c r="QK55" s="1"/>
      <c r="QL55" s="1"/>
      <c r="QM55" s="1"/>
      <c r="QN55" s="1"/>
      <c r="QO55" s="1"/>
      <c r="QP55" s="1"/>
      <c r="QQ55" s="1"/>
      <c r="QR55" s="1"/>
      <c r="QS55" s="1"/>
      <c r="QT55" s="1"/>
      <c r="QU55" s="1"/>
      <c r="QV55" s="1"/>
      <c r="QW55" s="1"/>
      <c r="QX55" s="1"/>
      <c r="QY55" s="1"/>
      <c r="QZ55" s="1"/>
      <c r="RA55" s="1"/>
      <c r="RB55" s="1"/>
      <c r="RC55" s="1"/>
      <c r="RD55" s="1"/>
      <c r="RE55" s="1"/>
      <c r="RF55" s="1"/>
      <c r="RG55" s="1"/>
      <c r="RH55" s="1"/>
      <c r="RI55" s="1"/>
      <c r="RJ55" s="1"/>
      <c r="RK55" s="1"/>
      <c r="RL55" s="1"/>
      <c r="RM55" s="1"/>
      <c r="RN55" s="1"/>
      <c r="RO55" s="1"/>
      <c r="RP55" s="1"/>
      <c r="RQ55" s="1"/>
      <c r="RR55" s="1"/>
      <c r="RS55" s="1"/>
      <c r="RT55" s="1"/>
      <c r="RU55" s="1"/>
      <c r="RV55" s="1"/>
      <c r="RW55" s="1"/>
      <c r="RX55" s="1"/>
      <c r="RY55" s="1"/>
      <c r="RZ55" s="1"/>
      <c r="SA55" s="1"/>
      <c r="SB55" s="1"/>
      <c r="SC55" s="1"/>
      <c r="SD55" s="1"/>
      <c r="SE55" s="1"/>
      <c r="SF55" s="1"/>
      <c r="SG55" s="1"/>
      <c r="SH55" s="1"/>
      <c r="SI55" s="1"/>
      <c r="SJ55" s="1"/>
      <c r="SK55" s="1"/>
      <c r="SL55" s="1"/>
      <c r="SM55" s="1"/>
      <c r="SN55" s="1"/>
      <c r="SO55" s="1"/>
      <c r="SP55" s="1"/>
      <c r="SQ55" s="1"/>
      <c r="SR55" s="1"/>
      <c r="SS55" s="1"/>
      <c r="ST55" s="1"/>
      <c r="SU55" s="1"/>
      <c r="SV55" s="1"/>
      <c r="SW55" s="1"/>
      <c r="SX55" s="1"/>
      <c r="SY55" s="1"/>
      <c r="SZ55" s="1"/>
      <c r="TA55" s="1"/>
      <c r="TB55" s="1"/>
      <c r="TC55" s="1"/>
      <c r="TD55" s="1"/>
      <c r="TE55" s="1"/>
      <c r="TF55" s="1"/>
      <c r="TG55" s="1"/>
      <c r="TH55" s="1"/>
      <c r="TI55" s="1"/>
      <c r="TJ55" s="1"/>
      <c r="TK55" s="1"/>
      <c r="TL55" s="1"/>
      <c r="TM55" s="1"/>
      <c r="TN55" s="1"/>
      <c r="TO55" s="1"/>
      <c r="TP55" s="1"/>
      <c r="TQ55" s="1"/>
      <c r="TR55" s="1"/>
      <c r="TS55" s="1"/>
      <c r="TT55" s="1"/>
      <c r="TU55" s="1"/>
      <c r="TV55" s="1"/>
      <c r="TW55" s="1"/>
      <c r="TX55" s="1"/>
      <c r="TY55" s="1"/>
      <c r="TZ55" s="1"/>
      <c r="UA55" s="1"/>
      <c r="UB55" s="1"/>
      <c r="UC55" s="1"/>
      <c r="UD55" s="1"/>
      <c r="UE55" s="1"/>
      <c r="UF55" s="1"/>
      <c r="UG55" s="1"/>
      <c r="UH55" s="1"/>
      <c r="UI55" s="1"/>
      <c r="UJ55" s="1"/>
      <c r="UK55" s="1"/>
      <c r="UL55" s="1"/>
      <c r="UM55" s="1"/>
      <c r="UN55" s="1"/>
      <c r="UO55" s="1"/>
      <c r="UP55" s="1"/>
      <c r="UQ55" s="1"/>
      <c r="UR55" s="1"/>
      <c r="US55" s="1"/>
      <c r="UT55" s="1"/>
      <c r="UU55" s="1"/>
      <c r="UV55" s="1"/>
      <c r="UW55" s="1"/>
      <c r="UX55" s="1"/>
      <c r="UY55" s="1"/>
      <c r="UZ55" s="1"/>
      <c r="VA55" s="1"/>
      <c r="VB55" s="1"/>
      <c r="VC55" s="1"/>
      <c r="VD55" s="1"/>
      <c r="VE55" s="1"/>
      <c r="VF55" s="1"/>
      <c r="VG55" s="1"/>
      <c r="VH55" s="1"/>
      <c r="VI55" s="1"/>
      <c r="VJ55" s="1"/>
      <c r="VK55" s="1"/>
      <c r="VL55" s="1"/>
      <c r="VM55" s="1"/>
      <c r="VN55" s="1"/>
      <c r="VO55" s="1"/>
      <c r="VP55" s="1"/>
    </row>
    <row r="56" spans="2:588" s="2" customFormat="1" x14ac:dyDescent="0.25">
      <c r="B56" s="1"/>
      <c r="C56" s="14"/>
      <c r="D56" s="14"/>
      <c r="E56" s="14"/>
      <c r="F56" s="14"/>
      <c r="G56" s="14"/>
      <c r="H56" s="1"/>
      <c r="J56" s="57"/>
      <c r="K56" s="18"/>
      <c r="L56" s="18"/>
      <c r="M56" s="18"/>
      <c r="N56" s="18"/>
      <c r="O56" s="18"/>
      <c r="P56" s="18"/>
      <c r="Q56" s="18"/>
      <c r="R56" s="18"/>
      <c r="S56" s="18"/>
      <c r="T56" s="18"/>
      <c r="U56" s="18"/>
      <c r="V56" s="18"/>
      <c r="W56" s="18"/>
      <c r="X56" s="18"/>
      <c r="Y56" s="18"/>
      <c r="Z56" s="18"/>
      <c r="AA56" s="18"/>
      <c r="AB56" s="18"/>
      <c r="AC56" s="18"/>
      <c r="AD56" s="18"/>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c r="IW56" s="1"/>
      <c r="IX56" s="1"/>
      <c r="IY56" s="1"/>
      <c r="IZ56" s="1"/>
      <c r="JA56" s="1"/>
      <c r="JB56" s="1"/>
      <c r="JC56" s="1"/>
      <c r="JD56" s="1"/>
      <c r="JE56" s="1"/>
      <c r="JF56" s="1"/>
      <c r="JG56" s="1"/>
      <c r="JH56" s="1"/>
      <c r="JI56" s="1"/>
      <c r="JJ56" s="1"/>
      <c r="JK56" s="1"/>
      <c r="JL56" s="1"/>
      <c r="JM56" s="1"/>
      <c r="JN56" s="1"/>
      <c r="JO56" s="1"/>
      <c r="JP56" s="1"/>
      <c r="JQ56" s="1"/>
      <c r="JR56" s="1"/>
      <c r="JS56" s="1"/>
      <c r="JT56" s="1"/>
      <c r="JU56" s="1"/>
      <c r="JV56" s="1"/>
      <c r="JW56" s="1"/>
      <c r="JX56" s="1"/>
      <c r="JY56" s="1"/>
      <c r="JZ56" s="1"/>
      <c r="KA56" s="1"/>
      <c r="KB56" s="1"/>
      <c r="KC56" s="1"/>
      <c r="KD56" s="1"/>
      <c r="KE56" s="1"/>
      <c r="KF56" s="1"/>
      <c r="KG56" s="1"/>
      <c r="KH56" s="1"/>
      <c r="KI56" s="1"/>
      <c r="KJ56" s="1"/>
      <c r="KK56" s="1"/>
      <c r="KL56" s="1"/>
      <c r="KM56" s="1"/>
      <c r="KN56" s="1"/>
      <c r="KO56" s="1"/>
      <c r="KP56" s="1"/>
      <c r="KQ56" s="1"/>
      <c r="KR56" s="1"/>
      <c r="KS56" s="1"/>
      <c r="KT56" s="1"/>
      <c r="KU56" s="1"/>
      <c r="KV56" s="1"/>
      <c r="KW56" s="1"/>
      <c r="KX56" s="1"/>
      <c r="KY56" s="1"/>
      <c r="KZ56" s="1"/>
      <c r="LA56" s="1"/>
      <c r="LB56" s="1"/>
      <c r="LC56" s="1"/>
      <c r="LD56" s="1"/>
      <c r="LE56" s="1"/>
      <c r="LF56" s="1"/>
      <c r="LG56" s="1"/>
      <c r="LH56" s="1"/>
      <c r="LI56" s="1"/>
      <c r="LJ56" s="1"/>
      <c r="LK56" s="1"/>
      <c r="LL56" s="1"/>
      <c r="LM56" s="1"/>
      <c r="LN56" s="1"/>
      <c r="LO56" s="1"/>
      <c r="LP56" s="1"/>
      <c r="LQ56" s="1"/>
      <c r="LR56" s="1"/>
      <c r="LS56" s="1"/>
      <c r="LT56" s="1"/>
      <c r="LU56" s="1"/>
      <c r="LV56" s="1"/>
      <c r="LW56" s="1"/>
      <c r="LX56" s="1"/>
      <c r="LY56" s="1"/>
      <c r="LZ56" s="1"/>
      <c r="MA56" s="1"/>
      <c r="MB56" s="1"/>
      <c r="MC56" s="1"/>
      <c r="MD56" s="1"/>
      <c r="ME56" s="1"/>
      <c r="MF56" s="1"/>
      <c r="MG56" s="1"/>
      <c r="MH56" s="1"/>
      <c r="MI56" s="1"/>
      <c r="MJ56" s="1"/>
      <c r="MK56" s="1"/>
      <c r="ML56" s="1"/>
      <c r="MM56" s="1"/>
      <c r="MN56" s="1"/>
      <c r="MO56" s="1"/>
      <c r="MP56" s="1"/>
      <c r="MQ56" s="1"/>
      <c r="MR56" s="1"/>
      <c r="MS56" s="1"/>
      <c r="MT56" s="1"/>
      <c r="MU56" s="1"/>
      <c r="MV56" s="1"/>
      <c r="MW56" s="1"/>
      <c r="MX56" s="1"/>
      <c r="MY56" s="1"/>
      <c r="MZ56" s="1"/>
      <c r="NA56" s="1"/>
      <c r="NB56" s="1"/>
      <c r="NC56" s="1"/>
      <c r="ND56" s="1"/>
      <c r="NE56" s="1"/>
      <c r="NF56" s="1"/>
      <c r="NG56" s="1"/>
      <c r="NH56" s="1"/>
      <c r="NI56" s="1"/>
      <c r="NJ56" s="1"/>
      <c r="NK56" s="1"/>
      <c r="NL56" s="1"/>
      <c r="NM56" s="1"/>
      <c r="NN56" s="1"/>
      <c r="NO56" s="1"/>
      <c r="NP56" s="1"/>
      <c r="NQ56" s="1"/>
      <c r="NR56" s="1"/>
      <c r="NS56" s="1"/>
      <c r="NT56" s="1"/>
      <c r="NU56" s="1"/>
      <c r="NV56" s="1"/>
      <c r="NW56" s="1"/>
      <c r="NX56" s="1"/>
      <c r="NY56" s="1"/>
      <c r="NZ56" s="1"/>
      <c r="OA56" s="1"/>
      <c r="OB56" s="1"/>
      <c r="OC56" s="1"/>
      <c r="OD56" s="1"/>
      <c r="OE56" s="1"/>
      <c r="OF56" s="1"/>
      <c r="OG56" s="1"/>
      <c r="OH56" s="1"/>
      <c r="OI56" s="1"/>
      <c r="OJ56" s="1"/>
      <c r="OK56" s="1"/>
      <c r="OL56" s="1"/>
      <c r="OM56" s="1"/>
      <c r="ON56" s="1"/>
      <c r="OO56" s="1"/>
      <c r="OP56" s="1"/>
      <c r="OQ56" s="1"/>
      <c r="OR56" s="1"/>
      <c r="OS56" s="1"/>
      <c r="OT56" s="1"/>
      <c r="OU56" s="1"/>
      <c r="OV56" s="1"/>
      <c r="OW56" s="1"/>
      <c r="OX56" s="1"/>
      <c r="OY56" s="1"/>
      <c r="OZ56" s="1"/>
      <c r="PA56" s="1"/>
      <c r="PB56" s="1"/>
      <c r="PC56" s="1"/>
      <c r="PD56" s="1"/>
      <c r="PE56" s="1"/>
      <c r="PF56" s="1"/>
      <c r="PG56" s="1"/>
      <c r="PH56" s="1"/>
      <c r="PI56" s="1"/>
      <c r="PJ56" s="1"/>
      <c r="PK56" s="1"/>
      <c r="PL56" s="1"/>
      <c r="PM56" s="1"/>
      <c r="PN56" s="1"/>
      <c r="PO56" s="1"/>
      <c r="PP56" s="1"/>
      <c r="PQ56" s="1"/>
      <c r="PR56" s="1"/>
      <c r="PS56" s="1"/>
      <c r="PT56" s="1"/>
      <c r="PU56" s="1"/>
      <c r="PV56" s="1"/>
      <c r="PW56" s="1"/>
      <c r="PX56" s="1"/>
      <c r="PY56" s="1"/>
      <c r="PZ56" s="1"/>
      <c r="QA56" s="1"/>
      <c r="QB56" s="1"/>
      <c r="QC56" s="1"/>
      <c r="QD56" s="1"/>
      <c r="QE56" s="1"/>
      <c r="QF56" s="1"/>
      <c r="QG56" s="1"/>
      <c r="QH56" s="1"/>
      <c r="QI56" s="1"/>
      <c r="QJ56" s="1"/>
      <c r="QK56" s="1"/>
      <c r="QL56" s="1"/>
      <c r="QM56" s="1"/>
      <c r="QN56" s="1"/>
      <c r="QO56" s="1"/>
      <c r="QP56" s="1"/>
      <c r="QQ56" s="1"/>
      <c r="QR56" s="1"/>
      <c r="QS56" s="1"/>
      <c r="QT56" s="1"/>
      <c r="QU56" s="1"/>
      <c r="QV56" s="1"/>
      <c r="QW56" s="1"/>
      <c r="QX56" s="1"/>
      <c r="QY56" s="1"/>
      <c r="QZ56" s="1"/>
      <c r="RA56" s="1"/>
      <c r="RB56" s="1"/>
      <c r="RC56" s="1"/>
      <c r="RD56" s="1"/>
      <c r="RE56" s="1"/>
      <c r="RF56" s="1"/>
      <c r="RG56" s="1"/>
      <c r="RH56" s="1"/>
      <c r="RI56" s="1"/>
      <c r="RJ56" s="1"/>
      <c r="RK56" s="1"/>
      <c r="RL56" s="1"/>
      <c r="RM56" s="1"/>
      <c r="RN56" s="1"/>
      <c r="RO56" s="1"/>
      <c r="RP56" s="1"/>
      <c r="RQ56" s="1"/>
      <c r="RR56" s="1"/>
      <c r="RS56" s="1"/>
      <c r="RT56" s="1"/>
      <c r="RU56" s="1"/>
      <c r="RV56" s="1"/>
      <c r="RW56" s="1"/>
      <c r="RX56" s="1"/>
      <c r="RY56" s="1"/>
      <c r="RZ56" s="1"/>
      <c r="SA56" s="1"/>
      <c r="SB56" s="1"/>
      <c r="SC56" s="1"/>
      <c r="SD56" s="1"/>
      <c r="SE56" s="1"/>
      <c r="SF56" s="1"/>
      <c r="SG56" s="1"/>
      <c r="SH56" s="1"/>
      <c r="SI56" s="1"/>
      <c r="SJ56" s="1"/>
      <c r="SK56" s="1"/>
      <c r="SL56" s="1"/>
      <c r="SM56" s="1"/>
      <c r="SN56" s="1"/>
      <c r="SO56" s="1"/>
      <c r="SP56" s="1"/>
      <c r="SQ56" s="1"/>
      <c r="SR56" s="1"/>
      <c r="SS56" s="1"/>
      <c r="ST56" s="1"/>
      <c r="SU56" s="1"/>
      <c r="SV56" s="1"/>
      <c r="SW56" s="1"/>
      <c r="SX56" s="1"/>
      <c r="SY56" s="1"/>
      <c r="SZ56" s="1"/>
      <c r="TA56" s="1"/>
      <c r="TB56" s="1"/>
      <c r="TC56" s="1"/>
      <c r="TD56" s="1"/>
      <c r="TE56" s="1"/>
      <c r="TF56" s="1"/>
      <c r="TG56" s="1"/>
      <c r="TH56" s="1"/>
      <c r="TI56" s="1"/>
      <c r="TJ56" s="1"/>
      <c r="TK56" s="1"/>
      <c r="TL56" s="1"/>
      <c r="TM56" s="1"/>
      <c r="TN56" s="1"/>
      <c r="TO56" s="1"/>
      <c r="TP56" s="1"/>
      <c r="TQ56" s="1"/>
      <c r="TR56" s="1"/>
      <c r="TS56" s="1"/>
      <c r="TT56" s="1"/>
      <c r="TU56" s="1"/>
      <c r="TV56" s="1"/>
      <c r="TW56" s="1"/>
      <c r="TX56" s="1"/>
      <c r="TY56" s="1"/>
      <c r="TZ56" s="1"/>
      <c r="UA56" s="1"/>
      <c r="UB56" s="1"/>
      <c r="UC56" s="1"/>
      <c r="UD56" s="1"/>
      <c r="UE56" s="1"/>
      <c r="UF56" s="1"/>
      <c r="UG56" s="1"/>
      <c r="UH56" s="1"/>
      <c r="UI56" s="1"/>
      <c r="UJ56" s="1"/>
      <c r="UK56" s="1"/>
      <c r="UL56" s="1"/>
      <c r="UM56" s="1"/>
      <c r="UN56" s="1"/>
      <c r="UO56" s="1"/>
      <c r="UP56" s="1"/>
      <c r="UQ56" s="1"/>
      <c r="UR56" s="1"/>
      <c r="US56" s="1"/>
      <c r="UT56" s="1"/>
      <c r="UU56" s="1"/>
      <c r="UV56" s="1"/>
      <c r="UW56" s="1"/>
      <c r="UX56" s="1"/>
      <c r="UY56" s="1"/>
      <c r="UZ56" s="1"/>
      <c r="VA56" s="1"/>
      <c r="VB56" s="1"/>
      <c r="VC56" s="1"/>
      <c r="VD56" s="1"/>
      <c r="VE56" s="1"/>
      <c r="VF56" s="1"/>
      <c r="VG56" s="1"/>
      <c r="VH56" s="1"/>
      <c r="VI56" s="1"/>
      <c r="VJ56" s="1"/>
      <c r="VK56" s="1"/>
      <c r="VL56" s="1"/>
      <c r="VM56" s="1"/>
      <c r="VN56" s="1"/>
      <c r="VO56" s="1"/>
      <c r="VP56" s="1"/>
    </row>
    <row r="57" spans="2:588" s="2" customFormat="1" ht="27.75" customHeight="1" x14ac:dyDescent="0.25">
      <c r="B57" s="1"/>
      <c r="C57" s="262" t="s">
        <v>258</v>
      </c>
      <c r="D57" s="262"/>
      <c r="E57" s="262"/>
      <c r="F57" s="262"/>
      <c r="G57" s="262"/>
      <c r="H57" s="1"/>
      <c r="J57" s="57"/>
      <c r="K57" s="18"/>
      <c r="L57" s="18"/>
      <c r="M57" s="18"/>
      <c r="N57" s="18"/>
      <c r="O57" s="18"/>
      <c r="P57" s="18"/>
      <c r="Q57" s="18"/>
      <c r="R57" s="18"/>
      <c r="S57" s="18"/>
      <c r="T57" s="18"/>
      <c r="U57" s="18"/>
      <c r="V57" s="18"/>
      <c r="W57" s="18"/>
      <c r="X57" s="18"/>
      <c r="Y57" s="18"/>
      <c r="Z57" s="18"/>
      <c r="AA57" s="18"/>
      <c r="AB57" s="18"/>
      <c r="AC57" s="18"/>
      <c r="AD57" s="18"/>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c r="IW57" s="1"/>
      <c r="IX57" s="1"/>
      <c r="IY57" s="1"/>
      <c r="IZ57" s="1"/>
      <c r="JA57" s="1"/>
      <c r="JB57" s="1"/>
      <c r="JC57" s="1"/>
      <c r="JD57" s="1"/>
      <c r="JE57" s="1"/>
      <c r="JF57" s="1"/>
      <c r="JG57" s="1"/>
      <c r="JH57" s="1"/>
      <c r="JI57" s="1"/>
      <c r="JJ57" s="1"/>
      <c r="JK57" s="1"/>
      <c r="JL57" s="1"/>
      <c r="JM57" s="1"/>
      <c r="JN57" s="1"/>
      <c r="JO57" s="1"/>
      <c r="JP57" s="1"/>
      <c r="JQ57" s="1"/>
      <c r="JR57" s="1"/>
      <c r="JS57" s="1"/>
      <c r="JT57" s="1"/>
      <c r="JU57" s="1"/>
      <c r="JV57" s="1"/>
      <c r="JW57" s="1"/>
      <c r="JX57" s="1"/>
      <c r="JY57" s="1"/>
      <c r="JZ57" s="1"/>
      <c r="KA57" s="1"/>
      <c r="KB57" s="1"/>
      <c r="KC57" s="1"/>
      <c r="KD57" s="1"/>
      <c r="KE57" s="1"/>
      <c r="KF57" s="1"/>
      <c r="KG57" s="1"/>
      <c r="KH57" s="1"/>
      <c r="KI57" s="1"/>
      <c r="KJ57" s="1"/>
      <c r="KK57" s="1"/>
      <c r="KL57" s="1"/>
      <c r="KM57" s="1"/>
      <c r="KN57" s="1"/>
      <c r="KO57" s="1"/>
      <c r="KP57" s="1"/>
      <c r="KQ57" s="1"/>
      <c r="KR57" s="1"/>
      <c r="KS57" s="1"/>
      <c r="KT57" s="1"/>
      <c r="KU57" s="1"/>
      <c r="KV57" s="1"/>
      <c r="KW57" s="1"/>
      <c r="KX57" s="1"/>
      <c r="KY57" s="1"/>
      <c r="KZ57" s="1"/>
      <c r="LA57" s="1"/>
      <c r="LB57" s="1"/>
      <c r="LC57" s="1"/>
      <c r="LD57" s="1"/>
      <c r="LE57" s="1"/>
      <c r="LF57" s="1"/>
      <c r="LG57" s="1"/>
      <c r="LH57" s="1"/>
      <c r="LI57" s="1"/>
      <c r="LJ57" s="1"/>
      <c r="LK57" s="1"/>
      <c r="LL57" s="1"/>
      <c r="LM57" s="1"/>
      <c r="LN57" s="1"/>
      <c r="LO57" s="1"/>
      <c r="LP57" s="1"/>
      <c r="LQ57" s="1"/>
      <c r="LR57" s="1"/>
      <c r="LS57" s="1"/>
      <c r="LT57" s="1"/>
      <c r="LU57" s="1"/>
      <c r="LV57" s="1"/>
      <c r="LW57" s="1"/>
      <c r="LX57" s="1"/>
      <c r="LY57" s="1"/>
      <c r="LZ57" s="1"/>
      <c r="MA57" s="1"/>
      <c r="MB57" s="1"/>
      <c r="MC57" s="1"/>
      <c r="MD57" s="1"/>
      <c r="ME57" s="1"/>
      <c r="MF57" s="1"/>
      <c r="MG57" s="1"/>
      <c r="MH57" s="1"/>
      <c r="MI57" s="1"/>
      <c r="MJ57" s="1"/>
      <c r="MK57" s="1"/>
      <c r="ML57" s="1"/>
      <c r="MM57" s="1"/>
      <c r="MN57" s="1"/>
      <c r="MO57" s="1"/>
      <c r="MP57" s="1"/>
      <c r="MQ57" s="1"/>
      <c r="MR57" s="1"/>
      <c r="MS57" s="1"/>
      <c r="MT57" s="1"/>
      <c r="MU57" s="1"/>
      <c r="MV57" s="1"/>
      <c r="MW57" s="1"/>
      <c r="MX57" s="1"/>
      <c r="MY57" s="1"/>
      <c r="MZ57" s="1"/>
      <c r="NA57" s="1"/>
      <c r="NB57" s="1"/>
      <c r="NC57" s="1"/>
      <c r="ND57" s="1"/>
      <c r="NE57" s="1"/>
      <c r="NF57" s="1"/>
      <c r="NG57" s="1"/>
      <c r="NH57" s="1"/>
      <c r="NI57" s="1"/>
      <c r="NJ57" s="1"/>
      <c r="NK57" s="1"/>
      <c r="NL57" s="1"/>
      <c r="NM57" s="1"/>
      <c r="NN57" s="1"/>
      <c r="NO57" s="1"/>
      <c r="NP57" s="1"/>
      <c r="NQ57" s="1"/>
      <c r="NR57" s="1"/>
      <c r="NS57" s="1"/>
      <c r="NT57" s="1"/>
      <c r="NU57" s="1"/>
      <c r="NV57" s="1"/>
      <c r="NW57" s="1"/>
      <c r="NX57" s="1"/>
      <c r="NY57" s="1"/>
      <c r="NZ57" s="1"/>
      <c r="OA57" s="1"/>
      <c r="OB57" s="1"/>
      <c r="OC57" s="1"/>
      <c r="OD57" s="1"/>
      <c r="OE57" s="1"/>
      <c r="OF57" s="1"/>
      <c r="OG57" s="1"/>
      <c r="OH57" s="1"/>
      <c r="OI57" s="1"/>
      <c r="OJ57" s="1"/>
      <c r="OK57" s="1"/>
      <c r="OL57" s="1"/>
      <c r="OM57" s="1"/>
      <c r="ON57" s="1"/>
      <c r="OO57" s="1"/>
      <c r="OP57" s="1"/>
      <c r="OQ57" s="1"/>
      <c r="OR57" s="1"/>
      <c r="OS57" s="1"/>
      <c r="OT57" s="1"/>
      <c r="OU57" s="1"/>
      <c r="OV57" s="1"/>
      <c r="OW57" s="1"/>
      <c r="OX57" s="1"/>
      <c r="OY57" s="1"/>
      <c r="OZ57" s="1"/>
      <c r="PA57" s="1"/>
      <c r="PB57" s="1"/>
      <c r="PC57" s="1"/>
      <c r="PD57" s="1"/>
      <c r="PE57" s="1"/>
      <c r="PF57" s="1"/>
      <c r="PG57" s="1"/>
      <c r="PH57" s="1"/>
      <c r="PI57" s="1"/>
      <c r="PJ57" s="1"/>
      <c r="PK57" s="1"/>
      <c r="PL57" s="1"/>
      <c r="PM57" s="1"/>
      <c r="PN57" s="1"/>
      <c r="PO57" s="1"/>
      <c r="PP57" s="1"/>
      <c r="PQ57" s="1"/>
      <c r="PR57" s="1"/>
      <c r="PS57" s="1"/>
      <c r="PT57" s="1"/>
      <c r="PU57" s="1"/>
      <c r="PV57" s="1"/>
      <c r="PW57" s="1"/>
      <c r="PX57" s="1"/>
      <c r="PY57" s="1"/>
      <c r="PZ57" s="1"/>
      <c r="QA57" s="1"/>
      <c r="QB57" s="1"/>
      <c r="QC57" s="1"/>
      <c r="QD57" s="1"/>
      <c r="QE57" s="1"/>
      <c r="QF57" s="1"/>
      <c r="QG57" s="1"/>
      <c r="QH57" s="1"/>
      <c r="QI57" s="1"/>
      <c r="QJ57" s="1"/>
      <c r="QK57" s="1"/>
      <c r="QL57" s="1"/>
      <c r="QM57" s="1"/>
      <c r="QN57" s="1"/>
      <c r="QO57" s="1"/>
      <c r="QP57" s="1"/>
      <c r="QQ57" s="1"/>
      <c r="QR57" s="1"/>
      <c r="QS57" s="1"/>
      <c r="QT57" s="1"/>
      <c r="QU57" s="1"/>
      <c r="QV57" s="1"/>
      <c r="QW57" s="1"/>
      <c r="QX57" s="1"/>
      <c r="QY57" s="1"/>
      <c r="QZ57" s="1"/>
      <c r="RA57" s="1"/>
      <c r="RB57" s="1"/>
      <c r="RC57" s="1"/>
      <c r="RD57" s="1"/>
      <c r="RE57" s="1"/>
      <c r="RF57" s="1"/>
      <c r="RG57" s="1"/>
      <c r="RH57" s="1"/>
      <c r="RI57" s="1"/>
      <c r="RJ57" s="1"/>
      <c r="RK57" s="1"/>
      <c r="RL57" s="1"/>
      <c r="RM57" s="1"/>
      <c r="RN57" s="1"/>
      <c r="RO57" s="1"/>
      <c r="RP57" s="1"/>
      <c r="RQ57" s="1"/>
      <c r="RR57" s="1"/>
      <c r="RS57" s="1"/>
      <c r="RT57" s="1"/>
      <c r="RU57" s="1"/>
      <c r="RV57" s="1"/>
      <c r="RW57" s="1"/>
      <c r="RX57" s="1"/>
      <c r="RY57" s="1"/>
      <c r="RZ57" s="1"/>
      <c r="SA57" s="1"/>
      <c r="SB57" s="1"/>
      <c r="SC57" s="1"/>
      <c r="SD57" s="1"/>
      <c r="SE57" s="1"/>
      <c r="SF57" s="1"/>
      <c r="SG57" s="1"/>
      <c r="SH57" s="1"/>
      <c r="SI57" s="1"/>
      <c r="SJ57" s="1"/>
      <c r="SK57" s="1"/>
      <c r="SL57" s="1"/>
      <c r="SM57" s="1"/>
      <c r="SN57" s="1"/>
      <c r="SO57" s="1"/>
      <c r="SP57" s="1"/>
      <c r="SQ57" s="1"/>
      <c r="SR57" s="1"/>
      <c r="SS57" s="1"/>
      <c r="ST57" s="1"/>
      <c r="SU57" s="1"/>
      <c r="SV57" s="1"/>
      <c r="SW57" s="1"/>
      <c r="SX57" s="1"/>
      <c r="SY57" s="1"/>
      <c r="SZ57" s="1"/>
      <c r="TA57" s="1"/>
      <c r="TB57" s="1"/>
      <c r="TC57" s="1"/>
      <c r="TD57" s="1"/>
      <c r="TE57" s="1"/>
      <c r="TF57" s="1"/>
      <c r="TG57" s="1"/>
      <c r="TH57" s="1"/>
      <c r="TI57" s="1"/>
      <c r="TJ57" s="1"/>
      <c r="TK57" s="1"/>
      <c r="TL57" s="1"/>
      <c r="TM57" s="1"/>
      <c r="TN57" s="1"/>
      <c r="TO57" s="1"/>
      <c r="TP57" s="1"/>
      <c r="TQ57" s="1"/>
      <c r="TR57" s="1"/>
      <c r="TS57" s="1"/>
      <c r="TT57" s="1"/>
      <c r="TU57" s="1"/>
      <c r="TV57" s="1"/>
      <c r="TW57" s="1"/>
      <c r="TX57" s="1"/>
      <c r="TY57" s="1"/>
      <c r="TZ57" s="1"/>
      <c r="UA57" s="1"/>
      <c r="UB57" s="1"/>
      <c r="UC57" s="1"/>
      <c r="UD57" s="1"/>
      <c r="UE57" s="1"/>
      <c r="UF57" s="1"/>
      <c r="UG57" s="1"/>
      <c r="UH57" s="1"/>
      <c r="UI57" s="1"/>
      <c r="UJ57" s="1"/>
      <c r="UK57" s="1"/>
      <c r="UL57" s="1"/>
      <c r="UM57" s="1"/>
      <c r="UN57" s="1"/>
      <c r="UO57" s="1"/>
      <c r="UP57" s="1"/>
      <c r="UQ57" s="1"/>
      <c r="UR57" s="1"/>
      <c r="US57" s="1"/>
      <c r="UT57" s="1"/>
      <c r="UU57" s="1"/>
      <c r="UV57" s="1"/>
      <c r="UW57" s="1"/>
      <c r="UX57" s="1"/>
      <c r="UY57" s="1"/>
      <c r="UZ57" s="1"/>
      <c r="VA57" s="1"/>
      <c r="VB57" s="1"/>
      <c r="VC57" s="1"/>
      <c r="VD57" s="1"/>
      <c r="VE57" s="1"/>
      <c r="VF57" s="1"/>
      <c r="VG57" s="1"/>
      <c r="VH57" s="1"/>
      <c r="VI57" s="1"/>
      <c r="VJ57" s="1"/>
      <c r="VK57" s="1"/>
      <c r="VL57" s="1"/>
      <c r="VM57" s="1"/>
      <c r="VN57" s="1"/>
      <c r="VO57" s="1"/>
      <c r="VP57" s="1"/>
    </row>
    <row r="58" spans="2:588" s="2" customFormat="1" x14ac:dyDescent="0.25">
      <c r="B58" s="1"/>
      <c r="C58" s="249"/>
      <c r="D58" s="249"/>
      <c r="E58" s="249"/>
      <c r="F58" s="249"/>
      <c r="G58" s="249"/>
      <c r="H58" s="1"/>
      <c r="J58" s="57"/>
      <c r="K58" s="18"/>
      <c r="L58" s="18"/>
      <c r="M58" s="18"/>
      <c r="N58" s="18"/>
      <c r="O58" s="18"/>
      <c r="P58" s="18"/>
      <c r="Q58" s="18"/>
      <c r="R58" s="18"/>
      <c r="S58" s="18"/>
      <c r="T58" s="18"/>
      <c r="U58" s="18"/>
      <c r="V58" s="18"/>
      <c r="W58" s="18"/>
      <c r="X58" s="18"/>
      <c r="Y58" s="18"/>
      <c r="Z58" s="18"/>
      <c r="AA58" s="18"/>
      <c r="AB58" s="18"/>
      <c r="AC58" s="18"/>
      <c r="AD58" s="18"/>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c r="IW58" s="1"/>
      <c r="IX58" s="1"/>
      <c r="IY58" s="1"/>
      <c r="IZ58" s="1"/>
      <c r="JA58" s="1"/>
      <c r="JB58" s="1"/>
      <c r="JC58" s="1"/>
      <c r="JD58" s="1"/>
      <c r="JE58" s="1"/>
      <c r="JF58" s="1"/>
      <c r="JG58" s="1"/>
      <c r="JH58" s="1"/>
      <c r="JI58" s="1"/>
      <c r="JJ58" s="1"/>
      <c r="JK58" s="1"/>
      <c r="JL58" s="1"/>
      <c r="JM58" s="1"/>
      <c r="JN58" s="1"/>
      <c r="JO58" s="1"/>
      <c r="JP58" s="1"/>
      <c r="JQ58" s="1"/>
      <c r="JR58" s="1"/>
      <c r="JS58" s="1"/>
      <c r="JT58" s="1"/>
      <c r="JU58" s="1"/>
      <c r="JV58" s="1"/>
      <c r="JW58" s="1"/>
      <c r="JX58" s="1"/>
      <c r="JY58" s="1"/>
      <c r="JZ58" s="1"/>
      <c r="KA58" s="1"/>
      <c r="KB58" s="1"/>
      <c r="KC58" s="1"/>
      <c r="KD58" s="1"/>
      <c r="KE58" s="1"/>
      <c r="KF58" s="1"/>
      <c r="KG58" s="1"/>
      <c r="KH58" s="1"/>
      <c r="KI58" s="1"/>
      <c r="KJ58" s="1"/>
      <c r="KK58" s="1"/>
      <c r="KL58" s="1"/>
      <c r="KM58" s="1"/>
      <c r="KN58" s="1"/>
      <c r="KO58" s="1"/>
      <c r="KP58" s="1"/>
      <c r="KQ58" s="1"/>
      <c r="KR58" s="1"/>
      <c r="KS58" s="1"/>
      <c r="KT58" s="1"/>
      <c r="KU58" s="1"/>
      <c r="KV58" s="1"/>
      <c r="KW58" s="1"/>
      <c r="KX58" s="1"/>
      <c r="KY58" s="1"/>
      <c r="KZ58" s="1"/>
      <c r="LA58" s="1"/>
      <c r="LB58" s="1"/>
      <c r="LC58" s="1"/>
      <c r="LD58" s="1"/>
      <c r="LE58" s="1"/>
      <c r="LF58" s="1"/>
      <c r="LG58" s="1"/>
      <c r="LH58" s="1"/>
      <c r="LI58" s="1"/>
      <c r="LJ58" s="1"/>
      <c r="LK58" s="1"/>
      <c r="LL58" s="1"/>
      <c r="LM58" s="1"/>
      <c r="LN58" s="1"/>
      <c r="LO58" s="1"/>
      <c r="LP58" s="1"/>
      <c r="LQ58" s="1"/>
      <c r="LR58" s="1"/>
      <c r="LS58" s="1"/>
      <c r="LT58" s="1"/>
      <c r="LU58" s="1"/>
      <c r="LV58" s="1"/>
      <c r="LW58" s="1"/>
      <c r="LX58" s="1"/>
      <c r="LY58" s="1"/>
      <c r="LZ58" s="1"/>
      <c r="MA58" s="1"/>
      <c r="MB58" s="1"/>
      <c r="MC58" s="1"/>
      <c r="MD58" s="1"/>
      <c r="ME58" s="1"/>
      <c r="MF58" s="1"/>
      <c r="MG58" s="1"/>
      <c r="MH58" s="1"/>
      <c r="MI58" s="1"/>
      <c r="MJ58" s="1"/>
      <c r="MK58" s="1"/>
      <c r="ML58" s="1"/>
      <c r="MM58" s="1"/>
      <c r="MN58" s="1"/>
      <c r="MO58" s="1"/>
      <c r="MP58" s="1"/>
      <c r="MQ58" s="1"/>
      <c r="MR58" s="1"/>
      <c r="MS58" s="1"/>
      <c r="MT58" s="1"/>
      <c r="MU58" s="1"/>
      <c r="MV58" s="1"/>
      <c r="MW58" s="1"/>
      <c r="MX58" s="1"/>
      <c r="MY58" s="1"/>
      <c r="MZ58" s="1"/>
      <c r="NA58" s="1"/>
      <c r="NB58" s="1"/>
      <c r="NC58" s="1"/>
      <c r="ND58" s="1"/>
      <c r="NE58" s="1"/>
      <c r="NF58" s="1"/>
      <c r="NG58" s="1"/>
      <c r="NH58" s="1"/>
      <c r="NI58" s="1"/>
      <c r="NJ58" s="1"/>
      <c r="NK58" s="1"/>
      <c r="NL58" s="1"/>
      <c r="NM58" s="1"/>
      <c r="NN58" s="1"/>
      <c r="NO58" s="1"/>
      <c r="NP58" s="1"/>
      <c r="NQ58" s="1"/>
      <c r="NR58" s="1"/>
      <c r="NS58" s="1"/>
      <c r="NT58" s="1"/>
      <c r="NU58" s="1"/>
      <c r="NV58" s="1"/>
      <c r="NW58" s="1"/>
      <c r="NX58" s="1"/>
      <c r="NY58" s="1"/>
      <c r="NZ58" s="1"/>
      <c r="OA58" s="1"/>
      <c r="OB58" s="1"/>
      <c r="OC58" s="1"/>
      <c r="OD58" s="1"/>
      <c r="OE58" s="1"/>
      <c r="OF58" s="1"/>
      <c r="OG58" s="1"/>
      <c r="OH58" s="1"/>
      <c r="OI58" s="1"/>
      <c r="OJ58" s="1"/>
      <c r="OK58" s="1"/>
      <c r="OL58" s="1"/>
      <c r="OM58" s="1"/>
      <c r="ON58" s="1"/>
      <c r="OO58" s="1"/>
      <c r="OP58" s="1"/>
      <c r="OQ58" s="1"/>
      <c r="OR58" s="1"/>
      <c r="OS58" s="1"/>
      <c r="OT58" s="1"/>
      <c r="OU58" s="1"/>
      <c r="OV58" s="1"/>
      <c r="OW58" s="1"/>
      <c r="OX58" s="1"/>
      <c r="OY58" s="1"/>
      <c r="OZ58" s="1"/>
      <c r="PA58" s="1"/>
      <c r="PB58" s="1"/>
      <c r="PC58" s="1"/>
      <c r="PD58" s="1"/>
      <c r="PE58" s="1"/>
      <c r="PF58" s="1"/>
      <c r="PG58" s="1"/>
      <c r="PH58" s="1"/>
      <c r="PI58" s="1"/>
      <c r="PJ58" s="1"/>
      <c r="PK58" s="1"/>
      <c r="PL58" s="1"/>
      <c r="PM58" s="1"/>
      <c r="PN58" s="1"/>
      <c r="PO58" s="1"/>
      <c r="PP58" s="1"/>
      <c r="PQ58" s="1"/>
      <c r="PR58" s="1"/>
      <c r="PS58" s="1"/>
      <c r="PT58" s="1"/>
      <c r="PU58" s="1"/>
      <c r="PV58" s="1"/>
      <c r="PW58" s="1"/>
      <c r="PX58" s="1"/>
      <c r="PY58" s="1"/>
      <c r="PZ58" s="1"/>
      <c r="QA58" s="1"/>
      <c r="QB58" s="1"/>
      <c r="QC58" s="1"/>
      <c r="QD58" s="1"/>
      <c r="QE58" s="1"/>
      <c r="QF58" s="1"/>
      <c r="QG58" s="1"/>
      <c r="QH58" s="1"/>
      <c r="QI58" s="1"/>
      <c r="QJ58" s="1"/>
      <c r="QK58" s="1"/>
      <c r="QL58" s="1"/>
      <c r="QM58" s="1"/>
      <c r="QN58" s="1"/>
      <c r="QO58" s="1"/>
      <c r="QP58" s="1"/>
      <c r="QQ58" s="1"/>
      <c r="QR58" s="1"/>
      <c r="QS58" s="1"/>
      <c r="QT58" s="1"/>
      <c r="QU58" s="1"/>
      <c r="QV58" s="1"/>
      <c r="QW58" s="1"/>
      <c r="QX58" s="1"/>
      <c r="QY58" s="1"/>
      <c r="QZ58" s="1"/>
      <c r="RA58" s="1"/>
      <c r="RB58" s="1"/>
      <c r="RC58" s="1"/>
      <c r="RD58" s="1"/>
      <c r="RE58" s="1"/>
      <c r="RF58" s="1"/>
      <c r="RG58" s="1"/>
      <c r="RH58" s="1"/>
      <c r="RI58" s="1"/>
      <c r="RJ58" s="1"/>
      <c r="RK58" s="1"/>
      <c r="RL58" s="1"/>
      <c r="RM58" s="1"/>
      <c r="RN58" s="1"/>
      <c r="RO58" s="1"/>
      <c r="RP58" s="1"/>
      <c r="RQ58" s="1"/>
      <c r="RR58" s="1"/>
      <c r="RS58" s="1"/>
      <c r="RT58" s="1"/>
      <c r="RU58" s="1"/>
      <c r="RV58" s="1"/>
      <c r="RW58" s="1"/>
      <c r="RX58" s="1"/>
      <c r="RY58" s="1"/>
      <c r="RZ58" s="1"/>
      <c r="SA58" s="1"/>
      <c r="SB58" s="1"/>
      <c r="SC58" s="1"/>
      <c r="SD58" s="1"/>
      <c r="SE58" s="1"/>
      <c r="SF58" s="1"/>
      <c r="SG58" s="1"/>
      <c r="SH58" s="1"/>
      <c r="SI58" s="1"/>
      <c r="SJ58" s="1"/>
      <c r="SK58" s="1"/>
      <c r="SL58" s="1"/>
      <c r="SM58" s="1"/>
      <c r="SN58" s="1"/>
      <c r="SO58" s="1"/>
      <c r="SP58" s="1"/>
      <c r="SQ58" s="1"/>
      <c r="SR58" s="1"/>
      <c r="SS58" s="1"/>
      <c r="ST58" s="1"/>
      <c r="SU58" s="1"/>
      <c r="SV58" s="1"/>
      <c r="SW58" s="1"/>
      <c r="SX58" s="1"/>
      <c r="SY58" s="1"/>
      <c r="SZ58" s="1"/>
      <c r="TA58" s="1"/>
      <c r="TB58" s="1"/>
      <c r="TC58" s="1"/>
      <c r="TD58" s="1"/>
      <c r="TE58" s="1"/>
      <c r="TF58" s="1"/>
      <c r="TG58" s="1"/>
      <c r="TH58" s="1"/>
      <c r="TI58" s="1"/>
      <c r="TJ58" s="1"/>
      <c r="TK58" s="1"/>
      <c r="TL58" s="1"/>
      <c r="TM58" s="1"/>
      <c r="TN58" s="1"/>
      <c r="TO58" s="1"/>
      <c r="TP58" s="1"/>
      <c r="TQ58" s="1"/>
      <c r="TR58" s="1"/>
      <c r="TS58" s="1"/>
      <c r="TT58" s="1"/>
      <c r="TU58" s="1"/>
      <c r="TV58" s="1"/>
      <c r="TW58" s="1"/>
      <c r="TX58" s="1"/>
      <c r="TY58" s="1"/>
      <c r="TZ58" s="1"/>
      <c r="UA58" s="1"/>
      <c r="UB58" s="1"/>
      <c r="UC58" s="1"/>
      <c r="UD58" s="1"/>
      <c r="UE58" s="1"/>
      <c r="UF58" s="1"/>
      <c r="UG58" s="1"/>
      <c r="UH58" s="1"/>
      <c r="UI58" s="1"/>
      <c r="UJ58" s="1"/>
      <c r="UK58" s="1"/>
      <c r="UL58" s="1"/>
      <c r="UM58" s="1"/>
      <c r="UN58" s="1"/>
      <c r="UO58" s="1"/>
      <c r="UP58" s="1"/>
      <c r="UQ58" s="1"/>
      <c r="UR58" s="1"/>
      <c r="US58" s="1"/>
      <c r="UT58" s="1"/>
      <c r="UU58" s="1"/>
      <c r="UV58" s="1"/>
      <c r="UW58" s="1"/>
      <c r="UX58" s="1"/>
      <c r="UY58" s="1"/>
      <c r="UZ58" s="1"/>
      <c r="VA58" s="1"/>
      <c r="VB58" s="1"/>
      <c r="VC58" s="1"/>
      <c r="VD58" s="1"/>
      <c r="VE58" s="1"/>
      <c r="VF58" s="1"/>
      <c r="VG58" s="1"/>
      <c r="VH58" s="1"/>
      <c r="VI58" s="1"/>
      <c r="VJ58" s="1"/>
      <c r="VK58" s="1"/>
      <c r="VL58" s="1"/>
      <c r="VM58" s="1"/>
      <c r="VN58" s="1"/>
      <c r="VO58" s="1"/>
      <c r="VP58" s="1"/>
    </row>
    <row r="59" spans="2:588" s="2" customFormat="1" x14ac:dyDescent="0.25">
      <c r="B59" s="1"/>
      <c r="C59" s="249"/>
      <c r="D59" s="249"/>
      <c r="E59" s="249"/>
      <c r="F59" s="249"/>
      <c r="G59" s="249"/>
      <c r="H59" s="1"/>
      <c r="J59" s="57"/>
      <c r="K59" s="18"/>
      <c r="L59" s="18"/>
      <c r="M59" s="18"/>
      <c r="N59" s="18"/>
      <c r="O59" s="18"/>
      <c r="P59" s="18"/>
      <c r="Q59" s="18"/>
      <c r="R59" s="18"/>
      <c r="S59" s="18"/>
      <c r="T59" s="18"/>
      <c r="U59" s="18"/>
      <c r="V59" s="18"/>
      <c r="W59" s="18"/>
      <c r="X59" s="18"/>
      <c r="Y59" s="18"/>
      <c r="Z59" s="18"/>
      <c r="AA59" s="18"/>
      <c r="AB59" s="18"/>
      <c r="AC59" s="18"/>
      <c r="AD59" s="18"/>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c r="IW59" s="1"/>
      <c r="IX59" s="1"/>
      <c r="IY59" s="1"/>
      <c r="IZ59" s="1"/>
      <c r="JA59" s="1"/>
      <c r="JB59" s="1"/>
      <c r="JC59" s="1"/>
      <c r="JD59" s="1"/>
      <c r="JE59" s="1"/>
      <c r="JF59" s="1"/>
      <c r="JG59" s="1"/>
      <c r="JH59" s="1"/>
      <c r="JI59" s="1"/>
      <c r="JJ59" s="1"/>
      <c r="JK59" s="1"/>
      <c r="JL59" s="1"/>
      <c r="JM59" s="1"/>
      <c r="JN59" s="1"/>
      <c r="JO59" s="1"/>
      <c r="JP59" s="1"/>
      <c r="JQ59" s="1"/>
      <c r="JR59" s="1"/>
      <c r="JS59" s="1"/>
      <c r="JT59" s="1"/>
      <c r="JU59" s="1"/>
      <c r="JV59" s="1"/>
      <c r="JW59" s="1"/>
      <c r="JX59" s="1"/>
      <c r="JY59" s="1"/>
      <c r="JZ59" s="1"/>
      <c r="KA59" s="1"/>
      <c r="KB59" s="1"/>
      <c r="KC59" s="1"/>
      <c r="KD59" s="1"/>
      <c r="KE59" s="1"/>
      <c r="KF59" s="1"/>
      <c r="KG59" s="1"/>
      <c r="KH59" s="1"/>
      <c r="KI59" s="1"/>
      <c r="KJ59" s="1"/>
      <c r="KK59" s="1"/>
      <c r="KL59" s="1"/>
      <c r="KM59" s="1"/>
      <c r="KN59" s="1"/>
      <c r="KO59" s="1"/>
      <c r="KP59" s="1"/>
      <c r="KQ59" s="1"/>
      <c r="KR59" s="1"/>
      <c r="KS59" s="1"/>
      <c r="KT59" s="1"/>
      <c r="KU59" s="1"/>
      <c r="KV59" s="1"/>
      <c r="KW59" s="1"/>
      <c r="KX59" s="1"/>
      <c r="KY59" s="1"/>
      <c r="KZ59" s="1"/>
      <c r="LA59" s="1"/>
      <c r="LB59" s="1"/>
      <c r="LC59" s="1"/>
      <c r="LD59" s="1"/>
      <c r="LE59" s="1"/>
      <c r="LF59" s="1"/>
      <c r="LG59" s="1"/>
      <c r="LH59" s="1"/>
      <c r="LI59" s="1"/>
      <c r="LJ59" s="1"/>
      <c r="LK59" s="1"/>
      <c r="LL59" s="1"/>
      <c r="LM59" s="1"/>
      <c r="LN59" s="1"/>
      <c r="LO59" s="1"/>
      <c r="LP59" s="1"/>
      <c r="LQ59" s="1"/>
      <c r="LR59" s="1"/>
      <c r="LS59" s="1"/>
      <c r="LT59" s="1"/>
      <c r="LU59" s="1"/>
      <c r="LV59" s="1"/>
      <c r="LW59" s="1"/>
      <c r="LX59" s="1"/>
      <c r="LY59" s="1"/>
      <c r="LZ59" s="1"/>
      <c r="MA59" s="1"/>
      <c r="MB59" s="1"/>
      <c r="MC59" s="1"/>
      <c r="MD59" s="1"/>
      <c r="ME59" s="1"/>
      <c r="MF59" s="1"/>
      <c r="MG59" s="1"/>
      <c r="MH59" s="1"/>
      <c r="MI59" s="1"/>
      <c r="MJ59" s="1"/>
      <c r="MK59" s="1"/>
      <c r="ML59" s="1"/>
      <c r="MM59" s="1"/>
      <c r="MN59" s="1"/>
      <c r="MO59" s="1"/>
      <c r="MP59" s="1"/>
      <c r="MQ59" s="1"/>
      <c r="MR59" s="1"/>
      <c r="MS59" s="1"/>
      <c r="MT59" s="1"/>
      <c r="MU59" s="1"/>
      <c r="MV59" s="1"/>
      <c r="MW59" s="1"/>
      <c r="MX59" s="1"/>
      <c r="MY59" s="1"/>
      <c r="MZ59" s="1"/>
      <c r="NA59" s="1"/>
      <c r="NB59" s="1"/>
      <c r="NC59" s="1"/>
      <c r="ND59" s="1"/>
      <c r="NE59" s="1"/>
      <c r="NF59" s="1"/>
      <c r="NG59" s="1"/>
      <c r="NH59" s="1"/>
      <c r="NI59" s="1"/>
      <c r="NJ59" s="1"/>
      <c r="NK59" s="1"/>
      <c r="NL59" s="1"/>
      <c r="NM59" s="1"/>
      <c r="NN59" s="1"/>
      <c r="NO59" s="1"/>
      <c r="NP59" s="1"/>
      <c r="NQ59" s="1"/>
      <c r="NR59" s="1"/>
      <c r="NS59" s="1"/>
      <c r="NT59" s="1"/>
      <c r="NU59" s="1"/>
      <c r="NV59" s="1"/>
      <c r="NW59" s="1"/>
      <c r="NX59" s="1"/>
      <c r="NY59" s="1"/>
      <c r="NZ59" s="1"/>
      <c r="OA59" s="1"/>
      <c r="OB59" s="1"/>
      <c r="OC59" s="1"/>
      <c r="OD59" s="1"/>
      <c r="OE59" s="1"/>
      <c r="OF59" s="1"/>
      <c r="OG59" s="1"/>
      <c r="OH59" s="1"/>
      <c r="OI59" s="1"/>
      <c r="OJ59" s="1"/>
      <c r="OK59" s="1"/>
      <c r="OL59" s="1"/>
      <c r="OM59" s="1"/>
      <c r="ON59" s="1"/>
      <c r="OO59" s="1"/>
      <c r="OP59" s="1"/>
      <c r="OQ59" s="1"/>
      <c r="OR59" s="1"/>
      <c r="OS59" s="1"/>
      <c r="OT59" s="1"/>
      <c r="OU59" s="1"/>
      <c r="OV59" s="1"/>
      <c r="OW59" s="1"/>
      <c r="OX59" s="1"/>
      <c r="OY59" s="1"/>
      <c r="OZ59" s="1"/>
      <c r="PA59" s="1"/>
      <c r="PB59" s="1"/>
      <c r="PC59" s="1"/>
      <c r="PD59" s="1"/>
      <c r="PE59" s="1"/>
      <c r="PF59" s="1"/>
      <c r="PG59" s="1"/>
      <c r="PH59" s="1"/>
      <c r="PI59" s="1"/>
      <c r="PJ59" s="1"/>
      <c r="PK59" s="1"/>
      <c r="PL59" s="1"/>
      <c r="PM59" s="1"/>
      <c r="PN59" s="1"/>
      <c r="PO59" s="1"/>
      <c r="PP59" s="1"/>
      <c r="PQ59" s="1"/>
      <c r="PR59" s="1"/>
      <c r="PS59" s="1"/>
      <c r="PT59" s="1"/>
      <c r="PU59" s="1"/>
      <c r="PV59" s="1"/>
      <c r="PW59" s="1"/>
      <c r="PX59" s="1"/>
      <c r="PY59" s="1"/>
      <c r="PZ59" s="1"/>
      <c r="QA59" s="1"/>
      <c r="QB59" s="1"/>
      <c r="QC59" s="1"/>
      <c r="QD59" s="1"/>
      <c r="QE59" s="1"/>
      <c r="QF59" s="1"/>
      <c r="QG59" s="1"/>
      <c r="QH59" s="1"/>
      <c r="QI59" s="1"/>
      <c r="QJ59" s="1"/>
      <c r="QK59" s="1"/>
      <c r="QL59" s="1"/>
      <c r="QM59" s="1"/>
      <c r="QN59" s="1"/>
      <c r="QO59" s="1"/>
      <c r="QP59" s="1"/>
      <c r="QQ59" s="1"/>
      <c r="QR59" s="1"/>
      <c r="QS59" s="1"/>
      <c r="QT59" s="1"/>
      <c r="QU59" s="1"/>
      <c r="QV59" s="1"/>
      <c r="QW59" s="1"/>
      <c r="QX59" s="1"/>
      <c r="QY59" s="1"/>
      <c r="QZ59" s="1"/>
      <c r="RA59" s="1"/>
      <c r="RB59" s="1"/>
      <c r="RC59" s="1"/>
      <c r="RD59" s="1"/>
      <c r="RE59" s="1"/>
      <c r="RF59" s="1"/>
      <c r="RG59" s="1"/>
      <c r="RH59" s="1"/>
      <c r="RI59" s="1"/>
      <c r="RJ59" s="1"/>
      <c r="RK59" s="1"/>
      <c r="RL59" s="1"/>
      <c r="RM59" s="1"/>
      <c r="RN59" s="1"/>
      <c r="RO59" s="1"/>
      <c r="RP59" s="1"/>
      <c r="RQ59" s="1"/>
      <c r="RR59" s="1"/>
      <c r="RS59" s="1"/>
      <c r="RT59" s="1"/>
      <c r="RU59" s="1"/>
      <c r="RV59" s="1"/>
      <c r="RW59" s="1"/>
      <c r="RX59" s="1"/>
      <c r="RY59" s="1"/>
      <c r="RZ59" s="1"/>
      <c r="SA59" s="1"/>
      <c r="SB59" s="1"/>
      <c r="SC59" s="1"/>
      <c r="SD59" s="1"/>
      <c r="SE59" s="1"/>
      <c r="SF59" s="1"/>
      <c r="SG59" s="1"/>
      <c r="SH59" s="1"/>
      <c r="SI59" s="1"/>
      <c r="SJ59" s="1"/>
      <c r="SK59" s="1"/>
      <c r="SL59" s="1"/>
      <c r="SM59" s="1"/>
      <c r="SN59" s="1"/>
      <c r="SO59" s="1"/>
      <c r="SP59" s="1"/>
      <c r="SQ59" s="1"/>
      <c r="SR59" s="1"/>
      <c r="SS59" s="1"/>
      <c r="ST59" s="1"/>
      <c r="SU59" s="1"/>
      <c r="SV59" s="1"/>
      <c r="SW59" s="1"/>
      <c r="SX59" s="1"/>
      <c r="SY59" s="1"/>
      <c r="SZ59" s="1"/>
      <c r="TA59" s="1"/>
      <c r="TB59" s="1"/>
      <c r="TC59" s="1"/>
      <c r="TD59" s="1"/>
      <c r="TE59" s="1"/>
      <c r="TF59" s="1"/>
      <c r="TG59" s="1"/>
      <c r="TH59" s="1"/>
      <c r="TI59" s="1"/>
      <c r="TJ59" s="1"/>
      <c r="TK59" s="1"/>
      <c r="TL59" s="1"/>
      <c r="TM59" s="1"/>
      <c r="TN59" s="1"/>
      <c r="TO59" s="1"/>
      <c r="TP59" s="1"/>
      <c r="TQ59" s="1"/>
      <c r="TR59" s="1"/>
      <c r="TS59" s="1"/>
      <c r="TT59" s="1"/>
      <c r="TU59" s="1"/>
      <c r="TV59" s="1"/>
      <c r="TW59" s="1"/>
      <c r="TX59" s="1"/>
      <c r="TY59" s="1"/>
      <c r="TZ59" s="1"/>
      <c r="UA59" s="1"/>
      <c r="UB59" s="1"/>
      <c r="UC59" s="1"/>
      <c r="UD59" s="1"/>
      <c r="UE59" s="1"/>
      <c r="UF59" s="1"/>
      <c r="UG59" s="1"/>
      <c r="UH59" s="1"/>
      <c r="UI59" s="1"/>
      <c r="UJ59" s="1"/>
      <c r="UK59" s="1"/>
      <c r="UL59" s="1"/>
      <c r="UM59" s="1"/>
      <c r="UN59" s="1"/>
      <c r="UO59" s="1"/>
      <c r="UP59" s="1"/>
      <c r="UQ59" s="1"/>
      <c r="UR59" s="1"/>
      <c r="US59" s="1"/>
      <c r="UT59" s="1"/>
      <c r="UU59" s="1"/>
      <c r="UV59" s="1"/>
      <c r="UW59" s="1"/>
      <c r="UX59" s="1"/>
      <c r="UY59" s="1"/>
      <c r="UZ59" s="1"/>
      <c r="VA59" s="1"/>
      <c r="VB59" s="1"/>
      <c r="VC59" s="1"/>
      <c r="VD59" s="1"/>
      <c r="VE59" s="1"/>
      <c r="VF59" s="1"/>
      <c r="VG59" s="1"/>
      <c r="VH59" s="1"/>
      <c r="VI59" s="1"/>
      <c r="VJ59" s="1"/>
      <c r="VK59" s="1"/>
      <c r="VL59" s="1"/>
      <c r="VM59" s="1"/>
      <c r="VN59" s="1"/>
      <c r="VO59" s="1"/>
      <c r="VP59" s="1"/>
    </row>
    <row r="60" spans="2:588" s="2" customFormat="1" x14ac:dyDescent="0.25">
      <c r="B60" s="1"/>
      <c r="C60" s="14"/>
      <c r="D60" s="14"/>
      <c r="E60" s="14"/>
      <c r="F60" s="14"/>
      <c r="G60" s="14"/>
      <c r="H60" s="1"/>
      <c r="J60" s="57"/>
      <c r="K60" s="18"/>
      <c r="L60" s="18"/>
      <c r="M60" s="18"/>
      <c r="N60" s="18"/>
      <c r="O60" s="18"/>
      <c r="P60" s="18"/>
      <c r="Q60" s="18"/>
      <c r="R60" s="18"/>
      <c r="S60" s="18"/>
      <c r="T60" s="18"/>
      <c r="U60" s="18"/>
      <c r="V60" s="18"/>
      <c r="W60" s="18"/>
      <c r="X60" s="18"/>
      <c r="Y60" s="18"/>
      <c r="Z60" s="18"/>
      <c r="AA60" s="18"/>
      <c r="AB60" s="18"/>
      <c r="AC60" s="18"/>
      <c r="AD60" s="18"/>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c r="IW60" s="1"/>
      <c r="IX60" s="1"/>
      <c r="IY60" s="1"/>
      <c r="IZ60" s="1"/>
      <c r="JA60" s="1"/>
      <c r="JB60" s="1"/>
      <c r="JC60" s="1"/>
      <c r="JD60" s="1"/>
      <c r="JE60" s="1"/>
      <c r="JF60" s="1"/>
      <c r="JG60" s="1"/>
      <c r="JH60" s="1"/>
      <c r="JI60" s="1"/>
      <c r="JJ60" s="1"/>
      <c r="JK60" s="1"/>
      <c r="JL60" s="1"/>
      <c r="JM60" s="1"/>
      <c r="JN60" s="1"/>
      <c r="JO60" s="1"/>
      <c r="JP60" s="1"/>
      <c r="JQ60" s="1"/>
      <c r="JR60" s="1"/>
      <c r="JS60" s="1"/>
      <c r="JT60" s="1"/>
      <c r="JU60" s="1"/>
      <c r="JV60" s="1"/>
      <c r="JW60" s="1"/>
      <c r="JX60" s="1"/>
      <c r="JY60" s="1"/>
      <c r="JZ60" s="1"/>
      <c r="KA60" s="1"/>
      <c r="KB60" s="1"/>
      <c r="KC60" s="1"/>
      <c r="KD60" s="1"/>
      <c r="KE60" s="1"/>
      <c r="KF60" s="1"/>
      <c r="KG60" s="1"/>
      <c r="KH60" s="1"/>
      <c r="KI60" s="1"/>
      <c r="KJ60" s="1"/>
      <c r="KK60" s="1"/>
      <c r="KL60" s="1"/>
      <c r="KM60" s="1"/>
      <c r="KN60" s="1"/>
      <c r="KO60" s="1"/>
      <c r="KP60" s="1"/>
      <c r="KQ60" s="1"/>
      <c r="KR60" s="1"/>
      <c r="KS60" s="1"/>
      <c r="KT60" s="1"/>
      <c r="KU60" s="1"/>
      <c r="KV60" s="1"/>
      <c r="KW60" s="1"/>
      <c r="KX60" s="1"/>
      <c r="KY60" s="1"/>
      <c r="KZ60" s="1"/>
      <c r="LA60" s="1"/>
      <c r="LB60" s="1"/>
      <c r="LC60" s="1"/>
      <c r="LD60" s="1"/>
      <c r="LE60" s="1"/>
      <c r="LF60" s="1"/>
      <c r="LG60" s="1"/>
      <c r="LH60" s="1"/>
      <c r="LI60" s="1"/>
      <c r="LJ60" s="1"/>
      <c r="LK60" s="1"/>
      <c r="LL60" s="1"/>
      <c r="LM60" s="1"/>
      <c r="LN60" s="1"/>
      <c r="LO60" s="1"/>
      <c r="LP60" s="1"/>
      <c r="LQ60" s="1"/>
      <c r="LR60" s="1"/>
      <c r="LS60" s="1"/>
      <c r="LT60" s="1"/>
      <c r="LU60" s="1"/>
      <c r="LV60" s="1"/>
      <c r="LW60" s="1"/>
      <c r="LX60" s="1"/>
      <c r="LY60" s="1"/>
      <c r="LZ60" s="1"/>
      <c r="MA60" s="1"/>
      <c r="MB60" s="1"/>
      <c r="MC60" s="1"/>
      <c r="MD60" s="1"/>
      <c r="ME60" s="1"/>
      <c r="MF60" s="1"/>
      <c r="MG60" s="1"/>
      <c r="MH60" s="1"/>
      <c r="MI60" s="1"/>
      <c r="MJ60" s="1"/>
      <c r="MK60" s="1"/>
      <c r="ML60" s="1"/>
      <c r="MM60" s="1"/>
      <c r="MN60" s="1"/>
      <c r="MO60" s="1"/>
      <c r="MP60" s="1"/>
      <c r="MQ60" s="1"/>
      <c r="MR60" s="1"/>
      <c r="MS60" s="1"/>
      <c r="MT60" s="1"/>
      <c r="MU60" s="1"/>
      <c r="MV60" s="1"/>
      <c r="MW60" s="1"/>
      <c r="MX60" s="1"/>
      <c r="MY60" s="1"/>
      <c r="MZ60" s="1"/>
      <c r="NA60" s="1"/>
      <c r="NB60" s="1"/>
      <c r="NC60" s="1"/>
      <c r="ND60" s="1"/>
      <c r="NE60" s="1"/>
      <c r="NF60" s="1"/>
      <c r="NG60" s="1"/>
      <c r="NH60" s="1"/>
      <c r="NI60" s="1"/>
      <c r="NJ60" s="1"/>
      <c r="NK60" s="1"/>
      <c r="NL60" s="1"/>
      <c r="NM60" s="1"/>
      <c r="NN60" s="1"/>
      <c r="NO60" s="1"/>
      <c r="NP60" s="1"/>
      <c r="NQ60" s="1"/>
      <c r="NR60" s="1"/>
      <c r="NS60" s="1"/>
      <c r="NT60" s="1"/>
      <c r="NU60" s="1"/>
      <c r="NV60" s="1"/>
      <c r="NW60" s="1"/>
      <c r="NX60" s="1"/>
      <c r="NY60" s="1"/>
      <c r="NZ60" s="1"/>
      <c r="OA60" s="1"/>
      <c r="OB60" s="1"/>
      <c r="OC60" s="1"/>
      <c r="OD60" s="1"/>
      <c r="OE60" s="1"/>
      <c r="OF60" s="1"/>
      <c r="OG60" s="1"/>
      <c r="OH60" s="1"/>
      <c r="OI60" s="1"/>
      <c r="OJ60" s="1"/>
      <c r="OK60" s="1"/>
      <c r="OL60" s="1"/>
      <c r="OM60" s="1"/>
      <c r="ON60" s="1"/>
      <c r="OO60" s="1"/>
      <c r="OP60" s="1"/>
      <c r="OQ60" s="1"/>
      <c r="OR60" s="1"/>
      <c r="OS60" s="1"/>
      <c r="OT60" s="1"/>
      <c r="OU60" s="1"/>
      <c r="OV60" s="1"/>
      <c r="OW60" s="1"/>
      <c r="OX60" s="1"/>
      <c r="OY60" s="1"/>
      <c r="OZ60" s="1"/>
      <c r="PA60" s="1"/>
      <c r="PB60" s="1"/>
      <c r="PC60" s="1"/>
      <c r="PD60" s="1"/>
      <c r="PE60" s="1"/>
      <c r="PF60" s="1"/>
      <c r="PG60" s="1"/>
      <c r="PH60" s="1"/>
      <c r="PI60" s="1"/>
      <c r="PJ60" s="1"/>
      <c r="PK60" s="1"/>
      <c r="PL60" s="1"/>
      <c r="PM60" s="1"/>
      <c r="PN60" s="1"/>
      <c r="PO60" s="1"/>
      <c r="PP60" s="1"/>
      <c r="PQ60" s="1"/>
      <c r="PR60" s="1"/>
      <c r="PS60" s="1"/>
      <c r="PT60" s="1"/>
      <c r="PU60" s="1"/>
      <c r="PV60" s="1"/>
      <c r="PW60" s="1"/>
      <c r="PX60" s="1"/>
      <c r="PY60" s="1"/>
      <c r="PZ60" s="1"/>
      <c r="QA60" s="1"/>
      <c r="QB60" s="1"/>
      <c r="QC60" s="1"/>
      <c r="QD60" s="1"/>
      <c r="QE60" s="1"/>
      <c r="QF60" s="1"/>
      <c r="QG60" s="1"/>
      <c r="QH60" s="1"/>
      <c r="QI60" s="1"/>
      <c r="QJ60" s="1"/>
      <c r="QK60" s="1"/>
      <c r="QL60" s="1"/>
      <c r="QM60" s="1"/>
      <c r="QN60" s="1"/>
      <c r="QO60" s="1"/>
      <c r="QP60" s="1"/>
      <c r="QQ60" s="1"/>
      <c r="QR60" s="1"/>
      <c r="QS60" s="1"/>
      <c r="QT60" s="1"/>
      <c r="QU60" s="1"/>
      <c r="QV60" s="1"/>
      <c r="QW60" s="1"/>
      <c r="QX60" s="1"/>
      <c r="QY60" s="1"/>
      <c r="QZ60" s="1"/>
      <c r="RA60" s="1"/>
      <c r="RB60" s="1"/>
      <c r="RC60" s="1"/>
      <c r="RD60" s="1"/>
      <c r="RE60" s="1"/>
      <c r="RF60" s="1"/>
      <c r="RG60" s="1"/>
      <c r="RH60" s="1"/>
      <c r="RI60" s="1"/>
      <c r="RJ60" s="1"/>
      <c r="RK60" s="1"/>
      <c r="RL60" s="1"/>
      <c r="RM60" s="1"/>
      <c r="RN60" s="1"/>
      <c r="RO60" s="1"/>
      <c r="RP60" s="1"/>
      <c r="RQ60" s="1"/>
      <c r="RR60" s="1"/>
      <c r="RS60" s="1"/>
      <c r="RT60" s="1"/>
      <c r="RU60" s="1"/>
      <c r="RV60" s="1"/>
      <c r="RW60" s="1"/>
      <c r="RX60" s="1"/>
      <c r="RY60" s="1"/>
      <c r="RZ60" s="1"/>
      <c r="SA60" s="1"/>
      <c r="SB60" s="1"/>
      <c r="SC60" s="1"/>
      <c r="SD60" s="1"/>
      <c r="SE60" s="1"/>
      <c r="SF60" s="1"/>
      <c r="SG60" s="1"/>
      <c r="SH60" s="1"/>
      <c r="SI60" s="1"/>
      <c r="SJ60" s="1"/>
      <c r="SK60" s="1"/>
      <c r="SL60" s="1"/>
      <c r="SM60" s="1"/>
      <c r="SN60" s="1"/>
      <c r="SO60" s="1"/>
      <c r="SP60" s="1"/>
      <c r="SQ60" s="1"/>
      <c r="SR60" s="1"/>
      <c r="SS60" s="1"/>
      <c r="ST60" s="1"/>
      <c r="SU60" s="1"/>
      <c r="SV60" s="1"/>
      <c r="SW60" s="1"/>
      <c r="SX60" s="1"/>
      <c r="SY60" s="1"/>
      <c r="SZ60" s="1"/>
      <c r="TA60" s="1"/>
      <c r="TB60" s="1"/>
      <c r="TC60" s="1"/>
      <c r="TD60" s="1"/>
      <c r="TE60" s="1"/>
      <c r="TF60" s="1"/>
      <c r="TG60" s="1"/>
      <c r="TH60" s="1"/>
      <c r="TI60" s="1"/>
      <c r="TJ60" s="1"/>
      <c r="TK60" s="1"/>
      <c r="TL60" s="1"/>
      <c r="TM60" s="1"/>
      <c r="TN60" s="1"/>
      <c r="TO60" s="1"/>
      <c r="TP60" s="1"/>
      <c r="TQ60" s="1"/>
      <c r="TR60" s="1"/>
      <c r="TS60" s="1"/>
      <c r="TT60" s="1"/>
      <c r="TU60" s="1"/>
      <c r="TV60" s="1"/>
      <c r="TW60" s="1"/>
      <c r="TX60" s="1"/>
      <c r="TY60" s="1"/>
      <c r="TZ60" s="1"/>
      <c r="UA60" s="1"/>
      <c r="UB60" s="1"/>
      <c r="UC60" s="1"/>
      <c r="UD60" s="1"/>
      <c r="UE60" s="1"/>
      <c r="UF60" s="1"/>
      <c r="UG60" s="1"/>
      <c r="UH60" s="1"/>
      <c r="UI60" s="1"/>
      <c r="UJ60" s="1"/>
      <c r="UK60" s="1"/>
      <c r="UL60" s="1"/>
      <c r="UM60" s="1"/>
      <c r="UN60" s="1"/>
      <c r="UO60" s="1"/>
      <c r="UP60" s="1"/>
      <c r="UQ60" s="1"/>
      <c r="UR60" s="1"/>
      <c r="US60" s="1"/>
      <c r="UT60" s="1"/>
      <c r="UU60" s="1"/>
      <c r="UV60" s="1"/>
      <c r="UW60" s="1"/>
      <c r="UX60" s="1"/>
      <c r="UY60" s="1"/>
      <c r="UZ60" s="1"/>
      <c r="VA60" s="1"/>
      <c r="VB60" s="1"/>
      <c r="VC60" s="1"/>
      <c r="VD60" s="1"/>
      <c r="VE60" s="1"/>
      <c r="VF60" s="1"/>
      <c r="VG60" s="1"/>
      <c r="VH60" s="1"/>
      <c r="VI60" s="1"/>
      <c r="VJ60" s="1"/>
      <c r="VK60" s="1"/>
      <c r="VL60" s="1"/>
      <c r="VM60" s="1"/>
      <c r="VN60" s="1"/>
      <c r="VO60" s="1"/>
      <c r="VP60" s="1"/>
    </row>
    <row r="61" spans="2:588" ht="26.65" customHeight="1" x14ac:dyDescent="0.25">
      <c r="C61" s="262" t="s">
        <v>259</v>
      </c>
      <c r="D61" s="262"/>
      <c r="E61" s="262"/>
      <c r="F61" s="262"/>
      <c r="G61" s="262"/>
    </row>
    <row r="62" spans="2:588" s="2" customFormat="1" x14ac:dyDescent="0.25">
      <c r="B62" s="1"/>
      <c r="C62" s="249"/>
      <c r="D62" s="249"/>
      <c r="E62" s="249"/>
      <c r="F62" s="249"/>
      <c r="G62" s="249"/>
      <c r="H62" s="1"/>
      <c r="J62" s="57"/>
      <c r="K62" s="18"/>
      <c r="L62" s="18"/>
      <c r="M62" s="18"/>
      <c r="N62" s="18"/>
      <c r="O62" s="18"/>
      <c r="P62" s="18"/>
      <c r="Q62" s="18"/>
      <c r="R62" s="18"/>
      <c r="S62" s="18"/>
      <c r="T62" s="18"/>
      <c r="U62" s="18"/>
      <c r="V62" s="18"/>
      <c r="W62" s="18"/>
      <c r="X62" s="18"/>
      <c r="Y62" s="18"/>
      <c r="Z62" s="18"/>
      <c r="AA62" s="18"/>
      <c r="AB62" s="18"/>
      <c r="AC62" s="18"/>
      <c r="AD62" s="18"/>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c r="IW62" s="1"/>
      <c r="IX62" s="1"/>
      <c r="IY62" s="1"/>
      <c r="IZ62" s="1"/>
      <c r="JA62" s="1"/>
      <c r="JB62" s="1"/>
      <c r="JC62" s="1"/>
      <c r="JD62" s="1"/>
      <c r="JE62" s="1"/>
      <c r="JF62" s="1"/>
      <c r="JG62" s="1"/>
      <c r="JH62" s="1"/>
      <c r="JI62" s="1"/>
      <c r="JJ62" s="1"/>
      <c r="JK62" s="1"/>
      <c r="JL62" s="1"/>
      <c r="JM62" s="1"/>
      <c r="JN62" s="1"/>
      <c r="JO62" s="1"/>
      <c r="JP62" s="1"/>
      <c r="JQ62" s="1"/>
      <c r="JR62" s="1"/>
      <c r="JS62" s="1"/>
      <c r="JT62" s="1"/>
      <c r="JU62" s="1"/>
      <c r="JV62" s="1"/>
      <c r="JW62" s="1"/>
      <c r="JX62" s="1"/>
      <c r="JY62" s="1"/>
      <c r="JZ62" s="1"/>
      <c r="KA62" s="1"/>
      <c r="KB62" s="1"/>
      <c r="KC62" s="1"/>
      <c r="KD62" s="1"/>
      <c r="KE62" s="1"/>
      <c r="KF62" s="1"/>
      <c r="KG62" s="1"/>
      <c r="KH62" s="1"/>
      <c r="KI62" s="1"/>
      <c r="KJ62" s="1"/>
      <c r="KK62" s="1"/>
      <c r="KL62" s="1"/>
      <c r="KM62" s="1"/>
      <c r="KN62" s="1"/>
      <c r="KO62" s="1"/>
      <c r="KP62" s="1"/>
      <c r="KQ62" s="1"/>
      <c r="KR62" s="1"/>
      <c r="KS62" s="1"/>
      <c r="KT62" s="1"/>
      <c r="KU62" s="1"/>
      <c r="KV62" s="1"/>
      <c r="KW62" s="1"/>
      <c r="KX62" s="1"/>
      <c r="KY62" s="1"/>
      <c r="KZ62" s="1"/>
      <c r="LA62" s="1"/>
      <c r="LB62" s="1"/>
      <c r="LC62" s="1"/>
      <c r="LD62" s="1"/>
      <c r="LE62" s="1"/>
      <c r="LF62" s="1"/>
      <c r="LG62" s="1"/>
      <c r="LH62" s="1"/>
      <c r="LI62" s="1"/>
      <c r="LJ62" s="1"/>
      <c r="LK62" s="1"/>
      <c r="LL62" s="1"/>
      <c r="LM62" s="1"/>
      <c r="LN62" s="1"/>
      <c r="LO62" s="1"/>
      <c r="LP62" s="1"/>
      <c r="LQ62" s="1"/>
      <c r="LR62" s="1"/>
      <c r="LS62" s="1"/>
      <c r="LT62" s="1"/>
      <c r="LU62" s="1"/>
      <c r="LV62" s="1"/>
      <c r="LW62" s="1"/>
      <c r="LX62" s="1"/>
      <c r="LY62" s="1"/>
      <c r="LZ62" s="1"/>
      <c r="MA62" s="1"/>
      <c r="MB62" s="1"/>
      <c r="MC62" s="1"/>
      <c r="MD62" s="1"/>
      <c r="ME62" s="1"/>
      <c r="MF62" s="1"/>
      <c r="MG62" s="1"/>
      <c r="MH62" s="1"/>
      <c r="MI62" s="1"/>
      <c r="MJ62" s="1"/>
      <c r="MK62" s="1"/>
      <c r="ML62" s="1"/>
      <c r="MM62" s="1"/>
      <c r="MN62" s="1"/>
      <c r="MO62" s="1"/>
      <c r="MP62" s="1"/>
      <c r="MQ62" s="1"/>
      <c r="MR62" s="1"/>
      <c r="MS62" s="1"/>
      <c r="MT62" s="1"/>
      <c r="MU62" s="1"/>
      <c r="MV62" s="1"/>
      <c r="MW62" s="1"/>
      <c r="MX62" s="1"/>
      <c r="MY62" s="1"/>
      <c r="MZ62" s="1"/>
      <c r="NA62" s="1"/>
      <c r="NB62" s="1"/>
      <c r="NC62" s="1"/>
      <c r="ND62" s="1"/>
      <c r="NE62" s="1"/>
      <c r="NF62" s="1"/>
      <c r="NG62" s="1"/>
      <c r="NH62" s="1"/>
      <c r="NI62" s="1"/>
      <c r="NJ62" s="1"/>
      <c r="NK62" s="1"/>
      <c r="NL62" s="1"/>
      <c r="NM62" s="1"/>
      <c r="NN62" s="1"/>
      <c r="NO62" s="1"/>
      <c r="NP62" s="1"/>
      <c r="NQ62" s="1"/>
      <c r="NR62" s="1"/>
      <c r="NS62" s="1"/>
      <c r="NT62" s="1"/>
      <c r="NU62" s="1"/>
      <c r="NV62" s="1"/>
      <c r="NW62" s="1"/>
      <c r="NX62" s="1"/>
      <c r="NY62" s="1"/>
      <c r="NZ62" s="1"/>
      <c r="OA62" s="1"/>
      <c r="OB62" s="1"/>
      <c r="OC62" s="1"/>
      <c r="OD62" s="1"/>
      <c r="OE62" s="1"/>
      <c r="OF62" s="1"/>
      <c r="OG62" s="1"/>
      <c r="OH62" s="1"/>
      <c r="OI62" s="1"/>
      <c r="OJ62" s="1"/>
      <c r="OK62" s="1"/>
      <c r="OL62" s="1"/>
      <c r="OM62" s="1"/>
      <c r="ON62" s="1"/>
      <c r="OO62" s="1"/>
      <c r="OP62" s="1"/>
      <c r="OQ62" s="1"/>
      <c r="OR62" s="1"/>
      <c r="OS62" s="1"/>
      <c r="OT62" s="1"/>
      <c r="OU62" s="1"/>
      <c r="OV62" s="1"/>
      <c r="OW62" s="1"/>
      <c r="OX62" s="1"/>
      <c r="OY62" s="1"/>
      <c r="OZ62" s="1"/>
      <c r="PA62" s="1"/>
      <c r="PB62" s="1"/>
      <c r="PC62" s="1"/>
      <c r="PD62" s="1"/>
      <c r="PE62" s="1"/>
      <c r="PF62" s="1"/>
      <c r="PG62" s="1"/>
      <c r="PH62" s="1"/>
      <c r="PI62" s="1"/>
      <c r="PJ62" s="1"/>
      <c r="PK62" s="1"/>
      <c r="PL62" s="1"/>
      <c r="PM62" s="1"/>
      <c r="PN62" s="1"/>
      <c r="PO62" s="1"/>
      <c r="PP62" s="1"/>
      <c r="PQ62" s="1"/>
      <c r="PR62" s="1"/>
      <c r="PS62" s="1"/>
      <c r="PT62" s="1"/>
      <c r="PU62" s="1"/>
      <c r="PV62" s="1"/>
      <c r="PW62" s="1"/>
      <c r="PX62" s="1"/>
      <c r="PY62" s="1"/>
      <c r="PZ62" s="1"/>
      <c r="QA62" s="1"/>
      <c r="QB62" s="1"/>
      <c r="QC62" s="1"/>
      <c r="QD62" s="1"/>
      <c r="QE62" s="1"/>
      <c r="QF62" s="1"/>
      <c r="QG62" s="1"/>
      <c r="QH62" s="1"/>
      <c r="QI62" s="1"/>
      <c r="QJ62" s="1"/>
      <c r="QK62" s="1"/>
      <c r="QL62" s="1"/>
      <c r="QM62" s="1"/>
      <c r="QN62" s="1"/>
      <c r="QO62" s="1"/>
      <c r="QP62" s="1"/>
      <c r="QQ62" s="1"/>
      <c r="QR62" s="1"/>
      <c r="QS62" s="1"/>
      <c r="QT62" s="1"/>
      <c r="QU62" s="1"/>
      <c r="QV62" s="1"/>
      <c r="QW62" s="1"/>
      <c r="QX62" s="1"/>
      <c r="QY62" s="1"/>
      <c r="QZ62" s="1"/>
      <c r="RA62" s="1"/>
      <c r="RB62" s="1"/>
      <c r="RC62" s="1"/>
      <c r="RD62" s="1"/>
      <c r="RE62" s="1"/>
      <c r="RF62" s="1"/>
      <c r="RG62" s="1"/>
      <c r="RH62" s="1"/>
      <c r="RI62" s="1"/>
      <c r="RJ62" s="1"/>
      <c r="RK62" s="1"/>
      <c r="RL62" s="1"/>
      <c r="RM62" s="1"/>
      <c r="RN62" s="1"/>
      <c r="RO62" s="1"/>
      <c r="RP62" s="1"/>
      <c r="RQ62" s="1"/>
      <c r="RR62" s="1"/>
      <c r="RS62" s="1"/>
      <c r="RT62" s="1"/>
      <c r="RU62" s="1"/>
      <c r="RV62" s="1"/>
      <c r="RW62" s="1"/>
      <c r="RX62" s="1"/>
      <c r="RY62" s="1"/>
      <c r="RZ62" s="1"/>
      <c r="SA62" s="1"/>
      <c r="SB62" s="1"/>
      <c r="SC62" s="1"/>
      <c r="SD62" s="1"/>
      <c r="SE62" s="1"/>
      <c r="SF62" s="1"/>
      <c r="SG62" s="1"/>
      <c r="SH62" s="1"/>
      <c r="SI62" s="1"/>
      <c r="SJ62" s="1"/>
      <c r="SK62" s="1"/>
      <c r="SL62" s="1"/>
      <c r="SM62" s="1"/>
      <c r="SN62" s="1"/>
      <c r="SO62" s="1"/>
      <c r="SP62" s="1"/>
      <c r="SQ62" s="1"/>
      <c r="SR62" s="1"/>
      <c r="SS62" s="1"/>
      <c r="ST62" s="1"/>
      <c r="SU62" s="1"/>
      <c r="SV62" s="1"/>
      <c r="SW62" s="1"/>
      <c r="SX62" s="1"/>
      <c r="SY62" s="1"/>
      <c r="SZ62" s="1"/>
      <c r="TA62" s="1"/>
      <c r="TB62" s="1"/>
      <c r="TC62" s="1"/>
      <c r="TD62" s="1"/>
      <c r="TE62" s="1"/>
      <c r="TF62" s="1"/>
      <c r="TG62" s="1"/>
      <c r="TH62" s="1"/>
      <c r="TI62" s="1"/>
      <c r="TJ62" s="1"/>
      <c r="TK62" s="1"/>
      <c r="TL62" s="1"/>
      <c r="TM62" s="1"/>
      <c r="TN62" s="1"/>
      <c r="TO62" s="1"/>
      <c r="TP62" s="1"/>
      <c r="TQ62" s="1"/>
      <c r="TR62" s="1"/>
      <c r="TS62" s="1"/>
      <c r="TT62" s="1"/>
      <c r="TU62" s="1"/>
      <c r="TV62" s="1"/>
      <c r="TW62" s="1"/>
      <c r="TX62" s="1"/>
      <c r="TY62" s="1"/>
      <c r="TZ62" s="1"/>
      <c r="UA62" s="1"/>
      <c r="UB62" s="1"/>
      <c r="UC62" s="1"/>
      <c r="UD62" s="1"/>
      <c r="UE62" s="1"/>
      <c r="UF62" s="1"/>
      <c r="UG62" s="1"/>
      <c r="UH62" s="1"/>
      <c r="UI62" s="1"/>
      <c r="UJ62" s="1"/>
      <c r="UK62" s="1"/>
      <c r="UL62" s="1"/>
      <c r="UM62" s="1"/>
      <c r="UN62" s="1"/>
      <c r="UO62" s="1"/>
      <c r="UP62" s="1"/>
      <c r="UQ62" s="1"/>
      <c r="UR62" s="1"/>
      <c r="US62" s="1"/>
      <c r="UT62" s="1"/>
      <c r="UU62" s="1"/>
      <c r="UV62" s="1"/>
      <c r="UW62" s="1"/>
      <c r="UX62" s="1"/>
      <c r="UY62" s="1"/>
      <c r="UZ62" s="1"/>
      <c r="VA62" s="1"/>
      <c r="VB62" s="1"/>
      <c r="VC62" s="1"/>
      <c r="VD62" s="1"/>
      <c r="VE62" s="1"/>
      <c r="VF62" s="1"/>
      <c r="VG62" s="1"/>
      <c r="VH62" s="1"/>
      <c r="VI62" s="1"/>
      <c r="VJ62" s="1"/>
      <c r="VK62" s="1"/>
      <c r="VL62" s="1"/>
      <c r="VM62" s="1"/>
      <c r="VN62" s="1"/>
      <c r="VO62" s="1"/>
      <c r="VP62" s="1"/>
    </row>
    <row r="63" spans="2:588" s="2" customFormat="1" x14ac:dyDescent="0.25">
      <c r="B63" s="1"/>
      <c r="C63" s="14"/>
      <c r="D63" s="14"/>
      <c r="E63" s="14"/>
      <c r="F63" s="14"/>
      <c r="G63" s="14"/>
      <c r="H63" s="1"/>
      <c r="J63" s="57"/>
      <c r="K63" s="18"/>
      <c r="L63" s="18"/>
      <c r="M63" s="18"/>
      <c r="N63" s="18"/>
      <c r="O63" s="18"/>
      <c r="P63" s="18"/>
      <c r="Q63" s="18"/>
      <c r="R63" s="18"/>
      <c r="S63" s="18"/>
      <c r="T63" s="18"/>
      <c r="U63" s="18"/>
      <c r="V63" s="18"/>
      <c r="W63" s="18"/>
      <c r="X63" s="18"/>
      <c r="Y63" s="18"/>
      <c r="Z63" s="18"/>
      <c r="AA63" s="18"/>
      <c r="AB63" s="18"/>
      <c r="AC63" s="18"/>
      <c r="AD63" s="18"/>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c r="IW63" s="1"/>
      <c r="IX63" s="1"/>
      <c r="IY63" s="1"/>
      <c r="IZ63" s="1"/>
      <c r="JA63" s="1"/>
      <c r="JB63" s="1"/>
      <c r="JC63" s="1"/>
      <c r="JD63" s="1"/>
      <c r="JE63" s="1"/>
      <c r="JF63" s="1"/>
      <c r="JG63" s="1"/>
      <c r="JH63" s="1"/>
      <c r="JI63" s="1"/>
      <c r="JJ63" s="1"/>
      <c r="JK63" s="1"/>
      <c r="JL63" s="1"/>
      <c r="JM63" s="1"/>
      <c r="JN63" s="1"/>
      <c r="JO63" s="1"/>
      <c r="JP63" s="1"/>
      <c r="JQ63" s="1"/>
      <c r="JR63" s="1"/>
      <c r="JS63" s="1"/>
      <c r="JT63" s="1"/>
      <c r="JU63" s="1"/>
      <c r="JV63" s="1"/>
      <c r="JW63" s="1"/>
      <c r="JX63" s="1"/>
      <c r="JY63" s="1"/>
      <c r="JZ63" s="1"/>
      <c r="KA63" s="1"/>
      <c r="KB63" s="1"/>
      <c r="KC63" s="1"/>
      <c r="KD63" s="1"/>
      <c r="KE63" s="1"/>
      <c r="KF63" s="1"/>
      <c r="KG63" s="1"/>
      <c r="KH63" s="1"/>
      <c r="KI63" s="1"/>
      <c r="KJ63" s="1"/>
      <c r="KK63" s="1"/>
      <c r="KL63" s="1"/>
      <c r="KM63" s="1"/>
      <c r="KN63" s="1"/>
      <c r="KO63" s="1"/>
      <c r="KP63" s="1"/>
      <c r="KQ63" s="1"/>
      <c r="KR63" s="1"/>
      <c r="KS63" s="1"/>
      <c r="KT63" s="1"/>
      <c r="KU63" s="1"/>
      <c r="KV63" s="1"/>
      <c r="KW63" s="1"/>
      <c r="KX63" s="1"/>
      <c r="KY63" s="1"/>
      <c r="KZ63" s="1"/>
      <c r="LA63" s="1"/>
      <c r="LB63" s="1"/>
      <c r="LC63" s="1"/>
      <c r="LD63" s="1"/>
      <c r="LE63" s="1"/>
      <c r="LF63" s="1"/>
      <c r="LG63" s="1"/>
      <c r="LH63" s="1"/>
      <c r="LI63" s="1"/>
      <c r="LJ63" s="1"/>
      <c r="LK63" s="1"/>
      <c r="LL63" s="1"/>
      <c r="LM63" s="1"/>
      <c r="LN63" s="1"/>
      <c r="LO63" s="1"/>
      <c r="LP63" s="1"/>
      <c r="LQ63" s="1"/>
      <c r="LR63" s="1"/>
      <c r="LS63" s="1"/>
      <c r="LT63" s="1"/>
      <c r="LU63" s="1"/>
      <c r="LV63" s="1"/>
      <c r="LW63" s="1"/>
      <c r="LX63" s="1"/>
      <c r="LY63" s="1"/>
      <c r="LZ63" s="1"/>
      <c r="MA63" s="1"/>
      <c r="MB63" s="1"/>
      <c r="MC63" s="1"/>
      <c r="MD63" s="1"/>
      <c r="ME63" s="1"/>
      <c r="MF63" s="1"/>
      <c r="MG63" s="1"/>
      <c r="MH63" s="1"/>
      <c r="MI63" s="1"/>
      <c r="MJ63" s="1"/>
      <c r="MK63" s="1"/>
      <c r="ML63" s="1"/>
      <c r="MM63" s="1"/>
      <c r="MN63" s="1"/>
      <c r="MO63" s="1"/>
      <c r="MP63" s="1"/>
      <c r="MQ63" s="1"/>
      <c r="MR63" s="1"/>
      <c r="MS63" s="1"/>
      <c r="MT63" s="1"/>
      <c r="MU63" s="1"/>
      <c r="MV63" s="1"/>
      <c r="MW63" s="1"/>
      <c r="MX63" s="1"/>
      <c r="MY63" s="1"/>
      <c r="MZ63" s="1"/>
      <c r="NA63" s="1"/>
      <c r="NB63" s="1"/>
      <c r="NC63" s="1"/>
      <c r="ND63" s="1"/>
      <c r="NE63" s="1"/>
      <c r="NF63" s="1"/>
      <c r="NG63" s="1"/>
      <c r="NH63" s="1"/>
      <c r="NI63" s="1"/>
      <c r="NJ63" s="1"/>
      <c r="NK63" s="1"/>
      <c r="NL63" s="1"/>
      <c r="NM63" s="1"/>
      <c r="NN63" s="1"/>
      <c r="NO63" s="1"/>
      <c r="NP63" s="1"/>
      <c r="NQ63" s="1"/>
      <c r="NR63" s="1"/>
      <c r="NS63" s="1"/>
      <c r="NT63" s="1"/>
      <c r="NU63" s="1"/>
      <c r="NV63" s="1"/>
      <c r="NW63" s="1"/>
      <c r="NX63" s="1"/>
      <c r="NY63" s="1"/>
      <c r="NZ63" s="1"/>
      <c r="OA63" s="1"/>
      <c r="OB63" s="1"/>
      <c r="OC63" s="1"/>
      <c r="OD63" s="1"/>
      <c r="OE63" s="1"/>
      <c r="OF63" s="1"/>
      <c r="OG63" s="1"/>
      <c r="OH63" s="1"/>
      <c r="OI63" s="1"/>
      <c r="OJ63" s="1"/>
      <c r="OK63" s="1"/>
      <c r="OL63" s="1"/>
      <c r="OM63" s="1"/>
      <c r="ON63" s="1"/>
      <c r="OO63" s="1"/>
      <c r="OP63" s="1"/>
      <c r="OQ63" s="1"/>
      <c r="OR63" s="1"/>
      <c r="OS63" s="1"/>
      <c r="OT63" s="1"/>
      <c r="OU63" s="1"/>
      <c r="OV63" s="1"/>
      <c r="OW63" s="1"/>
      <c r="OX63" s="1"/>
      <c r="OY63" s="1"/>
      <c r="OZ63" s="1"/>
      <c r="PA63" s="1"/>
      <c r="PB63" s="1"/>
      <c r="PC63" s="1"/>
      <c r="PD63" s="1"/>
      <c r="PE63" s="1"/>
      <c r="PF63" s="1"/>
      <c r="PG63" s="1"/>
      <c r="PH63" s="1"/>
      <c r="PI63" s="1"/>
      <c r="PJ63" s="1"/>
      <c r="PK63" s="1"/>
      <c r="PL63" s="1"/>
      <c r="PM63" s="1"/>
      <c r="PN63" s="1"/>
      <c r="PO63" s="1"/>
      <c r="PP63" s="1"/>
      <c r="PQ63" s="1"/>
      <c r="PR63" s="1"/>
      <c r="PS63" s="1"/>
      <c r="PT63" s="1"/>
      <c r="PU63" s="1"/>
      <c r="PV63" s="1"/>
      <c r="PW63" s="1"/>
      <c r="PX63" s="1"/>
      <c r="PY63" s="1"/>
      <c r="PZ63" s="1"/>
      <c r="QA63" s="1"/>
      <c r="QB63" s="1"/>
      <c r="QC63" s="1"/>
      <c r="QD63" s="1"/>
      <c r="QE63" s="1"/>
      <c r="QF63" s="1"/>
      <c r="QG63" s="1"/>
      <c r="QH63" s="1"/>
      <c r="QI63" s="1"/>
      <c r="QJ63" s="1"/>
      <c r="QK63" s="1"/>
      <c r="QL63" s="1"/>
      <c r="QM63" s="1"/>
      <c r="QN63" s="1"/>
      <c r="QO63" s="1"/>
      <c r="QP63" s="1"/>
      <c r="QQ63" s="1"/>
      <c r="QR63" s="1"/>
      <c r="QS63" s="1"/>
      <c r="QT63" s="1"/>
      <c r="QU63" s="1"/>
      <c r="QV63" s="1"/>
      <c r="QW63" s="1"/>
      <c r="QX63" s="1"/>
      <c r="QY63" s="1"/>
      <c r="QZ63" s="1"/>
      <c r="RA63" s="1"/>
      <c r="RB63" s="1"/>
      <c r="RC63" s="1"/>
      <c r="RD63" s="1"/>
      <c r="RE63" s="1"/>
      <c r="RF63" s="1"/>
      <c r="RG63" s="1"/>
      <c r="RH63" s="1"/>
      <c r="RI63" s="1"/>
      <c r="RJ63" s="1"/>
      <c r="RK63" s="1"/>
      <c r="RL63" s="1"/>
      <c r="RM63" s="1"/>
      <c r="RN63" s="1"/>
      <c r="RO63" s="1"/>
      <c r="RP63" s="1"/>
      <c r="RQ63" s="1"/>
      <c r="RR63" s="1"/>
      <c r="RS63" s="1"/>
      <c r="RT63" s="1"/>
      <c r="RU63" s="1"/>
      <c r="RV63" s="1"/>
      <c r="RW63" s="1"/>
      <c r="RX63" s="1"/>
      <c r="RY63" s="1"/>
      <c r="RZ63" s="1"/>
      <c r="SA63" s="1"/>
      <c r="SB63" s="1"/>
      <c r="SC63" s="1"/>
      <c r="SD63" s="1"/>
      <c r="SE63" s="1"/>
      <c r="SF63" s="1"/>
      <c r="SG63" s="1"/>
      <c r="SH63" s="1"/>
      <c r="SI63" s="1"/>
      <c r="SJ63" s="1"/>
      <c r="SK63" s="1"/>
      <c r="SL63" s="1"/>
      <c r="SM63" s="1"/>
      <c r="SN63" s="1"/>
      <c r="SO63" s="1"/>
      <c r="SP63" s="1"/>
      <c r="SQ63" s="1"/>
      <c r="SR63" s="1"/>
      <c r="SS63" s="1"/>
      <c r="ST63" s="1"/>
      <c r="SU63" s="1"/>
      <c r="SV63" s="1"/>
      <c r="SW63" s="1"/>
      <c r="SX63" s="1"/>
      <c r="SY63" s="1"/>
      <c r="SZ63" s="1"/>
      <c r="TA63" s="1"/>
      <c r="TB63" s="1"/>
      <c r="TC63" s="1"/>
      <c r="TD63" s="1"/>
      <c r="TE63" s="1"/>
      <c r="TF63" s="1"/>
      <c r="TG63" s="1"/>
      <c r="TH63" s="1"/>
      <c r="TI63" s="1"/>
      <c r="TJ63" s="1"/>
      <c r="TK63" s="1"/>
      <c r="TL63" s="1"/>
      <c r="TM63" s="1"/>
      <c r="TN63" s="1"/>
      <c r="TO63" s="1"/>
      <c r="TP63" s="1"/>
      <c r="TQ63" s="1"/>
      <c r="TR63" s="1"/>
      <c r="TS63" s="1"/>
      <c r="TT63" s="1"/>
      <c r="TU63" s="1"/>
      <c r="TV63" s="1"/>
      <c r="TW63" s="1"/>
      <c r="TX63" s="1"/>
      <c r="TY63" s="1"/>
      <c r="TZ63" s="1"/>
      <c r="UA63" s="1"/>
      <c r="UB63" s="1"/>
      <c r="UC63" s="1"/>
      <c r="UD63" s="1"/>
      <c r="UE63" s="1"/>
      <c r="UF63" s="1"/>
      <c r="UG63" s="1"/>
      <c r="UH63" s="1"/>
      <c r="UI63" s="1"/>
      <c r="UJ63" s="1"/>
      <c r="UK63" s="1"/>
      <c r="UL63" s="1"/>
      <c r="UM63" s="1"/>
      <c r="UN63" s="1"/>
      <c r="UO63" s="1"/>
      <c r="UP63" s="1"/>
      <c r="UQ63" s="1"/>
      <c r="UR63" s="1"/>
      <c r="US63" s="1"/>
      <c r="UT63" s="1"/>
      <c r="UU63" s="1"/>
      <c r="UV63" s="1"/>
      <c r="UW63" s="1"/>
      <c r="UX63" s="1"/>
      <c r="UY63" s="1"/>
      <c r="UZ63" s="1"/>
      <c r="VA63" s="1"/>
      <c r="VB63" s="1"/>
      <c r="VC63" s="1"/>
      <c r="VD63" s="1"/>
      <c r="VE63" s="1"/>
      <c r="VF63" s="1"/>
      <c r="VG63" s="1"/>
      <c r="VH63" s="1"/>
      <c r="VI63" s="1"/>
      <c r="VJ63" s="1"/>
      <c r="VK63" s="1"/>
      <c r="VL63" s="1"/>
      <c r="VM63" s="1"/>
      <c r="VN63" s="1"/>
      <c r="VO63" s="1"/>
      <c r="VP63" s="1"/>
    </row>
    <row r="64" spans="2:588" s="2" customFormat="1" x14ac:dyDescent="0.25">
      <c r="B64" s="1"/>
      <c r="C64" s="262" t="s">
        <v>260</v>
      </c>
      <c r="D64" s="262"/>
      <c r="E64" s="262"/>
      <c r="F64" s="262"/>
      <c r="G64" s="262"/>
      <c r="H64" s="1"/>
      <c r="J64" s="57"/>
      <c r="K64" s="18"/>
      <c r="L64" s="18"/>
      <c r="M64" s="18"/>
      <c r="N64" s="18"/>
      <c r="O64" s="18"/>
      <c r="P64" s="18"/>
      <c r="Q64" s="18"/>
      <c r="R64" s="18"/>
      <c r="S64" s="18"/>
      <c r="T64" s="18"/>
      <c r="U64" s="18"/>
      <c r="V64" s="18"/>
      <c r="W64" s="18"/>
      <c r="X64" s="18"/>
      <c r="Y64" s="18"/>
      <c r="Z64" s="18"/>
      <c r="AA64" s="18"/>
      <c r="AB64" s="18"/>
      <c r="AC64" s="18"/>
      <c r="AD64" s="18"/>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c r="IW64" s="1"/>
      <c r="IX64" s="1"/>
      <c r="IY64" s="1"/>
      <c r="IZ64" s="1"/>
      <c r="JA64" s="1"/>
      <c r="JB64" s="1"/>
      <c r="JC64" s="1"/>
      <c r="JD64" s="1"/>
      <c r="JE64" s="1"/>
      <c r="JF64" s="1"/>
      <c r="JG64" s="1"/>
      <c r="JH64" s="1"/>
      <c r="JI64" s="1"/>
      <c r="JJ64" s="1"/>
      <c r="JK64" s="1"/>
      <c r="JL64" s="1"/>
      <c r="JM64" s="1"/>
      <c r="JN64" s="1"/>
      <c r="JO64" s="1"/>
      <c r="JP64" s="1"/>
      <c r="JQ64" s="1"/>
      <c r="JR64" s="1"/>
      <c r="JS64" s="1"/>
      <c r="JT64" s="1"/>
      <c r="JU64" s="1"/>
      <c r="JV64" s="1"/>
      <c r="JW64" s="1"/>
      <c r="JX64" s="1"/>
      <c r="JY64" s="1"/>
      <c r="JZ64" s="1"/>
      <c r="KA64" s="1"/>
      <c r="KB64" s="1"/>
      <c r="KC64" s="1"/>
      <c r="KD64" s="1"/>
      <c r="KE64" s="1"/>
      <c r="KF64" s="1"/>
      <c r="KG64" s="1"/>
      <c r="KH64" s="1"/>
      <c r="KI64" s="1"/>
      <c r="KJ64" s="1"/>
      <c r="KK64" s="1"/>
      <c r="KL64" s="1"/>
      <c r="KM64" s="1"/>
      <c r="KN64" s="1"/>
      <c r="KO64" s="1"/>
      <c r="KP64" s="1"/>
      <c r="KQ64" s="1"/>
      <c r="KR64" s="1"/>
      <c r="KS64" s="1"/>
      <c r="KT64" s="1"/>
      <c r="KU64" s="1"/>
      <c r="KV64" s="1"/>
      <c r="KW64" s="1"/>
      <c r="KX64" s="1"/>
      <c r="KY64" s="1"/>
      <c r="KZ64" s="1"/>
      <c r="LA64" s="1"/>
      <c r="LB64" s="1"/>
      <c r="LC64" s="1"/>
      <c r="LD64" s="1"/>
      <c r="LE64" s="1"/>
      <c r="LF64" s="1"/>
      <c r="LG64" s="1"/>
      <c r="LH64" s="1"/>
      <c r="LI64" s="1"/>
      <c r="LJ64" s="1"/>
      <c r="LK64" s="1"/>
      <c r="LL64" s="1"/>
      <c r="LM64" s="1"/>
      <c r="LN64" s="1"/>
      <c r="LO64" s="1"/>
      <c r="LP64" s="1"/>
      <c r="LQ64" s="1"/>
      <c r="LR64" s="1"/>
      <c r="LS64" s="1"/>
      <c r="LT64" s="1"/>
      <c r="LU64" s="1"/>
      <c r="LV64" s="1"/>
      <c r="LW64" s="1"/>
      <c r="LX64" s="1"/>
      <c r="LY64" s="1"/>
      <c r="LZ64" s="1"/>
      <c r="MA64" s="1"/>
      <c r="MB64" s="1"/>
      <c r="MC64" s="1"/>
      <c r="MD64" s="1"/>
      <c r="ME64" s="1"/>
      <c r="MF64" s="1"/>
      <c r="MG64" s="1"/>
      <c r="MH64" s="1"/>
      <c r="MI64" s="1"/>
      <c r="MJ64" s="1"/>
      <c r="MK64" s="1"/>
      <c r="ML64" s="1"/>
      <c r="MM64" s="1"/>
      <c r="MN64" s="1"/>
      <c r="MO64" s="1"/>
      <c r="MP64" s="1"/>
      <c r="MQ64" s="1"/>
      <c r="MR64" s="1"/>
      <c r="MS64" s="1"/>
      <c r="MT64" s="1"/>
      <c r="MU64" s="1"/>
      <c r="MV64" s="1"/>
      <c r="MW64" s="1"/>
      <c r="MX64" s="1"/>
      <c r="MY64" s="1"/>
      <c r="MZ64" s="1"/>
      <c r="NA64" s="1"/>
      <c r="NB64" s="1"/>
      <c r="NC64" s="1"/>
      <c r="ND64" s="1"/>
      <c r="NE64" s="1"/>
      <c r="NF64" s="1"/>
      <c r="NG64" s="1"/>
      <c r="NH64" s="1"/>
      <c r="NI64" s="1"/>
      <c r="NJ64" s="1"/>
      <c r="NK64" s="1"/>
      <c r="NL64" s="1"/>
      <c r="NM64" s="1"/>
      <c r="NN64" s="1"/>
      <c r="NO64" s="1"/>
      <c r="NP64" s="1"/>
      <c r="NQ64" s="1"/>
      <c r="NR64" s="1"/>
      <c r="NS64" s="1"/>
      <c r="NT64" s="1"/>
      <c r="NU64" s="1"/>
      <c r="NV64" s="1"/>
      <c r="NW64" s="1"/>
      <c r="NX64" s="1"/>
      <c r="NY64" s="1"/>
      <c r="NZ64" s="1"/>
      <c r="OA64" s="1"/>
      <c r="OB64" s="1"/>
      <c r="OC64" s="1"/>
      <c r="OD64" s="1"/>
      <c r="OE64" s="1"/>
      <c r="OF64" s="1"/>
      <c r="OG64" s="1"/>
      <c r="OH64" s="1"/>
      <c r="OI64" s="1"/>
      <c r="OJ64" s="1"/>
      <c r="OK64" s="1"/>
      <c r="OL64" s="1"/>
      <c r="OM64" s="1"/>
      <c r="ON64" s="1"/>
      <c r="OO64" s="1"/>
      <c r="OP64" s="1"/>
      <c r="OQ64" s="1"/>
      <c r="OR64" s="1"/>
      <c r="OS64" s="1"/>
      <c r="OT64" s="1"/>
      <c r="OU64" s="1"/>
      <c r="OV64" s="1"/>
      <c r="OW64" s="1"/>
      <c r="OX64" s="1"/>
      <c r="OY64" s="1"/>
      <c r="OZ64" s="1"/>
      <c r="PA64" s="1"/>
      <c r="PB64" s="1"/>
      <c r="PC64" s="1"/>
      <c r="PD64" s="1"/>
      <c r="PE64" s="1"/>
      <c r="PF64" s="1"/>
      <c r="PG64" s="1"/>
      <c r="PH64" s="1"/>
      <c r="PI64" s="1"/>
      <c r="PJ64" s="1"/>
      <c r="PK64" s="1"/>
      <c r="PL64" s="1"/>
      <c r="PM64" s="1"/>
      <c r="PN64" s="1"/>
      <c r="PO64" s="1"/>
      <c r="PP64" s="1"/>
      <c r="PQ64" s="1"/>
      <c r="PR64" s="1"/>
      <c r="PS64" s="1"/>
      <c r="PT64" s="1"/>
      <c r="PU64" s="1"/>
      <c r="PV64" s="1"/>
      <c r="PW64" s="1"/>
      <c r="PX64" s="1"/>
      <c r="PY64" s="1"/>
      <c r="PZ64" s="1"/>
      <c r="QA64" s="1"/>
      <c r="QB64" s="1"/>
      <c r="QC64" s="1"/>
      <c r="QD64" s="1"/>
      <c r="QE64" s="1"/>
      <c r="QF64" s="1"/>
      <c r="QG64" s="1"/>
      <c r="QH64" s="1"/>
      <c r="QI64" s="1"/>
      <c r="QJ64" s="1"/>
      <c r="QK64" s="1"/>
      <c r="QL64" s="1"/>
      <c r="QM64" s="1"/>
      <c r="QN64" s="1"/>
      <c r="QO64" s="1"/>
      <c r="QP64" s="1"/>
      <c r="QQ64" s="1"/>
      <c r="QR64" s="1"/>
      <c r="QS64" s="1"/>
      <c r="QT64" s="1"/>
      <c r="QU64" s="1"/>
      <c r="QV64" s="1"/>
      <c r="QW64" s="1"/>
      <c r="QX64" s="1"/>
      <c r="QY64" s="1"/>
      <c r="QZ64" s="1"/>
      <c r="RA64" s="1"/>
      <c r="RB64" s="1"/>
      <c r="RC64" s="1"/>
      <c r="RD64" s="1"/>
      <c r="RE64" s="1"/>
      <c r="RF64" s="1"/>
      <c r="RG64" s="1"/>
      <c r="RH64" s="1"/>
      <c r="RI64" s="1"/>
      <c r="RJ64" s="1"/>
      <c r="RK64" s="1"/>
      <c r="RL64" s="1"/>
      <c r="RM64" s="1"/>
      <c r="RN64" s="1"/>
      <c r="RO64" s="1"/>
      <c r="RP64" s="1"/>
      <c r="RQ64" s="1"/>
      <c r="RR64" s="1"/>
      <c r="RS64" s="1"/>
      <c r="RT64" s="1"/>
      <c r="RU64" s="1"/>
      <c r="RV64" s="1"/>
      <c r="RW64" s="1"/>
      <c r="RX64" s="1"/>
      <c r="RY64" s="1"/>
      <c r="RZ64" s="1"/>
      <c r="SA64" s="1"/>
      <c r="SB64" s="1"/>
      <c r="SC64" s="1"/>
      <c r="SD64" s="1"/>
      <c r="SE64" s="1"/>
      <c r="SF64" s="1"/>
      <c r="SG64" s="1"/>
      <c r="SH64" s="1"/>
      <c r="SI64" s="1"/>
      <c r="SJ64" s="1"/>
      <c r="SK64" s="1"/>
      <c r="SL64" s="1"/>
      <c r="SM64" s="1"/>
      <c r="SN64" s="1"/>
      <c r="SO64" s="1"/>
      <c r="SP64" s="1"/>
      <c r="SQ64" s="1"/>
      <c r="SR64" s="1"/>
      <c r="SS64" s="1"/>
      <c r="ST64" s="1"/>
      <c r="SU64" s="1"/>
      <c r="SV64" s="1"/>
      <c r="SW64" s="1"/>
      <c r="SX64" s="1"/>
      <c r="SY64" s="1"/>
      <c r="SZ64" s="1"/>
      <c r="TA64" s="1"/>
      <c r="TB64" s="1"/>
      <c r="TC64" s="1"/>
      <c r="TD64" s="1"/>
      <c r="TE64" s="1"/>
      <c r="TF64" s="1"/>
      <c r="TG64" s="1"/>
      <c r="TH64" s="1"/>
      <c r="TI64" s="1"/>
      <c r="TJ64" s="1"/>
      <c r="TK64" s="1"/>
      <c r="TL64" s="1"/>
      <c r="TM64" s="1"/>
      <c r="TN64" s="1"/>
      <c r="TO64" s="1"/>
      <c r="TP64" s="1"/>
      <c r="TQ64" s="1"/>
      <c r="TR64" s="1"/>
      <c r="TS64" s="1"/>
      <c r="TT64" s="1"/>
      <c r="TU64" s="1"/>
      <c r="TV64" s="1"/>
      <c r="TW64" s="1"/>
      <c r="TX64" s="1"/>
      <c r="TY64" s="1"/>
      <c r="TZ64" s="1"/>
      <c r="UA64" s="1"/>
      <c r="UB64" s="1"/>
      <c r="UC64" s="1"/>
      <c r="UD64" s="1"/>
      <c r="UE64" s="1"/>
      <c r="UF64" s="1"/>
      <c r="UG64" s="1"/>
      <c r="UH64" s="1"/>
      <c r="UI64" s="1"/>
      <c r="UJ64" s="1"/>
      <c r="UK64" s="1"/>
      <c r="UL64" s="1"/>
      <c r="UM64" s="1"/>
      <c r="UN64" s="1"/>
      <c r="UO64" s="1"/>
      <c r="UP64" s="1"/>
      <c r="UQ64" s="1"/>
      <c r="UR64" s="1"/>
      <c r="US64" s="1"/>
      <c r="UT64" s="1"/>
      <c r="UU64" s="1"/>
      <c r="UV64" s="1"/>
      <c r="UW64" s="1"/>
      <c r="UX64" s="1"/>
      <c r="UY64" s="1"/>
      <c r="UZ64" s="1"/>
      <c r="VA64" s="1"/>
      <c r="VB64" s="1"/>
      <c r="VC64" s="1"/>
      <c r="VD64" s="1"/>
      <c r="VE64" s="1"/>
      <c r="VF64" s="1"/>
      <c r="VG64" s="1"/>
      <c r="VH64" s="1"/>
      <c r="VI64" s="1"/>
      <c r="VJ64" s="1"/>
      <c r="VK64" s="1"/>
      <c r="VL64" s="1"/>
      <c r="VM64" s="1"/>
      <c r="VN64" s="1"/>
      <c r="VO64" s="1"/>
      <c r="VP64" s="1"/>
    </row>
    <row r="65" spans="2:588" s="2" customFormat="1" x14ac:dyDescent="0.25">
      <c r="B65" s="1"/>
      <c r="C65" s="249"/>
      <c r="D65" s="249"/>
      <c r="E65" s="249"/>
      <c r="F65" s="249"/>
      <c r="G65" s="249"/>
      <c r="H65" s="1"/>
      <c r="J65" s="57"/>
      <c r="K65" s="18"/>
      <c r="L65" s="18"/>
      <c r="M65" s="18"/>
      <c r="N65" s="18"/>
      <c r="O65" s="18"/>
      <c r="P65" s="18"/>
      <c r="Q65" s="18"/>
      <c r="R65" s="18"/>
      <c r="S65" s="18"/>
      <c r="T65" s="18"/>
      <c r="U65" s="18"/>
      <c r="V65" s="18"/>
      <c r="W65" s="18"/>
      <c r="X65" s="18"/>
      <c r="Y65" s="18"/>
      <c r="Z65" s="18"/>
      <c r="AA65" s="18"/>
      <c r="AB65" s="18"/>
      <c r="AC65" s="18"/>
      <c r="AD65" s="18"/>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c r="IW65" s="1"/>
      <c r="IX65" s="1"/>
      <c r="IY65" s="1"/>
      <c r="IZ65" s="1"/>
      <c r="JA65" s="1"/>
      <c r="JB65" s="1"/>
      <c r="JC65" s="1"/>
      <c r="JD65" s="1"/>
      <c r="JE65" s="1"/>
      <c r="JF65" s="1"/>
      <c r="JG65" s="1"/>
      <c r="JH65" s="1"/>
      <c r="JI65" s="1"/>
      <c r="JJ65" s="1"/>
      <c r="JK65" s="1"/>
      <c r="JL65" s="1"/>
      <c r="JM65" s="1"/>
      <c r="JN65" s="1"/>
      <c r="JO65" s="1"/>
      <c r="JP65" s="1"/>
      <c r="JQ65" s="1"/>
      <c r="JR65" s="1"/>
      <c r="JS65" s="1"/>
      <c r="JT65" s="1"/>
      <c r="JU65" s="1"/>
      <c r="JV65" s="1"/>
      <c r="JW65" s="1"/>
      <c r="JX65" s="1"/>
      <c r="JY65" s="1"/>
      <c r="JZ65" s="1"/>
      <c r="KA65" s="1"/>
      <c r="KB65" s="1"/>
      <c r="KC65" s="1"/>
      <c r="KD65" s="1"/>
      <c r="KE65" s="1"/>
      <c r="KF65" s="1"/>
      <c r="KG65" s="1"/>
      <c r="KH65" s="1"/>
      <c r="KI65" s="1"/>
      <c r="KJ65" s="1"/>
      <c r="KK65" s="1"/>
      <c r="KL65" s="1"/>
      <c r="KM65" s="1"/>
      <c r="KN65" s="1"/>
      <c r="KO65" s="1"/>
      <c r="KP65" s="1"/>
      <c r="KQ65" s="1"/>
      <c r="KR65" s="1"/>
      <c r="KS65" s="1"/>
      <c r="KT65" s="1"/>
      <c r="KU65" s="1"/>
      <c r="KV65" s="1"/>
      <c r="KW65" s="1"/>
      <c r="KX65" s="1"/>
      <c r="KY65" s="1"/>
      <c r="KZ65" s="1"/>
      <c r="LA65" s="1"/>
      <c r="LB65" s="1"/>
      <c r="LC65" s="1"/>
      <c r="LD65" s="1"/>
      <c r="LE65" s="1"/>
      <c r="LF65" s="1"/>
      <c r="LG65" s="1"/>
      <c r="LH65" s="1"/>
      <c r="LI65" s="1"/>
      <c r="LJ65" s="1"/>
      <c r="LK65" s="1"/>
      <c r="LL65" s="1"/>
      <c r="LM65" s="1"/>
      <c r="LN65" s="1"/>
      <c r="LO65" s="1"/>
      <c r="LP65" s="1"/>
      <c r="LQ65" s="1"/>
      <c r="LR65" s="1"/>
      <c r="LS65" s="1"/>
      <c r="LT65" s="1"/>
      <c r="LU65" s="1"/>
      <c r="LV65" s="1"/>
      <c r="LW65" s="1"/>
      <c r="LX65" s="1"/>
      <c r="LY65" s="1"/>
      <c r="LZ65" s="1"/>
      <c r="MA65" s="1"/>
      <c r="MB65" s="1"/>
      <c r="MC65" s="1"/>
      <c r="MD65" s="1"/>
      <c r="ME65" s="1"/>
      <c r="MF65" s="1"/>
      <c r="MG65" s="1"/>
      <c r="MH65" s="1"/>
      <c r="MI65" s="1"/>
      <c r="MJ65" s="1"/>
      <c r="MK65" s="1"/>
      <c r="ML65" s="1"/>
      <c r="MM65" s="1"/>
      <c r="MN65" s="1"/>
      <c r="MO65" s="1"/>
      <c r="MP65" s="1"/>
      <c r="MQ65" s="1"/>
      <c r="MR65" s="1"/>
      <c r="MS65" s="1"/>
      <c r="MT65" s="1"/>
      <c r="MU65" s="1"/>
      <c r="MV65" s="1"/>
      <c r="MW65" s="1"/>
      <c r="MX65" s="1"/>
      <c r="MY65" s="1"/>
      <c r="MZ65" s="1"/>
      <c r="NA65" s="1"/>
      <c r="NB65" s="1"/>
      <c r="NC65" s="1"/>
      <c r="ND65" s="1"/>
      <c r="NE65" s="1"/>
      <c r="NF65" s="1"/>
      <c r="NG65" s="1"/>
      <c r="NH65" s="1"/>
      <c r="NI65" s="1"/>
      <c r="NJ65" s="1"/>
      <c r="NK65" s="1"/>
      <c r="NL65" s="1"/>
      <c r="NM65" s="1"/>
      <c r="NN65" s="1"/>
      <c r="NO65" s="1"/>
      <c r="NP65" s="1"/>
      <c r="NQ65" s="1"/>
      <c r="NR65" s="1"/>
      <c r="NS65" s="1"/>
      <c r="NT65" s="1"/>
      <c r="NU65" s="1"/>
      <c r="NV65" s="1"/>
      <c r="NW65" s="1"/>
      <c r="NX65" s="1"/>
      <c r="NY65" s="1"/>
      <c r="NZ65" s="1"/>
      <c r="OA65" s="1"/>
      <c r="OB65" s="1"/>
      <c r="OC65" s="1"/>
      <c r="OD65" s="1"/>
      <c r="OE65" s="1"/>
      <c r="OF65" s="1"/>
      <c r="OG65" s="1"/>
      <c r="OH65" s="1"/>
      <c r="OI65" s="1"/>
      <c r="OJ65" s="1"/>
      <c r="OK65" s="1"/>
      <c r="OL65" s="1"/>
      <c r="OM65" s="1"/>
      <c r="ON65" s="1"/>
      <c r="OO65" s="1"/>
      <c r="OP65" s="1"/>
      <c r="OQ65" s="1"/>
      <c r="OR65" s="1"/>
      <c r="OS65" s="1"/>
      <c r="OT65" s="1"/>
      <c r="OU65" s="1"/>
      <c r="OV65" s="1"/>
      <c r="OW65" s="1"/>
      <c r="OX65" s="1"/>
      <c r="OY65" s="1"/>
      <c r="OZ65" s="1"/>
      <c r="PA65" s="1"/>
      <c r="PB65" s="1"/>
      <c r="PC65" s="1"/>
      <c r="PD65" s="1"/>
      <c r="PE65" s="1"/>
      <c r="PF65" s="1"/>
      <c r="PG65" s="1"/>
      <c r="PH65" s="1"/>
      <c r="PI65" s="1"/>
      <c r="PJ65" s="1"/>
      <c r="PK65" s="1"/>
      <c r="PL65" s="1"/>
      <c r="PM65" s="1"/>
      <c r="PN65" s="1"/>
      <c r="PO65" s="1"/>
      <c r="PP65" s="1"/>
      <c r="PQ65" s="1"/>
      <c r="PR65" s="1"/>
      <c r="PS65" s="1"/>
      <c r="PT65" s="1"/>
      <c r="PU65" s="1"/>
      <c r="PV65" s="1"/>
      <c r="PW65" s="1"/>
      <c r="PX65" s="1"/>
      <c r="PY65" s="1"/>
      <c r="PZ65" s="1"/>
      <c r="QA65" s="1"/>
      <c r="QB65" s="1"/>
      <c r="QC65" s="1"/>
      <c r="QD65" s="1"/>
      <c r="QE65" s="1"/>
      <c r="QF65" s="1"/>
      <c r="QG65" s="1"/>
      <c r="QH65" s="1"/>
      <c r="QI65" s="1"/>
      <c r="QJ65" s="1"/>
      <c r="QK65" s="1"/>
      <c r="QL65" s="1"/>
      <c r="QM65" s="1"/>
      <c r="QN65" s="1"/>
      <c r="QO65" s="1"/>
      <c r="QP65" s="1"/>
      <c r="QQ65" s="1"/>
      <c r="QR65" s="1"/>
      <c r="QS65" s="1"/>
      <c r="QT65" s="1"/>
      <c r="QU65" s="1"/>
      <c r="QV65" s="1"/>
      <c r="QW65" s="1"/>
      <c r="QX65" s="1"/>
      <c r="QY65" s="1"/>
      <c r="QZ65" s="1"/>
      <c r="RA65" s="1"/>
      <c r="RB65" s="1"/>
      <c r="RC65" s="1"/>
      <c r="RD65" s="1"/>
      <c r="RE65" s="1"/>
      <c r="RF65" s="1"/>
      <c r="RG65" s="1"/>
      <c r="RH65" s="1"/>
      <c r="RI65" s="1"/>
      <c r="RJ65" s="1"/>
      <c r="RK65" s="1"/>
      <c r="RL65" s="1"/>
      <c r="RM65" s="1"/>
      <c r="RN65" s="1"/>
      <c r="RO65" s="1"/>
      <c r="RP65" s="1"/>
      <c r="RQ65" s="1"/>
      <c r="RR65" s="1"/>
      <c r="RS65" s="1"/>
      <c r="RT65" s="1"/>
      <c r="RU65" s="1"/>
      <c r="RV65" s="1"/>
      <c r="RW65" s="1"/>
      <c r="RX65" s="1"/>
      <c r="RY65" s="1"/>
      <c r="RZ65" s="1"/>
      <c r="SA65" s="1"/>
      <c r="SB65" s="1"/>
      <c r="SC65" s="1"/>
      <c r="SD65" s="1"/>
      <c r="SE65" s="1"/>
      <c r="SF65" s="1"/>
      <c r="SG65" s="1"/>
      <c r="SH65" s="1"/>
      <c r="SI65" s="1"/>
      <c r="SJ65" s="1"/>
      <c r="SK65" s="1"/>
      <c r="SL65" s="1"/>
      <c r="SM65" s="1"/>
      <c r="SN65" s="1"/>
      <c r="SO65" s="1"/>
      <c r="SP65" s="1"/>
      <c r="SQ65" s="1"/>
      <c r="SR65" s="1"/>
      <c r="SS65" s="1"/>
      <c r="ST65" s="1"/>
      <c r="SU65" s="1"/>
      <c r="SV65" s="1"/>
      <c r="SW65" s="1"/>
      <c r="SX65" s="1"/>
      <c r="SY65" s="1"/>
      <c r="SZ65" s="1"/>
      <c r="TA65" s="1"/>
      <c r="TB65" s="1"/>
      <c r="TC65" s="1"/>
      <c r="TD65" s="1"/>
      <c r="TE65" s="1"/>
      <c r="TF65" s="1"/>
      <c r="TG65" s="1"/>
      <c r="TH65" s="1"/>
      <c r="TI65" s="1"/>
      <c r="TJ65" s="1"/>
      <c r="TK65" s="1"/>
      <c r="TL65" s="1"/>
      <c r="TM65" s="1"/>
      <c r="TN65" s="1"/>
      <c r="TO65" s="1"/>
      <c r="TP65" s="1"/>
      <c r="TQ65" s="1"/>
      <c r="TR65" s="1"/>
      <c r="TS65" s="1"/>
      <c r="TT65" s="1"/>
      <c r="TU65" s="1"/>
      <c r="TV65" s="1"/>
      <c r="TW65" s="1"/>
      <c r="TX65" s="1"/>
      <c r="TY65" s="1"/>
      <c r="TZ65" s="1"/>
      <c r="UA65" s="1"/>
      <c r="UB65" s="1"/>
      <c r="UC65" s="1"/>
      <c r="UD65" s="1"/>
      <c r="UE65" s="1"/>
      <c r="UF65" s="1"/>
      <c r="UG65" s="1"/>
      <c r="UH65" s="1"/>
      <c r="UI65" s="1"/>
      <c r="UJ65" s="1"/>
      <c r="UK65" s="1"/>
      <c r="UL65" s="1"/>
      <c r="UM65" s="1"/>
      <c r="UN65" s="1"/>
      <c r="UO65" s="1"/>
      <c r="UP65" s="1"/>
      <c r="UQ65" s="1"/>
      <c r="UR65" s="1"/>
      <c r="US65" s="1"/>
      <c r="UT65" s="1"/>
      <c r="UU65" s="1"/>
      <c r="UV65" s="1"/>
      <c r="UW65" s="1"/>
      <c r="UX65" s="1"/>
      <c r="UY65" s="1"/>
      <c r="UZ65" s="1"/>
      <c r="VA65" s="1"/>
      <c r="VB65" s="1"/>
      <c r="VC65" s="1"/>
      <c r="VD65" s="1"/>
      <c r="VE65" s="1"/>
      <c r="VF65" s="1"/>
      <c r="VG65" s="1"/>
      <c r="VH65" s="1"/>
      <c r="VI65" s="1"/>
      <c r="VJ65" s="1"/>
      <c r="VK65" s="1"/>
      <c r="VL65" s="1"/>
      <c r="VM65" s="1"/>
      <c r="VN65" s="1"/>
      <c r="VO65" s="1"/>
      <c r="VP65" s="1"/>
    </row>
    <row r="66" spans="2:588" s="2" customFormat="1" x14ac:dyDescent="0.25">
      <c r="B66" s="1"/>
      <c r="C66" s="249"/>
      <c r="D66" s="249"/>
      <c r="E66" s="249"/>
      <c r="F66" s="249"/>
      <c r="G66" s="249"/>
      <c r="H66" s="1"/>
      <c r="J66" s="57"/>
      <c r="K66" s="18"/>
      <c r="L66" s="18"/>
      <c r="M66" s="18"/>
      <c r="N66" s="18"/>
      <c r="O66" s="18"/>
      <c r="P66" s="18"/>
      <c r="Q66" s="18"/>
      <c r="R66" s="18"/>
      <c r="S66" s="18"/>
      <c r="T66" s="18"/>
      <c r="U66" s="18"/>
      <c r="V66" s="18"/>
      <c r="W66" s="18"/>
      <c r="X66" s="18"/>
      <c r="Y66" s="18"/>
      <c r="Z66" s="18"/>
      <c r="AA66" s="18"/>
      <c r="AB66" s="18"/>
      <c r="AC66" s="18"/>
      <c r="AD66" s="18"/>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c r="IW66" s="1"/>
      <c r="IX66" s="1"/>
      <c r="IY66" s="1"/>
      <c r="IZ66" s="1"/>
      <c r="JA66" s="1"/>
      <c r="JB66" s="1"/>
      <c r="JC66" s="1"/>
      <c r="JD66" s="1"/>
      <c r="JE66" s="1"/>
      <c r="JF66" s="1"/>
      <c r="JG66" s="1"/>
      <c r="JH66" s="1"/>
      <c r="JI66" s="1"/>
      <c r="JJ66" s="1"/>
      <c r="JK66" s="1"/>
      <c r="JL66" s="1"/>
      <c r="JM66" s="1"/>
      <c r="JN66" s="1"/>
      <c r="JO66" s="1"/>
      <c r="JP66" s="1"/>
      <c r="JQ66" s="1"/>
      <c r="JR66" s="1"/>
      <c r="JS66" s="1"/>
      <c r="JT66" s="1"/>
      <c r="JU66" s="1"/>
      <c r="JV66" s="1"/>
      <c r="JW66" s="1"/>
      <c r="JX66" s="1"/>
      <c r="JY66" s="1"/>
      <c r="JZ66" s="1"/>
      <c r="KA66" s="1"/>
      <c r="KB66" s="1"/>
      <c r="KC66" s="1"/>
      <c r="KD66" s="1"/>
      <c r="KE66" s="1"/>
      <c r="KF66" s="1"/>
      <c r="KG66" s="1"/>
      <c r="KH66" s="1"/>
      <c r="KI66" s="1"/>
      <c r="KJ66" s="1"/>
      <c r="KK66" s="1"/>
      <c r="KL66" s="1"/>
      <c r="KM66" s="1"/>
      <c r="KN66" s="1"/>
      <c r="KO66" s="1"/>
      <c r="KP66" s="1"/>
      <c r="KQ66" s="1"/>
      <c r="KR66" s="1"/>
      <c r="KS66" s="1"/>
      <c r="KT66" s="1"/>
      <c r="KU66" s="1"/>
      <c r="KV66" s="1"/>
      <c r="KW66" s="1"/>
      <c r="KX66" s="1"/>
      <c r="KY66" s="1"/>
      <c r="KZ66" s="1"/>
      <c r="LA66" s="1"/>
      <c r="LB66" s="1"/>
      <c r="LC66" s="1"/>
      <c r="LD66" s="1"/>
      <c r="LE66" s="1"/>
      <c r="LF66" s="1"/>
      <c r="LG66" s="1"/>
      <c r="LH66" s="1"/>
      <c r="LI66" s="1"/>
      <c r="LJ66" s="1"/>
      <c r="LK66" s="1"/>
      <c r="LL66" s="1"/>
      <c r="LM66" s="1"/>
      <c r="LN66" s="1"/>
      <c r="LO66" s="1"/>
      <c r="LP66" s="1"/>
      <c r="LQ66" s="1"/>
      <c r="LR66" s="1"/>
      <c r="LS66" s="1"/>
      <c r="LT66" s="1"/>
      <c r="LU66" s="1"/>
      <c r="LV66" s="1"/>
      <c r="LW66" s="1"/>
      <c r="LX66" s="1"/>
      <c r="LY66" s="1"/>
      <c r="LZ66" s="1"/>
      <c r="MA66" s="1"/>
      <c r="MB66" s="1"/>
      <c r="MC66" s="1"/>
      <c r="MD66" s="1"/>
      <c r="ME66" s="1"/>
      <c r="MF66" s="1"/>
      <c r="MG66" s="1"/>
      <c r="MH66" s="1"/>
      <c r="MI66" s="1"/>
      <c r="MJ66" s="1"/>
      <c r="MK66" s="1"/>
      <c r="ML66" s="1"/>
      <c r="MM66" s="1"/>
      <c r="MN66" s="1"/>
      <c r="MO66" s="1"/>
      <c r="MP66" s="1"/>
      <c r="MQ66" s="1"/>
      <c r="MR66" s="1"/>
      <c r="MS66" s="1"/>
      <c r="MT66" s="1"/>
      <c r="MU66" s="1"/>
      <c r="MV66" s="1"/>
      <c r="MW66" s="1"/>
      <c r="MX66" s="1"/>
      <c r="MY66" s="1"/>
      <c r="MZ66" s="1"/>
      <c r="NA66" s="1"/>
      <c r="NB66" s="1"/>
      <c r="NC66" s="1"/>
      <c r="ND66" s="1"/>
      <c r="NE66" s="1"/>
      <c r="NF66" s="1"/>
      <c r="NG66" s="1"/>
      <c r="NH66" s="1"/>
      <c r="NI66" s="1"/>
      <c r="NJ66" s="1"/>
      <c r="NK66" s="1"/>
      <c r="NL66" s="1"/>
      <c r="NM66" s="1"/>
      <c r="NN66" s="1"/>
      <c r="NO66" s="1"/>
      <c r="NP66" s="1"/>
      <c r="NQ66" s="1"/>
      <c r="NR66" s="1"/>
      <c r="NS66" s="1"/>
      <c r="NT66" s="1"/>
      <c r="NU66" s="1"/>
      <c r="NV66" s="1"/>
      <c r="NW66" s="1"/>
      <c r="NX66" s="1"/>
      <c r="NY66" s="1"/>
      <c r="NZ66" s="1"/>
      <c r="OA66" s="1"/>
      <c r="OB66" s="1"/>
      <c r="OC66" s="1"/>
      <c r="OD66" s="1"/>
      <c r="OE66" s="1"/>
      <c r="OF66" s="1"/>
      <c r="OG66" s="1"/>
      <c r="OH66" s="1"/>
      <c r="OI66" s="1"/>
      <c r="OJ66" s="1"/>
      <c r="OK66" s="1"/>
      <c r="OL66" s="1"/>
      <c r="OM66" s="1"/>
      <c r="ON66" s="1"/>
      <c r="OO66" s="1"/>
      <c r="OP66" s="1"/>
      <c r="OQ66" s="1"/>
      <c r="OR66" s="1"/>
      <c r="OS66" s="1"/>
      <c r="OT66" s="1"/>
      <c r="OU66" s="1"/>
      <c r="OV66" s="1"/>
      <c r="OW66" s="1"/>
      <c r="OX66" s="1"/>
      <c r="OY66" s="1"/>
      <c r="OZ66" s="1"/>
      <c r="PA66" s="1"/>
      <c r="PB66" s="1"/>
      <c r="PC66" s="1"/>
      <c r="PD66" s="1"/>
      <c r="PE66" s="1"/>
      <c r="PF66" s="1"/>
      <c r="PG66" s="1"/>
      <c r="PH66" s="1"/>
      <c r="PI66" s="1"/>
      <c r="PJ66" s="1"/>
      <c r="PK66" s="1"/>
      <c r="PL66" s="1"/>
      <c r="PM66" s="1"/>
      <c r="PN66" s="1"/>
      <c r="PO66" s="1"/>
      <c r="PP66" s="1"/>
      <c r="PQ66" s="1"/>
      <c r="PR66" s="1"/>
      <c r="PS66" s="1"/>
      <c r="PT66" s="1"/>
      <c r="PU66" s="1"/>
      <c r="PV66" s="1"/>
      <c r="PW66" s="1"/>
      <c r="PX66" s="1"/>
      <c r="PY66" s="1"/>
      <c r="PZ66" s="1"/>
      <c r="QA66" s="1"/>
      <c r="QB66" s="1"/>
      <c r="QC66" s="1"/>
      <c r="QD66" s="1"/>
      <c r="QE66" s="1"/>
      <c r="QF66" s="1"/>
      <c r="QG66" s="1"/>
      <c r="QH66" s="1"/>
      <c r="QI66" s="1"/>
      <c r="QJ66" s="1"/>
      <c r="QK66" s="1"/>
      <c r="QL66" s="1"/>
      <c r="QM66" s="1"/>
      <c r="QN66" s="1"/>
      <c r="QO66" s="1"/>
      <c r="QP66" s="1"/>
      <c r="QQ66" s="1"/>
      <c r="QR66" s="1"/>
      <c r="QS66" s="1"/>
      <c r="QT66" s="1"/>
      <c r="QU66" s="1"/>
      <c r="QV66" s="1"/>
      <c r="QW66" s="1"/>
      <c r="QX66" s="1"/>
      <c r="QY66" s="1"/>
      <c r="QZ66" s="1"/>
      <c r="RA66" s="1"/>
      <c r="RB66" s="1"/>
      <c r="RC66" s="1"/>
      <c r="RD66" s="1"/>
      <c r="RE66" s="1"/>
      <c r="RF66" s="1"/>
      <c r="RG66" s="1"/>
      <c r="RH66" s="1"/>
      <c r="RI66" s="1"/>
      <c r="RJ66" s="1"/>
      <c r="RK66" s="1"/>
      <c r="RL66" s="1"/>
      <c r="RM66" s="1"/>
      <c r="RN66" s="1"/>
      <c r="RO66" s="1"/>
      <c r="RP66" s="1"/>
      <c r="RQ66" s="1"/>
      <c r="RR66" s="1"/>
      <c r="RS66" s="1"/>
      <c r="RT66" s="1"/>
      <c r="RU66" s="1"/>
      <c r="RV66" s="1"/>
      <c r="RW66" s="1"/>
      <c r="RX66" s="1"/>
      <c r="RY66" s="1"/>
      <c r="RZ66" s="1"/>
      <c r="SA66" s="1"/>
      <c r="SB66" s="1"/>
      <c r="SC66" s="1"/>
      <c r="SD66" s="1"/>
      <c r="SE66" s="1"/>
      <c r="SF66" s="1"/>
      <c r="SG66" s="1"/>
      <c r="SH66" s="1"/>
      <c r="SI66" s="1"/>
      <c r="SJ66" s="1"/>
      <c r="SK66" s="1"/>
      <c r="SL66" s="1"/>
      <c r="SM66" s="1"/>
      <c r="SN66" s="1"/>
      <c r="SO66" s="1"/>
      <c r="SP66" s="1"/>
      <c r="SQ66" s="1"/>
      <c r="SR66" s="1"/>
      <c r="SS66" s="1"/>
      <c r="ST66" s="1"/>
      <c r="SU66" s="1"/>
      <c r="SV66" s="1"/>
      <c r="SW66" s="1"/>
      <c r="SX66" s="1"/>
      <c r="SY66" s="1"/>
      <c r="SZ66" s="1"/>
      <c r="TA66" s="1"/>
      <c r="TB66" s="1"/>
      <c r="TC66" s="1"/>
      <c r="TD66" s="1"/>
      <c r="TE66" s="1"/>
      <c r="TF66" s="1"/>
      <c r="TG66" s="1"/>
      <c r="TH66" s="1"/>
      <c r="TI66" s="1"/>
      <c r="TJ66" s="1"/>
      <c r="TK66" s="1"/>
      <c r="TL66" s="1"/>
      <c r="TM66" s="1"/>
      <c r="TN66" s="1"/>
      <c r="TO66" s="1"/>
      <c r="TP66" s="1"/>
      <c r="TQ66" s="1"/>
      <c r="TR66" s="1"/>
      <c r="TS66" s="1"/>
      <c r="TT66" s="1"/>
      <c r="TU66" s="1"/>
      <c r="TV66" s="1"/>
      <c r="TW66" s="1"/>
      <c r="TX66" s="1"/>
      <c r="TY66" s="1"/>
      <c r="TZ66" s="1"/>
      <c r="UA66" s="1"/>
      <c r="UB66" s="1"/>
      <c r="UC66" s="1"/>
      <c r="UD66" s="1"/>
      <c r="UE66" s="1"/>
      <c r="UF66" s="1"/>
      <c r="UG66" s="1"/>
      <c r="UH66" s="1"/>
      <c r="UI66" s="1"/>
      <c r="UJ66" s="1"/>
      <c r="UK66" s="1"/>
      <c r="UL66" s="1"/>
      <c r="UM66" s="1"/>
      <c r="UN66" s="1"/>
      <c r="UO66" s="1"/>
      <c r="UP66" s="1"/>
      <c r="UQ66" s="1"/>
      <c r="UR66" s="1"/>
      <c r="US66" s="1"/>
      <c r="UT66" s="1"/>
      <c r="UU66" s="1"/>
      <c r="UV66" s="1"/>
      <c r="UW66" s="1"/>
      <c r="UX66" s="1"/>
      <c r="UY66" s="1"/>
      <c r="UZ66" s="1"/>
      <c r="VA66" s="1"/>
      <c r="VB66" s="1"/>
      <c r="VC66" s="1"/>
      <c r="VD66" s="1"/>
      <c r="VE66" s="1"/>
      <c r="VF66" s="1"/>
      <c r="VG66" s="1"/>
      <c r="VH66" s="1"/>
      <c r="VI66" s="1"/>
      <c r="VJ66" s="1"/>
      <c r="VK66" s="1"/>
      <c r="VL66" s="1"/>
      <c r="VM66" s="1"/>
      <c r="VN66" s="1"/>
      <c r="VO66" s="1"/>
      <c r="VP66" s="1"/>
    </row>
    <row r="67" spans="2:588" s="2" customFormat="1" x14ac:dyDescent="0.25">
      <c r="B67" s="1"/>
      <c r="C67" s="14"/>
      <c r="D67" s="14"/>
      <c r="E67" s="14"/>
      <c r="F67" s="14"/>
      <c r="G67" s="14"/>
      <c r="H67" s="1"/>
      <c r="J67" s="57"/>
      <c r="K67" s="18"/>
      <c r="L67" s="18"/>
      <c r="M67" s="18"/>
      <c r="N67" s="18"/>
      <c r="O67" s="18"/>
      <c r="P67" s="18"/>
      <c r="Q67" s="18"/>
      <c r="R67" s="18"/>
      <c r="S67" s="18"/>
      <c r="T67" s="18"/>
      <c r="U67" s="18"/>
      <c r="V67" s="18"/>
      <c r="W67" s="18"/>
      <c r="X67" s="18"/>
      <c r="Y67" s="18"/>
      <c r="Z67" s="18"/>
      <c r="AA67" s="18"/>
      <c r="AB67" s="18"/>
      <c r="AC67" s="18"/>
      <c r="AD67" s="18"/>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c r="IW67" s="1"/>
      <c r="IX67" s="1"/>
      <c r="IY67" s="1"/>
      <c r="IZ67" s="1"/>
      <c r="JA67" s="1"/>
      <c r="JB67" s="1"/>
      <c r="JC67" s="1"/>
      <c r="JD67" s="1"/>
      <c r="JE67" s="1"/>
      <c r="JF67" s="1"/>
      <c r="JG67" s="1"/>
      <c r="JH67" s="1"/>
      <c r="JI67" s="1"/>
      <c r="JJ67" s="1"/>
      <c r="JK67" s="1"/>
      <c r="JL67" s="1"/>
      <c r="JM67" s="1"/>
      <c r="JN67" s="1"/>
      <c r="JO67" s="1"/>
      <c r="JP67" s="1"/>
      <c r="JQ67" s="1"/>
      <c r="JR67" s="1"/>
      <c r="JS67" s="1"/>
      <c r="JT67" s="1"/>
      <c r="JU67" s="1"/>
      <c r="JV67" s="1"/>
      <c r="JW67" s="1"/>
      <c r="JX67" s="1"/>
      <c r="JY67" s="1"/>
      <c r="JZ67" s="1"/>
      <c r="KA67" s="1"/>
      <c r="KB67" s="1"/>
      <c r="KC67" s="1"/>
      <c r="KD67" s="1"/>
      <c r="KE67" s="1"/>
      <c r="KF67" s="1"/>
      <c r="KG67" s="1"/>
      <c r="KH67" s="1"/>
      <c r="KI67" s="1"/>
      <c r="KJ67" s="1"/>
      <c r="KK67" s="1"/>
      <c r="KL67" s="1"/>
      <c r="KM67" s="1"/>
      <c r="KN67" s="1"/>
      <c r="KO67" s="1"/>
      <c r="KP67" s="1"/>
      <c r="KQ67" s="1"/>
      <c r="KR67" s="1"/>
      <c r="KS67" s="1"/>
      <c r="KT67" s="1"/>
      <c r="KU67" s="1"/>
      <c r="KV67" s="1"/>
      <c r="KW67" s="1"/>
      <c r="KX67" s="1"/>
      <c r="KY67" s="1"/>
      <c r="KZ67" s="1"/>
      <c r="LA67" s="1"/>
      <c r="LB67" s="1"/>
      <c r="LC67" s="1"/>
      <c r="LD67" s="1"/>
      <c r="LE67" s="1"/>
      <c r="LF67" s="1"/>
      <c r="LG67" s="1"/>
      <c r="LH67" s="1"/>
      <c r="LI67" s="1"/>
      <c r="LJ67" s="1"/>
      <c r="LK67" s="1"/>
      <c r="LL67" s="1"/>
      <c r="LM67" s="1"/>
      <c r="LN67" s="1"/>
      <c r="LO67" s="1"/>
      <c r="LP67" s="1"/>
      <c r="LQ67" s="1"/>
      <c r="LR67" s="1"/>
      <c r="LS67" s="1"/>
      <c r="LT67" s="1"/>
      <c r="LU67" s="1"/>
      <c r="LV67" s="1"/>
      <c r="LW67" s="1"/>
      <c r="LX67" s="1"/>
      <c r="LY67" s="1"/>
      <c r="LZ67" s="1"/>
      <c r="MA67" s="1"/>
      <c r="MB67" s="1"/>
      <c r="MC67" s="1"/>
      <c r="MD67" s="1"/>
      <c r="ME67" s="1"/>
      <c r="MF67" s="1"/>
      <c r="MG67" s="1"/>
      <c r="MH67" s="1"/>
      <c r="MI67" s="1"/>
      <c r="MJ67" s="1"/>
      <c r="MK67" s="1"/>
      <c r="ML67" s="1"/>
      <c r="MM67" s="1"/>
      <c r="MN67" s="1"/>
      <c r="MO67" s="1"/>
      <c r="MP67" s="1"/>
      <c r="MQ67" s="1"/>
      <c r="MR67" s="1"/>
      <c r="MS67" s="1"/>
      <c r="MT67" s="1"/>
      <c r="MU67" s="1"/>
      <c r="MV67" s="1"/>
      <c r="MW67" s="1"/>
      <c r="MX67" s="1"/>
      <c r="MY67" s="1"/>
      <c r="MZ67" s="1"/>
      <c r="NA67" s="1"/>
      <c r="NB67" s="1"/>
      <c r="NC67" s="1"/>
      <c r="ND67" s="1"/>
      <c r="NE67" s="1"/>
      <c r="NF67" s="1"/>
      <c r="NG67" s="1"/>
      <c r="NH67" s="1"/>
      <c r="NI67" s="1"/>
      <c r="NJ67" s="1"/>
      <c r="NK67" s="1"/>
      <c r="NL67" s="1"/>
      <c r="NM67" s="1"/>
      <c r="NN67" s="1"/>
      <c r="NO67" s="1"/>
      <c r="NP67" s="1"/>
      <c r="NQ67" s="1"/>
      <c r="NR67" s="1"/>
      <c r="NS67" s="1"/>
      <c r="NT67" s="1"/>
      <c r="NU67" s="1"/>
      <c r="NV67" s="1"/>
      <c r="NW67" s="1"/>
      <c r="NX67" s="1"/>
      <c r="NY67" s="1"/>
      <c r="NZ67" s="1"/>
      <c r="OA67" s="1"/>
      <c r="OB67" s="1"/>
      <c r="OC67" s="1"/>
      <c r="OD67" s="1"/>
      <c r="OE67" s="1"/>
      <c r="OF67" s="1"/>
      <c r="OG67" s="1"/>
      <c r="OH67" s="1"/>
      <c r="OI67" s="1"/>
      <c r="OJ67" s="1"/>
      <c r="OK67" s="1"/>
      <c r="OL67" s="1"/>
      <c r="OM67" s="1"/>
      <c r="ON67" s="1"/>
      <c r="OO67" s="1"/>
      <c r="OP67" s="1"/>
      <c r="OQ67" s="1"/>
      <c r="OR67" s="1"/>
      <c r="OS67" s="1"/>
      <c r="OT67" s="1"/>
      <c r="OU67" s="1"/>
      <c r="OV67" s="1"/>
      <c r="OW67" s="1"/>
      <c r="OX67" s="1"/>
      <c r="OY67" s="1"/>
      <c r="OZ67" s="1"/>
      <c r="PA67" s="1"/>
      <c r="PB67" s="1"/>
      <c r="PC67" s="1"/>
      <c r="PD67" s="1"/>
      <c r="PE67" s="1"/>
      <c r="PF67" s="1"/>
      <c r="PG67" s="1"/>
      <c r="PH67" s="1"/>
      <c r="PI67" s="1"/>
      <c r="PJ67" s="1"/>
      <c r="PK67" s="1"/>
      <c r="PL67" s="1"/>
      <c r="PM67" s="1"/>
      <c r="PN67" s="1"/>
      <c r="PO67" s="1"/>
      <c r="PP67" s="1"/>
      <c r="PQ67" s="1"/>
      <c r="PR67" s="1"/>
      <c r="PS67" s="1"/>
      <c r="PT67" s="1"/>
      <c r="PU67" s="1"/>
      <c r="PV67" s="1"/>
      <c r="PW67" s="1"/>
      <c r="PX67" s="1"/>
      <c r="PY67" s="1"/>
      <c r="PZ67" s="1"/>
      <c r="QA67" s="1"/>
      <c r="QB67" s="1"/>
      <c r="QC67" s="1"/>
      <c r="QD67" s="1"/>
      <c r="QE67" s="1"/>
      <c r="QF67" s="1"/>
      <c r="QG67" s="1"/>
      <c r="QH67" s="1"/>
      <c r="QI67" s="1"/>
      <c r="QJ67" s="1"/>
      <c r="QK67" s="1"/>
      <c r="QL67" s="1"/>
      <c r="QM67" s="1"/>
      <c r="QN67" s="1"/>
      <c r="QO67" s="1"/>
      <c r="QP67" s="1"/>
      <c r="QQ67" s="1"/>
      <c r="QR67" s="1"/>
      <c r="QS67" s="1"/>
      <c r="QT67" s="1"/>
      <c r="QU67" s="1"/>
      <c r="QV67" s="1"/>
      <c r="QW67" s="1"/>
      <c r="QX67" s="1"/>
      <c r="QY67" s="1"/>
      <c r="QZ67" s="1"/>
      <c r="RA67" s="1"/>
      <c r="RB67" s="1"/>
      <c r="RC67" s="1"/>
      <c r="RD67" s="1"/>
      <c r="RE67" s="1"/>
      <c r="RF67" s="1"/>
      <c r="RG67" s="1"/>
      <c r="RH67" s="1"/>
      <c r="RI67" s="1"/>
      <c r="RJ67" s="1"/>
      <c r="RK67" s="1"/>
      <c r="RL67" s="1"/>
      <c r="RM67" s="1"/>
      <c r="RN67" s="1"/>
      <c r="RO67" s="1"/>
      <c r="RP67" s="1"/>
      <c r="RQ67" s="1"/>
      <c r="RR67" s="1"/>
      <c r="RS67" s="1"/>
      <c r="RT67" s="1"/>
      <c r="RU67" s="1"/>
      <c r="RV67" s="1"/>
      <c r="RW67" s="1"/>
      <c r="RX67" s="1"/>
      <c r="RY67" s="1"/>
      <c r="RZ67" s="1"/>
      <c r="SA67" s="1"/>
      <c r="SB67" s="1"/>
      <c r="SC67" s="1"/>
      <c r="SD67" s="1"/>
      <c r="SE67" s="1"/>
      <c r="SF67" s="1"/>
      <c r="SG67" s="1"/>
      <c r="SH67" s="1"/>
      <c r="SI67" s="1"/>
      <c r="SJ67" s="1"/>
      <c r="SK67" s="1"/>
      <c r="SL67" s="1"/>
      <c r="SM67" s="1"/>
      <c r="SN67" s="1"/>
      <c r="SO67" s="1"/>
      <c r="SP67" s="1"/>
      <c r="SQ67" s="1"/>
      <c r="SR67" s="1"/>
      <c r="SS67" s="1"/>
      <c r="ST67" s="1"/>
      <c r="SU67" s="1"/>
      <c r="SV67" s="1"/>
      <c r="SW67" s="1"/>
      <c r="SX67" s="1"/>
      <c r="SY67" s="1"/>
      <c r="SZ67" s="1"/>
      <c r="TA67" s="1"/>
      <c r="TB67" s="1"/>
      <c r="TC67" s="1"/>
      <c r="TD67" s="1"/>
      <c r="TE67" s="1"/>
      <c r="TF67" s="1"/>
      <c r="TG67" s="1"/>
      <c r="TH67" s="1"/>
      <c r="TI67" s="1"/>
      <c r="TJ67" s="1"/>
      <c r="TK67" s="1"/>
      <c r="TL67" s="1"/>
      <c r="TM67" s="1"/>
      <c r="TN67" s="1"/>
      <c r="TO67" s="1"/>
      <c r="TP67" s="1"/>
      <c r="TQ67" s="1"/>
      <c r="TR67" s="1"/>
      <c r="TS67" s="1"/>
      <c r="TT67" s="1"/>
      <c r="TU67" s="1"/>
      <c r="TV67" s="1"/>
      <c r="TW67" s="1"/>
      <c r="TX67" s="1"/>
      <c r="TY67" s="1"/>
      <c r="TZ67" s="1"/>
      <c r="UA67" s="1"/>
      <c r="UB67" s="1"/>
      <c r="UC67" s="1"/>
      <c r="UD67" s="1"/>
      <c r="UE67" s="1"/>
      <c r="UF67" s="1"/>
      <c r="UG67" s="1"/>
      <c r="UH67" s="1"/>
      <c r="UI67" s="1"/>
      <c r="UJ67" s="1"/>
      <c r="UK67" s="1"/>
      <c r="UL67" s="1"/>
      <c r="UM67" s="1"/>
      <c r="UN67" s="1"/>
      <c r="UO67" s="1"/>
      <c r="UP67" s="1"/>
      <c r="UQ67" s="1"/>
      <c r="UR67" s="1"/>
      <c r="US67" s="1"/>
      <c r="UT67" s="1"/>
      <c r="UU67" s="1"/>
      <c r="UV67" s="1"/>
      <c r="UW67" s="1"/>
      <c r="UX67" s="1"/>
      <c r="UY67" s="1"/>
      <c r="UZ67" s="1"/>
      <c r="VA67" s="1"/>
      <c r="VB67" s="1"/>
      <c r="VC67" s="1"/>
      <c r="VD67" s="1"/>
      <c r="VE67" s="1"/>
      <c r="VF67" s="1"/>
      <c r="VG67" s="1"/>
      <c r="VH67" s="1"/>
      <c r="VI67" s="1"/>
      <c r="VJ67" s="1"/>
      <c r="VK67" s="1"/>
      <c r="VL67" s="1"/>
      <c r="VM67" s="1"/>
      <c r="VN67" s="1"/>
      <c r="VO67" s="1"/>
      <c r="VP67" s="1"/>
    </row>
    <row r="68" spans="2:588" s="2" customFormat="1" ht="25.9" customHeight="1" x14ac:dyDescent="0.25">
      <c r="B68" s="1"/>
      <c r="C68" s="262" t="s">
        <v>261</v>
      </c>
      <c r="D68" s="262"/>
      <c r="E68" s="262"/>
      <c r="F68" s="262"/>
      <c r="G68" s="262"/>
      <c r="H68" s="1"/>
      <c r="J68" s="57"/>
      <c r="K68" s="18"/>
      <c r="L68" s="18"/>
      <c r="M68" s="18"/>
      <c r="N68" s="18"/>
      <c r="O68" s="18"/>
      <c r="P68" s="18"/>
      <c r="Q68" s="18"/>
      <c r="R68" s="18"/>
      <c r="S68" s="18"/>
      <c r="T68" s="18"/>
      <c r="U68" s="18"/>
      <c r="V68" s="18"/>
      <c r="W68" s="18"/>
      <c r="X68" s="18"/>
      <c r="Y68" s="18"/>
      <c r="Z68" s="18"/>
      <c r="AA68" s="18"/>
      <c r="AB68" s="18"/>
      <c r="AC68" s="18"/>
      <c r="AD68" s="18"/>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c r="IW68" s="1"/>
      <c r="IX68" s="1"/>
      <c r="IY68" s="1"/>
      <c r="IZ68" s="1"/>
      <c r="JA68" s="1"/>
      <c r="JB68" s="1"/>
      <c r="JC68" s="1"/>
      <c r="JD68" s="1"/>
      <c r="JE68" s="1"/>
      <c r="JF68" s="1"/>
      <c r="JG68" s="1"/>
      <c r="JH68" s="1"/>
      <c r="JI68" s="1"/>
      <c r="JJ68" s="1"/>
      <c r="JK68" s="1"/>
      <c r="JL68" s="1"/>
      <c r="JM68" s="1"/>
      <c r="JN68" s="1"/>
      <c r="JO68" s="1"/>
      <c r="JP68" s="1"/>
      <c r="JQ68" s="1"/>
      <c r="JR68" s="1"/>
      <c r="JS68" s="1"/>
      <c r="JT68" s="1"/>
      <c r="JU68" s="1"/>
      <c r="JV68" s="1"/>
      <c r="JW68" s="1"/>
      <c r="JX68" s="1"/>
      <c r="JY68" s="1"/>
      <c r="JZ68" s="1"/>
      <c r="KA68" s="1"/>
      <c r="KB68" s="1"/>
      <c r="KC68" s="1"/>
      <c r="KD68" s="1"/>
      <c r="KE68" s="1"/>
      <c r="KF68" s="1"/>
      <c r="KG68" s="1"/>
      <c r="KH68" s="1"/>
      <c r="KI68" s="1"/>
      <c r="KJ68" s="1"/>
      <c r="KK68" s="1"/>
      <c r="KL68" s="1"/>
      <c r="KM68" s="1"/>
      <c r="KN68" s="1"/>
      <c r="KO68" s="1"/>
      <c r="KP68" s="1"/>
      <c r="KQ68" s="1"/>
      <c r="KR68" s="1"/>
      <c r="KS68" s="1"/>
      <c r="KT68" s="1"/>
      <c r="KU68" s="1"/>
      <c r="KV68" s="1"/>
      <c r="KW68" s="1"/>
      <c r="KX68" s="1"/>
      <c r="KY68" s="1"/>
      <c r="KZ68" s="1"/>
      <c r="LA68" s="1"/>
      <c r="LB68" s="1"/>
      <c r="LC68" s="1"/>
      <c r="LD68" s="1"/>
      <c r="LE68" s="1"/>
      <c r="LF68" s="1"/>
      <c r="LG68" s="1"/>
      <c r="LH68" s="1"/>
      <c r="LI68" s="1"/>
      <c r="LJ68" s="1"/>
      <c r="LK68" s="1"/>
      <c r="LL68" s="1"/>
      <c r="LM68" s="1"/>
      <c r="LN68" s="1"/>
      <c r="LO68" s="1"/>
      <c r="LP68" s="1"/>
      <c r="LQ68" s="1"/>
      <c r="LR68" s="1"/>
      <c r="LS68" s="1"/>
      <c r="LT68" s="1"/>
      <c r="LU68" s="1"/>
      <c r="LV68" s="1"/>
      <c r="LW68" s="1"/>
      <c r="LX68" s="1"/>
      <c r="LY68" s="1"/>
      <c r="LZ68" s="1"/>
      <c r="MA68" s="1"/>
      <c r="MB68" s="1"/>
      <c r="MC68" s="1"/>
      <c r="MD68" s="1"/>
      <c r="ME68" s="1"/>
      <c r="MF68" s="1"/>
      <c r="MG68" s="1"/>
      <c r="MH68" s="1"/>
      <c r="MI68" s="1"/>
      <c r="MJ68" s="1"/>
      <c r="MK68" s="1"/>
      <c r="ML68" s="1"/>
      <c r="MM68" s="1"/>
      <c r="MN68" s="1"/>
      <c r="MO68" s="1"/>
      <c r="MP68" s="1"/>
      <c r="MQ68" s="1"/>
      <c r="MR68" s="1"/>
      <c r="MS68" s="1"/>
      <c r="MT68" s="1"/>
      <c r="MU68" s="1"/>
      <c r="MV68" s="1"/>
      <c r="MW68" s="1"/>
      <c r="MX68" s="1"/>
      <c r="MY68" s="1"/>
      <c r="MZ68" s="1"/>
      <c r="NA68" s="1"/>
      <c r="NB68" s="1"/>
      <c r="NC68" s="1"/>
      <c r="ND68" s="1"/>
      <c r="NE68" s="1"/>
      <c r="NF68" s="1"/>
      <c r="NG68" s="1"/>
      <c r="NH68" s="1"/>
      <c r="NI68" s="1"/>
      <c r="NJ68" s="1"/>
      <c r="NK68" s="1"/>
      <c r="NL68" s="1"/>
      <c r="NM68" s="1"/>
      <c r="NN68" s="1"/>
      <c r="NO68" s="1"/>
      <c r="NP68" s="1"/>
      <c r="NQ68" s="1"/>
      <c r="NR68" s="1"/>
      <c r="NS68" s="1"/>
      <c r="NT68" s="1"/>
      <c r="NU68" s="1"/>
      <c r="NV68" s="1"/>
      <c r="NW68" s="1"/>
      <c r="NX68" s="1"/>
      <c r="NY68" s="1"/>
      <c r="NZ68" s="1"/>
      <c r="OA68" s="1"/>
      <c r="OB68" s="1"/>
      <c r="OC68" s="1"/>
      <c r="OD68" s="1"/>
      <c r="OE68" s="1"/>
      <c r="OF68" s="1"/>
      <c r="OG68" s="1"/>
      <c r="OH68" s="1"/>
      <c r="OI68" s="1"/>
      <c r="OJ68" s="1"/>
      <c r="OK68" s="1"/>
      <c r="OL68" s="1"/>
      <c r="OM68" s="1"/>
      <c r="ON68" s="1"/>
      <c r="OO68" s="1"/>
      <c r="OP68" s="1"/>
      <c r="OQ68" s="1"/>
      <c r="OR68" s="1"/>
      <c r="OS68" s="1"/>
      <c r="OT68" s="1"/>
      <c r="OU68" s="1"/>
      <c r="OV68" s="1"/>
      <c r="OW68" s="1"/>
      <c r="OX68" s="1"/>
      <c r="OY68" s="1"/>
      <c r="OZ68" s="1"/>
      <c r="PA68" s="1"/>
      <c r="PB68" s="1"/>
      <c r="PC68" s="1"/>
      <c r="PD68" s="1"/>
      <c r="PE68" s="1"/>
      <c r="PF68" s="1"/>
      <c r="PG68" s="1"/>
      <c r="PH68" s="1"/>
      <c r="PI68" s="1"/>
      <c r="PJ68" s="1"/>
      <c r="PK68" s="1"/>
      <c r="PL68" s="1"/>
      <c r="PM68" s="1"/>
      <c r="PN68" s="1"/>
      <c r="PO68" s="1"/>
      <c r="PP68" s="1"/>
      <c r="PQ68" s="1"/>
      <c r="PR68" s="1"/>
      <c r="PS68" s="1"/>
      <c r="PT68" s="1"/>
      <c r="PU68" s="1"/>
      <c r="PV68" s="1"/>
      <c r="PW68" s="1"/>
      <c r="PX68" s="1"/>
      <c r="PY68" s="1"/>
      <c r="PZ68" s="1"/>
      <c r="QA68" s="1"/>
      <c r="QB68" s="1"/>
      <c r="QC68" s="1"/>
      <c r="QD68" s="1"/>
      <c r="QE68" s="1"/>
      <c r="QF68" s="1"/>
      <c r="QG68" s="1"/>
      <c r="QH68" s="1"/>
      <c r="QI68" s="1"/>
      <c r="QJ68" s="1"/>
      <c r="QK68" s="1"/>
      <c r="QL68" s="1"/>
      <c r="QM68" s="1"/>
      <c r="QN68" s="1"/>
      <c r="QO68" s="1"/>
      <c r="QP68" s="1"/>
      <c r="QQ68" s="1"/>
      <c r="QR68" s="1"/>
      <c r="QS68" s="1"/>
      <c r="QT68" s="1"/>
      <c r="QU68" s="1"/>
      <c r="QV68" s="1"/>
      <c r="QW68" s="1"/>
      <c r="QX68" s="1"/>
      <c r="QY68" s="1"/>
      <c r="QZ68" s="1"/>
      <c r="RA68" s="1"/>
      <c r="RB68" s="1"/>
      <c r="RC68" s="1"/>
      <c r="RD68" s="1"/>
      <c r="RE68" s="1"/>
      <c r="RF68" s="1"/>
      <c r="RG68" s="1"/>
      <c r="RH68" s="1"/>
      <c r="RI68" s="1"/>
      <c r="RJ68" s="1"/>
      <c r="RK68" s="1"/>
      <c r="RL68" s="1"/>
      <c r="RM68" s="1"/>
      <c r="RN68" s="1"/>
      <c r="RO68" s="1"/>
      <c r="RP68" s="1"/>
      <c r="RQ68" s="1"/>
      <c r="RR68" s="1"/>
      <c r="RS68" s="1"/>
      <c r="RT68" s="1"/>
      <c r="RU68" s="1"/>
      <c r="RV68" s="1"/>
      <c r="RW68" s="1"/>
      <c r="RX68" s="1"/>
      <c r="RY68" s="1"/>
      <c r="RZ68" s="1"/>
      <c r="SA68" s="1"/>
      <c r="SB68" s="1"/>
      <c r="SC68" s="1"/>
      <c r="SD68" s="1"/>
      <c r="SE68" s="1"/>
      <c r="SF68" s="1"/>
      <c r="SG68" s="1"/>
      <c r="SH68" s="1"/>
      <c r="SI68" s="1"/>
      <c r="SJ68" s="1"/>
      <c r="SK68" s="1"/>
      <c r="SL68" s="1"/>
      <c r="SM68" s="1"/>
      <c r="SN68" s="1"/>
      <c r="SO68" s="1"/>
      <c r="SP68" s="1"/>
      <c r="SQ68" s="1"/>
      <c r="SR68" s="1"/>
      <c r="SS68" s="1"/>
      <c r="ST68" s="1"/>
      <c r="SU68" s="1"/>
      <c r="SV68" s="1"/>
      <c r="SW68" s="1"/>
      <c r="SX68" s="1"/>
      <c r="SY68" s="1"/>
      <c r="SZ68" s="1"/>
      <c r="TA68" s="1"/>
      <c r="TB68" s="1"/>
      <c r="TC68" s="1"/>
      <c r="TD68" s="1"/>
      <c r="TE68" s="1"/>
      <c r="TF68" s="1"/>
      <c r="TG68" s="1"/>
      <c r="TH68" s="1"/>
      <c r="TI68" s="1"/>
      <c r="TJ68" s="1"/>
      <c r="TK68" s="1"/>
      <c r="TL68" s="1"/>
      <c r="TM68" s="1"/>
      <c r="TN68" s="1"/>
      <c r="TO68" s="1"/>
      <c r="TP68" s="1"/>
      <c r="TQ68" s="1"/>
      <c r="TR68" s="1"/>
      <c r="TS68" s="1"/>
      <c r="TT68" s="1"/>
      <c r="TU68" s="1"/>
      <c r="TV68" s="1"/>
      <c r="TW68" s="1"/>
      <c r="TX68" s="1"/>
      <c r="TY68" s="1"/>
      <c r="TZ68" s="1"/>
      <c r="UA68" s="1"/>
      <c r="UB68" s="1"/>
      <c r="UC68" s="1"/>
      <c r="UD68" s="1"/>
      <c r="UE68" s="1"/>
      <c r="UF68" s="1"/>
      <c r="UG68" s="1"/>
      <c r="UH68" s="1"/>
      <c r="UI68" s="1"/>
      <c r="UJ68" s="1"/>
      <c r="UK68" s="1"/>
      <c r="UL68" s="1"/>
      <c r="UM68" s="1"/>
      <c r="UN68" s="1"/>
      <c r="UO68" s="1"/>
      <c r="UP68" s="1"/>
      <c r="UQ68" s="1"/>
      <c r="UR68" s="1"/>
      <c r="US68" s="1"/>
      <c r="UT68" s="1"/>
      <c r="UU68" s="1"/>
      <c r="UV68" s="1"/>
      <c r="UW68" s="1"/>
      <c r="UX68" s="1"/>
      <c r="UY68" s="1"/>
      <c r="UZ68" s="1"/>
      <c r="VA68" s="1"/>
      <c r="VB68" s="1"/>
      <c r="VC68" s="1"/>
      <c r="VD68" s="1"/>
      <c r="VE68" s="1"/>
      <c r="VF68" s="1"/>
      <c r="VG68" s="1"/>
      <c r="VH68" s="1"/>
      <c r="VI68" s="1"/>
      <c r="VJ68" s="1"/>
      <c r="VK68" s="1"/>
      <c r="VL68" s="1"/>
      <c r="VM68" s="1"/>
      <c r="VN68" s="1"/>
      <c r="VO68" s="1"/>
      <c r="VP68" s="1"/>
    </row>
    <row r="69" spans="2:588" s="2" customFormat="1" x14ac:dyDescent="0.25">
      <c r="B69" s="1"/>
      <c r="C69" s="249"/>
      <c r="D69" s="249"/>
      <c r="E69" s="249"/>
      <c r="F69" s="249"/>
      <c r="G69" s="249"/>
      <c r="H69" s="1"/>
      <c r="J69" s="57"/>
      <c r="K69" s="18"/>
      <c r="L69" s="18"/>
      <c r="M69" s="18"/>
      <c r="N69" s="18"/>
      <c r="O69" s="18"/>
      <c r="P69" s="18"/>
      <c r="Q69" s="18"/>
      <c r="R69" s="18"/>
      <c r="S69" s="18"/>
      <c r="T69" s="18"/>
      <c r="U69" s="18"/>
      <c r="V69" s="18"/>
      <c r="W69" s="18"/>
      <c r="X69" s="18"/>
      <c r="Y69" s="18"/>
      <c r="Z69" s="18"/>
      <c r="AA69" s="18"/>
      <c r="AB69" s="18"/>
      <c r="AC69" s="18"/>
      <c r="AD69" s="18"/>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c r="IW69" s="1"/>
      <c r="IX69" s="1"/>
      <c r="IY69" s="1"/>
      <c r="IZ69" s="1"/>
      <c r="JA69" s="1"/>
      <c r="JB69" s="1"/>
      <c r="JC69" s="1"/>
      <c r="JD69" s="1"/>
      <c r="JE69" s="1"/>
      <c r="JF69" s="1"/>
      <c r="JG69" s="1"/>
      <c r="JH69" s="1"/>
      <c r="JI69" s="1"/>
      <c r="JJ69" s="1"/>
      <c r="JK69" s="1"/>
      <c r="JL69" s="1"/>
      <c r="JM69" s="1"/>
      <c r="JN69" s="1"/>
      <c r="JO69" s="1"/>
      <c r="JP69" s="1"/>
      <c r="JQ69" s="1"/>
      <c r="JR69" s="1"/>
      <c r="JS69" s="1"/>
      <c r="JT69" s="1"/>
      <c r="JU69" s="1"/>
      <c r="JV69" s="1"/>
      <c r="JW69" s="1"/>
      <c r="JX69" s="1"/>
      <c r="JY69" s="1"/>
      <c r="JZ69" s="1"/>
      <c r="KA69" s="1"/>
      <c r="KB69" s="1"/>
      <c r="KC69" s="1"/>
      <c r="KD69" s="1"/>
      <c r="KE69" s="1"/>
      <c r="KF69" s="1"/>
      <c r="KG69" s="1"/>
      <c r="KH69" s="1"/>
      <c r="KI69" s="1"/>
      <c r="KJ69" s="1"/>
      <c r="KK69" s="1"/>
      <c r="KL69" s="1"/>
      <c r="KM69" s="1"/>
      <c r="KN69" s="1"/>
      <c r="KO69" s="1"/>
      <c r="KP69" s="1"/>
      <c r="KQ69" s="1"/>
      <c r="KR69" s="1"/>
      <c r="KS69" s="1"/>
      <c r="KT69" s="1"/>
      <c r="KU69" s="1"/>
      <c r="KV69" s="1"/>
      <c r="KW69" s="1"/>
      <c r="KX69" s="1"/>
      <c r="KY69" s="1"/>
      <c r="KZ69" s="1"/>
      <c r="LA69" s="1"/>
      <c r="LB69" s="1"/>
      <c r="LC69" s="1"/>
      <c r="LD69" s="1"/>
      <c r="LE69" s="1"/>
      <c r="LF69" s="1"/>
      <c r="LG69" s="1"/>
      <c r="LH69" s="1"/>
      <c r="LI69" s="1"/>
      <c r="LJ69" s="1"/>
      <c r="LK69" s="1"/>
      <c r="LL69" s="1"/>
      <c r="LM69" s="1"/>
      <c r="LN69" s="1"/>
      <c r="LO69" s="1"/>
      <c r="LP69" s="1"/>
      <c r="LQ69" s="1"/>
      <c r="LR69" s="1"/>
      <c r="LS69" s="1"/>
      <c r="LT69" s="1"/>
      <c r="LU69" s="1"/>
      <c r="LV69" s="1"/>
      <c r="LW69" s="1"/>
      <c r="LX69" s="1"/>
      <c r="LY69" s="1"/>
      <c r="LZ69" s="1"/>
      <c r="MA69" s="1"/>
      <c r="MB69" s="1"/>
      <c r="MC69" s="1"/>
      <c r="MD69" s="1"/>
      <c r="ME69" s="1"/>
      <c r="MF69" s="1"/>
      <c r="MG69" s="1"/>
      <c r="MH69" s="1"/>
      <c r="MI69" s="1"/>
      <c r="MJ69" s="1"/>
      <c r="MK69" s="1"/>
      <c r="ML69" s="1"/>
      <c r="MM69" s="1"/>
      <c r="MN69" s="1"/>
      <c r="MO69" s="1"/>
      <c r="MP69" s="1"/>
      <c r="MQ69" s="1"/>
      <c r="MR69" s="1"/>
      <c r="MS69" s="1"/>
      <c r="MT69" s="1"/>
      <c r="MU69" s="1"/>
      <c r="MV69" s="1"/>
      <c r="MW69" s="1"/>
      <c r="MX69" s="1"/>
      <c r="MY69" s="1"/>
      <c r="MZ69" s="1"/>
      <c r="NA69" s="1"/>
      <c r="NB69" s="1"/>
      <c r="NC69" s="1"/>
      <c r="ND69" s="1"/>
      <c r="NE69" s="1"/>
      <c r="NF69" s="1"/>
      <c r="NG69" s="1"/>
      <c r="NH69" s="1"/>
      <c r="NI69" s="1"/>
      <c r="NJ69" s="1"/>
      <c r="NK69" s="1"/>
      <c r="NL69" s="1"/>
      <c r="NM69" s="1"/>
      <c r="NN69" s="1"/>
      <c r="NO69" s="1"/>
      <c r="NP69" s="1"/>
      <c r="NQ69" s="1"/>
      <c r="NR69" s="1"/>
      <c r="NS69" s="1"/>
      <c r="NT69" s="1"/>
      <c r="NU69" s="1"/>
      <c r="NV69" s="1"/>
      <c r="NW69" s="1"/>
      <c r="NX69" s="1"/>
      <c r="NY69" s="1"/>
      <c r="NZ69" s="1"/>
      <c r="OA69" s="1"/>
      <c r="OB69" s="1"/>
      <c r="OC69" s="1"/>
      <c r="OD69" s="1"/>
      <c r="OE69" s="1"/>
      <c r="OF69" s="1"/>
      <c r="OG69" s="1"/>
      <c r="OH69" s="1"/>
      <c r="OI69" s="1"/>
      <c r="OJ69" s="1"/>
      <c r="OK69" s="1"/>
      <c r="OL69" s="1"/>
      <c r="OM69" s="1"/>
      <c r="ON69" s="1"/>
      <c r="OO69" s="1"/>
      <c r="OP69" s="1"/>
      <c r="OQ69" s="1"/>
      <c r="OR69" s="1"/>
      <c r="OS69" s="1"/>
      <c r="OT69" s="1"/>
      <c r="OU69" s="1"/>
      <c r="OV69" s="1"/>
      <c r="OW69" s="1"/>
      <c r="OX69" s="1"/>
      <c r="OY69" s="1"/>
      <c r="OZ69" s="1"/>
      <c r="PA69" s="1"/>
      <c r="PB69" s="1"/>
      <c r="PC69" s="1"/>
      <c r="PD69" s="1"/>
      <c r="PE69" s="1"/>
      <c r="PF69" s="1"/>
      <c r="PG69" s="1"/>
      <c r="PH69" s="1"/>
      <c r="PI69" s="1"/>
      <c r="PJ69" s="1"/>
      <c r="PK69" s="1"/>
      <c r="PL69" s="1"/>
      <c r="PM69" s="1"/>
      <c r="PN69" s="1"/>
      <c r="PO69" s="1"/>
      <c r="PP69" s="1"/>
      <c r="PQ69" s="1"/>
      <c r="PR69" s="1"/>
      <c r="PS69" s="1"/>
      <c r="PT69" s="1"/>
      <c r="PU69" s="1"/>
      <c r="PV69" s="1"/>
      <c r="PW69" s="1"/>
      <c r="PX69" s="1"/>
      <c r="PY69" s="1"/>
      <c r="PZ69" s="1"/>
      <c r="QA69" s="1"/>
      <c r="QB69" s="1"/>
      <c r="QC69" s="1"/>
      <c r="QD69" s="1"/>
      <c r="QE69" s="1"/>
      <c r="QF69" s="1"/>
      <c r="QG69" s="1"/>
      <c r="QH69" s="1"/>
      <c r="QI69" s="1"/>
      <c r="QJ69" s="1"/>
      <c r="QK69" s="1"/>
      <c r="QL69" s="1"/>
      <c r="QM69" s="1"/>
      <c r="QN69" s="1"/>
      <c r="QO69" s="1"/>
      <c r="QP69" s="1"/>
      <c r="QQ69" s="1"/>
      <c r="QR69" s="1"/>
      <c r="QS69" s="1"/>
      <c r="QT69" s="1"/>
      <c r="QU69" s="1"/>
      <c r="QV69" s="1"/>
      <c r="QW69" s="1"/>
      <c r="QX69" s="1"/>
      <c r="QY69" s="1"/>
      <c r="QZ69" s="1"/>
      <c r="RA69" s="1"/>
      <c r="RB69" s="1"/>
      <c r="RC69" s="1"/>
      <c r="RD69" s="1"/>
      <c r="RE69" s="1"/>
      <c r="RF69" s="1"/>
      <c r="RG69" s="1"/>
      <c r="RH69" s="1"/>
      <c r="RI69" s="1"/>
      <c r="RJ69" s="1"/>
      <c r="RK69" s="1"/>
      <c r="RL69" s="1"/>
      <c r="RM69" s="1"/>
      <c r="RN69" s="1"/>
      <c r="RO69" s="1"/>
      <c r="RP69" s="1"/>
      <c r="RQ69" s="1"/>
      <c r="RR69" s="1"/>
      <c r="RS69" s="1"/>
      <c r="RT69" s="1"/>
      <c r="RU69" s="1"/>
      <c r="RV69" s="1"/>
      <c r="RW69" s="1"/>
      <c r="RX69" s="1"/>
      <c r="RY69" s="1"/>
      <c r="RZ69" s="1"/>
      <c r="SA69" s="1"/>
      <c r="SB69" s="1"/>
      <c r="SC69" s="1"/>
      <c r="SD69" s="1"/>
      <c r="SE69" s="1"/>
      <c r="SF69" s="1"/>
      <c r="SG69" s="1"/>
      <c r="SH69" s="1"/>
      <c r="SI69" s="1"/>
      <c r="SJ69" s="1"/>
      <c r="SK69" s="1"/>
      <c r="SL69" s="1"/>
      <c r="SM69" s="1"/>
      <c r="SN69" s="1"/>
      <c r="SO69" s="1"/>
      <c r="SP69" s="1"/>
      <c r="SQ69" s="1"/>
      <c r="SR69" s="1"/>
      <c r="SS69" s="1"/>
      <c r="ST69" s="1"/>
      <c r="SU69" s="1"/>
      <c r="SV69" s="1"/>
      <c r="SW69" s="1"/>
      <c r="SX69" s="1"/>
      <c r="SY69" s="1"/>
      <c r="SZ69" s="1"/>
      <c r="TA69" s="1"/>
      <c r="TB69" s="1"/>
      <c r="TC69" s="1"/>
      <c r="TD69" s="1"/>
      <c r="TE69" s="1"/>
      <c r="TF69" s="1"/>
      <c r="TG69" s="1"/>
      <c r="TH69" s="1"/>
      <c r="TI69" s="1"/>
      <c r="TJ69" s="1"/>
      <c r="TK69" s="1"/>
      <c r="TL69" s="1"/>
      <c r="TM69" s="1"/>
      <c r="TN69" s="1"/>
      <c r="TO69" s="1"/>
      <c r="TP69" s="1"/>
      <c r="TQ69" s="1"/>
      <c r="TR69" s="1"/>
      <c r="TS69" s="1"/>
      <c r="TT69" s="1"/>
      <c r="TU69" s="1"/>
      <c r="TV69" s="1"/>
      <c r="TW69" s="1"/>
      <c r="TX69" s="1"/>
      <c r="TY69" s="1"/>
      <c r="TZ69" s="1"/>
      <c r="UA69" s="1"/>
      <c r="UB69" s="1"/>
      <c r="UC69" s="1"/>
      <c r="UD69" s="1"/>
      <c r="UE69" s="1"/>
      <c r="UF69" s="1"/>
      <c r="UG69" s="1"/>
      <c r="UH69" s="1"/>
      <c r="UI69" s="1"/>
      <c r="UJ69" s="1"/>
      <c r="UK69" s="1"/>
      <c r="UL69" s="1"/>
      <c r="UM69" s="1"/>
      <c r="UN69" s="1"/>
      <c r="UO69" s="1"/>
      <c r="UP69" s="1"/>
      <c r="UQ69" s="1"/>
      <c r="UR69" s="1"/>
      <c r="US69" s="1"/>
      <c r="UT69" s="1"/>
      <c r="UU69" s="1"/>
      <c r="UV69" s="1"/>
      <c r="UW69" s="1"/>
      <c r="UX69" s="1"/>
      <c r="UY69" s="1"/>
      <c r="UZ69" s="1"/>
      <c r="VA69" s="1"/>
      <c r="VB69" s="1"/>
      <c r="VC69" s="1"/>
      <c r="VD69" s="1"/>
      <c r="VE69" s="1"/>
      <c r="VF69" s="1"/>
      <c r="VG69" s="1"/>
      <c r="VH69" s="1"/>
      <c r="VI69" s="1"/>
      <c r="VJ69" s="1"/>
      <c r="VK69" s="1"/>
      <c r="VL69" s="1"/>
      <c r="VM69" s="1"/>
      <c r="VN69" s="1"/>
      <c r="VO69" s="1"/>
      <c r="VP69" s="1"/>
    </row>
    <row r="70" spans="2:588" s="2" customFormat="1" x14ac:dyDescent="0.25">
      <c r="B70" s="1"/>
      <c r="C70" s="249"/>
      <c r="D70" s="249"/>
      <c r="E70" s="249"/>
      <c r="F70" s="249"/>
      <c r="G70" s="249"/>
      <c r="H70" s="1"/>
      <c r="J70" s="57"/>
      <c r="K70" s="18"/>
      <c r="L70" s="18"/>
      <c r="M70" s="18"/>
      <c r="N70" s="18"/>
      <c r="O70" s="18"/>
      <c r="P70" s="18"/>
      <c r="Q70" s="18"/>
      <c r="R70" s="18"/>
      <c r="S70" s="18"/>
      <c r="T70" s="18"/>
      <c r="U70" s="18"/>
      <c r="V70" s="18"/>
      <c r="W70" s="18"/>
      <c r="X70" s="18"/>
      <c r="Y70" s="18"/>
      <c r="Z70" s="18"/>
      <c r="AA70" s="18"/>
      <c r="AB70" s="18"/>
      <c r="AC70" s="18"/>
      <c r="AD70" s="18"/>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c r="IW70" s="1"/>
      <c r="IX70" s="1"/>
      <c r="IY70" s="1"/>
      <c r="IZ70" s="1"/>
      <c r="JA70" s="1"/>
      <c r="JB70" s="1"/>
      <c r="JC70" s="1"/>
      <c r="JD70" s="1"/>
      <c r="JE70" s="1"/>
      <c r="JF70" s="1"/>
      <c r="JG70" s="1"/>
      <c r="JH70" s="1"/>
      <c r="JI70" s="1"/>
      <c r="JJ70" s="1"/>
      <c r="JK70" s="1"/>
      <c r="JL70" s="1"/>
      <c r="JM70" s="1"/>
      <c r="JN70" s="1"/>
      <c r="JO70" s="1"/>
      <c r="JP70" s="1"/>
      <c r="JQ70" s="1"/>
      <c r="JR70" s="1"/>
      <c r="JS70" s="1"/>
      <c r="JT70" s="1"/>
      <c r="JU70" s="1"/>
      <c r="JV70" s="1"/>
      <c r="JW70" s="1"/>
      <c r="JX70" s="1"/>
      <c r="JY70" s="1"/>
      <c r="JZ70" s="1"/>
      <c r="KA70" s="1"/>
      <c r="KB70" s="1"/>
      <c r="KC70" s="1"/>
      <c r="KD70" s="1"/>
      <c r="KE70" s="1"/>
      <c r="KF70" s="1"/>
      <c r="KG70" s="1"/>
      <c r="KH70" s="1"/>
      <c r="KI70" s="1"/>
      <c r="KJ70" s="1"/>
      <c r="KK70" s="1"/>
      <c r="KL70" s="1"/>
      <c r="KM70" s="1"/>
      <c r="KN70" s="1"/>
      <c r="KO70" s="1"/>
      <c r="KP70" s="1"/>
      <c r="KQ70" s="1"/>
      <c r="KR70" s="1"/>
      <c r="KS70" s="1"/>
      <c r="KT70" s="1"/>
      <c r="KU70" s="1"/>
      <c r="KV70" s="1"/>
      <c r="KW70" s="1"/>
      <c r="KX70" s="1"/>
      <c r="KY70" s="1"/>
      <c r="KZ70" s="1"/>
      <c r="LA70" s="1"/>
      <c r="LB70" s="1"/>
      <c r="LC70" s="1"/>
      <c r="LD70" s="1"/>
      <c r="LE70" s="1"/>
      <c r="LF70" s="1"/>
      <c r="LG70" s="1"/>
      <c r="LH70" s="1"/>
      <c r="LI70" s="1"/>
      <c r="LJ70" s="1"/>
      <c r="LK70" s="1"/>
      <c r="LL70" s="1"/>
      <c r="LM70" s="1"/>
      <c r="LN70" s="1"/>
      <c r="LO70" s="1"/>
      <c r="LP70" s="1"/>
      <c r="LQ70" s="1"/>
      <c r="LR70" s="1"/>
      <c r="LS70" s="1"/>
      <c r="LT70" s="1"/>
      <c r="LU70" s="1"/>
      <c r="LV70" s="1"/>
      <c r="LW70" s="1"/>
      <c r="LX70" s="1"/>
      <c r="LY70" s="1"/>
      <c r="LZ70" s="1"/>
      <c r="MA70" s="1"/>
      <c r="MB70" s="1"/>
      <c r="MC70" s="1"/>
      <c r="MD70" s="1"/>
      <c r="ME70" s="1"/>
      <c r="MF70" s="1"/>
      <c r="MG70" s="1"/>
      <c r="MH70" s="1"/>
      <c r="MI70" s="1"/>
      <c r="MJ70" s="1"/>
      <c r="MK70" s="1"/>
      <c r="ML70" s="1"/>
      <c r="MM70" s="1"/>
      <c r="MN70" s="1"/>
      <c r="MO70" s="1"/>
      <c r="MP70" s="1"/>
      <c r="MQ70" s="1"/>
      <c r="MR70" s="1"/>
      <c r="MS70" s="1"/>
      <c r="MT70" s="1"/>
      <c r="MU70" s="1"/>
      <c r="MV70" s="1"/>
      <c r="MW70" s="1"/>
      <c r="MX70" s="1"/>
      <c r="MY70" s="1"/>
      <c r="MZ70" s="1"/>
      <c r="NA70" s="1"/>
      <c r="NB70" s="1"/>
      <c r="NC70" s="1"/>
      <c r="ND70" s="1"/>
      <c r="NE70" s="1"/>
      <c r="NF70" s="1"/>
      <c r="NG70" s="1"/>
      <c r="NH70" s="1"/>
      <c r="NI70" s="1"/>
      <c r="NJ70" s="1"/>
      <c r="NK70" s="1"/>
      <c r="NL70" s="1"/>
      <c r="NM70" s="1"/>
      <c r="NN70" s="1"/>
      <c r="NO70" s="1"/>
      <c r="NP70" s="1"/>
      <c r="NQ70" s="1"/>
      <c r="NR70" s="1"/>
      <c r="NS70" s="1"/>
      <c r="NT70" s="1"/>
      <c r="NU70" s="1"/>
      <c r="NV70" s="1"/>
      <c r="NW70" s="1"/>
      <c r="NX70" s="1"/>
      <c r="NY70" s="1"/>
      <c r="NZ70" s="1"/>
      <c r="OA70" s="1"/>
      <c r="OB70" s="1"/>
      <c r="OC70" s="1"/>
      <c r="OD70" s="1"/>
      <c r="OE70" s="1"/>
      <c r="OF70" s="1"/>
      <c r="OG70" s="1"/>
      <c r="OH70" s="1"/>
      <c r="OI70" s="1"/>
      <c r="OJ70" s="1"/>
      <c r="OK70" s="1"/>
      <c r="OL70" s="1"/>
      <c r="OM70" s="1"/>
      <c r="ON70" s="1"/>
      <c r="OO70" s="1"/>
      <c r="OP70" s="1"/>
      <c r="OQ70" s="1"/>
      <c r="OR70" s="1"/>
      <c r="OS70" s="1"/>
      <c r="OT70" s="1"/>
      <c r="OU70" s="1"/>
      <c r="OV70" s="1"/>
      <c r="OW70" s="1"/>
      <c r="OX70" s="1"/>
      <c r="OY70" s="1"/>
      <c r="OZ70" s="1"/>
      <c r="PA70" s="1"/>
      <c r="PB70" s="1"/>
      <c r="PC70" s="1"/>
      <c r="PD70" s="1"/>
      <c r="PE70" s="1"/>
      <c r="PF70" s="1"/>
      <c r="PG70" s="1"/>
      <c r="PH70" s="1"/>
      <c r="PI70" s="1"/>
      <c r="PJ70" s="1"/>
      <c r="PK70" s="1"/>
      <c r="PL70" s="1"/>
      <c r="PM70" s="1"/>
      <c r="PN70" s="1"/>
      <c r="PO70" s="1"/>
      <c r="PP70" s="1"/>
      <c r="PQ70" s="1"/>
      <c r="PR70" s="1"/>
      <c r="PS70" s="1"/>
      <c r="PT70" s="1"/>
      <c r="PU70" s="1"/>
      <c r="PV70" s="1"/>
      <c r="PW70" s="1"/>
      <c r="PX70" s="1"/>
      <c r="PY70" s="1"/>
      <c r="PZ70" s="1"/>
      <c r="QA70" s="1"/>
      <c r="QB70" s="1"/>
      <c r="QC70" s="1"/>
      <c r="QD70" s="1"/>
      <c r="QE70" s="1"/>
      <c r="QF70" s="1"/>
      <c r="QG70" s="1"/>
      <c r="QH70" s="1"/>
      <c r="QI70" s="1"/>
      <c r="QJ70" s="1"/>
      <c r="QK70" s="1"/>
      <c r="QL70" s="1"/>
      <c r="QM70" s="1"/>
      <c r="QN70" s="1"/>
      <c r="QO70" s="1"/>
      <c r="QP70" s="1"/>
      <c r="QQ70" s="1"/>
      <c r="QR70" s="1"/>
      <c r="QS70" s="1"/>
      <c r="QT70" s="1"/>
      <c r="QU70" s="1"/>
      <c r="QV70" s="1"/>
      <c r="QW70" s="1"/>
      <c r="QX70" s="1"/>
      <c r="QY70" s="1"/>
      <c r="QZ70" s="1"/>
      <c r="RA70" s="1"/>
      <c r="RB70" s="1"/>
      <c r="RC70" s="1"/>
      <c r="RD70" s="1"/>
      <c r="RE70" s="1"/>
      <c r="RF70" s="1"/>
      <c r="RG70" s="1"/>
      <c r="RH70" s="1"/>
      <c r="RI70" s="1"/>
      <c r="RJ70" s="1"/>
      <c r="RK70" s="1"/>
      <c r="RL70" s="1"/>
      <c r="RM70" s="1"/>
      <c r="RN70" s="1"/>
      <c r="RO70" s="1"/>
      <c r="RP70" s="1"/>
      <c r="RQ70" s="1"/>
      <c r="RR70" s="1"/>
      <c r="RS70" s="1"/>
      <c r="RT70" s="1"/>
      <c r="RU70" s="1"/>
      <c r="RV70" s="1"/>
      <c r="RW70" s="1"/>
      <c r="RX70" s="1"/>
      <c r="RY70" s="1"/>
      <c r="RZ70" s="1"/>
      <c r="SA70" s="1"/>
      <c r="SB70" s="1"/>
      <c r="SC70" s="1"/>
      <c r="SD70" s="1"/>
      <c r="SE70" s="1"/>
      <c r="SF70" s="1"/>
      <c r="SG70" s="1"/>
      <c r="SH70" s="1"/>
      <c r="SI70" s="1"/>
      <c r="SJ70" s="1"/>
      <c r="SK70" s="1"/>
      <c r="SL70" s="1"/>
      <c r="SM70" s="1"/>
      <c r="SN70" s="1"/>
      <c r="SO70" s="1"/>
      <c r="SP70" s="1"/>
      <c r="SQ70" s="1"/>
      <c r="SR70" s="1"/>
      <c r="SS70" s="1"/>
      <c r="ST70" s="1"/>
      <c r="SU70" s="1"/>
      <c r="SV70" s="1"/>
      <c r="SW70" s="1"/>
      <c r="SX70" s="1"/>
      <c r="SY70" s="1"/>
      <c r="SZ70" s="1"/>
      <c r="TA70" s="1"/>
      <c r="TB70" s="1"/>
      <c r="TC70" s="1"/>
      <c r="TD70" s="1"/>
      <c r="TE70" s="1"/>
      <c r="TF70" s="1"/>
      <c r="TG70" s="1"/>
      <c r="TH70" s="1"/>
      <c r="TI70" s="1"/>
      <c r="TJ70" s="1"/>
      <c r="TK70" s="1"/>
      <c r="TL70" s="1"/>
      <c r="TM70" s="1"/>
      <c r="TN70" s="1"/>
      <c r="TO70" s="1"/>
      <c r="TP70" s="1"/>
      <c r="TQ70" s="1"/>
      <c r="TR70" s="1"/>
      <c r="TS70" s="1"/>
      <c r="TT70" s="1"/>
      <c r="TU70" s="1"/>
      <c r="TV70" s="1"/>
      <c r="TW70" s="1"/>
      <c r="TX70" s="1"/>
      <c r="TY70" s="1"/>
      <c r="TZ70" s="1"/>
      <c r="UA70" s="1"/>
      <c r="UB70" s="1"/>
      <c r="UC70" s="1"/>
      <c r="UD70" s="1"/>
      <c r="UE70" s="1"/>
      <c r="UF70" s="1"/>
      <c r="UG70" s="1"/>
      <c r="UH70" s="1"/>
      <c r="UI70" s="1"/>
      <c r="UJ70" s="1"/>
      <c r="UK70" s="1"/>
      <c r="UL70" s="1"/>
      <c r="UM70" s="1"/>
      <c r="UN70" s="1"/>
      <c r="UO70" s="1"/>
      <c r="UP70" s="1"/>
      <c r="UQ70" s="1"/>
      <c r="UR70" s="1"/>
      <c r="US70" s="1"/>
      <c r="UT70" s="1"/>
      <c r="UU70" s="1"/>
      <c r="UV70" s="1"/>
      <c r="UW70" s="1"/>
      <c r="UX70" s="1"/>
      <c r="UY70" s="1"/>
      <c r="UZ70" s="1"/>
      <c r="VA70" s="1"/>
      <c r="VB70" s="1"/>
      <c r="VC70" s="1"/>
      <c r="VD70" s="1"/>
      <c r="VE70" s="1"/>
      <c r="VF70" s="1"/>
      <c r="VG70" s="1"/>
      <c r="VH70" s="1"/>
      <c r="VI70" s="1"/>
      <c r="VJ70" s="1"/>
      <c r="VK70" s="1"/>
      <c r="VL70" s="1"/>
      <c r="VM70" s="1"/>
      <c r="VN70" s="1"/>
      <c r="VO70" s="1"/>
      <c r="VP70" s="1"/>
    </row>
    <row r="71" spans="2:588" s="2" customFormat="1" x14ac:dyDescent="0.25">
      <c r="B71" s="1"/>
      <c r="C71" s="36"/>
      <c r="D71" s="36"/>
      <c r="E71" s="36"/>
      <c r="F71" s="36"/>
      <c r="G71" s="1"/>
      <c r="H71" s="1"/>
      <c r="J71" s="57"/>
      <c r="K71" s="18"/>
      <c r="L71" s="18"/>
      <c r="M71" s="18"/>
      <c r="N71" s="18"/>
      <c r="O71" s="18"/>
      <c r="P71" s="18"/>
      <c r="Q71" s="18"/>
      <c r="R71" s="18"/>
      <c r="S71" s="18"/>
      <c r="T71" s="18"/>
      <c r="U71" s="18"/>
      <c r="V71" s="18"/>
      <c r="W71" s="18"/>
      <c r="X71" s="18"/>
      <c r="Y71" s="18"/>
      <c r="Z71" s="18"/>
      <c r="AA71" s="18"/>
      <c r="AB71" s="18"/>
      <c r="AC71" s="18"/>
      <c r="AD71" s="18"/>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c r="IW71" s="1"/>
      <c r="IX71" s="1"/>
      <c r="IY71" s="1"/>
      <c r="IZ71" s="1"/>
      <c r="JA71" s="1"/>
      <c r="JB71" s="1"/>
      <c r="JC71" s="1"/>
      <c r="JD71" s="1"/>
      <c r="JE71" s="1"/>
      <c r="JF71" s="1"/>
      <c r="JG71" s="1"/>
      <c r="JH71" s="1"/>
      <c r="JI71" s="1"/>
      <c r="JJ71" s="1"/>
      <c r="JK71" s="1"/>
      <c r="JL71" s="1"/>
      <c r="JM71" s="1"/>
      <c r="JN71" s="1"/>
      <c r="JO71" s="1"/>
      <c r="JP71" s="1"/>
      <c r="JQ71" s="1"/>
      <c r="JR71" s="1"/>
      <c r="JS71" s="1"/>
      <c r="JT71" s="1"/>
      <c r="JU71" s="1"/>
      <c r="JV71" s="1"/>
      <c r="JW71" s="1"/>
      <c r="JX71" s="1"/>
      <c r="JY71" s="1"/>
      <c r="JZ71" s="1"/>
      <c r="KA71" s="1"/>
      <c r="KB71" s="1"/>
      <c r="KC71" s="1"/>
      <c r="KD71" s="1"/>
      <c r="KE71" s="1"/>
      <c r="KF71" s="1"/>
      <c r="KG71" s="1"/>
      <c r="KH71" s="1"/>
      <c r="KI71" s="1"/>
      <c r="KJ71" s="1"/>
      <c r="KK71" s="1"/>
      <c r="KL71" s="1"/>
      <c r="KM71" s="1"/>
      <c r="KN71" s="1"/>
      <c r="KO71" s="1"/>
      <c r="KP71" s="1"/>
      <c r="KQ71" s="1"/>
      <c r="KR71" s="1"/>
      <c r="KS71" s="1"/>
      <c r="KT71" s="1"/>
      <c r="KU71" s="1"/>
      <c r="KV71" s="1"/>
      <c r="KW71" s="1"/>
      <c r="KX71" s="1"/>
      <c r="KY71" s="1"/>
      <c r="KZ71" s="1"/>
      <c r="LA71" s="1"/>
      <c r="LB71" s="1"/>
      <c r="LC71" s="1"/>
      <c r="LD71" s="1"/>
      <c r="LE71" s="1"/>
      <c r="LF71" s="1"/>
      <c r="LG71" s="1"/>
      <c r="LH71" s="1"/>
      <c r="LI71" s="1"/>
      <c r="LJ71" s="1"/>
      <c r="LK71" s="1"/>
      <c r="LL71" s="1"/>
      <c r="LM71" s="1"/>
      <c r="LN71" s="1"/>
      <c r="LO71" s="1"/>
      <c r="LP71" s="1"/>
      <c r="LQ71" s="1"/>
      <c r="LR71" s="1"/>
      <c r="LS71" s="1"/>
      <c r="LT71" s="1"/>
      <c r="LU71" s="1"/>
      <c r="LV71" s="1"/>
      <c r="LW71" s="1"/>
      <c r="LX71" s="1"/>
      <c r="LY71" s="1"/>
      <c r="LZ71" s="1"/>
      <c r="MA71" s="1"/>
      <c r="MB71" s="1"/>
      <c r="MC71" s="1"/>
      <c r="MD71" s="1"/>
      <c r="ME71" s="1"/>
      <c r="MF71" s="1"/>
      <c r="MG71" s="1"/>
      <c r="MH71" s="1"/>
      <c r="MI71" s="1"/>
      <c r="MJ71" s="1"/>
      <c r="MK71" s="1"/>
      <c r="ML71" s="1"/>
      <c r="MM71" s="1"/>
      <c r="MN71" s="1"/>
      <c r="MO71" s="1"/>
      <c r="MP71" s="1"/>
      <c r="MQ71" s="1"/>
      <c r="MR71" s="1"/>
      <c r="MS71" s="1"/>
      <c r="MT71" s="1"/>
      <c r="MU71" s="1"/>
      <c r="MV71" s="1"/>
      <c r="MW71" s="1"/>
      <c r="MX71" s="1"/>
      <c r="MY71" s="1"/>
      <c r="MZ71" s="1"/>
      <c r="NA71" s="1"/>
      <c r="NB71" s="1"/>
      <c r="NC71" s="1"/>
      <c r="ND71" s="1"/>
      <c r="NE71" s="1"/>
      <c r="NF71" s="1"/>
      <c r="NG71" s="1"/>
      <c r="NH71" s="1"/>
      <c r="NI71" s="1"/>
      <c r="NJ71" s="1"/>
      <c r="NK71" s="1"/>
      <c r="NL71" s="1"/>
      <c r="NM71" s="1"/>
      <c r="NN71" s="1"/>
      <c r="NO71" s="1"/>
      <c r="NP71" s="1"/>
      <c r="NQ71" s="1"/>
      <c r="NR71" s="1"/>
      <c r="NS71" s="1"/>
      <c r="NT71" s="1"/>
      <c r="NU71" s="1"/>
      <c r="NV71" s="1"/>
      <c r="NW71" s="1"/>
      <c r="NX71" s="1"/>
      <c r="NY71" s="1"/>
      <c r="NZ71" s="1"/>
      <c r="OA71" s="1"/>
      <c r="OB71" s="1"/>
      <c r="OC71" s="1"/>
      <c r="OD71" s="1"/>
      <c r="OE71" s="1"/>
      <c r="OF71" s="1"/>
      <c r="OG71" s="1"/>
      <c r="OH71" s="1"/>
      <c r="OI71" s="1"/>
      <c r="OJ71" s="1"/>
      <c r="OK71" s="1"/>
      <c r="OL71" s="1"/>
      <c r="OM71" s="1"/>
      <c r="ON71" s="1"/>
      <c r="OO71" s="1"/>
      <c r="OP71" s="1"/>
      <c r="OQ71" s="1"/>
      <c r="OR71" s="1"/>
      <c r="OS71" s="1"/>
      <c r="OT71" s="1"/>
      <c r="OU71" s="1"/>
      <c r="OV71" s="1"/>
      <c r="OW71" s="1"/>
      <c r="OX71" s="1"/>
      <c r="OY71" s="1"/>
      <c r="OZ71" s="1"/>
      <c r="PA71" s="1"/>
      <c r="PB71" s="1"/>
      <c r="PC71" s="1"/>
      <c r="PD71" s="1"/>
      <c r="PE71" s="1"/>
      <c r="PF71" s="1"/>
      <c r="PG71" s="1"/>
      <c r="PH71" s="1"/>
      <c r="PI71" s="1"/>
      <c r="PJ71" s="1"/>
      <c r="PK71" s="1"/>
      <c r="PL71" s="1"/>
      <c r="PM71" s="1"/>
      <c r="PN71" s="1"/>
      <c r="PO71" s="1"/>
      <c r="PP71" s="1"/>
      <c r="PQ71" s="1"/>
      <c r="PR71" s="1"/>
      <c r="PS71" s="1"/>
      <c r="PT71" s="1"/>
      <c r="PU71" s="1"/>
      <c r="PV71" s="1"/>
      <c r="PW71" s="1"/>
      <c r="PX71" s="1"/>
      <c r="PY71" s="1"/>
      <c r="PZ71" s="1"/>
      <c r="QA71" s="1"/>
      <c r="QB71" s="1"/>
      <c r="QC71" s="1"/>
      <c r="QD71" s="1"/>
      <c r="QE71" s="1"/>
      <c r="QF71" s="1"/>
      <c r="QG71" s="1"/>
      <c r="QH71" s="1"/>
      <c r="QI71" s="1"/>
      <c r="QJ71" s="1"/>
      <c r="QK71" s="1"/>
      <c r="QL71" s="1"/>
      <c r="QM71" s="1"/>
      <c r="QN71" s="1"/>
      <c r="QO71" s="1"/>
      <c r="QP71" s="1"/>
      <c r="QQ71" s="1"/>
      <c r="QR71" s="1"/>
      <c r="QS71" s="1"/>
      <c r="QT71" s="1"/>
      <c r="QU71" s="1"/>
      <c r="QV71" s="1"/>
      <c r="QW71" s="1"/>
      <c r="QX71" s="1"/>
      <c r="QY71" s="1"/>
      <c r="QZ71" s="1"/>
      <c r="RA71" s="1"/>
      <c r="RB71" s="1"/>
      <c r="RC71" s="1"/>
      <c r="RD71" s="1"/>
      <c r="RE71" s="1"/>
      <c r="RF71" s="1"/>
      <c r="RG71" s="1"/>
      <c r="RH71" s="1"/>
      <c r="RI71" s="1"/>
      <c r="RJ71" s="1"/>
      <c r="RK71" s="1"/>
      <c r="RL71" s="1"/>
      <c r="RM71" s="1"/>
      <c r="RN71" s="1"/>
      <c r="RO71" s="1"/>
      <c r="RP71" s="1"/>
      <c r="RQ71" s="1"/>
      <c r="RR71" s="1"/>
      <c r="RS71" s="1"/>
      <c r="RT71" s="1"/>
      <c r="RU71" s="1"/>
      <c r="RV71" s="1"/>
      <c r="RW71" s="1"/>
      <c r="RX71" s="1"/>
      <c r="RY71" s="1"/>
      <c r="RZ71" s="1"/>
      <c r="SA71" s="1"/>
      <c r="SB71" s="1"/>
      <c r="SC71" s="1"/>
      <c r="SD71" s="1"/>
      <c r="SE71" s="1"/>
      <c r="SF71" s="1"/>
      <c r="SG71" s="1"/>
      <c r="SH71" s="1"/>
      <c r="SI71" s="1"/>
      <c r="SJ71" s="1"/>
      <c r="SK71" s="1"/>
      <c r="SL71" s="1"/>
      <c r="SM71" s="1"/>
      <c r="SN71" s="1"/>
      <c r="SO71" s="1"/>
      <c r="SP71" s="1"/>
      <c r="SQ71" s="1"/>
      <c r="SR71" s="1"/>
      <c r="SS71" s="1"/>
      <c r="ST71" s="1"/>
      <c r="SU71" s="1"/>
      <c r="SV71" s="1"/>
      <c r="SW71" s="1"/>
      <c r="SX71" s="1"/>
      <c r="SY71" s="1"/>
      <c r="SZ71" s="1"/>
      <c r="TA71" s="1"/>
      <c r="TB71" s="1"/>
      <c r="TC71" s="1"/>
      <c r="TD71" s="1"/>
      <c r="TE71" s="1"/>
      <c r="TF71" s="1"/>
      <c r="TG71" s="1"/>
      <c r="TH71" s="1"/>
      <c r="TI71" s="1"/>
      <c r="TJ71" s="1"/>
      <c r="TK71" s="1"/>
      <c r="TL71" s="1"/>
      <c r="TM71" s="1"/>
      <c r="TN71" s="1"/>
      <c r="TO71" s="1"/>
      <c r="TP71" s="1"/>
      <c r="TQ71" s="1"/>
      <c r="TR71" s="1"/>
      <c r="TS71" s="1"/>
      <c r="TT71" s="1"/>
      <c r="TU71" s="1"/>
      <c r="TV71" s="1"/>
      <c r="TW71" s="1"/>
      <c r="TX71" s="1"/>
      <c r="TY71" s="1"/>
      <c r="TZ71" s="1"/>
      <c r="UA71" s="1"/>
      <c r="UB71" s="1"/>
      <c r="UC71" s="1"/>
      <c r="UD71" s="1"/>
      <c r="UE71" s="1"/>
      <c r="UF71" s="1"/>
      <c r="UG71" s="1"/>
      <c r="UH71" s="1"/>
      <c r="UI71" s="1"/>
      <c r="UJ71" s="1"/>
      <c r="UK71" s="1"/>
      <c r="UL71" s="1"/>
      <c r="UM71" s="1"/>
      <c r="UN71" s="1"/>
      <c r="UO71" s="1"/>
      <c r="UP71" s="1"/>
      <c r="UQ71" s="1"/>
      <c r="UR71" s="1"/>
      <c r="US71" s="1"/>
      <c r="UT71" s="1"/>
      <c r="UU71" s="1"/>
      <c r="UV71" s="1"/>
      <c r="UW71" s="1"/>
      <c r="UX71" s="1"/>
      <c r="UY71" s="1"/>
      <c r="UZ71" s="1"/>
      <c r="VA71" s="1"/>
      <c r="VB71" s="1"/>
      <c r="VC71" s="1"/>
      <c r="VD71" s="1"/>
      <c r="VE71" s="1"/>
      <c r="VF71" s="1"/>
      <c r="VG71" s="1"/>
      <c r="VH71" s="1"/>
      <c r="VI71" s="1"/>
      <c r="VJ71" s="1"/>
      <c r="VK71" s="1"/>
      <c r="VL71" s="1"/>
      <c r="VM71" s="1"/>
      <c r="VN71" s="1"/>
      <c r="VO71" s="1"/>
      <c r="VP71" s="1"/>
    </row>
    <row r="72" spans="2:588" s="2" customFormat="1" ht="22.9" customHeight="1" x14ac:dyDescent="0.25">
      <c r="B72" s="1"/>
      <c r="C72" s="262" t="s">
        <v>262</v>
      </c>
      <c r="D72" s="262"/>
      <c r="E72" s="262"/>
      <c r="F72" s="262"/>
      <c r="G72" s="262"/>
      <c r="H72" s="1"/>
      <c r="J72" s="57"/>
      <c r="K72" s="18"/>
      <c r="L72" s="18"/>
      <c r="M72" s="18"/>
      <c r="N72" s="18"/>
      <c r="O72" s="18"/>
      <c r="P72" s="18"/>
      <c r="Q72" s="18"/>
      <c r="R72" s="18"/>
      <c r="S72" s="18"/>
      <c r="T72" s="18"/>
      <c r="U72" s="18"/>
      <c r="V72" s="18"/>
      <c r="W72" s="18"/>
      <c r="X72" s="18"/>
      <c r="Y72" s="18"/>
      <c r="Z72" s="18"/>
      <c r="AA72" s="18"/>
      <c r="AB72" s="18"/>
      <c r="AC72" s="18"/>
      <c r="AD72" s="18"/>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c r="IW72" s="1"/>
      <c r="IX72" s="1"/>
      <c r="IY72" s="1"/>
      <c r="IZ72" s="1"/>
      <c r="JA72" s="1"/>
      <c r="JB72" s="1"/>
      <c r="JC72" s="1"/>
      <c r="JD72" s="1"/>
      <c r="JE72" s="1"/>
      <c r="JF72" s="1"/>
      <c r="JG72" s="1"/>
      <c r="JH72" s="1"/>
      <c r="JI72" s="1"/>
      <c r="JJ72" s="1"/>
      <c r="JK72" s="1"/>
      <c r="JL72" s="1"/>
      <c r="JM72" s="1"/>
      <c r="JN72" s="1"/>
      <c r="JO72" s="1"/>
      <c r="JP72" s="1"/>
      <c r="JQ72" s="1"/>
      <c r="JR72" s="1"/>
      <c r="JS72" s="1"/>
      <c r="JT72" s="1"/>
      <c r="JU72" s="1"/>
      <c r="JV72" s="1"/>
      <c r="JW72" s="1"/>
      <c r="JX72" s="1"/>
      <c r="JY72" s="1"/>
      <c r="JZ72" s="1"/>
      <c r="KA72" s="1"/>
      <c r="KB72" s="1"/>
      <c r="KC72" s="1"/>
      <c r="KD72" s="1"/>
      <c r="KE72" s="1"/>
      <c r="KF72" s="1"/>
      <c r="KG72" s="1"/>
      <c r="KH72" s="1"/>
      <c r="KI72" s="1"/>
      <c r="KJ72" s="1"/>
      <c r="KK72" s="1"/>
      <c r="KL72" s="1"/>
      <c r="KM72" s="1"/>
      <c r="KN72" s="1"/>
      <c r="KO72" s="1"/>
      <c r="KP72" s="1"/>
      <c r="KQ72" s="1"/>
      <c r="KR72" s="1"/>
      <c r="KS72" s="1"/>
      <c r="KT72" s="1"/>
      <c r="KU72" s="1"/>
      <c r="KV72" s="1"/>
      <c r="KW72" s="1"/>
      <c r="KX72" s="1"/>
      <c r="KY72" s="1"/>
      <c r="KZ72" s="1"/>
      <c r="LA72" s="1"/>
      <c r="LB72" s="1"/>
      <c r="LC72" s="1"/>
      <c r="LD72" s="1"/>
      <c r="LE72" s="1"/>
      <c r="LF72" s="1"/>
      <c r="LG72" s="1"/>
      <c r="LH72" s="1"/>
      <c r="LI72" s="1"/>
      <c r="LJ72" s="1"/>
      <c r="LK72" s="1"/>
      <c r="LL72" s="1"/>
      <c r="LM72" s="1"/>
      <c r="LN72" s="1"/>
      <c r="LO72" s="1"/>
      <c r="LP72" s="1"/>
      <c r="LQ72" s="1"/>
      <c r="LR72" s="1"/>
      <c r="LS72" s="1"/>
      <c r="LT72" s="1"/>
      <c r="LU72" s="1"/>
      <c r="LV72" s="1"/>
      <c r="LW72" s="1"/>
      <c r="LX72" s="1"/>
      <c r="LY72" s="1"/>
      <c r="LZ72" s="1"/>
      <c r="MA72" s="1"/>
      <c r="MB72" s="1"/>
      <c r="MC72" s="1"/>
      <c r="MD72" s="1"/>
      <c r="ME72" s="1"/>
      <c r="MF72" s="1"/>
      <c r="MG72" s="1"/>
      <c r="MH72" s="1"/>
      <c r="MI72" s="1"/>
      <c r="MJ72" s="1"/>
      <c r="MK72" s="1"/>
      <c r="ML72" s="1"/>
      <c r="MM72" s="1"/>
      <c r="MN72" s="1"/>
      <c r="MO72" s="1"/>
      <c r="MP72" s="1"/>
      <c r="MQ72" s="1"/>
      <c r="MR72" s="1"/>
      <c r="MS72" s="1"/>
      <c r="MT72" s="1"/>
      <c r="MU72" s="1"/>
      <c r="MV72" s="1"/>
      <c r="MW72" s="1"/>
      <c r="MX72" s="1"/>
      <c r="MY72" s="1"/>
      <c r="MZ72" s="1"/>
      <c r="NA72" s="1"/>
      <c r="NB72" s="1"/>
      <c r="NC72" s="1"/>
      <c r="ND72" s="1"/>
      <c r="NE72" s="1"/>
      <c r="NF72" s="1"/>
      <c r="NG72" s="1"/>
      <c r="NH72" s="1"/>
      <c r="NI72" s="1"/>
      <c r="NJ72" s="1"/>
      <c r="NK72" s="1"/>
      <c r="NL72" s="1"/>
      <c r="NM72" s="1"/>
      <c r="NN72" s="1"/>
      <c r="NO72" s="1"/>
      <c r="NP72" s="1"/>
      <c r="NQ72" s="1"/>
      <c r="NR72" s="1"/>
      <c r="NS72" s="1"/>
      <c r="NT72" s="1"/>
      <c r="NU72" s="1"/>
      <c r="NV72" s="1"/>
      <c r="NW72" s="1"/>
      <c r="NX72" s="1"/>
      <c r="NY72" s="1"/>
      <c r="NZ72" s="1"/>
      <c r="OA72" s="1"/>
      <c r="OB72" s="1"/>
      <c r="OC72" s="1"/>
      <c r="OD72" s="1"/>
      <c r="OE72" s="1"/>
      <c r="OF72" s="1"/>
      <c r="OG72" s="1"/>
      <c r="OH72" s="1"/>
      <c r="OI72" s="1"/>
      <c r="OJ72" s="1"/>
      <c r="OK72" s="1"/>
      <c r="OL72" s="1"/>
      <c r="OM72" s="1"/>
      <c r="ON72" s="1"/>
      <c r="OO72" s="1"/>
      <c r="OP72" s="1"/>
      <c r="OQ72" s="1"/>
      <c r="OR72" s="1"/>
      <c r="OS72" s="1"/>
      <c r="OT72" s="1"/>
      <c r="OU72" s="1"/>
      <c r="OV72" s="1"/>
      <c r="OW72" s="1"/>
      <c r="OX72" s="1"/>
      <c r="OY72" s="1"/>
      <c r="OZ72" s="1"/>
      <c r="PA72" s="1"/>
      <c r="PB72" s="1"/>
      <c r="PC72" s="1"/>
      <c r="PD72" s="1"/>
      <c r="PE72" s="1"/>
      <c r="PF72" s="1"/>
      <c r="PG72" s="1"/>
      <c r="PH72" s="1"/>
      <c r="PI72" s="1"/>
      <c r="PJ72" s="1"/>
      <c r="PK72" s="1"/>
      <c r="PL72" s="1"/>
      <c r="PM72" s="1"/>
      <c r="PN72" s="1"/>
      <c r="PO72" s="1"/>
      <c r="PP72" s="1"/>
      <c r="PQ72" s="1"/>
      <c r="PR72" s="1"/>
      <c r="PS72" s="1"/>
      <c r="PT72" s="1"/>
      <c r="PU72" s="1"/>
      <c r="PV72" s="1"/>
      <c r="PW72" s="1"/>
      <c r="PX72" s="1"/>
      <c r="PY72" s="1"/>
      <c r="PZ72" s="1"/>
      <c r="QA72" s="1"/>
      <c r="QB72" s="1"/>
      <c r="QC72" s="1"/>
      <c r="QD72" s="1"/>
      <c r="QE72" s="1"/>
      <c r="QF72" s="1"/>
      <c r="QG72" s="1"/>
      <c r="QH72" s="1"/>
      <c r="QI72" s="1"/>
      <c r="QJ72" s="1"/>
      <c r="QK72" s="1"/>
      <c r="QL72" s="1"/>
      <c r="QM72" s="1"/>
      <c r="QN72" s="1"/>
      <c r="QO72" s="1"/>
      <c r="QP72" s="1"/>
      <c r="QQ72" s="1"/>
      <c r="QR72" s="1"/>
      <c r="QS72" s="1"/>
      <c r="QT72" s="1"/>
      <c r="QU72" s="1"/>
      <c r="QV72" s="1"/>
      <c r="QW72" s="1"/>
      <c r="QX72" s="1"/>
      <c r="QY72" s="1"/>
      <c r="QZ72" s="1"/>
      <c r="RA72" s="1"/>
      <c r="RB72" s="1"/>
      <c r="RC72" s="1"/>
      <c r="RD72" s="1"/>
      <c r="RE72" s="1"/>
      <c r="RF72" s="1"/>
      <c r="RG72" s="1"/>
      <c r="RH72" s="1"/>
      <c r="RI72" s="1"/>
      <c r="RJ72" s="1"/>
      <c r="RK72" s="1"/>
      <c r="RL72" s="1"/>
      <c r="RM72" s="1"/>
      <c r="RN72" s="1"/>
      <c r="RO72" s="1"/>
      <c r="RP72" s="1"/>
      <c r="RQ72" s="1"/>
      <c r="RR72" s="1"/>
      <c r="RS72" s="1"/>
      <c r="RT72" s="1"/>
      <c r="RU72" s="1"/>
      <c r="RV72" s="1"/>
      <c r="RW72" s="1"/>
      <c r="RX72" s="1"/>
      <c r="RY72" s="1"/>
      <c r="RZ72" s="1"/>
      <c r="SA72" s="1"/>
      <c r="SB72" s="1"/>
      <c r="SC72" s="1"/>
      <c r="SD72" s="1"/>
      <c r="SE72" s="1"/>
      <c r="SF72" s="1"/>
      <c r="SG72" s="1"/>
      <c r="SH72" s="1"/>
      <c r="SI72" s="1"/>
      <c r="SJ72" s="1"/>
      <c r="SK72" s="1"/>
      <c r="SL72" s="1"/>
      <c r="SM72" s="1"/>
      <c r="SN72" s="1"/>
      <c r="SO72" s="1"/>
      <c r="SP72" s="1"/>
      <c r="SQ72" s="1"/>
      <c r="SR72" s="1"/>
      <c r="SS72" s="1"/>
      <c r="ST72" s="1"/>
      <c r="SU72" s="1"/>
      <c r="SV72" s="1"/>
      <c r="SW72" s="1"/>
      <c r="SX72" s="1"/>
      <c r="SY72" s="1"/>
      <c r="SZ72" s="1"/>
      <c r="TA72" s="1"/>
      <c r="TB72" s="1"/>
      <c r="TC72" s="1"/>
      <c r="TD72" s="1"/>
      <c r="TE72" s="1"/>
      <c r="TF72" s="1"/>
      <c r="TG72" s="1"/>
      <c r="TH72" s="1"/>
      <c r="TI72" s="1"/>
      <c r="TJ72" s="1"/>
      <c r="TK72" s="1"/>
      <c r="TL72" s="1"/>
      <c r="TM72" s="1"/>
      <c r="TN72" s="1"/>
      <c r="TO72" s="1"/>
      <c r="TP72" s="1"/>
      <c r="TQ72" s="1"/>
      <c r="TR72" s="1"/>
      <c r="TS72" s="1"/>
      <c r="TT72" s="1"/>
      <c r="TU72" s="1"/>
      <c r="TV72" s="1"/>
      <c r="TW72" s="1"/>
      <c r="TX72" s="1"/>
      <c r="TY72" s="1"/>
      <c r="TZ72" s="1"/>
      <c r="UA72" s="1"/>
      <c r="UB72" s="1"/>
      <c r="UC72" s="1"/>
      <c r="UD72" s="1"/>
      <c r="UE72" s="1"/>
      <c r="UF72" s="1"/>
      <c r="UG72" s="1"/>
      <c r="UH72" s="1"/>
      <c r="UI72" s="1"/>
      <c r="UJ72" s="1"/>
      <c r="UK72" s="1"/>
      <c r="UL72" s="1"/>
      <c r="UM72" s="1"/>
      <c r="UN72" s="1"/>
      <c r="UO72" s="1"/>
      <c r="UP72" s="1"/>
      <c r="UQ72" s="1"/>
      <c r="UR72" s="1"/>
      <c r="US72" s="1"/>
      <c r="UT72" s="1"/>
      <c r="UU72" s="1"/>
      <c r="UV72" s="1"/>
      <c r="UW72" s="1"/>
      <c r="UX72" s="1"/>
      <c r="UY72" s="1"/>
      <c r="UZ72" s="1"/>
      <c r="VA72" s="1"/>
      <c r="VB72" s="1"/>
      <c r="VC72" s="1"/>
      <c r="VD72" s="1"/>
      <c r="VE72" s="1"/>
      <c r="VF72" s="1"/>
      <c r="VG72" s="1"/>
      <c r="VH72" s="1"/>
      <c r="VI72" s="1"/>
      <c r="VJ72" s="1"/>
      <c r="VK72" s="1"/>
      <c r="VL72" s="1"/>
      <c r="VM72" s="1"/>
      <c r="VN72" s="1"/>
      <c r="VO72" s="1"/>
      <c r="VP72" s="1"/>
    </row>
    <row r="73" spans="2:588" s="2" customFormat="1" x14ac:dyDescent="0.25">
      <c r="B73" s="1"/>
      <c r="C73" s="119"/>
      <c r="D73" s="1"/>
      <c r="E73" s="1"/>
      <c r="F73" s="1"/>
      <c r="G73" s="1"/>
      <c r="H73" s="1"/>
      <c r="J73" s="57"/>
      <c r="K73" s="18"/>
      <c r="L73" s="18"/>
      <c r="M73" s="18"/>
      <c r="N73" s="18"/>
      <c r="O73" s="18"/>
      <c r="P73" s="18"/>
      <c r="Q73" s="18"/>
      <c r="R73" s="18"/>
      <c r="S73" s="18"/>
      <c r="T73" s="18"/>
      <c r="U73" s="18"/>
      <c r="V73" s="18"/>
      <c r="W73" s="18"/>
      <c r="X73" s="18"/>
      <c r="Y73" s="18"/>
      <c r="Z73" s="18"/>
      <c r="AA73" s="18"/>
      <c r="AB73" s="18"/>
      <c r="AC73" s="18"/>
      <c r="AD73" s="18"/>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c r="IW73" s="1"/>
      <c r="IX73" s="1"/>
      <c r="IY73" s="1"/>
      <c r="IZ73" s="1"/>
      <c r="JA73" s="1"/>
      <c r="JB73" s="1"/>
      <c r="JC73" s="1"/>
      <c r="JD73" s="1"/>
      <c r="JE73" s="1"/>
      <c r="JF73" s="1"/>
      <c r="JG73" s="1"/>
      <c r="JH73" s="1"/>
      <c r="JI73" s="1"/>
      <c r="JJ73" s="1"/>
      <c r="JK73" s="1"/>
      <c r="JL73" s="1"/>
      <c r="JM73" s="1"/>
      <c r="JN73" s="1"/>
      <c r="JO73" s="1"/>
      <c r="JP73" s="1"/>
      <c r="JQ73" s="1"/>
      <c r="JR73" s="1"/>
      <c r="JS73" s="1"/>
      <c r="JT73" s="1"/>
      <c r="JU73" s="1"/>
      <c r="JV73" s="1"/>
      <c r="JW73" s="1"/>
      <c r="JX73" s="1"/>
      <c r="JY73" s="1"/>
      <c r="JZ73" s="1"/>
      <c r="KA73" s="1"/>
      <c r="KB73" s="1"/>
      <c r="KC73" s="1"/>
      <c r="KD73" s="1"/>
      <c r="KE73" s="1"/>
      <c r="KF73" s="1"/>
      <c r="KG73" s="1"/>
      <c r="KH73" s="1"/>
      <c r="KI73" s="1"/>
      <c r="KJ73" s="1"/>
      <c r="KK73" s="1"/>
      <c r="KL73" s="1"/>
      <c r="KM73" s="1"/>
      <c r="KN73" s="1"/>
      <c r="KO73" s="1"/>
      <c r="KP73" s="1"/>
      <c r="KQ73" s="1"/>
      <c r="KR73" s="1"/>
      <c r="KS73" s="1"/>
      <c r="KT73" s="1"/>
      <c r="KU73" s="1"/>
      <c r="KV73" s="1"/>
      <c r="KW73" s="1"/>
      <c r="KX73" s="1"/>
      <c r="KY73" s="1"/>
      <c r="KZ73" s="1"/>
      <c r="LA73" s="1"/>
      <c r="LB73" s="1"/>
      <c r="LC73" s="1"/>
      <c r="LD73" s="1"/>
      <c r="LE73" s="1"/>
      <c r="LF73" s="1"/>
      <c r="LG73" s="1"/>
      <c r="LH73" s="1"/>
      <c r="LI73" s="1"/>
      <c r="LJ73" s="1"/>
      <c r="LK73" s="1"/>
      <c r="LL73" s="1"/>
      <c r="LM73" s="1"/>
      <c r="LN73" s="1"/>
      <c r="LO73" s="1"/>
      <c r="LP73" s="1"/>
      <c r="LQ73" s="1"/>
      <c r="LR73" s="1"/>
      <c r="LS73" s="1"/>
      <c r="LT73" s="1"/>
      <c r="LU73" s="1"/>
      <c r="LV73" s="1"/>
      <c r="LW73" s="1"/>
      <c r="LX73" s="1"/>
      <c r="LY73" s="1"/>
      <c r="LZ73" s="1"/>
      <c r="MA73" s="1"/>
      <c r="MB73" s="1"/>
      <c r="MC73" s="1"/>
      <c r="MD73" s="1"/>
      <c r="ME73" s="1"/>
      <c r="MF73" s="1"/>
      <c r="MG73" s="1"/>
      <c r="MH73" s="1"/>
      <c r="MI73" s="1"/>
      <c r="MJ73" s="1"/>
      <c r="MK73" s="1"/>
      <c r="ML73" s="1"/>
      <c r="MM73" s="1"/>
      <c r="MN73" s="1"/>
      <c r="MO73" s="1"/>
      <c r="MP73" s="1"/>
      <c r="MQ73" s="1"/>
      <c r="MR73" s="1"/>
      <c r="MS73" s="1"/>
      <c r="MT73" s="1"/>
      <c r="MU73" s="1"/>
      <c r="MV73" s="1"/>
      <c r="MW73" s="1"/>
      <c r="MX73" s="1"/>
      <c r="MY73" s="1"/>
      <c r="MZ73" s="1"/>
      <c r="NA73" s="1"/>
      <c r="NB73" s="1"/>
      <c r="NC73" s="1"/>
      <c r="ND73" s="1"/>
      <c r="NE73" s="1"/>
      <c r="NF73" s="1"/>
      <c r="NG73" s="1"/>
      <c r="NH73" s="1"/>
      <c r="NI73" s="1"/>
      <c r="NJ73" s="1"/>
      <c r="NK73" s="1"/>
      <c r="NL73" s="1"/>
      <c r="NM73" s="1"/>
      <c r="NN73" s="1"/>
      <c r="NO73" s="1"/>
      <c r="NP73" s="1"/>
      <c r="NQ73" s="1"/>
      <c r="NR73" s="1"/>
      <c r="NS73" s="1"/>
      <c r="NT73" s="1"/>
      <c r="NU73" s="1"/>
      <c r="NV73" s="1"/>
      <c r="NW73" s="1"/>
      <c r="NX73" s="1"/>
      <c r="NY73" s="1"/>
      <c r="NZ73" s="1"/>
      <c r="OA73" s="1"/>
      <c r="OB73" s="1"/>
      <c r="OC73" s="1"/>
      <c r="OD73" s="1"/>
      <c r="OE73" s="1"/>
      <c r="OF73" s="1"/>
      <c r="OG73" s="1"/>
      <c r="OH73" s="1"/>
      <c r="OI73" s="1"/>
      <c r="OJ73" s="1"/>
      <c r="OK73" s="1"/>
      <c r="OL73" s="1"/>
      <c r="OM73" s="1"/>
      <c r="ON73" s="1"/>
      <c r="OO73" s="1"/>
      <c r="OP73" s="1"/>
      <c r="OQ73" s="1"/>
      <c r="OR73" s="1"/>
      <c r="OS73" s="1"/>
      <c r="OT73" s="1"/>
      <c r="OU73" s="1"/>
      <c r="OV73" s="1"/>
      <c r="OW73" s="1"/>
      <c r="OX73" s="1"/>
      <c r="OY73" s="1"/>
      <c r="OZ73" s="1"/>
      <c r="PA73" s="1"/>
      <c r="PB73" s="1"/>
      <c r="PC73" s="1"/>
      <c r="PD73" s="1"/>
      <c r="PE73" s="1"/>
      <c r="PF73" s="1"/>
      <c r="PG73" s="1"/>
      <c r="PH73" s="1"/>
      <c r="PI73" s="1"/>
      <c r="PJ73" s="1"/>
      <c r="PK73" s="1"/>
      <c r="PL73" s="1"/>
      <c r="PM73" s="1"/>
      <c r="PN73" s="1"/>
      <c r="PO73" s="1"/>
      <c r="PP73" s="1"/>
      <c r="PQ73" s="1"/>
      <c r="PR73" s="1"/>
      <c r="PS73" s="1"/>
      <c r="PT73" s="1"/>
      <c r="PU73" s="1"/>
      <c r="PV73" s="1"/>
      <c r="PW73" s="1"/>
      <c r="PX73" s="1"/>
      <c r="PY73" s="1"/>
      <c r="PZ73" s="1"/>
      <c r="QA73" s="1"/>
      <c r="QB73" s="1"/>
      <c r="QC73" s="1"/>
      <c r="QD73" s="1"/>
      <c r="QE73" s="1"/>
      <c r="QF73" s="1"/>
      <c r="QG73" s="1"/>
      <c r="QH73" s="1"/>
      <c r="QI73" s="1"/>
      <c r="QJ73" s="1"/>
      <c r="QK73" s="1"/>
      <c r="QL73" s="1"/>
      <c r="QM73" s="1"/>
      <c r="QN73" s="1"/>
      <c r="QO73" s="1"/>
      <c r="QP73" s="1"/>
      <c r="QQ73" s="1"/>
      <c r="QR73" s="1"/>
      <c r="QS73" s="1"/>
      <c r="QT73" s="1"/>
      <c r="QU73" s="1"/>
      <c r="QV73" s="1"/>
      <c r="QW73" s="1"/>
      <c r="QX73" s="1"/>
      <c r="QY73" s="1"/>
      <c r="QZ73" s="1"/>
      <c r="RA73" s="1"/>
      <c r="RB73" s="1"/>
      <c r="RC73" s="1"/>
      <c r="RD73" s="1"/>
      <c r="RE73" s="1"/>
      <c r="RF73" s="1"/>
      <c r="RG73" s="1"/>
      <c r="RH73" s="1"/>
      <c r="RI73" s="1"/>
      <c r="RJ73" s="1"/>
      <c r="RK73" s="1"/>
      <c r="RL73" s="1"/>
      <c r="RM73" s="1"/>
      <c r="RN73" s="1"/>
      <c r="RO73" s="1"/>
      <c r="RP73" s="1"/>
      <c r="RQ73" s="1"/>
      <c r="RR73" s="1"/>
      <c r="RS73" s="1"/>
      <c r="RT73" s="1"/>
      <c r="RU73" s="1"/>
      <c r="RV73" s="1"/>
      <c r="RW73" s="1"/>
      <c r="RX73" s="1"/>
      <c r="RY73" s="1"/>
      <c r="RZ73" s="1"/>
      <c r="SA73" s="1"/>
      <c r="SB73" s="1"/>
      <c r="SC73" s="1"/>
      <c r="SD73" s="1"/>
      <c r="SE73" s="1"/>
      <c r="SF73" s="1"/>
      <c r="SG73" s="1"/>
      <c r="SH73" s="1"/>
      <c r="SI73" s="1"/>
      <c r="SJ73" s="1"/>
      <c r="SK73" s="1"/>
      <c r="SL73" s="1"/>
      <c r="SM73" s="1"/>
      <c r="SN73" s="1"/>
      <c r="SO73" s="1"/>
      <c r="SP73" s="1"/>
      <c r="SQ73" s="1"/>
      <c r="SR73" s="1"/>
      <c r="SS73" s="1"/>
      <c r="ST73" s="1"/>
      <c r="SU73" s="1"/>
      <c r="SV73" s="1"/>
      <c r="SW73" s="1"/>
      <c r="SX73" s="1"/>
      <c r="SY73" s="1"/>
      <c r="SZ73" s="1"/>
      <c r="TA73" s="1"/>
      <c r="TB73" s="1"/>
      <c r="TC73" s="1"/>
      <c r="TD73" s="1"/>
      <c r="TE73" s="1"/>
      <c r="TF73" s="1"/>
      <c r="TG73" s="1"/>
      <c r="TH73" s="1"/>
      <c r="TI73" s="1"/>
      <c r="TJ73" s="1"/>
      <c r="TK73" s="1"/>
      <c r="TL73" s="1"/>
      <c r="TM73" s="1"/>
      <c r="TN73" s="1"/>
      <c r="TO73" s="1"/>
      <c r="TP73" s="1"/>
      <c r="TQ73" s="1"/>
      <c r="TR73" s="1"/>
      <c r="TS73" s="1"/>
      <c r="TT73" s="1"/>
      <c r="TU73" s="1"/>
      <c r="TV73" s="1"/>
      <c r="TW73" s="1"/>
      <c r="TX73" s="1"/>
      <c r="TY73" s="1"/>
      <c r="TZ73" s="1"/>
      <c r="UA73" s="1"/>
      <c r="UB73" s="1"/>
      <c r="UC73" s="1"/>
      <c r="UD73" s="1"/>
      <c r="UE73" s="1"/>
      <c r="UF73" s="1"/>
      <c r="UG73" s="1"/>
      <c r="UH73" s="1"/>
      <c r="UI73" s="1"/>
      <c r="UJ73" s="1"/>
      <c r="UK73" s="1"/>
      <c r="UL73" s="1"/>
      <c r="UM73" s="1"/>
      <c r="UN73" s="1"/>
      <c r="UO73" s="1"/>
      <c r="UP73" s="1"/>
      <c r="UQ73" s="1"/>
      <c r="UR73" s="1"/>
      <c r="US73" s="1"/>
      <c r="UT73" s="1"/>
      <c r="UU73" s="1"/>
      <c r="UV73" s="1"/>
      <c r="UW73" s="1"/>
      <c r="UX73" s="1"/>
      <c r="UY73" s="1"/>
      <c r="UZ73" s="1"/>
      <c r="VA73" s="1"/>
      <c r="VB73" s="1"/>
      <c r="VC73" s="1"/>
      <c r="VD73" s="1"/>
      <c r="VE73" s="1"/>
      <c r="VF73" s="1"/>
      <c r="VG73" s="1"/>
      <c r="VH73" s="1"/>
      <c r="VI73" s="1"/>
      <c r="VJ73" s="1"/>
      <c r="VK73" s="1"/>
      <c r="VL73" s="1"/>
      <c r="VM73" s="1"/>
      <c r="VN73" s="1"/>
      <c r="VO73" s="1"/>
      <c r="VP73" s="1"/>
    </row>
    <row r="74" spans="2:588" s="2" customFormat="1" x14ac:dyDescent="0.25">
      <c r="B74" s="1"/>
      <c r="C74" s="36"/>
      <c r="D74" s="36"/>
      <c r="E74" s="36"/>
      <c r="F74" s="120"/>
      <c r="G74" s="1"/>
      <c r="H74" s="1"/>
      <c r="J74" s="57"/>
      <c r="K74" s="18"/>
      <c r="L74" s="18"/>
      <c r="M74" s="18"/>
      <c r="N74" s="18"/>
      <c r="O74" s="18"/>
      <c r="P74" s="18"/>
      <c r="Q74" s="18"/>
      <c r="R74" s="18"/>
      <c r="S74" s="18"/>
      <c r="T74" s="18"/>
      <c r="U74" s="18"/>
      <c r="V74" s="18"/>
      <c r="W74" s="18"/>
      <c r="X74" s="18"/>
      <c r="Y74" s="18"/>
      <c r="Z74" s="18"/>
      <c r="AA74" s="18"/>
      <c r="AB74" s="18"/>
      <c r="AC74" s="18"/>
      <c r="AD74" s="18"/>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c r="IQ74" s="1"/>
      <c r="IR74" s="1"/>
      <c r="IS74" s="1"/>
      <c r="IT74" s="1"/>
      <c r="IU74" s="1"/>
      <c r="IV74" s="1"/>
      <c r="IW74" s="1"/>
      <c r="IX74" s="1"/>
      <c r="IY74" s="1"/>
      <c r="IZ74" s="1"/>
      <c r="JA74" s="1"/>
      <c r="JB74" s="1"/>
      <c r="JC74" s="1"/>
      <c r="JD74" s="1"/>
      <c r="JE74" s="1"/>
      <c r="JF74" s="1"/>
      <c r="JG74" s="1"/>
      <c r="JH74" s="1"/>
      <c r="JI74" s="1"/>
      <c r="JJ74" s="1"/>
      <c r="JK74" s="1"/>
      <c r="JL74" s="1"/>
      <c r="JM74" s="1"/>
      <c r="JN74" s="1"/>
      <c r="JO74" s="1"/>
      <c r="JP74" s="1"/>
      <c r="JQ74" s="1"/>
      <c r="JR74" s="1"/>
      <c r="JS74" s="1"/>
      <c r="JT74" s="1"/>
      <c r="JU74" s="1"/>
      <c r="JV74" s="1"/>
      <c r="JW74" s="1"/>
      <c r="JX74" s="1"/>
      <c r="JY74" s="1"/>
      <c r="JZ74" s="1"/>
      <c r="KA74" s="1"/>
      <c r="KB74" s="1"/>
      <c r="KC74" s="1"/>
      <c r="KD74" s="1"/>
      <c r="KE74" s="1"/>
      <c r="KF74" s="1"/>
      <c r="KG74" s="1"/>
      <c r="KH74" s="1"/>
      <c r="KI74" s="1"/>
      <c r="KJ74" s="1"/>
      <c r="KK74" s="1"/>
      <c r="KL74" s="1"/>
      <c r="KM74" s="1"/>
      <c r="KN74" s="1"/>
      <c r="KO74" s="1"/>
      <c r="KP74" s="1"/>
      <c r="KQ74" s="1"/>
      <c r="KR74" s="1"/>
      <c r="KS74" s="1"/>
      <c r="KT74" s="1"/>
      <c r="KU74" s="1"/>
      <c r="KV74" s="1"/>
      <c r="KW74" s="1"/>
      <c r="KX74" s="1"/>
      <c r="KY74" s="1"/>
      <c r="KZ74" s="1"/>
      <c r="LA74" s="1"/>
      <c r="LB74" s="1"/>
      <c r="LC74" s="1"/>
      <c r="LD74" s="1"/>
      <c r="LE74" s="1"/>
      <c r="LF74" s="1"/>
      <c r="LG74" s="1"/>
      <c r="LH74" s="1"/>
      <c r="LI74" s="1"/>
      <c r="LJ74" s="1"/>
      <c r="LK74" s="1"/>
      <c r="LL74" s="1"/>
      <c r="LM74" s="1"/>
      <c r="LN74" s="1"/>
      <c r="LO74" s="1"/>
      <c r="LP74" s="1"/>
      <c r="LQ74" s="1"/>
      <c r="LR74" s="1"/>
      <c r="LS74" s="1"/>
      <c r="LT74" s="1"/>
      <c r="LU74" s="1"/>
      <c r="LV74" s="1"/>
      <c r="LW74" s="1"/>
      <c r="LX74" s="1"/>
      <c r="LY74" s="1"/>
      <c r="LZ74" s="1"/>
      <c r="MA74" s="1"/>
      <c r="MB74" s="1"/>
      <c r="MC74" s="1"/>
      <c r="MD74" s="1"/>
      <c r="ME74" s="1"/>
      <c r="MF74" s="1"/>
      <c r="MG74" s="1"/>
      <c r="MH74" s="1"/>
      <c r="MI74" s="1"/>
      <c r="MJ74" s="1"/>
      <c r="MK74" s="1"/>
      <c r="ML74" s="1"/>
      <c r="MM74" s="1"/>
      <c r="MN74" s="1"/>
      <c r="MO74" s="1"/>
      <c r="MP74" s="1"/>
      <c r="MQ74" s="1"/>
      <c r="MR74" s="1"/>
      <c r="MS74" s="1"/>
      <c r="MT74" s="1"/>
      <c r="MU74" s="1"/>
      <c r="MV74" s="1"/>
      <c r="MW74" s="1"/>
      <c r="MX74" s="1"/>
      <c r="MY74" s="1"/>
      <c r="MZ74" s="1"/>
      <c r="NA74" s="1"/>
      <c r="NB74" s="1"/>
      <c r="NC74" s="1"/>
      <c r="ND74" s="1"/>
      <c r="NE74" s="1"/>
      <c r="NF74" s="1"/>
      <c r="NG74" s="1"/>
      <c r="NH74" s="1"/>
      <c r="NI74" s="1"/>
      <c r="NJ74" s="1"/>
      <c r="NK74" s="1"/>
      <c r="NL74" s="1"/>
      <c r="NM74" s="1"/>
      <c r="NN74" s="1"/>
      <c r="NO74" s="1"/>
      <c r="NP74" s="1"/>
      <c r="NQ74" s="1"/>
      <c r="NR74" s="1"/>
      <c r="NS74" s="1"/>
      <c r="NT74" s="1"/>
      <c r="NU74" s="1"/>
      <c r="NV74" s="1"/>
      <c r="NW74" s="1"/>
      <c r="NX74" s="1"/>
      <c r="NY74" s="1"/>
      <c r="NZ74" s="1"/>
      <c r="OA74" s="1"/>
      <c r="OB74" s="1"/>
      <c r="OC74" s="1"/>
      <c r="OD74" s="1"/>
      <c r="OE74" s="1"/>
      <c r="OF74" s="1"/>
      <c r="OG74" s="1"/>
      <c r="OH74" s="1"/>
      <c r="OI74" s="1"/>
      <c r="OJ74" s="1"/>
      <c r="OK74" s="1"/>
      <c r="OL74" s="1"/>
      <c r="OM74" s="1"/>
      <c r="ON74" s="1"/>
      <c r="OO74" s="1"/>
      <c r="OP74" s="1"/>
      <c r="OQ74" s="1"/>
      <c r="OR74" s="1"/>
      <c r="OS74" s="1"/>
      <c r="OT74" s="1"/>
      <c r="OU74" s="1"/>
      <c r="OV74" s="1"/>
      <c r="OW74" s="1"/>
      <c r="OX74" s="1"/>
      <c r="OY74" s="1"/>
      <c r="OZ74" s="1"/>
      <c r="PA74" s="1"/>
      <c r="PB74" s="1"/>
      <c r="PC74" s="1"/>
      <c r="PD74" s="1"/>
      <c r="PE74" s="1"/>
      <c r="PF74" s="1"/>
      <c r="PG74" s="1"/>
      <c r="PH74" s="1"/>
      <c r="PI74" s="1"/>
      <c r="PJ74" s="1"/>
      <c r="PK74" s="1"/>
      <c r="PL74" s="1"/>
      <c r="PM74" s="1"/>
      <c r="PN74" s="1"/>
      <c r="PO74" s="1"/>
      <c r="PP74" s="1"/>
      <c r="PQ74" s="1"/>
      <c r="PR74" s="1"/>
      <c r="PS74" s="1"/>
      <c r="PT74" s="1"/>
      <c r="PU74" s="1"/>
      <c r="PV74" s="1"/>
      <c r="PW74" s="1"/>
      <c r="PX74" s="1"/>
      <c r="PY74" s="1"/>
      <c r="PZ74" s="1"/>
      <c r="QA74" s="1"/>
      <c r="QB74" s="1"/>
      <c r="QC74" s="1"/>
      <c r="QD74" s="1"/>
      <c r="QE74" s="1"/>
      <c r="QF74" s="1"/>
      <c r="QG74" s="1"/>
      <c r="QH74" s="1"/>
      <c r="QI74" s="1"/>
      <c r="QJ74" s="1"/>
      <c r="QK74" s="1"/>
      <c r="QL74" s="1"/>
      <c r="QM74" s="1"/>
      <c r="QN74" s="1"/>
      <c r="QO74" s="1"/>
      <c r="QP74" s="1"/>
      <c r="QQ74" s="1"/>
      <c r="QR74" s="1"/>
      <c r="QS74" s="1"/>
      <c r="QT74" s="1"/>
      <c r="QU74" s="1"/>
      <c r="QV74" s="1"/>
      <c r="QW74" s="1"/>
      <c r="QX74" s="1"/>
      <c r="QY74" s="1"/>
      <c r="QZ74" s="1"/>
      <c r="RA74" s="1"/>
      <c r="RB74" s="1"/>
      <c r="RC74" s="1"/>
      <c r="RD74" s="1"/>
      <c r="RE74" s="1"/>
      <c r="RF74" s="1"/>
      <c r="RG74" s="1"/>
      <c r="RH74" s="1"/>
      <c r="RI74" s="1"/>
      <c r="RJ74" s="1"/>
      <c r="RK74" s="1"/>
      <c r="RL74" s="1"/>
      <c r="RM74" s="1"/>
      <c r="RN74" s="1"/>
      <c r="RO74" s="1"/>
      <c r="RP74" s="1"/>
      <c r="RQ74" s="1"/>
      <c r="RR74" s="1"/>
      <c r="RS74" s="1"/>
      <c r="RT74" s="1"/>
      <c r="RU74" s="1"/>
      <c r="RV74" s="1"/>
      <c r="RW74" s="1"/>
      <c r="RX74" s="1"/>
      <c r="RY74" s="1"/>
      <c r="RZ74" s="1"/>
      <c r="SA74" s="1"/>
      <c r="SB74" s="1"/>
      <c r="SC74" s="1"/>
      <c r="SD74" s="1"/>
      <c r="SE74" s="1"/>
      <c r="SF74" s="1"/>
      <c r="SG74" s="1"/>
      <c r="SH74" s="1"/>
      <c r="SI74" s="1"/>
      <c r="SJ74" s="1"/>
      <c r="SK74" s="1"/>
      <c r="SL74" s="1"/>
      <c r="SM74" s="1"/>
      <c r="SN74" s="1"/>
      <c r="SO74" s="1"/>
      <c r="SP74" s="1"/>
      <c r="SQ74" s="1"/>
      <c r="SR74" s="1"/>
      <c r="SS74" s="1"/>
      <c r="ST74" s="1"/>
      <c r="SU74" s="1"/>
      <c r="SV74" s="1"/>
      <c r="SW74" s="1"/>
      <c r="SX74" s="1"/>
      <c r="SY74" s="1"/>
      <c r="SZ74" s="1"/>
      <c r="TA74" s="1"/>
      <c r="TB74" s="1"/>
      <c r="TC74" s="1"/>
      <c r="TD74" s="1"/>
      <c r="TE74" s="1"/>
      <c r="TF74" s="1"/>
      <c r="TG74" s="1"/>
      <c r="TH74" s="1"/>
      <c r="TI74" s="1"/>
      <c r="TJ74" s="1"/>
      <c r="TK74" s="1"/>
      <c r="TL74" s="1"/>
      <c r="TM74" s="1"/>
      <c r="TN74" s="1"/>
      <c r="TO74" s="1"/>
      <c r="TP74" s="1"/>
      <c r="TQ74" s="1"/>
      <c r="TR74" s="1"/>
      <c r="TS74" s="1"/>
      <c r="TT74" s="1"/>
      <c r="TU74" s="1"/>
      <c r="TV74" s="1"/>
      <c r="TW74" s="1"/>
      <c r="TX74" s="1"/>
      <c r="TY74" s="1"/>
      <c r="TZ74" s="1"/>
      <c r="UA74" s="1"/>
      <c r="UB74" s="1"/>
      <c r="UC74" s="1"/>
      <c r="UD74" s="1"/>
      <c r="UE74" s="1"/>
      <c r="UF74" s="1"/>
      <c r="UG74" s="1"/>
      <c r="UH74" s="1"/>
      <c r="UI74" s="1"/>
      <c r="UJ74" s="1"/>
      <c r="UK74" s="1"/>
      <c r="UL74" s="1"/>
      <c r="UM74" s="1"/>
      <c r="UN74" s="1"/>
      <c r="UO74" s="1"/>
      <c r="UP74" s="1"/>
      <c r="UQ74" s="1"/>
      <c r="UR74" s="1"/>
      <c r="US74" s="1"/>
      <c r="UT74" s="1"/>
      <c r="UU74" s="1"/>
      <c r="UV74" s="1"/>
      <c r="UW74" s="1"/>
      <c r="UX74" s="1"/>
      <c r="UY74" s="1"/>
      <c r="UZ74" s="1"/>
      <c r="VA74" s="1"/>
      <c r="VB74" s="1"/>
      <c r="VC74" s="1"/>
      <c r="VD74" s="1"/>
      <c r="VE74" s="1"/>
      <c r="VF74" s="1"/>
      <c r="VG74" s="1"/>
      <c r="VH74" s="1"/>
      <c r="VI74" s="1"/>
      <c r="VJ74" s="1"/>
      <c r="VK74" s="1"/>
      <c r="VL74" s="1"/>
      <c r="VM74" s="1"/>
      <c r="VN74" s="1"/>
      <c r="VO74" s="1"/>
      <c r="VP74" s="1"/>
    </row>
    <row r="75" spans="2:588" s="2" customFormat="1" x14ac:dyDescent="0.25">
      <c r="B75" s="1"/>
      <c r="C75" s="263" t="s">
        <v>263</v>
      </c>
      <c r="D75" s="263"/>
      <c r="E75" s="263"/>
      <c r="F75" s="263"/>
      <c r="G75" s="263"/>
      <c r="H75" s="1"/>
      <c r="J75" s="57"/>
      <c r="K75" s="18"/>
      <c r="L75" s="18"/>
      <c r="M75" s="18"/>
      <c r="N75" s="18"/>
      <c r="O75" s="18"/>
      <c r="P75" s="18"/>
      <c r="Q75" s="18"/>
      <c r="R75" s="18"/>
      <c r="S75" s="18"/>
      <c r="T75" s="18"/>
      <c r="U75" s="18"/>
      <c r="V75" s="18"/>
      <c r="W75" s="18"/>
      <c r="X75" s="18"/>
      <c r="Y75" s="18"/>
      <c r="Z75" s="18"/>
      <c r="AA75" s="18"/>
      <c r="AB75" s="18"/>
      <c r="AC75" s="18"/>
      <c r="AD75" s="18"/>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c r="IQ75" s="1"/>
      <c r="IR75" s="1"/>
      <c r="IS75" s="1"/>
      <c r="IT75" s="1"/>
      <c r="IU75" s="1"/>
      <c r="IV75" s="1"/>
      <c r="IW75" s="1"/>
      <c r="IX75" s="1"/>
      <c r="IY75" s="1"/>
      <c r="IZ75" s="1"/>
      <c r="JA75" s="1"/>
      <c r="JB75" s="1"/>
      <c r="JC75" s="1"/>
      <c r="JD75" s="1"/>
      <c r="JE75" s="1"/>
      <c r="JF75" s="1"/>
      <c r="JG75" s="1"/>
      <c r="JH75" s="1"/>
      <c r="JI75" s="1"/>
      <c r="JJ75" s="1"/>
      <c r="JK75" s="1"/>
      <c r="JL75" s="1"/>
      <c r="JM75" s="1"/>
      <c r="JN75" s="1"/>
      <c r="JO75" s="1"/>
      <c r="JP75" s="1"/>
      <c r="JQ75" s="1"/>
      <c r="JR75" s="1"/>
      <c r="JS75" s="1"/>
      <c r="JT75" s="1"/>
      <c r="JU75" s="1"/>
      <c r="JV75" s="1"/>
      <c r="JW75" s="1"/>
      <c r="JX75" s="1"/>
      <c r="JY75" s="1"/>
      <c r="JZ75" s="1"/>
      <c r="KA75" s="1"/>
      <c r="KB75" s="1"/>
      <c r="KC75" s="1"/>
      <c r="KD75" s="1"/>
      <c r="KE75" s="1"/>
      <c r="KF75" s="1"/>
      <c r="KG75" s="1"/>
      <c r="KH75" s="1"/>
      <c r="KI75" s="1"/>
      <c r="KJ75" s="1"/>
      <c r="KK75" s="1"/>
      <c r="KL75" s="1"/>
      <c r="KM75" s="1"/>
      <c r="KN75" s="1"/>
      <c r="KO75" s="1"/>
      <c r="KP75" s="1"/>
      <c r="KQ75" s="1"/>
      <c r="KR75" s="1"/>
      <c r="KS75" s="1"/>
      <c r="KT75" s="1"/>
      <c r="KU75" s="1"/>
      <c r="KV75" s="1"/>
      <c r="KW75" s="1"/>
      <c r="KX75" s="1"/>
      <c r="KY75" s="1"/>
      <c r="KZ75" s="1"/>
      <c r="LA75" s="1"/>
      <c r="LB75" s="1"/>
      <c r="LC75" s="1"/>
      <c r="LD75" s="1"/>
      <c r="LE75" s="1"/>
      <c r="LF75" s="1"/>
      <c r="LG75" s="1"/>
      <c r="LH75" s="1"/>
      <c r="LI75" s="1"/>
      <c r="LJ75" s="1"/>
      <c r="LK75" s="1"/>
      <c r="LL75" s="1"/>
      <c r="LM75" s="1"/>
      <c r="LN75" s="1"/>
      <c r="LO75" s="1"/>
      <c r="LP75" s="1"/>
      <c r="LQ75" s="1"/>
      <c r="LR75" s="1"/>
      <c r="LS75" s="1"/>
      <c r="LT75" s="1"/>
      <c r="LU75" s="1"/>
      <c r="LV75" s="1"/>
      <c r="LW75" s="1"/>
      <c r="LX75" s="1"/>
      <c r="LY75" s="1"/>
      <c r="LZ75" s="1"/>
      <c r="MA75" s="1"/>
      <c r="MB75" s="1"/>
      <c r="MC75" s="1"/>
      <c r="MD75" s="1"/>
      <c r="ME75" s="1"/>
      <c r="MF75" s="1"/>
      <c r="MG75" s="1"/>
      <c r="MH75" s="1"/>
      <c r="MI75" s="1"/>
      <c r="MJ75" s="1"/>
      <c r="MK75" s="1"/>
      <c r="ML75" s="1"/>
      <c r="MM75" s="1"/>
      <c r="MN75" s="1"/>
      <c r="MO75" s="1"/>
      <c r="MP75" s="1"/>
      <c r="MQ75" s="1"/>
      <c r="MR75" s="1"/>
      <c r="MS75" s="1"/>
      <c r="MT75" s="1"/>
      <c r="MU75" s="1"/>
      <c r="MV75" s="1"/>
      <c r="MW75" s="1"/>
      <c r="MX75" s="1"/>
      <c r="MY75" s="1"/>
      <c r="MZ75" s="1"/>
      <c r="NA75" s="1"/>
      <c r="NB75" s="1"/>
      <c r="NC75" s="1"/>
      <c r="ND75" s="1"/>
      <c r="NE75" s="1"/>
      <c r="NF75" s="1"/>
      <c r="NG75" s="1"/>
      <c r="NH75" s="1"/>
      <c r="NI75" s="1"/>
      <c r="NJ75" s="1"/>
      <c r="NK75" s="1"/>
      <c r="NL75" s="1"/>
      <c r="NM75" s="1"/>
      <c r="NN75" s="1"/>
      <c r="NO75" s="1"/>
      <c r="NP75" s="1"/>
      <c r="NQ75" s="1"/>
      <c r="NR75" s="1"/>
      <c r="NS75" s="1"/>
      <c r="NT75" s="1"/>
      <c r="NU75" s="1"/>
      <c r="NV75" s="1"/>
      <c r="NW75" s="1"/>
      <c r="NX75" s="1"/>
      <c r="NY75" s="1"/>
      <c r="NZ75" s="1"/>
      <c r="OA75" s="1"/>
      <c r="OB75" s="1"/>
      <c r="OC75" s="1"/>
      <c r="OD75" s="1"/>
      <c r="OE75" s="1"/>
      <c r="OF75" s="1"/>
      <c r="OG75" s="1"/>
      <c r="OH75" s="1"/>
      <c r="OI75" s="1"/>
      <c r="OJ75" s="1"/>
      <c r="OK75" s="1"/>
      <c r="OL75" s="1"/>
      <c r="OM75" s="1"/>
      <c r="ON75" s="1"/>
      <c r="OO75" s="1"/>
      <c r="OP75" s="1"/>
      <c r="OQ75" s="1"/>
      <c r="OR75" s="1"/>
      <c r="OS75" s="1"/>
      <c r="OT75" s="1"/>
      <c r="OU75" s="1"/>
      <c r="OV75" s="1"/>
      <c r="OW75" s="1"/>
      <c r="OX75" s="1"/>
      <c r="OY75" s="1"/>
      <c r="OZ75" s="1"/>
      <c r="PA75" s="1"/>
      <c r="PB75" s="1"/>
      <c r="PC75" s="1"/>
      <c r="PD75" s="1"/>
      <c r="PE75" s="1"/>
      <c r="PF75" s="1"/>
      <c r="PG75" s="1"/>
      <c r="PH75" s="1"/>
      <c r="PI75" s="1"/>
      <c r="PJ75" s="1"/>
      <c r="PK75" s="1"/>
      <c r="PL75" s="1"/>
      <c r="PM75" s="1"/>
      <c r="PN75" s="1"/>
      <c r="PO75" s="1"/>
      <c r="PP75" s="1"/>
      <c r="PQ75" s="1"/>
      <c r="PR75" s="1"/>
      <c r="PS75" s="1"/>
      <c r="PT75" s="1"/>
      <c r="PU75" s="1"/>
      <c r="PV75" s="1"/>
      <c r="PW75" s="1"/>
      <c r="PX75" s="1"/>
      <c r="PY75" s="1"/>
      <c r="PZ75" s="1"/>
      <c r="QA75" s="1"/>
      <c r="QB75" s="1"/>
      <c r="QC75" s="1"/>
      <c r="QD75" s="1"/>
      <c r="QE75" s="1"/>
      <c r="QF75" s="1"/>
      <c r="QG75" s="1"/>
      <c r="QH75" s="1"/>
      <c r="QI75" s="1"/>
      <c r="QJ75" s="1"/>
      <c r="QK75" s="1"/>
      <c r="QL75" s="1"/>
      <c r="QM75" s="1"/>
      <c r="QN75" s="1"/>
      <c r="QO75" s="1"/>
      <c r="QP75" s="1"/>
      <c r="QQ75" s="1"/>
      <c r="QR75" s="1"/>
      <c r="QS75" s="1"/>
      <c r="QT75" s="1"/>
      <c r="QU75" s="1"/>
      <c r="QV75" s="1"/>
      <c r="QW75" s="1"/>
      <c r="QX75" s="1"/>
      <c r="QY75" s="1"/>
      <c r="QZ75" s="1"/>
      <c r="RA75" s="1"/>
      <c r="RB75" s="1"/>
      <c r="RC75" s="1"/>
      <c r="RD75" s="1"/>
      <c r="RE75" s="1"/>
      <c r="RF75" s="1"/>
      <c r="RG75" s="1"/>
      <c r="RH75" s="1"/>
      <c r="RI75" s="1"/>
      <c r="RJ75" s="1"/>
      <c r="RK75" s="1"/>
      <c r="RL75" s="1"/>
      <c r="RM75" s="1"/>
      <c r="RN75" s="1"/>
      <c r="RO75" s="1"/>
      <c r="RP75" s="1"/>
      <c r="RQ75" s="1"/>
      <c r="RR75" s="1"/>
      <c r="RS75" s="1"/>
      <c r="RT75" s="1"/>
      <c r="RU75" s="1"/>
      <c r="RV75" s="1"/>
      <c r="RW75" s="1"/>
      <c r="RX75" s="1"/>
      <c r="RY75" s="1"/>
      <c r="RZ75" s="1"/>
      <c r="SA75" s="1"/>
      <c r="SB75" s="1"/>
      <c r="SC75" s="1"/>
      <c r="SD75" s="1"/>
      <c r="SE75" s="1"/>
      <c r="SF75" s="1"/>
      <c r="SG75" s="1"/>
      <c r="SH75" s="1"/>
      <c r="SI75" s="1"/>
      <c r="SJ75" s="1"/>
      <c r="SK75" s="1"/>
      <c r="SL75" s="1"/>
      <c r="SM75" s="1"/>
      <c r="SN75" s="1"/>
      <c r="SO75" s="1"/>
      <c r="SP75" s="1"/>
      <c r="SQ75" s="1"/>
      <c r="SR75" s="1"/>
      <c r="SS75" s="1"/>
      <c r="ST75" s="1"/>
      <c r="SU75" s="1"/>
      <c r="SV75" s="1"/>
      <c r="SW75" s="1"/>
      <c r="SX75" s="1"/>
      <c r="SY75" s="1"/>
      <c r="SZ75" s="1"/>
      <c r="TA75" s="1"/>
      <c r="TB75" s="1"/>
      <c r="TC75" s="1"/>
      <c r="TD75" s="1"/>
      <c r="TE75" s="1"/>
      <c r="TF75" s="1"/>
      <c r="TG75" s="1"/>
      <c r="TH75" s="1"/>
      <c r="TI75" s="1"/>
      <c r="TJ75" s="1"/>
      <c r="TK75" s="1"/>
      <c r="TL75" s="1"/>
      <c r="TM75" s="1"/>
      <c r="TN75" s="1"/>
      <c r="TO75" s="1"/>
      <c r="TP75" s="1"/>
      <c r="TQ75" s="1"/>
      <c r="TR75" s="1"/>
      <c r="TS75" s="1"/>
      <c r="TT75" s="1"/>
      <c r="TU75" s="1"/>
      <c r="TV75" s="1"/>
      <c r="TW75" s="1"/>
      <c r="TX75" s="1"/>
      <c r="TY75" s="1"/>
      <c r="TZ75" s="1"/>
      <c r="UA75" s="1"/>
      <c r="UB75" s="1"/>
      <c r="UC75" s="1"/>
      <c r="UD75" s="1"/>
      <c r="UE75" s="1"/>
      <c r="UF75" s="1"/>
      <c r="UG75" s="1"/>
      <c r="UH75" s="1"/>
      <c r="UI75" s="1"/>
      <c r="UJ75" s="1"/>
      <c r="UK75" s="1"/>
      <c r="UL75" s="1"/>
      <c r="UM75" s="1"/>
      <c r="UN75" s="1"/>
      <c r="UO75" s="1"/>
      <c r="UP75" s="1"/>
      <c r="UQ75" s="1"/>
      <c r="UR75" s="1"/>
      <c r="US75" s="1"/>
      <c r="UT75" s="1"/>
      <c r="UU75" s="1"/>
      <c r="UV75" s="1"/>
      <c r="UW75" s="1"/>
      <c r="UX75" s="1"/>
      <c r="UY75" s="1"/>
      <c r="UZ75" s="1"/>
      <c r="VA75" s="1"/>
      <c r="VB75" s="1"/>
      <c r="VC75" s="1"/>
      <c r="VD75" s="1"/>
      <c r="VE75" s="1"/>
      <c r="VF75" s="1"/>
      <c r="VG75" s="1"/>
      <c r="VH75" s="1"/>
      <c r="VI75" s="1"/>
      <c r="VJ75" s="1"/>
      <c r="VK75" s="1"/>
      <c r="VL75" s="1"/>
      <c r="VM75" s="1"/>
      <c r="VN75" s="1"/>
      <c r="VO75" s="1"/>
      <c r="VP75" s="1"/>
    </row>
    <row r="76" spans="2:588" s="2" customFormat="1" x14ac:dyDescent="0.25">
      <c r="B76" s="1"/>
      <c r="C76" s="273"/>
      <c r="D76" s="273"/>
      <c r="E76" s="273"/>
      <c r="F76" s="273"/>
      <c r="G76" s="273"/>
      <c r="H76" s="1"/>
      <c r="J76" s="57"/>
      <c r="K76" s="18"/>
      <c r="L76" s="18"/>
      <c r="M76" s="18"/>
      <c r="N76" s="18"/>
      <c r="O76" s="18"/>
      <c r="P76" s="18"/>
      <c r="Q76" s="18"/>
      <c r="R76" s="18"/>
      <c r="S76" s="18"/>
      <c r="T76" s="18"/>
      <c r="U76" s="18"/>
      <c r="V76" s="18"/>
      <c r="W76" s="18"/>
      <c r="X76" s="18"/>
      <c r="Y76" s="18"/>
      <c r="Z76" s="18"/>
      <c r="AA76" s="18"/>
      <c r="AB76" s="18"/>
      <c r="AC76" s="18"/>
      <c r="AD76" s="18"/>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c r="IQ76" s="1"/>
      <c r="IR76" s="1"/>
      <c r="IS76" s="1"/>
      <c r="IT76" s="1"/>
      <c r="IU76" s="1"/>
      <c r="IV76" s="1"/>
      <c r="IW76" s="1"/>
      <c r="IX76" s="1"/>
      <c r="IY76" s="1"/>
      <c r="IZ76" s="1"/>
      <c r="JA76" s="1"/>
      <c r="JB76" s="1"/>
      <c r="JC76" s="1"/>
      <c r="JD76" s="1"/>
      <c r="JE76" s="1"/>
      <c r="JF76" s="1"/>
      <c r="JG76" s="1"/>
      <c r="JH76" s="1"/>
      <c r="JI76" s="1"/>
      <c r="JJ76" s="1"/>
      <c r="JK76" s="1"/>
      <c r="JL76" s="1"/>
      <c r="JM76" s="1"/>
      <c r="JN76" s="1"/>
      <c r="JO76" s="1"/>
      <c r="JP76" s="1"/>
      <c r="JQ76" s="1"/>
      <c r="JR76" s="1"/>
      <c r="JS76" s="1"/>
      <c r="JT76" s="1"/>
      <c r="JU76" s="1"/>
      <c r="JV76" s="1"/>
      <c r="JW76" s="1"/>
      <c r="JX76" s="1"/>
      <c r="JY76" s="1"/>
      <c r="JZ76" s="1"/>
      <c r="KA76" s="1"/>
      <c r="KB76" s="1"/>
      <c r="KC76" s="1"/>
      <c r="KD76" s="1"/>
      <c r="KE76" s="1"/>
      <c r="KF76" s="1"/>
      <c r="KG76" s="1"/>
      <c r="KH76" s="1"/>
      <c r="KI76" s="1"/>
      <c r="KJ76" s="1"/>
      <c r="KK76" s="1"/>
      <c r="KL76" s="1"/>
      <c r="KM76" s="1"/>
      <c r="KN76" s="1"/>
      <c r="KO76" s="1"/>
      <c r="KP76" s="1"/>
      <c r="KQ76" s="1"/>
      <c r="KR76" s="1"/>
      <c r="KS76" s="1"/>
      <c r="KT76" s="1"/>
      <c r="KU76" s="1"/>
      <c r="KV76" s="1"/>
      <c r="KW76" s="1"/>
      <c r="KX76" s="1"/>
      <c r="KY76" s="1"/>
      <c r="KZ76" s="1"/>
      <c r="LA76" s="1"/>
      <c r="LB76" s="1"/>
      <c r="LC76" s="1"/>
      <c r="LD76" s="1"/>
      <c r="LE76" s="1"/>
      <c r="LF76" s="1"/>
      <c r="LG76" s="1"/>
      <c r="LH76" s="1"/>
      <c r="LI76" s="1"/>
      <c r="LJ76" s="1"/>
      <c r="LK76" s="1"/>
      <c r="LL76" s="1"/>
      <c r="LM76" s="1"/>
      <c r="LN76" s="1"/>
      <c r="LO76" s="1"/>
      <c r="LP76" s="1"/>
      <c r="LQ76" s="1"/>
      <c r="LR76" s="1"/>
      <c r="LS76" s="1"/>
      <c r="LT76" s="1"/>
      <c r="LU76" s="1"/>
      <c r="LV76" s="1"/>
      <c r="LW76" s="1"/>
      <c r="LX76" s="1"/>
      <c r="LY76" s="1"/>
      <c r="LZ76" s="1"/>
      <c r="MA76" s="1"/>
      <c r="MB76" s="1"/>
      <c r="MC76" s="1"/>
      <c r="MD76" s="1"/>
      <c r="ME76" s="1"/>
      <c r="MF76" s="1"/>
      <c r="MG76" s="1"/>
      <c r="MH76" s="1"/>
      <c r="MI76" s="1"/>
      <c r="MJ76" s="1"/>
      <c r="MK76" s="1"/>
      <c r="ML76" s="1"/>
      <c r="MM76" s="1"/>
      <c r="MN76" s="1"/>
      <c r="MO76" s="1"/>
      <c r="MP76" s="1"/>
      <c r="MQ76" s="1"/>
      <c r="MR76" s="1"/>
      <c r="MS76" s="1"/>
      <c r="MT76" s="1"/>
      <c r="MU76" s="1"/>
      <c r="MV76" s="1"/>
      <c r="MW76" s="1"/>
      <c r="MX76" s="1"/>
      <c r="MY76" s="1"/>
      <c r="MZ76" s="1"/>
      <c r="NA76" s="1"/>
      <c r="NB76" s="1"/>
      <c r="NC76" s="1"/>
      <c r="ND76" s="1"/>
      <c r="NE76" s="1"/>
      <c r="NF76" s="1"/>
      <c r="NG76" s="1"/>
      <c r="NH76" s="1"/>
      <c r="NI76" s="1"/>
      <c r="NJ76" s="1"/>
      <c r="NK76" s="1"/>
      <c r="NL76" s="1"/>
      <c r="NM76" s="1"/>
      <c r="NN76" s="1"/>
      <c r="NO76" s="1"/>
      <c r="NP76" s="1"/>
      <c r="NQ76" s="1"/>
      <c r="NR76" s="1"/>
      <c r="NS76" s="1"/>
      <c r="NT76" s="1"/>
      <c r="NU76" s="1"/>
      <c r="NV76" s="1"/>
      <c r="NW76" s="1"/>
      <c r="NX76" s="1"/>
      <c r="NY76" s="1"/>
      <c r="NZ76" s="1"/>
      <c r="OA76" s="1"/>
      <c r="OB76" s="1"/>
      <c r="OC76" s="1"/>
      <c r="OD76" s="1"/>
      <c r="OE76" s="1"/>
      <c r="OF76" s="1"/>
      <c r="OG76" s="1"/>
      <c r="OH76" s="1"/>
      <c r="OI76" s="1"/>
      <c r="OJ76" s="1"/>
      <c r="OK76" s="1"/>
      <c r="OL76" s="1"/>
      <c r="OM76" s="1"/>
      <c r="ON76" s="1"/>
      <c r="OO76" s="1"/>
      <c r="OP76" s="1"/>
      <c r="OQ76" s="1"/>
      <c r="OR76" s="1"/>
      <c r="OS76" s="1"/>
      <c r="OT76" s="1"/>
      <c r="OU76" s="1"/>
      <c r="OV76" s="1"/>
      <c r="OW76" s="1"/>
      <c r="OX76" s="1"/>
      <c r="OY76" s="1"/>
      <c r="OZ76" s="1"/>
      <c r="PA76" s="1"/>
      <c r="PB76" s="1"/>
      <c r="PC76" s="1"/>
      <c r="PD76" s="1"/>
      <c r="PE76" s="1"/>
      <c r="PF76" s="1"/>
      <c r="PG76" s="1"/>
      <c r="PH76" s="1"/>
      <c r="PI76" s="1"/>
      <c r="PJ76" s="1"/>
      <c r="PK76" s="1"/>
      <c r="PL76" s="1"/>
      <c r="PM76" s="1"/>
      <c r="PN76" s="1"/>
      <c r="PO76" s="1"/>
      <c r="PP76" s="1"/>
      <c r="PQ76" s="1"/>
      <c r="PR76" s="1"/>
      <c r="PS76" s="1"/>
      <c r="PT76" s="1"/>
      <c r="PU76" s="1"/>
      <c r="PV76" s="1"/>
      <c r="PW76" s="1"/>
      <c r="PX76" s="1"/>
      <c r="PY76" s="1"/>
      <c r="PZ76" s="1"/>
      <c r="QA76" s="1"/>
      <c r="QB76" s="1"/>
      <c r="QC76" s="1"/>
      <c r="QD76" s="1"/>
      <c r="QE76" s="1"/>
      <c r="QF76" s="1"/>
      <c r="QG76" s="1"/>
      <c r="QH76" s="1"/>
      <c r="QI76" s="1"/>
      <c r="QJ76" s="1"/>
      <c r="QK76" s="1"/>
      <c r="QL76" s="1"/>
      <c r="QM76" s="1"/>
      <c r="QN76" s="1"/>
      <c r="QO76" s="1"/>
      <c r="QP76" s="1"/>
      <c r="QQ76" s="1"/>
      <c r="QR76" s="1"/>
      <c r="QS76" s="1"/>
      <c r="QT76" s="1"/>
      <c r="QU76" s="1"/>
      <c r="QV76" s="1"/>
      <c r="QW76" s="1"/>
      <c r="QX76" s="1"/>
      <c r="QY76" s="1"/>
      <c r="QZ76" s="1"/>
      <c r="RA76" s="1"/>
      <c r="RB76" s="1"/>
      <c r="RC76" s="1"/>
      <c r="RD76" s="1"/>
      <c r="RE76" s="1"/>
      <c r="RF76" s="1"/>
      <c r="RG76" s="1"/>
      <c r="RH76" s="1"/>
      <c r="RI76" s="1"/>
      <c r="RJ76" s="1"/>
      <c r="RK76" s="1"/>
      <c r="RL76" s="1"/>
      <c r="RM76" s="1"/>
      <c r="RN76" s="1"/>
      <c r="RO76" s="1"/>
      <c r="RP76" s="1"/>
      <c r="RQ76" s="1"/>
      <c r="RR76" s="1"/>
      <c r="RS76" s="1"/>
      <c r="RT76" s="1"/>
      <c r="RU76" s="1"/>
      <c r="RV76" s="1"/>
      <c r="RW76" s="1"/>
      <c r="RX76" s="1"/>
      <c r="RY76" s="1"/>
      <c r="RZ76" s="1"/>
      <c r="SA76" s="1"/>
      <c r="SB76" s="1"/>
      <c r="SC76" s="1"/>
      <c r="SD76" s="1"/>
      <c r="SE76" s="1"/>
      <c r="SF76" s="1"/>
      <c r="SG76" s="1"/>
      <c r="SH76" s="1"/>
      <c r="SI76" s="1"/>
      <c r="SJ76" s="1"/>
      <c r="SK76" s="1"/>
      <c r="SL76" s="1"/>
      <c r="SM76" s="1"/>
      <c r="SN76" s="1"/>
      <c r="SO76" s="1"/>
      <c r="SP76" s="1"/>
      <c r="SQ76" s="1"/>
      <c r="SR76" s="1"/>
      <c r="SS76" s="1"/>
      <c r="ST76" s="1"/>
      <c r="SU76" s="1"/>
      <c r="SV76" s="1"/>
      <c r="SW76" s="1"/>
      <c r="SX76" s="1"/>
      <c r="SY76" s="1"/>
      <c r="SZ76" s="1"/>
      <c r="TA76" s="1"/>
      <c r="TB76" s="1"/>
      <c r="TC76" s="1"/>
      <c r="TD76" s="1"/>
      <c r="TE76" s="1"/>
      <c r="TF76" s="1"/>
      <c r="TG76" s="1"/>
      <c r="TH76" s="1"/>
      <c r="TI76" s="1"/>
      <c r="TJ76" s="1"/>
      <c r="TK76" s="1"/>
      <c r="TL76" s="1"/>
      <c r="TM76" s="1"/>
      <c r="TN76" s="1"/>
      <c r="TO76" s="1"/>
      <c r="TP76" s="1"/>
      <c r="TQ76" s="1"/>
      <c r="TR76" s="1"/>
      <c r="TS76" s="1"/>
      <c r="TT76" s="1"/>
      <c r="TU76" s="1"/>
      <c r="TV76" s="1"/>
      <c r="TW76" s="1"/>
      <c r="TX76" s="1"/>
      <c r="TY76" s="1"/>
      <c r="TZ76" s="1"/>
      <c r="UA76" s="1"/>
      <c r="UB76" s="1"/>
      <c r="UC76" s="1"/>
      <c r="UD76" s="1"/>
      <c r="UE76" s="1"/>
      <c r="UF76" s="1"/>
      <c r="UG76" s="1"/>
      <c r="UH76" s="1"/>
      <c r="UI76" s="1"/>
      <c r="UJ76" s="1"/>
      <c r="UK76" s="1"/>
      <c r="UL76" s="1"/>
      <c r="UM76" s="1"/>
      <c r="UN76" s="1"/>
      <c r="UO76" s="1"/>
      <c r="UP76" s="1"/>
      <c r="UQ76" s="1"/>
      <c r="UR76" s="1"/>
      <c r="US76" s="1"/>
      <c r="UT76" s="1"/>
      <c r="UU76" s="1"/>
      <c r="UV76" s="1"/>
      <c r="UW76" s="1"/>
      <c r="UX76" s="1"/>
      <c r="UY76" s="1"/>
      <c r="UZ76" s="1"/>
      <c r="VA76" s="1"/>
      <c r="VB76" s="1"/>
      <c r="VC76" s="1"/>
      <c r="VD76" s="1"/>
      <c r="VE76" s="1"/>
      <c r="VF76" s="1"/>
      <c r="VG76" s="1"/>
      <c r="VH76" s="1"/>
      <c r="VI76" s="1"/>
      <c r="VJ76" s="1"/>
      <c r="VK76" s="1"/>
      <c r="VL76" s="1"/>
      <c r="VM76" s="1"/>
      <c r="VN76" s="1"/>
      <c r="VO76" s="1"/>
      <c r="VP76" s="1"/>
    </row>
    <row r="77" spans="2:588" s="2" customFormat="1" x14ac:dyDescent="0.25">
      <c r="B77" s="1"/>
      <c r="C77" s="273"/>
      <c r="D77" s="273"/>
      <c r="E77" s="273"/>
      <c r="F77" s="273"/>
      <c r="G77" s="273"/>
      <c r="H77" s="1"/>
      <c r="J77" s="57"/>
      <c r="K77" s="18"/>
      <c r="L77" s="18"/>
      <c r="M77" s="18"/>
      <c r="N77" s="18"/>
      <c r="O77" s="18"/>
      <c r="P77" s="18"/>
      <c r="Q77" s="18"/>
      <c r="R77" s="18"/>
      <c r="S77" s="18"/>
      <c r="T77" s="18"/>
      <c r="U77" s="18"/>
      <c r="V77" s="18"/>
      <c r="W77" s="18"/>
      <c r="X77" s="18"/>
      <c r="Y77" s="18"/>
      <c r="Z77" s="18"/>
      <c r="AA77" s="18"/>
      <c r="AB77" s="18"/>
      <c r="AC77" s="18"/>
      <c r="AD77" s="18"/>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c r="IQ77" s="1"/>
      <c r="IR77" s="1"/>
      <c r="IS77" s="1"/>
      <c r="IT77" s="1"/>
      <c r="IU77" s="1"/>
      <c r="IV77" s="1"/>
      <c r="IW77" s="1"/>
      <c r="IX77" s="1"/>
      <c r="IY77" s="1"/>
      <c r="IZ77" s="1"/>
      <c r="JA77" s="1"/>
      <c r="JB77" s="1"/>
      <c r="JC77" s="1"/>
      <c r="JD77" s="1"/>
      <c r="JE77" s="1"/>
      <c r="JF77" s="1"/>
      <c r="JG77" s="1"/>
      <c r="JH77" s="1"/>
      <c r="JI77" s="1"/>
      <c r="JJ77" s="1"/>
      <c r="JK77" s="1"/>
      <c r="JL77" s="1"/>
      <c r="JM77" s="1"/>
      <c r="JN77" s="1"/>
      <c r="JO77" s="1"/>
      <c r="JP77" s="1"/>
      <c r="JQ77" s="1"/>
      <c r="JR77" s="1"/>
      <c r="JS77" s="1"/>
      <c r="JT77" s="1"/>
      <c r="JU77" s="1"/>
      <c r="JV77" s="1"/>
      <c r="JW77" s="1"/>
      <c r="JX77" s="1"/>
      <c r="JY77" s="1"/>
      <c r="JZ77" s="1"/>
      <c r="KA77" s="1"/>
      <c r="KB77" s="1"/>
      <c r="KC77" s="1"/>
      <c r="KD77" s="1"/>
      <c r="KE77" s="1"/>
      <c r="KF77" s="1"/>
      <c r="KG77" s="1"/>
      <c r="KH77" s="1"/>
      <c r="KI77" s="1"/>
      <c r="KJ77" s="1"/>
      <c r="KK77" s="1"/>
      <c r="KL77" s="1"/>
      <c r="KM77" s="1"/>
      <c r="KN77" s="1"/>
      <c r="KO77" s="1"/>
      <c r="KP77" s="1"/>
      <c r="KQ77" s="1"/>
      <c r="KR77" s="1"/>
      <c r="KS77" s="1"/>
      <c r="KT77" s="1"/>
      <c r="KU77" s="1"/>
      <c r="KV77" s="1"/>
      <c r="KW77" s="1"/>
      <c r="KX77" s="1"/>
      <c r="KY77" s="1"/>
      <c r="KZ77" s="1"/>
      <c r="LA77" s="1"/>
      <c r="LB77" s="1"/>
      <c r="LC77" s="1"/>
      <c r="LD77" s="1"/>
      <c r="LE77" s="1"/>
      <c r="LF77" s="1"/>
      <c r="LG77" s="1"/>
      <c r="LH77" s="1"/>
      <c r="LI77" s="1"/>
      <c r="LJ77" s="1"/>
      <c r="LK77" s="1"/>
      <c r="LL77" s="1"/>
      <c r="LM77" s="1"/>
      <c r="LN77" s="1"/>
      <c r="LO77" s="1"/>
      <c r="LP77" s="1"/>
      <c r="LQ77" s="1"/>
      <c r="LR77" s="1"/>
      <c r="LS77" s="1"/>
      <c r="LT77" s="1"/>
      <c r="LU77" s="1"/>
      <c r="LV77" s="1"/>
      <c r="LW77" s="1"/>
      <c r="LX77" s="1"/>
      <c r="LY77" s="1"/>
      <c r="LZ77" s="1"/>
      <c r="MA77" s="1"/>
      <c r="MB77" s="1"/>
      <c r="MC77" s="1"/>
      <c r="MD77" s="1"/>
      <c r="ME77" s="1"/>
      <c r="MF77" s="1"/>
      <c r="MG77" s="1"/>
      <c r="MH77" s="1"/>
      <c r="MI77" s="1"/>
      <c r="MJ77" s="1"/>
      <c r="MK77" s="1"/>
      <c r="ML77" s="1"/>
      <c r="MM77" s="1"/>
      <c r="MN77" s="1"/>
      <c r="MO77" s="1"/>
      <c r="MP77" s="1"/>
      <c r="MQ77" s="1"/>
      <c r="MR77" s="1"/>
      <c r="MS77" s="1"/>
      <c r="MT77" s="1"/>
      <c r="MU77" s="1"/>
      <c r="MV77" s="1"/>
      <c r="MW77" s="1"/>
      <c r="MX77" s="1"/>
      <c r="MY77" s="1"/>
      <c r="MZ77" s="1"/>
      <c r="NA77" s="1"/>
      <c r="NB77" s="1"/>
      <c r="NC77" s="1"/>
      <c r="ND77" s="1"/>
      <c r="NE77" s="1"/>
      <c r="NF77" s="1"/>
      <c r="NG77" s="1"/>
      <c r="NH77" s="1"/>
      <c r="NI77" s="1"/>
      <c r="NJ77" s="1"/>
      <c r="NK77" s="1"/>
      <c r="NL77" s="1"/>
      <c r="NM77" s="1"/>
      <c r="NN77" s="1"/>
      <c r="NO77" s="1"/>
      <c r="NP77" s="1"/>
      <c r="NQ77" s="1"/>
      <c r="NR77" s="1"/>
      <c r="NS77" s="1"/>
      <c r="NT77" s="1"/>
      <c r="NU77" s="1"/>
      <c r="NV77" s="1"/>
      <c r="NW77" s="1"/>
      <c r="NX77" s="1"/>
      <c r="NY77" s="1"/>
      <c r="NZ77" s="1"/>
      <c r="OA77" s="1"/>
      <c r="OB77" s="1"/>
      <c r="OC77" s="1"/>
      <c r="OD77" s="1"/>
      <c r="OE77" s="1"/>
      <c r="OF77" s="1"/>
      <c r="OG77" s="1"/>
      <c r="OH77" s="1"/>
      <c r="OI77" s="1"/>
      <c r="OJ77" s="1"/>
      <c r="OK77" s="1"/>
      <c r="OL77" s="1"/>
      <c r="OM77" s="1"/>
      <c r="ON77" s="1"/>
      <c r="OO77" s="1"/>
      <c r="OP77" s="1"/>
      <c r="OQ77" s="1"/>
      <c r="OR77" s="1"/>
      <c r="OS77" s="1"/>
      <c r="OT77" s="1"/>
      <c r="OU77" s="1"/>
      <c r="OV77" s="1"/>
      <c r="OW77" s="1"/>
      <c r="OX77" s="1"/>
      <c r="OY77" s="1"/>
      <c r="OZ77" s="1"/>
      <c r="PA77" s="1"/>
      <c r="PB77" s="1"/>
      <c r="PC77" s="1"/>
      <c r="PD77" s="1"/>
      <c r="PE77" s="1"/>
      <c r="PF77" s="1"/>
      <c r="PG77" s="1"/>
      <c r="PH77" s="1"/>
      <c r="PI77" s="1"/>
      <c r="PJ77" s="1"/>
      <c r="PK77" s="1"/>
      <c r="PL77" s="1"/>
      <c r="PM77" s="1"/>
      <c r="PN77" s="1"/>
      <c r="PO77" s="1"/>
      <c r="PP77" s="1"/>
      <c r="PQ77" s="1"/>
      <c r="PR77" s="1"/>
      <c r="PS77" s="1"/>
      <c r="PT77" s="1"/>
      <c r="PU77" s="1"/>
      <c r="PV77" s="1"/>
      <c r="PW77" s="1"/>
      <c r="PX77" s="1"/>
      <c r="PY77" s="1"/>
      <c r="PZ77" s="1"/>
      <c r="QA77" s="1"/>
      <c r="QB77" s="1"/>
      <c r="QC77" s="1"/>
      <c r="QD77" s="1"/>
      <c r="QE77" s="1"/>
      <c r="QF77" s="1"/>
      <c r="QG77" s="1"/>
      <c r="QH77" s="1"/>
      <c r="QI77" s="1"/>
      <c r="QJ77" s="1"/>
      <c r="QK77" s="1"/>
      <c r="QL77" s="1"/>
      <c r="QM77" s="1"/>
      <c r="QN77" s="1"/>
      <c r="QO77" s="1"/>
      <c r="QP77" s="1"/>
      <c r="QQ77" s="1"/>
      <c r="QR77" s="1"/>
      <c r="QS77" s="1"/>
      <c r="QT77" s="1"/>
      <c r="QU77" s="1"/>
      <c r="QV77" s="1"/>
      <c r="QW77" s="1"/>
      <c r="QX77" s="1"/>
      <c r="QY77" s="1"/>
      <c r="QZ77" s="1"/>
      <c r="RA77" s="1"/>
      <c r="RB77" s="1"/>
      <c r="RC77" s="1"/>
      <c r="RD77" s="1"/>
      <c r="RE77" s="1"/>
      <c r="RF77" s="1"/>
      <c r="RG77" s="1"/>
      <c r="RH77" s="1"/>
      <c r="RI77" s="1"/>
      <c r="RJ77" s="1"/>
      <c r="RK77" s="1"/>
      <c r="RL77" s="1"/>
      <c r="RM77" s="1"/>
      <c r="RN77" s="1"/>
      <c r="RO77" s="1"/>
      <c r="RP77" s="1"/>
      <c r="RQ77" s="1"/>
      <c r="RR77" s="1"/>
      <c r="RS77" s="1"/>
      <c r="RT77" s="1"/>
      <c r="RU77" s="1"/>
      <c r="RV77" s="1"/>
      <c r="RW77" s="1"/>
      <c r="RX77" s="1"/>
      <c r="RY77" s="1"/>
      <c r="RZ77" s="1"/>
      <c r="SA77" s="1"/>
      <c r="SB77" s="1"/>
      <c r="SC77" s="1"/>
      <c r="SD77" s="1"/>
      <c r="SE77" s="1"/>
      <c r="SF77" s="1"/>
      <c r="SG77" s="1"/>
      <c r="SH77" s="1"/>
      <c r="SI77" s="1"/>
      <c r="SJ77" s="1"/>
      <c r="SK77" s="1"/>
      <c r="SL77" s="1"/>
      <c r="SM77" s="1"/>
      <c r="SN77" s="1"/>
      <c r="SO77" s="1"/>
      <c r="SP77" s="1"/>
      <c r="SQ77" s="1"/>
      <c r="SR77" s="1"/>
      <c r="SS77" s="1"/>
      <c r="ST77" s="1"/>
      <c r="SU77" s="1"/>
      <c r="SV77" s="1"/>
      <c r="SW77" s="1"/>
      <c r="SX77" s="1"/>
      <c r="SY77" s="1"/>
      <c r="SZ77" s="1"/>
      <c r="TA77" s="1"/>
      <c r="TB77" s="1"/>
      <c r="TC77" s="1"/>
      <c r="TD77" s="1"/>
      <c r="TE77" s="1"/>
      <c r="TF77" s="1"/>
      <c r="TG77" s="1"/>
      <c r="TH77" s="1"/>
      <c r="TI77" s="1"/>
      <c r="TJ77" s="1"/>
      <c r="TK77" s="1"/>
      <c r="TL77" s="1"/>
      <c r="TM77" s="1"/>
      <c r="TN77" s="1"/>
      <c r="TO77" s="1"/>
      <c r="TP77" s="1"/>
      <c r="TQ77" s="1"/>
      <c r="TR77" s="1"/>
      <c r="TS77" s="1"/>
      <c r="TT77" s="1"/>
      <c r="TU77" s="1"/>
      <c r="TV77" s="1"/>
      <c r="TW77" s="1"/>
      <c r="TX77" s="1"/>
      <c r="TY77" s="1"/>
      <c r="TZ77" s="1"/>
      <c r="UA77" s="1"/>
      <c r="UB77" s="1"/>
      <c r="UC77" s="1"/>
      <c r="UD77" s="1"/>
      <c r="UE77" s="1"/>
      <c r="UF77" s="1"/>
      <c r="UG77" s="1"/>
      <c r="UH77" s="1"/>
      <c r="UI77" s="1"/>
      <c r="UJ77" s="1"/>
      <c r="UK77" s="1"/>
      <c r="UL77" s="1"/>
      <c r="UM77" s="1"/>
      <c r="UN77" s="1"/>
      <c r="UO77" s="1"/>
      <c r="UP77" s="1"/>
      <c r="UQ77" s="1"/>
      <c r="UR77" s="1"/>
      <c r="US77" s="1"/>
      <c r="UT77" s="1"/>
      <c r="UU77" s="1"/>
      <c r="UV77" s="1"/>
      <c r="UW77" s="1"/>
      <c r="UX77" s="1"/>
      <c r="UY77" s="1"/>
      <c r="UZ77" s="1"/>
      <c r="VA77" s="1"/>
      <c r="VB77" s="1"/>
      <c r="VC77" s="1"/>
      <c r="VD77" s="1"/>
      <c r="VE77" s="1"/>
      <c r="VF77" s="1"/>
      <c r="VG77" s="1"/>
      <c r="VH77" s="1"/>
      <c r="VI77" s="1"/>
      <c r="VJ77" s="1"/>
      <c r="VK77" s="1"/>
      <c r="VL77" s="1"/>
      <c r="VM77" s="1"/>
      <c r="VN77" s="1"/>
      <c r="VO77" s="1"/>
      <c r="VP77" s="1"/>
    </row>
    <row r="78" spans="2:588" s="2" customFormat="1" x14ac:dyDescent="0.25">
      <c r="B78" s="1"/>
      <c r="C78" s="273"/>
      <c r="D78" s="273"/>
      <c r="E78" s="273"/>
      <c r="F78" s="273"/>
      <c r="G78" s="273"/>
      <c r="H78" s="1"/>
      <c r="J78" s="57"/>
      <c r="K78" s="18"/>
      <c r="L78" s="18"/>
      <c r="M78" s="18"/>
      <c r="N78" s="18"/>
      <c r="O78" s="18"/>
      <c r="P78" s="18"/>
      <c r="Q78" s="18"/>
      <c r="R78" s="18"/>
      <c r="S78" s="18"/>
      <c r="T78" s="18"/>
      <c r="U78" s="18"/>
      <c r="V78" s="18"/>
      <c r="W78" s="18"/>
      <c r="X78" s="18"/>
      <c r="Y78" s="18"/>
      <c r="Z78" s="18"/>
      <c r="AA78" s="18"/>
      <c r="AB78" s="18"/>
      <c r="AC78" s="18"/>
      <c r="AD78" s="18"/>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c r="IQ78" s="1"/>
      <c r="IR78" s="1"/>
      <c r="IS78" s="1"/>
      <c r="IT78" s="1"/>
      <c r="IU78" s="1"/>
      <c r="IV78" s="1"/>
      <c r="IW78" s="1"/>
      <c r="IX78" s="1"/>
      <c r="IY78" s="1"/>
      <c r="IZ78" s="1"/>
      <c r="JA78" s="1"/>
      <c r="JB78" s="1"/>
      <c r="JC78" s="1"/>
      <c r="JD78" s="1"/>
      <c r="JE78" s="1"/>
      <c r="JF78" s="1"/>
      <c r="JG78" s="1"/>
      <c r="JH78" s="1"/>
      <c r="JI78" s="1"/>
      <c r="JJ78" s="1"/>
      <c r="JK78" s="1"/>
      <c r="JL78" s="1"/>
      <c r="JM78" s="1"/>
      <c r="JN78" s="1"/>
      <c r="JO78" s="1"/>
      <c r="JP78" s="1"/>
      <c r="JQ78" s="1"/>
      <c r="JR78" s="1"/>
      <c r="JS78" s="1"/>
      <c r="JT78" s="1"/>
      <c r="JU78" s="1"/>
      <c r="JV78" s="1"/>
      <c r="JW78" s="1"/>
      <c r="JX78" s="1"/>
      <c r="JY78" s="1"/>
      <c r="JZ78" s="1"/>
      <c r="KA78" s="1"/>
      <c r="KB78" s="1"/>
      <c r="KC78" s="1"/>
      <c r="KD78" s="1"/>
      <c r="KE78" s="1"/>
      <c r="KF78" s="1"/>
      <c r="KG78" s="1"/>
      <c r="KH78" s="1"/>
      <c r="KI78" s="1"/>
      <c r="KJ78" s="1"/>
      <c r="KK78" s="1"/>
      <c r="KL78" s="1"/>
      <c r="KM78" s="1"/>
      <c r="KN78" s="1"/>
      <c r="KO78" s="1"/>
      <c r="KP78" s="1"/>
      <c r="KQ78" s="1"/>
      <c r="KR78" s="1"/>
      <c r="KS78" s="1"/>
      <c r="KT78" s="1"/>
      <c r="KU78" s="1"/>
      <c r="KV78" s="1"/>
      <c r="KW78" s="1"/>
      <c r="KX78" s="1"/>
      <c r="KY78" s="1"/>
      <c r="KZ78" s="1"/>
      <c r="LA78" s="1"/>
      <c r="LB78" s="1"/>
      <c r="LC78" s="1"/>
      <c r="LD78" s="1"/>
      <c r="LE78" s="1"/>
      <c r="LF78" s="1"/>
      <c r="LG78" s="1"/>
      <c r="LH78" s="1"/>
      <c r="LI78" s="1"/>
      <c r="LJ78" s="1"/>
      <c r="LK78" s="1"/>
      <c r="LL78" s="1"/>
      <c r="LM78" s="1"/>
      <c r="LN78" s="1"/>
      <c r="LO78" s="1"/>
      <c r="LP78" s="1"/>
      <c r="LQ78" s="1"/>
      <c r="LR78" s="1"/>
      <c r="LS78" s="1"/>
      <c r="LT78" s="1"/>
      <c r="LU78" s="1"/>
      <c r="LV78" s="1"/>
      <c r="LW78" s="1"/>
      <c r="LX78" s="1"/>
      <c r="LY78" s="1"/>
      <c r="LZ78" s="1"/>
      <c r="MA78" s="1"/>
      <c r="MB78" s="1"/>
      <c r="MC78" s="1"/>
      <c r="MD78" s="1"/>
      <c r="ME78" s="1"/>
      <c r="MF78" s="1"/>
      <c r="MG78" s="1"/>
      <c r="MH78" s="1"/>
      <c r="MI78" s="1"/>
      <c r="MJ78" s="1"/>
      <c r="MK78" s="1"/>
      <c r="ML78" s="1"/>
      <c r="MM78" s="1"/>
      <c r="MN78" s="1"/>
      <c r="MO78" s="1"/>
      <c r="MP78" s="1"/>
      <c r="MQ78" s="1"/>
      <c r="MR78" s="1"/>
      <c r="MS78" s="1"/>
      <c r="MT78" s="1"/>
      <c r="MU78" s="1"/>
      <c r="MV78" s="1"/>
      <c r="MW78" s="1"/>
      <c r="MX78" s="1"/>
      <c r="MY78" s="1"/>
      <c r="MZ78" s="1"/>
      <c r="NA78" s="1"/>
      <c r="NB78" s="1"/>
      <c r="NC78" s="1"/>
      <c r="ND78" s="1"/>
      <c r="NE78" s="1"/>
      <c r="NF78" s="1"/>
      <c r="NG78" s="1"/>
      <c r="NH78" s="1"/>
      <c r="NI78" s="1"/>
      <c r="NJ78" s="1"/>
      <c r="NK78" s="1"/>
      <c r="NL78" s="1"/>
      <c r="NM78" s="1"/>
      <c r="NN78" s="1"/>
      <c r="NO78" s="1"/>
      <c r="NP78" s="1"/>
      <c r="NQ78" s="1"/>
      <c r="NR78" s="1"/>
      <c r="NS78" s="1"/>
      <c r="NT78" s="1"/>
      <c r="NU78" s="1"/>
      <c r="NV78" s="1"/>
      <c r="NW78" s="1"/>
      <c r="NX78" s="1"/>
      <c r="NY78" s="1"/>
      <c r="NZ78" s="1"/>
      <c r="OA78" s="1"/>
      <c r="OB78" s="1"/>
      <c r="OC78" s="1"/>
      <c r="OD78" s="1"/>
      <c r="OE78" s="1"/>
      <c r="OF78" s="1"/>
      <c r="OG78" s="1"/>
      <c r="OH78" s="1"/>
      <c r="OI78" s="1"/>
      <c r="OJ78" s="1"/>
      <c r="OK78" s="1"/>
      <c r="OL78" s="1"/>
      <c r="OM78" s="1"/>
      <c r="ON78" s="1"/>
      <c r="OO78" s="1"/>
      <c r="OP78" s="1"/>
      <c r="OQ78" s="1"/>
      <c r="OR78" s="1"/>
      <c r="OS78" s="1"/>
      <c r="OT78" s="1"/>
      <c r="OU78" s="1"/>
      <c r="OV78" s="1"/>
      <c r="OW78" s="1"/>
      <c r="OX78" s="1"/>
      <c r="OY78" s="1"/>
      <c r="OZ78" s="1"/>
      <c r="PA78" s="1"/>
      <c r="PB78" s="1"/>
      <c r="PC78" s="1"/>
      <c r="PD78" s="1"/>
      <c r="PE78" s="1"/>
      <c r="PF78" s="1"/>
      <c r="PG78" s="1"/>
      <c r="PH78" s="1"/>
      <c r="PI78" s="1"/>
      <c r="PJ78" s="1"/>
      <c r="PK78" s="1"/>
      <c r="PL78" s="1"/>
      <c r="PM78" s="1"/>
      <c r="PN78" s="1"/>
      <c r="PO78" s="1"/>
      <c r="PP78" s="1"/>
      <c r="PQ78" s="1"/>
      <c r="PR78" s="1"/>
      <c r="PS78" s="1"/>
      <c r="PT78" s="1"/>
      <c r="PU78" s="1"/>
      <c r="PV78" s="1"/>
      <c r="PW78" s="1"/>
      <c r="PX78" s="1"/>
      <c r="PY78" s="1"/>
      <c r="PZ78" s="1"/>
      <c r="QA78" s="1"/>
      <c r="QB78" s="1"/>
      <c r="QC78" s="1"/>
      <c r="QD78" s="1"/>
      <c r="QE78" s="1"/>
      <c r="QF78" s="1"/>
      <c r="QG78" s="1"/>
      <c r="QH78" s="1"/>
      <c r="QI78" s="1"/>
      <c r="QJ78" s="1"/>
      <c r="QK78" s="1"/>
      <c r="QL78" s="1"/>
      <c r="QM78" s="1"/>
      <c r="QN78" s="1"/>
      <c r="QO78" s="1"/>
      <c r="QP78" s="1"/>
      <c r="QQ78" s="1"/>
      <c r="QR78" s="1"/>
      <c r="QS78" s="1"/>
      <c r="QT78" s="1"/>
      <c r="QU78" s="1"/>
      <c r="QV78" s="1"/>
      <c r="QW78" s="1"/>
      <c r="QX78" s="1"/>
      <c r="QY78" s="1"/>
      <c r="QZ78" s="1"/>
      <c r="RA78" s="1"/>
      <c r="RB78" s="1"/>
      <c r="RC78" s="1"/>
      <c r="RD78" s="1"/>
      <c r="RE78" s="1"/>
      <c r="RF78" s="1"/>
      <c r="RG78" s="1"/>
      <c r="RH78" s="1"/>
      <c r="RI78" s="1"/>
      <c r="RJ78" s="1"/>
      <c r="RK78" s="1"/>
      <c r="RL78" s="1"/>
      <c r="RM78" s="1"/>
      <c r="RN78" s="1"/>
      <c r="RO78" s="1"/>
      <c r="RP78" s="1"/>
      <c r="RQ78" s="1"/>
      <c r="RR78" s="1"/>
      <c r="RS78" s="1"/>
      <c r="RT78" s="1"/>
      <c r="RU78" s="1"/>
      <c r="RV78" s="1"/>
      <c r="RW78" s="1"/>
      <c r="RX78" s="1"/>
      <c r="RY78" s="1"/>
      <c r="RZ78" s="1"/>
      <c r="SA78" s="1"/>
      <c r="SB78" s="1"/>
      <c r="SC78" s="1"/>
      <c r="SD78" s="1"/>
      <c r="SE78" s="1"/>
      <c r="SF78" s="1"/>
      <c r="SG78" s="1"/>
      <c r="SH78" s="1"/>
      <c r="SI78" s="1"/>
      <c r="SJ78" s="1"/>
      <c r="SK78" s="1"/>
      <c r="SL78" s="1"/>
      <c r="SM78" s="1"/>
      <c r="SN78" s="1"/>
      <c r="SO78" s="1"/>
      <c r="SP78" s="1"/>
      <c r="SQ78" s="1"/>
      <c r="SR78" s="1"/>
      <c r="SS78" s="1"/>
      <c r="ST78" s="1"/>
      <c r="SU78" s="1"/>
      <c r="SV78" s="1"/>
      <c r="SW78" s="1"/>
      <c r="SX78" s="1"/>
      <c r="SY78" s="1"/>
      <c r="SZ78" s="1"/>
      <c r="TA78" s="1"/>
      <c r="TB78" s="1"/>
      <c r="TC78" s="1"/>
      <c r="TD78" s="1"/>
      <c r="TE78" s="1"/>
      <c r="TF78" s="1"/>
      <c r="TG78" s="1"/>
      <c r="TH78" s="1"/>
      <c r="TI78" s="1"/>
      <c r="TJ78" s="1"/>
      <c r="TK78" s="1"/>
      <c r="TL78" s="1"/>
      <c r="TM78" s="1"/>
      <c r="TN78" s="1"/>
      <c r="TO78" s="1"/>
      <c r="TP78" s="1"/>
      <c r="TQ78" s="1"/>
      <c r="TR78" s="1"/>
      <c r="TS78" s="1"/>
      <c r="TT78" s="1"/>
      <c r="TU78" s="1"/>
      <c r="TV78" s="1"/>
      <c r="TW78" s="1"/>
      <c r="TX78" s="1"/>
      <c r="TY78" s="1"/>
      <c r="TZ78" s="1"/>
      <c r="UA78" s="1"/>
      <c r="UB78" s="1"/>
      <c r="UC78" s="1"/>
      <c r="UD78" s="1"/>
      <c r="UE78" s="1"/>
      <c r="UF78" s="1"/>
      <c r="UG78" s="1"/>
      <c r="UH78" s="1"/>
      <c r="UI78" s="1"/>
      <c r="UJ78" s="1"/>
      <c r="UK78" s="1"/>
      <c r="UL78" s="1"/>
      <c r="UM78" s="1"/>
      <c r="UN78" s="1"/>
      <c r="UO78" s="1"/>
      <c r="UP78" s="1"/>
      <c r="UQ78" s="1"/>
      <c r="UR78" s="1"/>
      <c r="US78" s="1"/>
      <c r="UT78" s="1"/>
      <c r="UU78" s="1"/>
      <c r="UV78" s="1"/>
      <c r="UW78" s="1"/>
      <c r="UX78" s="1"/>
      <c r="UY78" s="1"/>
      <c r="UZ78" s="1"/>
      <c r="VA78" s="1"/>
      <c r="VB78" s="1"/>
      <c r="VC78" s="1"/>
      <c r="VD78" s="1"/>
      <c r="VE78" s="1"/>
      <c r="VF78" s="1"/>
      <c r="VG78" s="1"/>
      <c r="VH78" s="1"/>
      <c r="VI78" s="1"/>
      <c r="VJ78" s="1"/>
      <c r="VK78" s="1"/>
      <c r="VL78" s="1"/>
      <c r="VM78" s="1"/>
      <c r="VN78" s="1"/>
      <c r="VO78" s="1"/>
      <c r="VP78" s="1"/>
    </row>
    <row r="79" spans="2:588" s="2" customFormat="1" x14ac:dyDescent="0.25">
      <c r="B79" s="1"/>
      <c r="C79" s="273"/>
      <c r="D79" s="273"/>
      <c r="E79" s="273"/>
      <c r="F79" s="273"/>
      <c r="G79" s="273"/>
      <c r="H79" s="1"/>
      <c r="J79" s="57"/>
      <c r="K79" s="18"/>
      <c r="L79" s="18"/>
      <c r="M79" s="18"/>
      <c r="N79" s="18"/>
      <c r="O79" s="18"/>
      <c r="P79" s="18"/>
      <c r="Q79" s="18"/>
      <c r="R79" s="18"/>
      <c r="S79" s="18"/>
      <c r="T79" s="18"/>
      <c r="U79" s="18"/>
      <c r="V79" s="18"/>
      <c r="W79" s="18"/>
      <c r="X79" s="18"/>
      <c r="Y79" s="18"/>
      <c r="Z79" s="18"/>
      <c r="AA79" s="18"/>
      <c r="AB79" s="18"/>
      <c r="AC79" s="18"/>
      <c r="AD79" s="18"/>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c r="IQ79" s="1"/>
      <c r="IR79" s="1"/>
      <c r="IS79" s="1"/>
      <c r="IT79" s="1"/>
      <c r="IU79" s="1"/>
      <c r="IV79" s="1"/>
      <c r="IW79" s="1"/>
      <c r="IX79" s="1"/>
      <c r="IY79" s="1"/>
      <c r="IZ79" s="1"/>
      <c r="JA79" s="1"/>
      <c r="JB79" s="1"/>
      <c r="JC79" s="1"/>
      <c r="JD79" s="1"/>
      <c r="JE79" s="1"/>
      <c r="JF79" s="1"/>
      <c r="JG79" s="1"/>
      <c r="JH79" s="1"/>
      <c r="JI79" s="1"/>
      <c r="JJ79" s="1"/>
      <c r="JK79" s="1"/>
      <c r="JL79" s="1"/>
      <c r="JM79" s="1"/>
      <c r="JN79" s="1"/>
      <c r="JO79" s="1"/>
      <c r="JP79" s="1"/>
      <c r="JQ79" s="1"/>
      <c r="JR79" s="1"/>
      <c r="JS79" s="1"/>
      <c r="JT79" s="1"/>
      <c r="JU79" s="1"/>
      <c r="JV79" s="1"/>
      <c r="JW79" s="1"/>
      <c r="JX79" s="1"/>
      <c r="JY79" s="1"/>
      <c r="JZ79" s="1"/>
      <c r="KA79" s="1"/>
      <c r="KB79" s="1"/>
      <c r="KC79" s="1"/>
      <c r="KD79" s="1"/>
      <c r="KE79" s="1"/>
      <c r="KF79" s="1"/>
      <c r="KG79" s="1"/>
      <c r="KH79" s="1"/>
      <c r="KI79" s="1"/>
      <c r="KJ79" s="1"/>
      <c r="KK79" s="1"/>
      <c r="KL79" s="1"/>
      <c r="KM79" s="1"/>
      <c r="KN79" s="1"/>
      <c r="KO79" s="1"/>
      <c r="KP79" s="1"/>
      <c r="KQ79" s="1"/>
      <c r="KR79" s="1"/>
      <c r="KS79" s="1"/>
      <c r="KT79" s="1"/>
      <c r="KU79" s="1"/>
      <c r="KV79" s="1"/>
      <c r="KW79" s="1"/>
      <c r="KX79" s="1"/>
      <c r="KY79" s="1"/>
      <c r="KZ79" s="1"/>
      <c r="LA79" s="1"/>
      <c r="LB79" s="1"/>
      <c r="LC79" s="1"/>
      <c r="LD79" s="1"/>
      <c r="LE79" s="1"/>
      <c r="LF79" s="1"/>
      <c r="LG79" s="1"/>
      <c r="LH79" s="1"/>
      <c r="LI79" s="1"/>
      <c r="LJ79" s="1"/>
      <c r="LK79" s="1"/>
      <c r="LL79" s="1"/>
      <c r="LM79" s="1"/>
      <c r="LN79" s="1"/>
      <c r="LO79" s="1"/>
      <c r="LP79" s="1"/>
      <c r="LQ79" s="1"/>
      <c r="LR79" s="1"/>
      <c r="LS79" s="1"/>
      <c r="LT79" s="1"/>
      <c r="LU79" s="1"/>
      <c r="LV79" s="1"/>
      <c r="LW79" s="1"/>
      <c r="LX79" s="1"/>
      <c r="LY79" s="1"/>
      <c r="LZ79" s="1"/>
      <c r="MA79" s="1"/>
      <c r="MB79" s="1"/>
      <c r="MC79" s="1"/>
      <c r="MD79" s="1"/>
      <c r="ME79" s="1"/>
      <c r="MF79" s="1"/>
      <c r="MG79" s="1"/>
      <c r="MH79" s="1"/>
      <c r="MI79" s="1"/>
      <c r="MJ79" s="1"/>
      <c r="MK79" s="1"/>
      <c r="ML79" s="1"/>
      <c r="MM79" s="1"/>
      <c r="MN79" s="1"/>
      <c r="MO79" s="1"/>
      <c r="MP79" s="1"/>
      <c r="MQ79" s="1"/>
      <c r="MR79" s="1"/>
      <c r="MS79" s="1"/>
      <c r="MT79" s="1"/>
      <c r="MU79" s="1"/>
      <c r="MV79" s="1"/>
      <c r="MW79" s="1"/>
      <c r="MX79" s="1"/>
      <c r="MY79" s="1"/>
      <c r="MZ79" s="1"/>
      <c r="NA79" s="1"/>
      <c r="NB79" s="1"/>
      <c r="NC79" s="1"/>
      <c r="ND79" s="1"/>
      <c r="NE79" s="1"/>
      <c r="NF79" s="1"/>
      <c r="NG79" s="1"/>
      <c r="NH79" s="1"/>
      <c r="NI79" s="1"/>
      <c r="NJ79" s="1"/>
      <c r="NK79" s="1"/>
      <c r="NL79" s="1"/>
      <c r="NM79" s="1"/>
      <c r="NN79" s="1"/>
      <c r="NO79" s="1"/>
      <c r="NP79" s="1"/>
      <c r="NQ79" s="1"/>
      <c r="NR79" s="1"/>
      <c r="NS79" s="1"/>
      <c r="NT79" s="1"/>
      <c r="NU79" s="1"/>
      <c r="NV79" s="1"/>
      <c r="NW79" s="1"/>
      <c r="NX79" s="1"/>
      <c r="NY79" s="1"/>
      <c r="NZ79" s="1"/>
      <c r="OA79" s="1"/>
      <c r="OB79" s="1"/>
      <c r="OC79" s="1"/>
      <c r="OD79" s="1"/>
      <c r="OE79" s="1"/>
      <c r="OF79" s="1"/>
      <c r="OG79" s="1"/>
      <c r="OH79" s="1"/>
      <c r="OI79" s="1"/>
      <c r="OJ79" s="1"/>
      <c r="OK79" s="1"/>
      <c r="OL79" s="1"/>
      <c r="OM79" s="1"/>
      <c r="ON79" s="1"/>
      <c r="OO79" s="1"/>
      <c r="OP79" s="1"/>
      <c r="OQ79" s="1"/>
      <c r="OR79" s="1"/>
      <c r="OS79" s="1"/>
      <c r="OT79" s="1"/>
      <c r="OU79" s="1"/>
      <c r="OV79" s="1"/>
      <c r="OW79" s="1"/>
      <c r="OX79" s="1"/>
      <c r="OY79" s="1"/>
      <c r="OZ79" s="1"/>
      <c r="PA79" s="1"/>
      <c r="PB79" s="1"/>
      <c r="PC79" s="1"/>
      <c r="PD79" s="1"/>
      <c r="PE79" s="1"/>
      <c r="PF79" s="1"/>
      <c r="PG79" s="1"/>
      <c r="PH79" s="1"/>
      <c r="PI79" s="1"/>
      <c r="PJ79" s="1"/>
      <c r="PK79" s="1"/>
      <c r="PL79" s="1"/>
      <c r="PM79" s="1"/>
      <c r="PN79" s="1"/>
      <c r="PO79" s="1"/>
      <c r="PP79" s="1"/>
      <c r="PQ79" s="1"/>
      <c r="PR79" s="1"/>
      <c r="PS79" s="1"/>
      <c r="PT79" s="1"/>
      <c r="PU79" s="1"/>
      <c r="PV79" s="1"/>
      <c r="PW79" s="1"/>
      <c r="PX79" s="1"/>
      <c r="PY79" s="1"/>
      <c r="PZ79" s="1"/>
      <c r="QA79" s="1"/>
      <c r="QB79" s="1"/>
      <c r="QC79" s="1"/>
      <c r="QD79" s="1"/>
      <c r="QE79" s="1"/>
      <c r="QF79" s="1"/>
      <c r="QG79" s="1"/>
      <c r="QH79" s="1"/>
      <c r="QI79" s="1"/>
      <c r="QJ79" s="1"/>
      <c r="QK79" s="1"/>
      <c r="QL79" s="1"/>
      <c r="QM79" s="1"/>
      <c r="QN79" s="1"/>
      <c r="QO79" s="1"/>
      <c r="QP79" s="1"/>
      <c r="QQ79" s="1"/>
      <c r="QR79" s="1"/>
      <c r="QS79" s="1"/>
      <c r="QT79" s="1"/>
      <c r="QU79" s="1"/>
      <c r="QV79" s="1"/>
      <c r="QW79" s="1"/>
      <c r="QX79" s="1"/>
      <c r="QY79" s="1"/>
      <c r="QZ79" s="1"/>
      <c r="RA79" s="1"/>
      <c r="RB79" s="1"/>
      <c r="RC79" s="1"/>
      <c r="RD79" s="1"/>
      <c r="RE79" s="1"/>
      <c r="RF79" s="1"/>
      <c r="RG79" s="1"/>
      <c r="RH79" s="1"/>
      <c r="RI79" s="1"/>
      <c r="RJ79" s="1"/>
      <c r="RK79" s="1"/>
      <c r="RL79" s="1"/>
      <c r="RM79" s="1"/>
      <c r="RN79" s="1"/>
      <c r="RO79" s="1"/>
      <c r="RP79" s="1"/>
      <c r="RQ79" s="1"/>
      <c r="RR79" s="1"/>
      <c r="RS79" s="1"/>
      <c r="RT79" s="1"/>
      <c r="RU79" s="1"/>
      <c r="RV79" s="1"/>
      <c r="RW79" s="1"/>
      <c r="RX79" s="1"/>
      <c r="RY79" s="1"/>
      <c r="RZ79" s="1"/>
      <c r="SA79" s="1"/>
      <c r="SB79" s="1"/>
      <c r="SC79" s="1"/>
      <c r="SD79" s="1"/>
      <c r="SE79" s="1"/>
      <c r="SF79" s="1"/>
      <c r="SG79" s="1"/>
      <c r="SH79" s="1"/>
      <c r="SI79" s="1"/>
      <c r="SJ79" s="1"/>
      <c r="SK79" s="1"/>
      <c r="SL79" s="1"/>
      <c r="SM79" s="1"/>
      <c r="SN79" s="1"/>
      <c r="SO79" s="1"/>
      <c r="SP79" s="1"/>
      <c r="SQ79" s="1"/>
      <c r="SR79" s="1"/>
      <c r="SS79" s="1"/>
      <c r="ST79" s="1"/>
      <c r="SU79" s="1"/>
      <c r="SV79" s="1"/>
      <c r="SW79" s="1"/>
      <c r="SX79" s="1"/>
      <c r="SY79" s="1"/>
      <c r="SZ79" s="1"/>
      <c r="TA79" s="1"/>
      <c r="TB79" s="1"/>
      <c r="TC79" s="1"/>
      <c r="TD79" s="1"/>
      <c r="TE79" s="1"/>
      <c r="TF79" s="1"/>
      <c r="TG79" s="1"/>
      <c r="TH79" s="1"/>
      <c r="TI79" s="1"/>
      <c r="TJ79" s="1"/>
      <c r="TK79" s="1"/>
      <c r="TL79" s="1"/>
      <c r="TM79" s="1"/>
      <c r="TN79" s="1"/>
      <c r="TO79" s="1"/>
      <c r="TP79" s="1"/>
      <c r="TQ79" s="1"/>
      <c r="TR79" s="1"/>
      <c r="TS79" s="1"/>
      <c r="TT79" s="1"/>
      <c r="TU79" s="1"/>
      <c r="TV79" s="1"/>
      <c r="TW79" s="1"/>
      <c r="TX79" s="1"/>
      <c r="TY79" s="1"/>
      <c r="TZ79" s="1"/>
      <c r="UA79" s="1"/>
      <c r="UB79" s="1"/>
      <c r="UC79" s="1"/>
      <c r="UD79" s="1"/>
      <c r="UE79" s="1"/>
      <c r="UF79" s="1"/>
      <c r="UG79" s="1"/>
      <c r="UH79" s="1"/>
      <c r="UI79" s="1"/>
      <c r="UJ79" s="1"/>
      <c r="UK79" s="1"/>
      <c r="UL79" s="1"/>
      <c r="UM79" s="1"/>
      <c r="UN79" s="1"/>
      <c r="UO79" s="1"/>
      <c r="UP79" s="1"/>
      <c r="UQ79" s="1"/>
      <c r="UR79" s="1"/>
      <c r="US79" s="1"/>
      <c r="UT79" s="1"/>
      <c r="UU79" s="1"/>
      <c r="UV79" s="1"/>
      <c r="UW79" s="1"/>
      <c r="UX79" s="1"/>
      <c r="UY79" s="1"/>
      <c r="UZ79" s="1"/>
      <c r="VA79" s="1"/>
      <c r="VB79" s="1"/>
      <c r="VC79" s="1"/>
      <c r="VD79" s="1"/>
      <c r="VE79" s="1"/>
      <c r="VF79" s="1"/>
      <c r="VG79" s="1"/>
      <c r="VH79" s="1"/>
      <c r="VI79" s="1"/>
      <c r="VJ79" s="1"/>
      <c r="VK79" s="1"/>
      <c r="VL79" s="1"/>
      <c r="VM79" s="1"/>
      <c r="VN79" s="1"/>
      <c r="VO79" s="1"/>
      <c r="VP79" s="1"/>
    </row>
    <row r="80" spans="2:588" s="2" customFormat="1" x14ac:dyDescent="0.25">
      <c r="B80" s="1"/>
      <c r="C80" s="273"/>
      <c r="D80" s="273"/>
      <c r="E80" s="273"/>
      <c r="F80" s="273"/>
      <c r="G80" s="273"/>
      <c r="H80" s="1"/>
      <c r="J80" s="57"/>
      <c r="K80" s="18"/>
      <c r="L80" s="18"/>
      <c r="M80" s="18"/>
      <c r="N80" s="18"/>
      <c r="O80" s="18"/>
      <c r="P80" s="18"/>
      <c r="Q80" s="18"/>
      <c r="R80" s="18"/>
      <c r="S80" s="18"/>
      <c r="T80" s="18"/>
      <c r="U80" s="18"/>
      <c r="V80" s="18"/>
      <c r="W80" s="18"/>
      <c r="X80" s="18"/>
      <c r="Y80" s="18"/>
      <c r="Z80" s="18"/>
      <c r="AA80" s="18"/>
      <c r="AB80" s="18"/>
      <c r="AC80" s="18"/>
      <c r="AD80" s="18"/>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P80" s="1"/>
      <c r="IQ80" s="1"/>
      <c r="IR80" s="1"/>
      <c r="IS80" s="1"/>
      <c r="IT80" s="1"/>
      <c r="IU80" s="1"/>
      <c r="IV80" s="1"/>
      <c r="IW80" s="1"/>
      <c r="IX80" s="1"/>
      <c r="IY80" s="1"/>
      <c r="IZ80" s="1"/>
      <c r="JA80" s="1"/>
      <c r="JB80" s="1"/>
      <c r="JC80" s="1"/>
      <c r="JD80" s="1"/>
      <c r="JE80" s="1"/>
      <c r="JF80" s="1"/>
      <c r="JG80" s="1"/>
      <c r="JH80" s="1"/>
      <c r="JI80" s="1"/>
      <c r="JJ80" s="1"/>
      <c r="JK80" s="1"/>
      <c r="JL80" s="1"/>
      <c r="JM80" s="1"/>
      <c r="JN80" s="1"/>
      <c r="JO80" s="1"/>
      <c r="JP80" s="1"/>
      <c r="JQ80" s="1"/>
      <c r="JR80" s="1"/>
      <c r="JS80" s="1"/>
      <c r="JT80" s="1"/>
      <c r="JU80" s="1"/>
      <c r="JV80" s="1"/>
      <c r="JW80" s="1"/>
      <c r="JX80" s="1"/>
      <c r="JY80" s="1"/>
      <c r="JZ80" s="1"/>
      <c r="KA80" s="1"/>
      <c r="KB80" s="1"/>
      <c r="KC80" s="1"/>
      <c r="KD80" s="1"/>
      <c r="KE80" s="1"/>
      <c r="KF80" s="1"/>
      <c r="KG80" s="1"/>
      <c r="KH80" s="1"/>
      <c r="KI80" s="1"/>
      <c r="KJ80" s="1"/>
      <c r="KK80" s="1"/>
      <c r="KL80" s="1"/>
      <c r="KM80" s="1"/>
      <c r="KN80" s="1"/>
      <c r="KO80" s="1"/>
      <c r="KP80" s="1"/>
      <c r="KQ80" s="1"/>
      <c r="KR80" s="1"/>
      <c r="KS80" s="1"/>
      <c r="KT80" s="1"/>
      <c r="KU80" s="1"/>
      <c r="KV80" s="1"/>
      <c r="KW80" s="1"/>
      <c r="KX80" s="1"/>
      <c r="KY80" s="1"/>
      <c r="KZ80" s="1"/>
      <c r="LA80" s="1"/>
      <c r="LB80" s="1"/>
      <c r="LC80" s="1"/>
      <c r="LD80" s="1"/>
      <c r="LE80" s="1"/>
      <c r="LF80" s="1"/>
      <c r="LG80" s="1"/>
      <c r="LH80" s="1"/>
      <c r="LI80" s="1"/>
      <c r="LJ80" s="1"/>
      <c r="LK80" s="1"/>
      <c r="LL80" s="1"/>
      <c r="LM80" s="1"/>
      <c r="LN80" s="1"/>
      <c r="LO80" s="1"/>
      <c r="LP80" s="1"/>
      <c r="LQ80" s="1"/>
      <c r="LR80" s="1"/>
      <c r="LS80" s="1"/>
      <c r="LT80" s="1"/>
      <c r="LU80" s="1"/>
      <c r="LV80" s="1"/>
      <c r="LW80" s="1"/>
      <c r="LX80" s="1"/>
      <c r="LY80" s="1"/>
      <c r="LZ80" s="1"/>
      <c r="MA80" s="1"/>
      <c r="MB80" s="1"/>
      <c r="MC80" s="1"/>
      <c r="MD80" s="1"/>
      <c r="ME80" s="1"/>
      <c r="MF80" s="1"/>
      <c r="MG80" s="1"/>
      <c r="MH80" s="1"/>
      <c r="MI80" s="1"/>
      <c r="MJ80" s="1"/>
      <c r="MK80" s="1"/>
      <c r="ML80" s="1"/>
      <c r="MM80" s="1"/>
      <c r="MN80" s="1"/>
      <c r="MO80" s="1"/>
      <c r="MP80" s="1"/>
      <c r="MQ80" s="1"/>
      <c r="MR80" s="1"/>
      <c r="MS80" s="1"/>
      <c r="MT80" s="1"/>
      <c r="MU80" s="1"/>
      <c r="MV80" s="1"/>
      <c r="MW80" s="1"/>
      <c r="MX80" s="1"/>
      <c r="MY80" s="1"/>
      <c r="MZ80" s="1"/>
      <c r="NA80" s="1"/>
      <c r="NB80" s="1"/>
      <c r="NC80" s="1"/>
      <c r="ND80" s="1"/>
      <c r="NE80" s="1"/>
      <c r="NF80" s="1"/>
      <c r="NG80" s="1"/>
      <c r="NH80" s="1"/>
      <c r="NI80" s="1"/>
      <c r="NJ80" s="1"/>
      <c r="NK80" s="1"/>
      <c r="NL80" s="1"/>
      <c r="NM80" s="1"/>
      <c r="NN80" s="1"/>
      <c r="NO80" s="1"/>
      <c r="NP80" s="1"/>
      <c r="NQ80" s="1"/>
      <c r="NR80" s="1"/>
      <c r="NS80" s="1"/>
      <c r="NT80" s="1"/>
      <c r="NU80" s="1"/>
      <c r="NV80" s="1"/>
      <c r="NW80" s="1"/>
      <c r="NX80" s="1"/>
      <c r="NY80" s="1"/>
      <c r="NZ80" s="1"/>
      <c r="OA80" s="1"/>
      <c r="OB80" s="1"/>
      <c r="OC80" s="1"/>
      <c r="OD80" s="1"/>
      <c r="OE80" s="1"/>
      <c r="OF80" s="1"/>
      <c r="OG80" s="1"/>
      <c r="OH80" s="1"/>
      <c r="OI80" s="1"/>
      <c r="OJ80" s="1"/>
      <c r="OK80" s="1"/>
      <c r="OL80" s="1"/>
      <c r="OM80" s="1"/>
      <c r="ON80" s="1"/>
      <c r="OO80" s="1"/>
      <c r="OP80" s="1"/>
      <c r="OQ80" s="1"/>
      <c r="OR80" s="1"/>
      <c r="OS80" s="1"/>
      <c r="OT80" s="1"/>
      <c r="OU80" s="1"/>
      <c r="OV80" s="1"/>
      <c r="OW80" s="1"/>
      <c r="OX80" s="1"/>
      <c r="OY80" s="1"/>
      <c r="OZ80" s="1"/>
      <c r="PA80" s="1"/>
      <c r="PB80" s="1"/>
      <c r="PC80" s="1"/>
      <c r="PD80" s="1"/>
      <c r="PE80" s="1"/>
      <c r="PF80" s="1"/>
      <c r="PG80" s="1"/>
      <c r="PH80" s="1"/>
      <c r="PI80" s="1"/>
      <c r="PJ80" s="1"/>
      <c r="PK80" s="1"/>
      <c r="PL80" s="1"/>
      <c r="PM80" s="1"/>
      <c r="PN80" s="1"/>
      <c r="PO80" s="1"/>
      <c r="PP80" s="1"/>
      <c r="PQ80" s="1"/>
      <c r="PR80" s="1"/>
      <c r="PS80" s="1"/>
      <c r="PT80" s="1"/>
      <c r="PU80" s="1"/>
      <c r="PV80" s="1"/>
      <c r="PW80" s="1"/>
      <c r="PX80" s="1"/>
      <c r="PY80" s="1"/>
      <c r="PZ80" s="1"/>
      <c r="QA80" s="1"/>
      <c r="QB80" s="1"/>
      <c r="QC80" s="1"/>
      <c r="QD80" s="1"/>
      <c r="QE80" s="1"/>
      <c r="QF80" s="1"/>
      <c r="QG80" s="1"/>
      <c r="QH80" s="1"/>
      <c r="QI80" s="1"/>
      <c r="QJ80" s="1"/>
      <c r="QK80" s="1"/>
      <c r="QL80" s="1"/>
      <c r="QM80" s="1"/>
      <c r="QN80" s="1"/>
      <c r="QO80" s="1"/>
      <c r="QP80" s="1"/>
      <c r="QQ80" s="1"/>
      <c r="QR80" s="1"/>
      <c r="QS80" s="1"/>
      <c r="QT80" s="1"/>
      <c r="QU80" s="1"/>
      <c r="QV80" s="1"/>
      <c r="QW80" s="1"/>
      <c r="QX80" s="1"/>
      <c r="QY80" s="1"/>
      <c r="QZ80" s="1"/>
      <c r="RA80" s="1"/>
      <c r="RB80" s="1"/>
      <c r="RC80" s="1"/>
      <c r="RD80" s="1"/>
      <c r="RE80" s="1"/>
      <c r="RF80" s="1"/>
      <c r="RG80" s="1"/>
      <c r="RH80" s="1"/>
      <c r="RI80" s="1"/>
      <c r="RJ80" s="1"/>
      <c r="RK80" s="1"/>
      <c r="RL80" s="1"/>
      <c r="RM80" s="1"/>
      <c r="RN80" s="1"/>
      <c r="RO80" s="1"/>
      <c r="RP80" s="1"/>
      <c r="RQ80" s="1"/>
      <c r="RR80" s="1"/>
      <c r="RS80" s="1"/>
      <c r="RT80" s="1"/>
      <c r="RU80" s="1"/>
      <c r="RV80" s="1"/>
      <c r="RW80" s="1"/>
      <c r="RX80" s="1"/>
      <c r="RY80" s="1"/>
      <c r="RZ80" s="1"/>
      <c r="SA80" s="1"/>
      <c r="SB80" s="1"/>
      <c r="SC80" s="1"/>
      <c r="SD80" s="1"/>
      <c r="SE80" s="1"/>
      <c r="SF80" s="1"/>
      <c r="SG80" s="1"/>
      <c r="SH80" s="1"/>
      <c r="SI80" s="1"/>
      <c r="SJ80" s="1"/>
      <c r="SK80" s="1"/>
      <c r="SL80" s="1"/>
      <c r="SM80" s="1"/>
      <c r="SN80" s="1"/>
      <c r="SO80" s="1"/>
      <c r="SP80" s="1"/>
      <c r="SQ80" s="1"/>
      <c r="SR80" s="1"/>
      <c r="SS80" s="1"/>
      <c r="ST80" s="1"/>
      <c r="SU80" s="1"/>
      <c r="SV80" s="1"/>
      <c r="SW80" s="1"/>
      <c r="SX80" s="1"/>
      <c r="SY80" s="1"/>
      <c r="SZ80" s="1"/>
      <c r="TA80" s="1"/>
      <c r="TB80" s="1"/>
      <c r="TC80" s="1"/>
      <c r="TD80" s="1"/>
      <c r="TE80" s="1"/>
      <c r="TF80" s="1"/>
      <c r="TG80" s="1"/>
      <c r="TH80" s="1"/>
      <c r="TI80" s="1"/>
      <c r="TJ80" s="1"/>
      <c r="TK80" s="1"/>
      <c r="TL80" s="1"/>
      <c r="TM80" s="1"/>
      <c r="TN80" s="1"/>
      <c r="TO80" s="1"/>
      <c r="TP80" s="1"/>
      <c r="TQ80" s="1"/>
      <c r="TR80" s="1"/>
      <c r="TS80" s="1"/>
      <c r="TT80" s="1"/>
      <c r="TU80" s="1"/>
      <c r="TV80" s="1"/>
      <c r="TW80" s="1"/>
      <c r="TX80" s="1"/>
      <c r="TY80" s="1"/>
      <c r="TZ80" s="1"/>
      <c r="UA80" s="1"/>
      <c r="UB80" s="1"/>
      <c r="UC80" s="1"/>
      <c r="UD80" s="1"/>
      <c r="UE80" s="1"/>
      <c r="UF80" s="1"/>
      <c r="UG80" s="1"/>
      <c r="UH80" s="1"/>
      <c r="UI80" s="1"/>
      <c r="UJ80" s="1"/>
      <c r="UK80" s="1"/>
      <c r="UL80" s="1"/>
      <c r="UM80" s="1"/>
      <c r="UN80" s="1"/>
      <c r="UO80" s="1"/>
      <c r="UP80" s="1"/>
      <c r="UQ80" s="1"/>
      <c r="UR80" s="1"/>
      <c r="US80" s="1"/>
      <c r="UT80" s="1"/>
      <c r="UU80" s="1"/>
      <c r="UV80" s="1"/>
      <c r="UW80" s="1"/>
      <c r="UX80" s="1"/>
      <c r="UY80" s="1"/>
      <c r="UZ80" s="1"/>
      <c r="VA80" s="1"/>
      <c r="VB80" s="1"/>
      <c r="VC80" s="1"/>
      <c r="VD80" s="1"/>
      <c r="VE80" s="1"/>
      <c r="VF80" s="1"/>
      <c r="VG80" s="1"/>
      <c r="VH80" s="1"/>
      <c r="VI80" s="1"/>
      <c r="VJ80" s="1"/>
      <c r="VK80" s="1"/>
      <c r="VL80" s="1"/>
      <c r="VM80" s="1"/>
      <c r="VN80" s="1"/>
      <c r="VO80" s="1"/>
      <c r="VP80" s="1"/>
    </row>
    <row r="81" spans="2:588" s="2" customFormat="1" x14ac:dyDescent="0.25">
      <c r="B81" s="1"/>
      <c r="C81" s="273"/>
      <c r="D81" s="273"/>
      <c r="E81" s="273"/>
      <c r="F81" s="273"/>
      <c r="G81" s="273"/>
      <c r="H81" s="1"/>
      <c r="J81" s="57"/>
      <c r="K81" s="71" t="s">
        <v>67</v>
      </c>
      <c r="L81" s="71" t="s">
        <v>66</v>
      </c>
      <c r="M81" s="72" t="s">
        <v>65</v>
      </c>
      <c r="N81" s="72" t="s">
        <v>59</v>
      </c>
      <c r="O81" s="72" t="s">
        <v>52</v>
      </c>
      <c r="P81" s="72" t="s">
        <v>47</v>
      </c>
      <c r="Q81" s="72" t="s">
        <v>44</v>
      </c>
      <c r="R81" s="72" t="s">
        <v>42</v>
      </c>
      <c r="S81" s="72" t="s">
        <v>39</v>
      </c>
      <c r="T81" s="72" t="s">
        <v>35</v>
      </c>
      <c r="U81" s="18"/>
      <c r="V81" s="72" t="s">
        <v>65</v>
      </c>
      <c r="W81" s="72" t="s">
        <v>59</v>
      </c>
      <c r="X81" s="72" t="s">
        <v>52</v>
      </c>
      <c r="Y81" s="72" t="s">
        <v>47</v>
      </c>
      <c r="Z81" s="72" t="s">
        <v>44</v>
      </c>
      <c r="AA81" s="72" t="s">
        <v>42</v>
      </c>
      <c r="AB81" s="72" t="s">
        <v>39</v>
      </c>
      <c r="AC81" s="72" t="s">
        <v>35</v>
      </c>
      <c r="AD81" s="18"/>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c r="IV81" s="1"/>
      <c r="IW81" s="1"/>
      <c r="IX81" s="1"/>
      <c r="IY81" s="1"/>
      <c r="IZ81" s="1"/>
      <c r="JA81" s="1"/>
      <c r="JB81" s="1"/>
      <c r="JC81" s="1"/>
      <c r="JD81" s="1"/>
      <c r="JE81" s="1"/>
      <c r="JF81" s="1"/>
      <c r="JG81" s="1"/>
      <c r="JH81" s="1"/>
      <c r="JI81" s="1"/>
      <c r="JJ81" s="1"/>
      <c r="JK81" s="1"/>
      <c r="JL81" s="1"/>
      <c r="JM81" s="1"/>
      <c r="JN81" s="1"/>
      <c r="JO81" s="1"/>
      <c r="JP81" s="1"/>
      <c r="JQ81" s="1"/>
      <c r="JR81" s="1"/>
      <c r="JS81" s="1"/>
      <c r="JT81" s="1"/>
      <c r="JU81" s="1"/>
      <c r="JV81" s="1"/>
      <c r="JW81" s="1"/>
      <c r="JX81" s="1"/>
      <c r="JY81" s="1"/>
      <c r="JZ81" s="1"/>
      <c r="KA81" s="1"/>
      <c r="KB81" s="1"/>
      <c r="KC81" s="1"/>
      <c r="KD81" s="1"/>
      <c r="KE81" s="1"/>
      <c r="KF81" s="1"/>
      <c r="KG81" s="1"/>
      <c r="KH81" s="1"/>
      <c r="KI81" s="1"/>
      <c r="KJ81" s="1"/>
      <c r="KK81" s="1"/>
      <c r="KL81" s="1"/>
      <c r="KM81" s="1"/>
      <c r="KN81" s="1"/>
      <c r="KO81" s="1"/>
      <c r="KP81" s="1"/>
      <c r="KQ81" s="1"/>
      <c r="KR81" s="1"/>
      <c r="KS81" s="1"/>
      <c r="KT81" s="1"/>
      <c r="KU81" s="1"/>
      <c r="KV81" s="1"/>
      <c r="KW81" s="1"/>
      <c r="KX81" s="1"/>
      <c r="KY81" s="1"/>
      <c r="KZ81" s="1"/>
      <c r="LA81" s="1"/>
      <c r="LB81" s="1"/>
      <c r="LC81" s="1"/>
      <c r="LD81" s="1"/>
      <c r="LE81" s="1"/>
      <c r="LF81" s="1"/>
      <c r="LG81" s="1"/>
      <c r="LH81" s="1"/>
      <c r="LI81" s="1"/>
      <c r="LJ81" s="1"/>
      <c r="LK81" s="1"/>
      <c r="LL81" s="1"/>
      <c r="LM81" s="1"/>
      <c r="LN81" s="1"/>
      <c r="LO81" s="1"/>
      <c r="LP81" s="1"/>
      <c r="LQ81" s="1"/>
      <c r="LR81" s="1"/>
      <c r="LS81" s="1"/>
      <c r="LT81" s="1"/>
      <c r="LU81" s="1"/>
      <c r="LV81" s="1"/>
      <c r="LW81" s="1"/>
      <c r="LX81" s="1"/>
      <c r="LY81" s="1"/>
      <c r="LZ81" s="1"/>
      <c r="MA81" s="1"/>
      <c r="MB81" s="1"/>
      <c r="MC81" s="1"/>
      <c r="MD81" s="1"/>
      <c r="ME81" s="1"/>
      <c r="MF81" s="1"/>
      <c r="MG81" s="1"/>
      <c r="MH81" s="1"/>
      <c r="MI81" s="1"/>
      <c r="MJ81" s="1"/>
      <c r="MK81" s="1"/>
      <c r="ML81" s="1"/>
      <c r="MM81" s="1"/>
      <c r="MN81" s="1"/>
      <c r="MO81" s="1"/>
      <c r="MP81" s="1"/>
      <c r="MQ81" s="1"/>
      <c r="MR81" s="1"/>
      <c r="MS81" s="1"/>
      <c r="MT81" s="1"/>
      <c r="MU81" s="1"/>
      <c r="MV81" s="1"/>
      <c r="MW81" s="1"/>
      <c r="MX81" s="1"/>
      <c r="MY81" s="1"/>
      <c r="MZ81" s="1"/>
      <c r="NA81" s="1"/>
      <c r="NB81" s="1"/>
      <c r="NC81" s="1"/>
      <c r="ND81" s="1"/>
      <c r="NE81" s="1"/>
      <c r="NF81" s="1"/>
      <c r="NG81" s="1"/>
      <c r="NH81" s="1"/>
      <c r="NI81" s="1"/>
      <c r="NJ81" s="1"/>
      <c r="NK81" s="1"/>
      <c r="NL81" s="1"/>
      <c r="NM81" s="1"/>
      <c r="NN81" s="1"/>
      <c r="NO81" s="1"/>
      <c r="NP81" s="1"/>
      <c r="NQ81" s="1"/>
      <c r="NR81" s="1"/>
      <c r="NS81" s="1"/>
      <c r="NT81" s="1"/>
      <c r="NU81" s="1"/>
      <c r="NV81" s="1"/>
      <c r="NW81" s="1"/>
      <c r="NX81" s="1"/>
      <c r="NY81" s="1"/>
      <c r="NZ81" s="1"/>
      <c r="OA81" s="1"/>
      <c r="OB81" s="1"/>
      <c r="OC81" s="1"/>
      <c r="OD81" s="1"/>
      <c r="OE81" s="1"/>
      <c r="OF81" s="1"/>
      <c r="OG81" s="1"/>
      <c r="OH81" s="1"/>
      <c r="OI81" s="1"/>
      <c r="OJ81" s="1"/>
      <c r="OK81" s="1"/>
      <c r="OL81" s="1"/>
      <c r="OM81" s="1"/>
      <c r="ON81" s="1"/>
      <c r="OO81" s="1"/>
      <c r="OP81" s="1"/>
      <c r="OQ81" s="1"/>
      <c r="OR81" s="1"/>
      <c r="OS81" s="1"/>
      <c r="OT81" s="1"/>
      <c r="OU81" s="1"/>
      <c r="OV81" s="1"/>
      <c r="OW81" s="1"/>
      <c r="OX81" s="1"/>
      <c r="OY81" s="1"/>
      <c r="OZ81" s="1"/>
      <c r="PA81" s="1"/>
      <c r="PB81" s="1"/>
      <c r="PC81" s="1"/>
      <c r="PD81" s="1"/>
      <c r="PE81" s="1"/>
      <c r="PF81" s="1"/>
      <c r="PG81" s="1"/>
      <c r="PH81" s="1"/>
      <c r="PI81" s="1"/>
      <c r="PJ81" s="1"/>
      <c r="PK81" s="1"/>
      <c r="PL81" s="1"/>
      <c r="PM81" s="1"/>
      <c r="PN81" s="1"/>
      <c r="PO81" s="1"/>
      <c r="PP81" s="1"/>
      <c r="PQ81" s="1"/>
      <c r="PR81" s="1"/>
      <c r="PS81" s="1"/>
      <c r="PT81" s="1"/>
      <c r="PU81" s="1"/>
      <c r="PV81" s="1"/>
      <c r="PW81" s="1"/>
      <c r="PX81" s="1"/>
      <c r="PY81" s="1"/>
      <c r="PZ81" s="1"/>
      <c r="QA81" s="1"/>
      <c r="QB81" s="1"/>
      <c r="QC81" s="1"/>
      <c r="QD81" s="1"/>
      <c r="QE81" s="1"/>
      <c r="QF81" s="1"/>
      <c r="QG81" s="1"/>
      <c r="QH81" s="1"/>
      <c r="QI81" s="1"/>
      <c r="QJ81" s="1"/>
      <c r="QK81" s="1"/>
      <c r="QL81" s="1"/>
      <c r="QM81" s="1"/>
      <c r="QN81" s="1"/>
      <c r="QO81" s="1"/>
      <c r="QP81" s="1"/>
      <c r="QQ81" s="1"/>
      <c r="QR81" s="1"/>
      <c r="QS81" s="1"/>
      <c r="QT81" s="1"/>
      <c r="QU81" s="1"/>
      <c r="QV81" s="1"/>
      <c r="QW81" s="1"/>
      <c r="QX81" s="1"/>
      <c r="QY81" s="1"/>
      <c r="QZ81" s="1"/>
      <c r="RA81" s="1"/>
      <c r="RB81" s="1"/>
      <c r="RC81" s="1"/>
      <c r="RD81" s="1"/>
      <c r="RE81" s="1"/>
      <c r="RF81" s="1"/>
      <c r="RG81" s="1"/>
      <c r="RH81" s="1"/>
      <c r="RI81" s="1"/>
      <c r="RJ81" s="1"/>
      <c r="RK81" s="1"/>
      <c r="RL81" s="1"/>
      <c r="RM81" s="1"/>
      <c r="RN81" s="1"/>
      <c r="RO81" s="1"/>
      <c r="RP81" s="1"/>
      <c r="RQ81" s="1"/>
      <c r="RR81" s="1"/>
      <c r="RS81" s="1"/>
      <c r="RT81" s="1"/>
      <c r="RU81" s="1"/>
      <c r="RV81" s="1"/>
      <c r="RW81" s="1"/>
      <c r="RX81" s="1"/>
      <c r="RY81" s="1"/>
      <c r="RZ81" s="1"/>
      <c r="SA81" s="1"/>
      <c r="SB81" s="1"/>
      <c r="SC81" s="1"/>
      <c r="SD81" s="1"/>
      <c r="SE81" s="1"/>
      <c r="SF81" s="1"/>
      <c r="SG81" s="1"/>
      <c r="SH81" s="1"/>
      <c r="SI81" s="1"/>
      <c r="SJ81" s="1"/>
      <c r="SK81" s="1"/>
      <c r="SL81" s="1"/>
      <c r="SM81" s="1"/>
      <c r="SN81" s="1"/>
      <c r="SO81" s="1"/>
      <c r="SP81" s="1"/>
      <c r="SQ81" s="1"/>
      <c r="SR81" s="1"/>
      <c r="SS81" s="1"/>
      <c r="ST81" s="1"/>
      <c r="SU81" s="1"/>
      <c r="SV81" s="1"/>
      <c r="SW81" s="1"/>
      <c r="SX81" s="1"/>
      <c r="SY81" s="1"/>
      <c r="SZ81" s="1"/>
      <c r="TA81" s="1"/>
      <c r="TB81" s="1"/>
      <c r="TC81" s="1"/>
      <c r="TD81" s="1"/>
      <c r="TE81" s="1"/>
      <c r="TF81" s="1"/>
      <c r="TG81" s="1"/>
      <c r="TH81" s="1"/>
      <c r="TI81" s="1"/>
      <c r="TJ81" s="1"/>
      <c r="TK81" s="1"/>
      <c r="TL81" s="1"/>
      <c r="TM81" s="1"/>
      <c r="TN81" s="1"/>
      <c r="TO81" s="1"/>
      <c r="TP81" s="1"/>
      <c r="TQ81" s="1"/>
      <c r="TR81" s="1"/>
      <c r="TS81" s="1"/>
      <c r="TT81" s="1"/>
      <c r="TU81" s="1"/>
      <c r="TV81" s="1"/>
      <c r="TW81" s="1"/>
      <c r="TX81" s="1"/>
      <c r="TY81" s="1"/>
      <c r="TZ81" s="1"/>
      <c r="UA81" s="1"/>
      <c r="UB81" s="1"/>
      <c r="UC81" s="1"/>
      <c r="UD81" s="1"/>
      <c r="UE81" s="1"/>
      <c r="UF81" s="1"/>
      <c r="UG81" s="1"/>
      <c r="UH81" s="1"/>
      <c r="UI81" s="1"/>
      <c r="UJ81" s="1"/>
      <c r="UK81" s="1"/>
      <c r="UL81" s="1"/>
      <c r="UM81" s="1"/>
      <c r="UN81" s="1"/>
      <c r="UO81" s="1"/>
      <c r="UP81" s="1"/>
      <c r="UQ81" s="1"/>
      <c r="UR81" s="1"/>
      <c r="US81" s="1"/>
      <c r="UT81" s="1"/>
      <c r="UU81" s="1"/>
      <c r="UV81" s="1"/>
      <c r="UW81" s="1"/>
      <c r="UX81" s="1"/>
      <c r="UY81" s="1"/>
      <c r="UZ81" s="1"/>
      <c r="VA81" s="1"/>
      <c r="VB81" s="1"/>
      <c r="VC81" s="1"/>
      <c r="VD81" s="1"/>
      <c r="VE81" s="1"/>
      <c r="VF81" s="1"/>
      <c r="VG81" s="1"/>
      <c r="VH81" s="1"/>
      <c r="VI81" s="1"/>
      <c r="VJ81" s="1"/>
      <c r="VK81" s="1"/>
      <c r="VL81" s="1"/>
      <c r="VM81" s="1"/>
      <c r="VN81" s="1"/>
      <c r="VO81" s="1"/>
      <c r="VP81" s="1"/>
    </row>
    <row r="82" spans="2:588" s="2" customFormat="1" x14ac:dyDescent="0.25">
      <c r="B82" s="1"/>
      <c r="C82" s="273"/>
      <c r="D82" s="273"/>
      <c r="E82" s="273"/>
      <c r="F82" s="273"/>
      <c r="G82" s="273"/>
      <c r="H82" s="1"/>
      <c r="J82" s="57"/>
      <c r="K82" s="73" t="s">
        <v>65</v>
      </c>
      <c r="L82" s="55" t="s">
        <v>64</v>
      </c>
      <c r="M82" s="73" t="s">
        <v>112</v>
      </c>
      <c r="N82" s="73" t="s">
        <v>36</v>
      </c>
      <c r="O82" s="73" t="s">
        <v>113</v>
      </c>
      <c r="P82" s="73" t="s">
        <v>54</v>
      </c>
      <c r="Q82" s="73" t="s">
        <v>61</v>
      </c>
      <c r="R82" s="73" t="s">
        <v>42</v>
      </c>
      <c r="S82" s="73" t="s">
        <v>60</v>
      </c>
      <c r="T82" s="73" t="s">
        <v>35</v>
      </c>
      <c r="U82" s="18"/>
      <c r="V82" s="73">
        <f>COUNTIF($D$25:$E$30,M82)</f>
        <v>0</v>
      </c>
      <c r="W82" s="73">
        <f t="shared" ref="W82:AC95" si="1">COUNTIF($D$25:$E$30,N82)</f>
        <v>0</v>
      </c>
      <c r="X82" s="73">
        <f t="shared" si="1"/>
        <v>0</v>
      </c>
      <c r="Y82" s="73">
        <f t="shared" si="1"/>
        <v>0</v>
      </c>
      <c r="Z82" s="73">
        <f t="shared" si="1"/>
        <v>0</v>
      </c>
      <c r="AA82" s="73">
        <f t="shared" si="1"/>
        <v>0</v>
      </c>
      <c r="AB82" s="73">
        <f t="shared" si="1"/>
        <v>0</v>
      </c>
      <c r="AC82" s="73">
        <f t="shared" si="1"/>
        <v>0</v>
      </c>
      <c r="AD82" s="18"/>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c r="IW82" s="1"/>
      <c r="IX82" s="1"/>
      <c r="IY82" s="1"/>
      <c r="IZ82" s="1"/>
      <c r="JA82" s="1"/>
      <c r="JB82" s="1"/>
      <c r="JC82" s="1"/>
      <c r="JD82" s="1"/>
      <c r="JE82" s="1"/>
      <c r="JF82" s="1"/>
      <c r="JG82" s="1"/>
      <c r="JH82" s="1"/>
      <c r="JI82" s="1"/>
      <c r="JJ82" s="1"/>
      <c r="JK82" s="1"/>
      <c r="JL82" s="1"/>
      <c r="JM82" s="1"/>
      <c r="JN82" s="1"/>
      <c r="JO82" s="1"/>
      <c r="JP82" s="1"/>
      <c r="JQ82" s="1"/>
      <c r="JR82" s="1"/>
      <c r="JS82" s="1"/>
      <c r="JT82" s="1"/>
      <c r="JU82" s="1"/>
      <c r="JV82" s="1"/>
      <c r="JW82" s="1"/>
      <c r="JX82" s="1"/>
      <c r="JY82" s="1"/>
      <c r="JZ82" s="1"/>
      <c r="KA82" s="1"/>
      <c r="KB82" s="1"/>
      <c r="KC82" s="1"/>
      <c r="KD82" s="1"/>
      <c r="KE82" s="1"/>
      <c r="KF82" s="1"/>
      <c r="KG82" s="1"/>
      <c r="KH82" s="1"/>
      <c r="KI82" s="1"/>
      <c r="KJ82" s="1"/>
      <c r="KK82" s="1"/>
      <c r="KL82" s="1"/>
      <c r="KM82" s="1"/>
      <c r="KN82" s="1"/>
      <c r="KO82" s="1"/>
      <c r="KP82" s="1"/>
      <c r="KQ82" s="1"/>
      <c r="KR82" s="1"/>
      <c r="KS82" s="1"/>
      <c r="KT82" s="1"/>
      <c r="KU82" s="1"/>
      <c r="KV82" s="1"/>
      <c r="KW82" s="1"/>
      <c r="KX82" s="1"/>
      <c r="KY82" s="1"/>
      <c r="KZ82" s="1"/>
      <c r="LA82" s="1"/>
      <c r="LB82" s="1"/>
      <c r="LC82" s="1"/>
      <c r="LD82" s="1"/>
      <c r="LE82" s="1"/>
      <c r="LF82" s="1"/>
      <c r="LG82" s="1"/>
      <c r="LH82" s="1"/>
      <c r="LI82" s="1"/>
      <c r="LJ82" s="1"/>
      <c r="LK82" s="1"/>
      <c r="LL82" s="1"/>
      <c r="LM82" s="1"/>
      <c r="LN82" s="1"/>
      <c r="LO82" s="1"/>
      <c r="LP82" s="1"/>
      <c r="LQ82" s="1"/>
      <c r="LR82" s="1"/>
      <c r="LS82" s="1"/>
      <c r="LT82" s="1"/>
      <c r="LU82" s="1"/>
      <c r="LV82" s="1"/>
      <c r="LW82" s="1"/>
      <c r="LX82" s="1"/>
      <c r="LY82" s="1"/>
      <c r="LZ82" s="1"/>
      <c r="MA82" s="1"/>
      <c r="MB82" s="1"/>
      <c r="MC82" s="1"/>
      <c r="MD82" s="1"/>
      <c r="ME82" s="1"/>
      <c r="MF82" s="1"/>
      <c r="MG82" s="1"/>
      <c r="MH82" s="1"/>
      <c r="MI82" s="1"/>
      <c r="MJ82" s="1"/>
      <c r="MK82" s="1"/>
      <c r="ML82" s="1"/>
      <c r="MM82" s="1"/>
      <c r="MN82" s="1"/>
      <c r="MO82" s="1"/>
      <c r="MP82" s="1"/>
      <c r="MQ82" s="1"/>
      <c r="MR82" s="1"/>
      <c r="MS82" s="1"/>
      <c r="MT82" s="1"/>
      <c r="MU82" s="1"/>
      <c r="MV82" s="1"/>
      <c r="MW82" s="1"/>
      <c r="MX82" s="1"/>
      <c r="MY82" s="1"/>
      <c r="MZ82" s="1"/>
      <c r="NA82" s="1"/>
      <c r="NB82" s="1"/>
      <c r="NC82" s="1"/>
      <c r="ND82" s="1"/>
      <c r="NE82" s="1"/>
      <c r="NF82" s="1"/>
      <c r="NG82" s="1"/>
      <c r="NH82" s="1"/>
      <c r="NI82" s="1"/>
      <c r="NJ82" s="1"/>
      <c r="NK82" s="1"/>
      <c r="NL82" s="1"/>
      <c r="NM82" s="1"/>
      <c r="NN82" s="1"/>
      <c r="NO82" s="1"/>
      <c r="NP82" s="1"/>
      <c r="NQ82" s="1"/>
      <c r="NR82" s="1"/>
      <c r="NS82" s="1"/>
      <c r="NT82" s="1"/>
      <c r="NU82" s="1"/>
      <c r="NV82" s="1"/>
      <c r="NW82" s="1"/>
      <c r="NX82" s="1"/>
      <c r="NY82" s="1"/>
      <c r="NZ82" s="1"/>
      <c r="OA82" s="1"/>
      <c r="OB82" s="1"/>
      <c r="OC82" s="1"/>
      <c r="OD82" s="1"/>
      <c r="OE82" s="1"/>
      <c r="OF82" s="1"/>
      <c r="OG82" s="1"/>
      <c r="OH82" s="1"/>
      <c r="OI82" s="1"/>
      <c r="OJ82" s="1"/>
      <c r="OK82" s="1"/>
      <c r="OL82" s="1"/>
      <c r="OM82" s="1"/>
      <c r="ON82" s="1"/>
      <c r="OO82" s="1"/>
      <c r="OP82" s="1"/>
      <c r="OQ82" s="1"/>
      <c r="OR82" s="1"/>
      <c r="OS82" s="1"/>
      <c r="OT82" s="1"/>
      <c r="OU82" s="1"/>
      <c r="OV82" s="1"/>
      <c r="OW82" s="1"/>
      <c r="OX82" s="1"/>
      <c r="OY82" s="1"/>
      <c r="OZ82" s="1"/>
      <c r="PA82" s="1"/>
      <c r="PB82" s="1"/>
      <c r="PC82" s="1"/>
      <c r="PD82" s="1"/>
      <c r="PE82" s="1"/>
      <c r="PF82" s="1"/>
      <c r="PG82" s="1"/>
      <c r="PH82" s="1"/>
      <c r="PI82" s="1"/>
      <c r="PJ82" s="1"/>
      <c r="PK82" s="1"/>
      <c r="PL82" s="1"/>
      <c r="PM82" s="1"/>
      <c r="PN82" s="1"/>
      <c r="PO82" s="1"/>
      <c r="PP82" s="1"/>
      <c r="PQ82" s="1"/>
      <c r="PR82" s="1"/>
      <c r="PS82" s="1"/>
      <c r="PT82" s="1"/>
      <c r="PU82" s="1"/>
      <c r="PV82" s="1"/>
      <c r="PW82" s="1"/>
      <c r="PX82" s="1"/>
      <c r="PY82" s="1"/>
      <c r="PZ82" s="1"/>
      <c r="QA82" s="1"/>
      <c r="QB82" s="1"/>
      <c r="QC82" s="1"/>
      <c r="QD82" s="1"/>
      <c r="QE82" s="1"/>
      <c r="QF82" s="1"/>
      <c r="QG82" s="1"/>
      <c r="QH82" s="1"/>
      <c r="QI82" s="1"/>
      <c r="QJ82" s="1"/>
      <c r="QK82" s="1"/>
      <c r="QL82" s="1"/>
      <c r="QM82" s="1"/>
      <c r="QN82" s="1"/>
      <c r="QO82" s="1"/>
      <c r="QP82" s="1"/>
      <c r="QQ82" s="1"/>
      <c r="QR82" s="1"/>
      <c r="QS82" s="1"/>
      <c r="QT82" s="1"/>
      <c r="QU82" s="1"/>
      <c r="QV82" s="1"/>
      <c r="QW82" s="1"/>
      <c r="QX82" s="1"/>
      <c r="QY82" s="1"/>
      <c r="QZ82" s="1"/>
      <c r="RA82" s="1"/>
      <c r="RB82" s="1"/>
      <c r="RC82" s="1"/>
      <c r="RD82" s="1"/>
      <c r="RE82" s="1"/>
      <c r="RF82" s="1"/>
      <c r="RG82" s="1"/>
      <c r="RH82" s="1"/>
      <c r="RI82" s="1"/>
      <c r="RJ82" s="1"/>
      <c r="RK82" s="1"/>
      <c r="RL82" s="1"/>
      <c r="RM82" s="1"/>
      <c r="RN82" s="1"/>
      <c r="RO82" s="1"/>
      <c r="RP82" s="1"/>
      <c r="RQ82" s="1"/>
      <c r="RR82" s="1"/>
      <c r="RS82" s="1"/>
      <c r="RT82" s="1"/>
      <c r="RU82" s="1"/>
      <c r="RV82" s="1"/>
      <c r="RW82" s="1"/>
      <c r="RX82" s="1"/>
      <c r="RY82" s="1"/>
      <c r="RZ82" s="1"/>
      <c r="SA82" s="1"/>
      <c r="SB82" s="1"/>
      <c r="SC82" s="1"/>
      <c r="SD82" s="1"/>
      <c r="SE82" s="1"/>
      <c r="SF82" s="1"/>
      <c r="SG82" s="1"/>
      <c r="SH82" s="1"/>
      <c r="SI82" s="1"/>
      <c r="SJ82" s="1"/>
      <c r="SK82" s="1"/>
      <c r="SL82" s="1"/>
      <c r="SM82" s="1"/>
      <c r="SN82" s="1"/>
      <c r="SO82" s="1"/>
      <c r="SP82" s="1"/>
      <c r="SQ82" s="1"/>
      <c r="SR82" s="1"/>
      <c r="SS82" s="1"/>
      <c r="ST82" s="1"/>
      <c r="SU82" s="1"/>
      <c r="SV82" s="1"/>
      <c r="SW82" s="1"/>
      <c r="SX82" s="1"/>
      <c r="SY82" s="1"/>
      <c r="SZ82" s="1"/>
      <c r="TA82" s="1"/>
      <c r="TB82" s="1"/>
      <c r="TC82" s="1"/>
      <c r="TD82" s="1"/>
      <c r="TE82" s="1"/>
      <c r="TF82" s="1"/>
      <c r="TG82" s="1"/>
      <c r="TH82" s="1"/>
      <c r="TI82" s="1"/>
      <c r="TJ82" s="1"/>
      <c r="TK82" s="1"/>
      <c r="TL82" s="1"/>
      <c r="TM82" s="1"/>
      <c r="TN82" s="1"/>
      <c r="TO82" s="1"/>
      <c r="TP82" s="1"/>
      <c r="TQ82" s="1"/>
      <c r="TR82" s="1"/>
      <c r="TS82" s="1"/>
      <c r="TT82" s="1"/>
      <c r="TU82" s="1"/>
      <c r="TV82" s="1"/>
      <c r="TW82" s="1"/>
      <c r="TX82" s="1"/>
      <c r="TY82" s="1"/>
      <c r="TZ82" s="1"/>
      <c r="UA82" s="1"/>
      <c r="UB82" s="1"/>
      <c r="UC82" s="1"/>
      <c r="UD82" s="1"/>
      <c r="UE82" s="1"/>
      <c r="UF82" s="1"/>
      <c r="UG82" s="1"/>
      <c r="UH82" s="1"/>
      <c r="UI82" s="1"/>
      <c r="UJ82" s="1"/>
      <c r="UK82" s="1"/>
      <c r="UL82" s="1"/>
      <c r="UM82" s="1"/>
      <c r="UN82" s="1"/>
      <c r="UO82" s="1"/>
      <c r="UP82" s="1"/>
      <c r="UQ82" s="1"/>
      <c r="UR82" s="1"/>
      <c r="US82" s="1"/>
      <c r="UT82" s="1"/>
      <c r="UU82" s="1"/>
      <c r="UV82" s="1"/>
      <c r="UW82" s="1"/>
      <c r="UX82" s="1"/>
      <c r="UY82" s="1"/>
      <c r="UZ82" s="1"/>
      <c r="VA82" s="1"/>
      <c r="VB82" s="1"/>
      <c r="VC82" s="1"/>
      <c r="VD82" s="1"/>
      <c r="VE82" s="1"/>
      <c r="VF82" s="1"/>
      <c r="VG82" s="1"/>
      <c r="VH82" s="1"/>
      <c r="VI82" s="1"/>
      <c r="VJ82" s="1"/>
      <c r="VK82" s="1"/>
      <c r="VL82" s="1"/>
      <c r="VM82" s="1"/>
      <c r="VN82" s="1"/>
      <c r="VO82" s="1"/>
      <c r="VP82" s="1"/>
    </row>
    <row r="83" spans="2:588" s="2" customFormat="1" x14ac:dyDescent="0.25">
      <c r="B83" s="1"/>
      <c r="C83" s="1"/>
      <c r="D83" s="1"/>
      <c r="E83" s="1"/>
      <c r="F83" s="1"/>
      <c r="G83" s="101"/>
      <c r="H83" s="1"/>
      <c r="J83" s="57"/>
      <c r="K83" s="73" t="s">
        <v>59</v>
      </c>
      <c r="L83" s="55" t="s">
        <v>58</v>
      </c>
      <c r="M83" s="73" t="s">
        <v>33</v>
      </c>
      <c r="N83" s="73" t="s">
        <v>32</v>
      </c>
      <c r="O83" s="73" t="s">
        <v>55</v>
      </c>
      <c r="P83" s="73" t="s">
        <v>62</v>
      </c>
      <c r="Q83" s="73" t="s">
        <v>51</v>
      </c>
      <c r="R83" s="74"/>
      <c r="S83" s="73" t="s">
        <v>53</v>
      </c>
      <c r="T83" s="74"/>
      <c r="U83" s="18"/>
      <c r="V83" s="73">
        <f t="shared" ref="V83:V99" si="2">COUNTIF($D$25:$E$30,M83)</f>
        <v>0</v>
      </c>
      <c r="W83" s="73">
        <f t="shared" si="1"/>
        <v>0</v>
      </c>
      <c r="X83" s="73">
        <f t="shared" si="1"/>
        <v>0</v>
      </c>
      <c r="Y83" s="73">
        <f t="shared" si="1"/>
        <v>0</v>
      </c>
      <c r="Z83" s="73">
        <f t="shared" si="1"/>
        <v>0</v>
      </c>
      <c r="AA83" s="74"/>
      <c r="AB83" s="73">
        <f t="shared" si="1"/>
        <v>0</v>
      </c>
      <c r="AC83" s="74"/>
      <c r="AD83" s="18"/>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c r="IW83" s="1"/>
      <c r="IX83" s="1"/>
      <c r="IY83" s="1"/>
      <c r="IZ83" s="1"/>
      <c r="JA83" s="1"/>
      <c r="JB83" s="1"/>
      <c r="JC83" s="1"/>
      <c r="JD83" s="1"/>
      <c r="JE83" s="1"/>
      <c r="JF83" s="1"/>
      <c r="JG83" s="1"/>
      <c r="JH83" s="1"/>
      <c r="JI83" s="1"/>
      <c r="JJ83" s="1"/>
      <c r="JK83" s="1"/>
      <c r="JL83" s="1"/>
      <c r="JM83" s="1"/>
      <c r="JN83" s="1"/>
      <c r="JO83" s="1"/>
      <c r="JP83" s="1"/>
      <c r="JQ83" s="1"/>
      <c r="JR83" s="1"/>
      <c r="JS83" s="1"/>
      <c r="JT83" s="1"/>
      <c r="JU83" s="1"/>
      <c r="JV83" s="1"/>
      <c r="JW83" s="1"/>
      <c r="JX83" s="1"/>
      <c r="JY83" s="1"/>
      <c r="JZ83" s="1"/>
      <c r="KA83" s="1"/>
      <c r="KB83" s="1"/>
      <c r="KC83" s="1"/>
      <c r="KD83" s="1"/>
      <c r="KE83" s="1"/>
      <c r="KF83" s="1"/>
      <c r="KG83" s="1"/>
      <c r="KH83" s="1"/>
      <c r="KI83" s="1"/>
      <c r="KJ83" s="1"/>
      <c r="KK83" s="1"/>
      <c r="KL83" s="1"/>
      <c r="KM83" s="1"/>
      <c r="KN83" s="1"/>
      <c r="KO83" s="1"/>
      <c r="KP83" s="1"/>
      <c r="KQ83" s="1"/>
      <c r="KR83" s="1"/>
      <c r="KS83" s="1"/>
      <c r="KT83" s="1"/>
      <c r="KU83" s="1"/>
      <c r="KV83" s="1"/>
      <c r="KW83" s="1"/>
      <c r="KX83" s="1"/>
      <c r="KY83" s="1"/>
      <c r="KZ83" s="1"/>
      <c r="LA83" s="1"/>
      <c r="LB83" s="1"/>
      <c r="LC83" s="1"/>
      <c r="LD83" s="1"/>
      <c r="LE83" s="1"/>
      <c r="LF83" s="1"/>
      <c r="LG83" s="1"/>
      <c r="LH83" s="1"/>
      <c r="LI83" s="1"/>
      <c r="LJ83" s="1"/>
      <c r="LK83" s="1"/>
      <c r="LL83" s="1"/>
      <c r="LM83" s="1"/>
      <c r="LN83" s="1"/>
      <c r="LO83" s="1"/>
      <c r="LP83" s="1"/>
      <c r="LQ83" s="1"/>
      <c r="LR83" s="1"/>
      <c r="LS83" s="1"/>
      <c r="LT83" s="1"/>
      <c r="LU83" s="1"/>
      <c r="LV83" s="1"/>
      <c r="LW83" s="1"/>
      <c r="LX83" s="1"/>
      <c r="LY83" s="1"/>
      <c r="LZ83" s="1"/>
      <c r="MA83" s="1"/>
      <c r="MB83" s="1"/>
      <c r="MC83" s="1"/>
      <c r="MD83" s="1"/>
      <c r="ME83" s="1"/>
      <c r="MF83" s="1"/>
      <c r="MG83" s="1"/>
      <c r="MH83" s="1"/>
      <c r="MI83" s="1"/>
      <c r="MJ83" s="1"/>
      <c r="MK83" s="1"/>
      <c r="ML83" s="1"/>
      <c r="MM83" s="1"/>
      <c r="MN83" s="1"/>
      <c r="MO83" s="1"/>
      <c r="MP83" s="1"/>
      <c r="MQ83" s="1"/>
      <c r="MR83" s="1"/>
      <c r="MS83" s="1"/>
      <c r="MT83" s="1"/>
      <c r="MU83" s="1"/>
      <c r="MV83" s="1"/>
      <c r="MW83" s="1"/>
      <c r="MX83" s="1"/>
      <c r="MY83" s="1"/>
      <c r="MZ83" s="1"/>
      <c r="NA83" s="1"/>
      <c r="NB83" s="1"/>
      <c r="NC83" s="1"/>
      <c r="ND83" s="1"/>
      <c r="NE83" s="1"/>
      <c r="NF83" s="1"/>
      <c r="NG83" s="1"/>
      <c r="NH83" s="1"/>
      <c r="NI83" s="1"/>
      <c r="NJ83" s="1"/>
      <c r="NK83" s="1"/>
      <c r="NL83" s="1"/>
      <c r="NM83" s="1"/>
      <c r="NN83" s="1"/>
      <c r="NO83" s="1"/>
      <c r="NP83" s="1"/>
      <c r="NQ83" s="1"/>
      <c r="NR83" s="1"/>
      <c r="NS83" s="1"/>
      <c r="NT83" s="1"/>
      <c r="NU83" s="1"/>
      <c r="NV83" s="1"/>
      <c r="NW83" s="1"/>
      <c r="NX83" s="1"/>
      <c r="NY83" s="1"/>
      <c r="NZ83" s="1"/>
      <c r="OA83" s="1"/>
      <c r="OB83" s="1"/>
      <c r="OC83" s="1"/>
      <c r="OD83" s="1"/>
      <c r="OE83" s="1"/>
      <c r="OF83" s="1"/>
      <c r="OG83" s="1"/>
      <c r="OH83" s="1"/>
      <c r="OI83" s="1"/>
      <c r="OJ83" s="1"/>
      <c r="OK83" s="1"/>
      <c r="OL83" s="1"/>
      <c r="OM83" s="1"/>
      <c r="ON83" s="1"/>
      <c r="OO83" s="1"/>
      <c r="OP83" s="1"/>
      <c r="OQ83" s="1"/>
      <c r="OR83" s="1"/>
      <c r="OS83" s="1"/>
      <c r="OT83" s="1"/>
      <c r="OU83" s="1"/>
      <c r="OV83" s="1"/>
      <c r="OW83" s="1"/>
      <c r="OX83" s="1"/>
      <c r="OY83" s="1"/>
      <c r="OZ83" s="1"/>
      <c r="PA83" s="1"/>
      <c r="PB83" s="1"/>
      <c r="PC83" s="1"/>
      <c r="PD83" s="1"/>
      <c r="PE83" s="1"/>
      <c r="PF83" s="1"/>
      <c r="PG83" s="1"/>
      <c r="PH83" s="1"/>
      <c r="PI83" s="1"/>
      <c r="PJ83" s="1"/>
      <c r="PK83" s="1"/>
      <c r="PL83" s="1"/>
      <c r="PM83" s="1"/>
      <c r="PN83" s="1"/>
      <c r="PO83" s="1"/>
      <c r="PP83" s="1"/>
      <c r="PQ83" s="1"/>
      <c r="PR83" s="1"/>
      <c r="PS83" s="1"/>
      <c r="PT83" s="1"/>
      <c r="PU83" s="1"/>
      <c r="PV83" s="1"/>
      <c r="PW83" s="1"/>
      <c r="PX83" s="1"/>
      <c r="PY83" s="1"/>
      <c r="PZ83" s="1"/>
      <c r="QA83" s="1"/>
      <c r="QB83" s="1"/>
      <c r="QC83" s="1"/>
      <c r="QD83" s="1"/>
      <c r="QE83" s="1"/>
      <c r="QF83" s="1"/>
      <c r="QG83" s="1"/>
      <c r="QH83" s="1"/>
      <c r="QI83" s="1"/>
      <c r="QJ83" s="1"/>
      <c r="QK83" s="1"/>
      <c r="QL83" s="1"/>
      <c r="QM83" s="1"/>
      <c r="QN83" s="1"/>
      <c r="QO83" s="1"/>
      <c r="QP83" s="1"/>
      <c r="QQ83" s="1"/>
      <c r="QR83" s="1"/>
      <c r="QS83" s="1"/>
      <c r="QT83" s="1"/>
      <c r="QU83" s="1"/>
      <c r="QV83" s="1"/>
      <c r="QW83" s="1"/>
      <c r="QX83" s="1"/>
      <c r="QY83" s="1"/>
      <c r="QZ83" s="1"/>
      <c r="RA83" s="1"/>
      <c r="RB83" s="1"/>
      <c r="RC83" s="1"/>
      <c r="RD83" s="1"/>
      <c r="RE83" s="1"/>
      <c r="RF83" s="1"/>
      <c r="RG83" s="1"/>
      <c r="RH83" s="1"/>
      <c r="RI83" s="1"/>
      <c r="RJ83" s="1"/>
      <c r="RK83" s="1"/>
      <c r="RL83" s="1"/>
      <c r="RM83" s="1"/>
      <c r="RN83" s="1"/>
      <c r="RO83" s="1"/>
      <c r="RP83" s="1"/>
      <c r="RQ83" s="1"/>
      <c r="RR83" s="1"/>
      <c r="RS83" s="1"/>
      <c r="RT83" s="1"/>
      <c r="RU83" s="1"/>
      <c r="RV83" s="1"/>
      <c r="RW83" s="1"/>
      <c r="RX83" s="1"/>
      <c r="RY83" s="1"/>
      <c r="RZ83" s="1"/>
      <c r="SA83" s="1"/>
      <c r="SB83" s="1"/>
      <c r="SC83" s="1"/>
      <c r="SD83" s="1"/>
      <c r="SE83" s="1"/>
      <c r="SF83" s="1"/>
      <c r="SG83" s="1"/>
      <c r="SH83" s="1"/>
      <c r="SI83" s="1"/>
      <c r="SJ83" s="1"/>
      <c r="SK83" s="1"/>
      <c r="SL83" s="1"/>
      <c r="SM83" s="1"/>
      <c r="SN83" s="1"/>
      <c r="SO83" s="1"/>
      <c r="SP83" s="1"/>
      <c r="SQ83" s="1"/>
      <c r="SR83" s="1"/>
      <c r="SS83" s="1"/>
      <c r="ST83" s="1"/>
      <c r="SU83" s="1"/>
      <c r="SV83" s="1"/>
      <c r="SW83" s="1"/>
      <c r="SX83" s="1"/>
      <c r="SY83" s="1"/>
      <c r="SZ83" s="1"/>
      <c r="TA83" s="1"/>
      <c r="TB83" s="1"/>
      <c r="TC83" s="1"/>
      <c r="TD83" s="1"/>
      <c r="TE83" s="1"/>
      <c r="TF83" s="1"/>
      <c r="TG83" s="1"/>
      <c r="TH83" s="1"/>
      <c r="TI83" s="1"/>
      <c r="TJ83" s="1"/>
      <c r="TK83" s="1"/>
      <c r="TL83" s="1"/>
      <c r="TM83" s="1"/>
      <c r="TN83" s="1"/>
      <c r="TO83" s="1"/>
      <c r="TP83" s="1"/>
      <c r="TQ83" s="1"/>
      <c r="TR83" s="1"/>
      <c r="TS83" s="1"/>
      <c r="TT83" s="1"/>
      <c r="TU83" s="1"/>
      <c r="TV83" s="1"/>
      <c r="TW83" s="1"/>
      <c r="TX83" s="1"/>
      <c r="TY83" s="1"/>
      <c r="TZ83" s="1"/>
      <c r="UA83" s="1"/>
      <c r="UB83" s="1"/>
      <c r="UC83" s="1"/>
      <c r="UD83" s="1"/>
      <c r="UE83" s="1"/>
      <c r="UF83" s="1"/>
      <c r="UG83" s="1"/>
      <c r="UH83" s="1"/>
      <c r="UI83" s="1"/>
      <c r="UJ83" s="1"/>
      <c r="UK83" s="1"/>
      <c r="UL83" s="1"/>
      <c r="UM83" s="1"/>
      <c r="UN83" s="1"/>
      <c r="UO83" s="1"/>
      <c r="UP83" s="1"/>
      <c r="UQ83" s="1"/>
      <c r="UR83" s="1"/>
      <c r="US83" s="1"/>
      <c r="UT83" s="1"/>
      <c r="UU83" s="1"/>
      <c r="UV83" s="1"/>
      <c r="UW83" s="1"/>
      <c r="UX83" s="1"/>
      <c r="UY83" s="1"/>
      <c r="UZ83" s="1"/>
      <c r="VA83" s="1"/>
      <c r="VB83" s="1"/>
      <c r="VC83" s="1"/>
      <c r="VD83" s="1"/>
      <c r="VE83" s="1"/>
      <c r="VF83" s="1"/>
      <c r="VG83" s="1"/>
      <c r="VH83" s="1"/>
      <c r="VI83" s="1"/>
      <c r="VJ83" s="1"/>
      <c r="VK83" s="1"/>
      <c r="VL83" s="1"/>
      <c r="VM83" s="1"/>
      <c r="VN83" s="1"/>
      <c r="VO83" s="1"/>
      <c r="VP83" s="1"/>
    </row>
    <row r="84" spans="2:588" s="2" customFormat="1" x14ac:dyDescent="0.25">
      <c r="B84" s="1"/>
      <c r="C84" s="1"/>
      <c r="D84" s="1"/>
      <c r="E84" s="1"/>
      <c r="F84" s="1"/>
      <c r="G84" s="101"/>
      <c r="H84" s="1"/>
      <c r="J84" s="57"/>
      <c r="K84" s="73" t="s">
        <v>52</v>
      </c>
      <c r="L84" s="55" t="s">
        <v>51</v>
      </c>
      <c r="M84" s="73" t="s">
        <v>19</v>
      </c>
      <c r="N84" s="73" t="s">
        <v>22</v>
      </c>
      <c r="O84" s="73" t="s">
        <v>49</v>
      </c>
      <c r="P84" s="74"/>
      <c r="Q84" s="74"/>
      <c r="R84" s="74"/>
      <c r="S84" s="73" t="s">
        <v>48</v>
      </c>
      <c r="T84" s="74"/>
      <c r="U84" s="18"/>
      <c r="V84" s="73">
        <f t="shared" si="2"/>
        <v>0</v>
      </c>
      <c r="W84" s="73">
        <f t="shared" si="1"/>
        <v>0</v>
      </c>
      <c r="X84" s="73">
        <f t="shared" si="1"/>
        <v>0</v>
      </c>
      <c r="Y84" s="74"/>
      <c r="Z84" s="74"/>
      <c r="AA84" s="74"/>
      <c r="AB84" s="73">
        <f t="shared" si="1"/>
        <v>0</v>
      </c>
      <c r="AC84" s="74"/>
      <c r="AD84" s="18"/>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c r="IW84" s="1"/>
      <c r="IX84" s="1"/>
      <c r="IY84" s="1"/>
      <c r="IZ84" s="1"/>
      <c r="JA84" s="1"/>
      <c r="JB84" s="1"/>
      <c r="JC84" s="1"/>
      <c r="JD84" s="1"/>
      <c r="JE84" s="1"/>
      <c r="JF84" s="1"/>
      <c r="JG84" s="1"/>
      <c r="JH84" s="1"/>
      <c r="JI84" s="1"/>
      <c r="JJ84" s="1"/>
      <c r="JK84" s="1"/>
      <c r="JL84" s="1"/>
      <c r="JM84" s="1"/>
      <c r="JN84" s="1"/>
      <c r="JO84" s="1"/>
      <c r="JP84" s="1"/>
      <c r="JQ84" s="1"/>
      <c r="JR84" s="1"/>
      <c r="JS84" s="1"/>
      <c r="JT84" s="1"/>
      <c r="JU84" s="1"/>
      <c r="JV84" s="1"/>
      <c r="JW84" s="1"/>
      <c r="JX84" s="1"/>
      <c r="JY84" s="1"/>
      <c r="JZ84" s="1"/>
      <c r="KA84" s="1"/>
      <c r="KB84" s="1"/>
      <c r="KC84" s="1"/>
      <c r="KD84" s="1"/>
      <c r="KE84" s="1"/>
      <c r="KF84" s="1"/>
      <c r="KG84" s="1"/>
      <c r="KH84" s="1"/>
      <c r="KI84" s="1"/>
      <c r="KJ84" s="1"/>
      <c r="KK84" s="1"/>
      <c r="KL84" s="1"/>
      <c r="KM84" s="1"/>
      <c r="KN84" s="1"/>
      <c r="KO84" s="1"/>
      <c r="KP84" s="1"/>
      <c r="KQ84" s="1"/>
      <c r="KR84" s="1"/>
      <c r="KS84" s="1"/>
      <c r="KT84" s="1"/>
      <c r="KU84" s="1"/>
      <c r="KV84" s="1"/>
      <c r="KW84" s="1"/>
      <c r="KX84" s="1"/>
      <c r="KY84" s="1"/>
      <c r="KZ84" s="1"/>
      <c r="LA84" s="1"/>
      <c r="LB84" s="1"/>
      <c r="LC84" s="1"/>
      <c r="LD84" s="1"/>
      <c r="LE84" s="1"/>
      <c r="LF84" s="1"/>
      <c r="LG84" s="1"/>
      <c r="LH84" s="1"/>
      <c r="LI84" s="1"/>
      <c r="LJ84" s="1"/>
      <c r="LK84" s="1"/>
      <c r="LL84" s="1"/>
      <c r="LM84" s="1"/>
      <c r="LN84" s="1"/>
      <c r="LO84" s="1"/>
      <c r="LP84" s="1"/>
      <c r="LQ84" s="1"/>
      <c r="LR84" s="1"/>
      <c r="LS84" s="1"/>
      <c r="LT84" s="1"/>
      <c r="LU84" s="1"/>
      <c r="LV84" s="1"/>
      <c r="LW84" s="1"/>
      <c r="LX84" s="1"/>
      <c r="LY84" s="1"/>
      <c r="LZ84" s="1"/>
      <c r="MA84" s="1"/>
      <c r="MB84" s="1"/>
      <c r="MC84" s="1"/>
      <c r="MD84" s="1"/>
      <c r="ME84" s="1"/>
      <c r="MF84" s="1"/>
      <c r="MG84" s="1"/>
      <c r="MH84" s="1"/>
      <c r="MI84" s="1"/>
      <c r="MJ84" s="1"/>
      <c r="MK84" s="1"/>
      <c r="ML84" s="1"/>
      <c r="MM84" s="1"/>
      <c r="MN84" s="1"/>
      <c r="MO84" s="1"/>
      <c r="MP84" s="1"/>
      <c r="MQ84" s="1"/>
      <c r="MR84" s="1"/>
      <c r="MS84" s="1"/>
      <c r="MT84" s="1"/>
      <c r="MU84" s="1"/>
      <c r="MV84" s="1"/>
      <c r="MW84" s="1"/>
      <c r="MX84" s="1"/>
      <c r="MY84" s="1"/>
      <c r="MZ84" s="1"/>
      <c r="NA84" s="1"/>
      <c r="NB84" s="1"/>
      <c r="NC84" s="1"/>
      <c r="ND84" s="1"/>
      <c r="NE84" s="1"/>
      <c r="NF84" s="1"/>
      <c r="NG84" s="1"/>
      <c r="NH84" s="1"/>
      <c r="NI84" s="1"/>
      <c r="NJ84" s="1"/>
      <c r="NK84" s="1"/>
      <c r="NL84" s="1"/>
      <c r="NM84" s="1"/>
      <c r="NN84" s="1"/>
      <c r="NO84" s="1"/>
      <c r="NP84" s="1"/>
      <c r="NQ84" s="1"/>
      <c r="NR84" s="1"/>
      <c r="NS84" s="1"/>
      <c r="NT84" s="1"/>
      <c r="NU84" s="1"/>
      <c r="NV84" s="1"/>
      <c r="NW84" s="1"/>
      <c r="NX84" s="1"/>
      <c r="NY84" s="1"/>
      <c r="NZ84" s="1"/>
      <c r="OA84" s="1"/>
      <c r="OB84" s="1"/>
      <c r="OC84" s="1"/>
      <c r="OD84" s="1"/>
      <c r="OE84" s="1"/>
      <c r="OF84" s="1"/>
      <c r="OG84" s="1"/>
      <c r="OH84" s="1"/>
      <c r="OI84" s="1"/>
      <c r="OJ84" s="1"/>
      <c r="OK84" s="1"/>
      <c r="OL84" s="1"/>
      <c r="OM84" s="1"/>
      <c r="ON84" s="1"/>
      <c r="OO84" s="1"/>
      <c r="OP84" s="1"/>
      <c r="OQ84" s="1"/>
      <c r="OR84" s="1"/>
      <c r="OS84" s="1"/>
      <c r="OT84" s="1"/>
      <c r="OU84" s="1"/>
      <c r="OV84" s="1"/>
      <c r="OW84" s="1"/>
      <c r="OX84" s="1"/>
      <c r="OY84" s="1"/>
      <c r="OZ84" s="1"/>
      <c r="PA84" s="1"/>
      <c r="PB84" s="1"/>
      <c r="PC84" s="1"/>
      <c r="PD84" s="1"/>
      <c r="PE84" s="1"/>
      <c r="PF84" s="1"/>
      <c r="PG84" s="1"/>
      <c r="PH84" s="1"/>
      <c r="PI84" s="1"/>
      <c r="PJ84" s="1"/>
      <c r="PK84" s="1"/>
      <c r="PL84" s="1"/>
      <c r="PM84" s="1"/>
      <c r="PN84" s="1"/>
      <c r="PO84" s="1"/>
      <c r="PP84" s="1"/>
      <c r="PQ84" s="1"/>
      <c r="PR84" s="1"/>
      <c r="PS84" s="1"/>
      <c r="PT84" s="1"/>
      <c r="PU84" s="1"/>
      <c r="PV84" s="1"/>
      <c r="PW84" s="1"/>
      <c r="PX84" s="1"/>
      <c r="PY84" s="1"/>
      <c r="PZ84" s="1"/>
      <c r="QA84" s="1"/>
      <c r="QB84" s="1"/>
      <c r="QC84" s="1"/>
      <c r="QD84" s="1"/>
      <c r="QE84" s="1"/>
      <c r="QF84" s="1"/>
      <c r="QG84" s="1"/>
      <c r="QH84" s="1"/>
      <c r="QI84" s="1"/>
      <c r="QJ84" s="1"/>
      <c r="QK84" s="1"/>
      <c r="QL84" s="1"/>
      <c r="QM84" s="1"/>
      <c r="QN84" s="1"/>
      <c r="QO84" s="1"/>
      <c r="QP84" s="1"/>
      <c r="QQ84" s="1"/>
      <c r="QR84" s="1"/>
      <c r="QS84" s="1"/>
      <c r="QT84" s="1"/>
      <c r="QU84" s="1"/>
      <c r="QV84" s="1"/>
      <c r="QW84" s="1"/>
      <c r="QX84" s="1"/>
      <c r="QY84" s="1"/>
      <c r="QZ84" s="1"/>
      <c r="RA84" s="1"/>
      <c r="RB84" s="1"/>
      <c r="RC84" s="1"/>
      <c r="RD84" s="1"/>
      <c r="RE84" s="1"/>
      <c r="RF84" s="1"/>
      <c r="RG84" s="1"/>
      <c r="RH84" s="1"/>
      <c r="RI84" s="1"/>
      <c r="RJ84" s="1"/>
      <c r="RK84" s="1"/>
      <c r="RL84" s="1"/>
      <c r="RM84" s="1"/>
      <c r="RN84" s="1"/>
      <c r="RO84" s="1"/>
      <c r="RP84" s="1"/>
      <c r="RQ84" s="1"/>
      <c r="RR84" s="1"/>
      <c r="RS84" s="1"/>
      <c r="RT84" s="1"/>
      <c r="RU84" s="1"/>
      <c r="RV84" s="1"/>
      <c r="RW84" s="1"/>
      <c r="RX84" s="1"/>
      <c r="RY84" s="1"/>
      <c r="RZ84" s="1"/>
      <c r="SA84" s="1"/>
      <c r="SB84" s="1"/>
      <c r="SC84" s="1"/>
      <c r="SD84" s="1"/>
      <c r="SE84" s="1"/>
      <c r="SF84" s="1"/>
      <c r="SG84" s="1"/>
      <c r="SH84" s="1"/>
      <c r="SI84" s="1"/>
      <c r="SJ84" s="1"/>
      <c r="SK84" s="1"/>
      <c r="SL84" s="1"/>
      <c r="SM84" s="1"/>
      <c r="SN84" s="1"/>
      <c r="SO84" s="1"/>
      <c r="SP84" s="1"/>
      <c r="SQ84" s="1"/>
      <c r="SR84" s="1"/>
      <c r="SS84" s="1"/>
      <c r="ST84" s="1"/>
      <c r="SU84" s="1"/>
      <c r="SV84" s="1"/>
      <c r="SW84" s="1"/>
      <c r="SX84" s="1"/>
      <c r="SY84" s="1"/>
      <c r="SZ84" s="1"/>
      <c r="TA84" s="1"/>
      <c r="TB84" s="1"/>
      <c r="TC84" s="1"/>
      <c r="TD84" s="1"/>
      <c r="TE84" s="1"/>
      <c r="TF84" s="1"/>
      <c r="TG84" s="1"/>
      <c r="TH84" s="1"/>
      <c r="TI84" s="1"/>
      <c r="TJ84" s="1"/>
      <c r="TK84" s="1"/>
      <c r="TL84" s="1"/>
      <c r="TM84" s="1"/>
      <c r="TN84" s="1"/>
      <c r="TO84" s="1"/>
      <c r="TP84" s="1"/>
      <c r="TQ84" s="1"/>
      <c r="TR84" s="1"/>
      <c r="TS84" s="1"/>
      <c r="TT84" s="1"/>
      <c r="TU84" s="1"/>
      <c r="TV84" s="1"/>
      <c r="TW84" s="1"/>
      <c r="TX84" s="1"/>
      <c r="TY84" s="1"/>
      <c r="TZ84" s="1"/>
      <c r="UA84" s="1"/>
      <c r="UB84" s="1"/>
      <c r="UC84" s="1"/>
      <c r="UD84" s="1"/>
      <c r="UE84" s="1"/>
      <c r="UF84" s="1"/>
      <c r="UG84" s="1"/>
      <c r="UH84" s="1"/>
      <c r="UI84" s="1"/>
      <c r="UJ84" s="1"/>
      <c r="UK84" s="1"/>
      <c r="UL84" s="1"/>
      <c r="UM84" s="1"/>
      <c r="UN84" s="1"/>
      <c r="UO84" s="1"/>
      <c r="UP84" s="1"/>
      <c r="UQ84" s="1"/>
      <c r="UR84" s="1"/>
      <c r="US84" s="1"/>
      <c r="UT84" s="1"/>
      <c r="UU84" s="1"/>
      <c r="UV84" s="1"/>
      <c r="UW84" s="1"/>
      <c r="UX84" s="1"/>
      <c r="UY84" s="1"/>
      <c r="UZ84" s="1"/>
      <c r="VA84" s="1"/>
      <c r="VB84" s="1"/>
      <c r="VC84" s="1"/>
      <c r="VD84" s="1"/>
      <c r="VE84" s="1"/>
      <c r="VF84" s="1"/>
      <c r="VG84" s="1"/>
      <c r="VH84" s="1"/>
      <c r="VI84" s="1"/>
      <c r="VJ84" s="1"/>
      <c r="VK84" s="1"/>
      <c r="VL84" s="1"/>
      <c r="VM84" s="1"/>
      <c r="VN84" s="1"/>
      <c r="VO84" s="1"/>
      <c r="VP84" s="1"/>
    </row>
    <row r="85" spans="2:588" s="2" customFormat="1" x14ac:dyDescent="0.25">
      <c r="B85" s="1"/>
      <c r="C85" s="1"/>
      <c r="D85" s="1"/>
      <c r="E85" s="1"/>
      <c r="F85" s="1"/>
      <c r="G85" s="101"/>
      <c r="H85" s="1"/>
      <c r="J85" s="57"/>
      <c r="K85" s="73" t="s">
        <v>47</v>
      </c>
      <c r="L85" s="55" t="s">
        <v>46</v>
      </c>
      <c r="M85" s="73" t="s">
        <v>17</v>
      </c>
      <c r="N85" s="73" t="s">
        <v>25</v>
      </c>
      <c r="O85" s="74"/>
      <c r="P85" s="74"/>
      <c r="Q85" s="74"/>
      <c r="R85" s="74"/>
      <c r="S85" s="74"/>
      <c r="T85" s="74"/>
      <c r="U85" s="18"/>
      <c r="V85" s="73">
        <f t="shared" si="2"/>
        <v>0</v>
      </c>
      <c r="W85" s="73">
        <f t="shared" si="1"/>
        <v>0</v>
      </c>
      <c r="X85" s="74"/>
      <c r="Y85" s="74"/>
      <c r="Z85" s="74"/>
      <c r="AA85" s="74"/>
      <c r="AB85" s="74"/>
      <c r="AC85" s="74"/>
      <c r="AD85" s="18"/>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c r="IQ85" s="1"/>
      <c r="IR85" s="1"/>
      <c r="IS85" s="1"/>
      <c r="IT85" s="1"/>
      <c r="IU85" s="1"/>
      <c r="IV85" s="1"/>
      <c r="IW85" s="1"/>
      <c r="IX85" s="1"/>
      <c r="IY85" s="1"/>
      <c r="IZ85" s="1"/>
      <c r="JA85" s="1"/>
      <c r="JB85" s="1"/>
      <c r="JC85" s="1"/>
      <c r="JD85" s="1"/>
      <c r="JE85" s="1"/>
      <c r="JF85" s="1"/>
      <c r="JG85" s="1"/>
      <c r="JH85" s="1"/>
      <c r="JI85" s="1"/>
      <c r="JJ85" s="1"/>
      <c r="JK85" s="1"/>
      <c r="JL85" s="1"/>
      <c r="JM85" s="1"/>
      <c r="JN85" s="1"/>
      <c r="JO85" s="1"/>
      <c r="JP85" s="1"/>
      <c r="JQ85" s="1"/>
      <c r="JR85" s="1"/>
      <c r="JS85" s="1"/>
      <c r="JT85" s="1"/>
      <c r="JU85" s="1"/>
      <c r="JV85" s="1"/>
      <c r="JW85" s="1"/>
      <c r="JX85" s="1"/>
      <c r="JY85" s="1"/>
      <c r="JZ85" s="1"/>
      <c r="KA85" s="1"/>
      <c r="KB85" s="1"/>
      <c r="KC85" s="1"/>
      <c r="KD85" s="1"/>
      <c r="KE85" s="1"/>
      <c r="KF85" s="1"/>
      <c r="KG85" s="1"/>
      <c r="KH85" s="1"/>
      <c r="KI85" s="1"/>
      <c r="KJ85" s="1"/>
      <c r="KK85" s="1"/>
      <c r="KL85" s="1"/>
      <c r="KM85" s="1"/>
      <c r="KN85" s="1"/>
      <c r="KO85" s="1"/>
      <c r="KP85" s="1"/>
      <c r="KQ85" s="1"/>
      <c r="KR85" s="1"/>
      <c r="KS85" s="1"/>
      <c r="KT85" s="1"/>
      <c r="KU85" s="1"/>
      <c r="KV85" s="1"/>
      <c r="KW85" s="1"/>
      <c r="KX85" s="1"/>
      <c r="KY85" s="1"/>
      <c r="KZ85" s="1"/>
      <c r="LA85" s="1"/>
      <c r="LB85" s="1"/>
      <c r="LC85" s="1"/>
      <c r="LD85" s="1"/>
      <c r="LE85" s="1"/>
      <c r="LF85" s="1"/>
      <c r="LG85" s="1"/>
      <c r="LH85" s="1"/>
      <c r="LI85" s="1"/>
      <c r="LJ85" s="1"/>
      <c r="LK85" s="1"/>
      <c r="LL85" s="1"/>
      <c r="LM85" s="1"/>
      <c r="LN85" s="1"/>
      <c r="LO85" s="1"/>
      <c r="LP85" s="1"/>
      <c r="LQ85" s="1"/>
      <c r="LR85" s="1"/>
      <c r="LS85" s="1"/>
      <c r="LT85" s="1"/>
      <c r="LU85" s="1"/>
      <c r="LV85" s="1"/>
      <c r="LW85" s="1"/>
      <c r="LX85" s="1"/>
      <c r="LY85" s="1"/>
      <c r="LZ85" s="1"/>
      <c r="MA85" s="1"/>
      <c r="MB85" s="1"/>
      <c r="MC85" s="1"/>
      <c r="MD85" s="1"/>
      <c r="ME85" s="1"/>
      <c r="MF85" s="1"/>
      <c r="MG85" s="1"/>
      <c r="MH85" s="1"/>
      <c r="MI85" s="1"/>
      <c r="MJ85" s="1"/>
      <c r="MK85" s="1"/>
      <c r="ML85" s="1"/>
      <c r="MM85" s="1"/>
      <c r="MN85" s="1"/>
      <c r="MO85" s="1"/>
      <c r="MP85" s="1"/>
      <c r="MQ85" s="1"/>
      <c r="MR85" s="1"/>
      <c r="MS85" s="1"/>
      <c r="MT85" s="1"/>
      <c r="MU85" s="1"/>
      <c r="MV85" s="1"/>
      <c r="MW85" s="1"/>
      <c r="MX85" s="1"/>
      <c r="MY85" s="1"/>
      <c r="MZ85" s="1"/>
      <c r="NA85" s="1"/>
      <c r="NB85" s="1"/>
      <c r="NC85" s="1"/>
      <c r="ND85" s="1"/>
      <c r="NE85" s="1"/>
      <c r="NF85" s="1"/>
      <c r="NG85" s="1"/>
      <c r="NH85" s="1"/>
      <c r="NI85" s="1"/>
      <c r="NJ85" s="1"/>
      <c r="NK85" s="1"/>
      <c r="NL85" s="1"/>
      <c r="NM85" s="1"/>
      <c r="NN85" s="1"/>
      <c r="NO85" s="1"/>
      <c r="NP85" s="1"/>
      <c r="NQ85" s="1"/>
      <c r="NR85" s="1"/>
      <c r="NS85" s="1"/>
      <c r="NT85" s="1"/>
      <c r="NU85" s="1"/>
      <c r="NV85" s="1"/>
      <c r="NW85" s="1"/>
      <c r="NX85" s="1"/>
      <c r="NY85" s="1"/>
      <c r="NZ85" s="1"/>
      <c r="OA85" s="1"/>
      <c r="OB85" s="1"/>
      <c r="OC85" s="1"/>
      <c r="OD85" s="1"/>
      <c r="OE85" s="1"/>
      <c r="OF85" s="1"/>
      <c r="OG85" s="1"/>
      <c r="OH85" s="1"/>
      <c r="OI85" s="1"/>
      <c r="OJ85" s="1"/>
      <c r="OK85" s="1"/>
      <c r="OL85" s="1"/>
      <c r="OM85" s="1"/>
      <c r="ON85" s="1"/>
      <c r="OO85" s="1"/>
      <c r="OP85" s="1"/>
      <c r="OQ85" s="1"/>
      <c r="OR85" s="1"/>
      <c r="OS85" s="1"/>
      <c r="OT85" s="1"/>
      <c r="OU85" s="1"/>
      <c r="OV85" s="1"/>
      <c r="OW85" s="1"/>
      <c r="OX85" s="1"/>
      <c r="OY85" s="1"/>
      <c r="OZ85" s="1"/>
      <c r="PA85" s="1"/>
      <c r="PB85" s="1"/>
      <c r="PC85" s="1"/>
      <c r="PD85" s="1"/>
      <c r="PE85" s="1"/>
      <c r="PF85" s="1"/>
      <c r="PG85" s="1"/>
      <c r="PH85" s="1"/>
      <c r="PI85" s="1"/>
      <c r="PJ85" s="1"/>
      <c r="PK85" s="1"/>
      <c r="PL85" s="1"/>
      <c r="PM85" s="1"/>
      <c r="PN85" s="1"/>
      <c r="PO85" s="1"/>
      <c r="PP85" s="1"/>
      <c r="PQ85" s="1"/>
      <c r="PR85" s="1"/>
      <c r="PS85" s="1"/>
      <c r="PT85" s="1"/>
      <c r="PU85" s="1"/>
      <c r="PV85" s="1"/>
      <c r="PW85" s="1"/>
      <c r="PX85" s="1"/>
      <c r="PY85" s="1"/>
      <c r="PZ85" s="1"/>
      <c r="QA85" s="1"/>
      <c r="QB85" s="1"/>
      <c r="QC85" s="1"/>
      <c r="QD85" s="1"/>
      <c r="QE85" s="1"/>
      <c r="QF85" s="1"/>
      <c r="QG85" s="1"/>
      <c r="QH85" s="1"/>
      <c r="QI85" s="1"/>
      <c r="QJ85" s="1"/>
      <c r="QK85" s="1"/>
      <c r="QL85" s="1"/>
      <c r="QM85" s="1"/>
      <c r="QN85" s="1"/>
      <c r="QO85" s="1"/>
      <c r="QP85" s="1"/>
      <c r="QQ85" s="1"/>
      <c r="QR85" s="1"/>
      <c r="QS85" s="1"/>
      <c r="QT85" s="1"/>
      <c r="QU85" s="1"/>
      <c r="QV85" s="1"/>
      <c r="QW85" s="1"/>
      <c r="QX85" s="1"/>
      <c r="QY85" s="1"/>
      <c r="QZ85" s="1"/>
      <c r="RA85" s="1"/>
      <c r="RB85" s="1"/>
      <c r="RC85" s="1"/>
      <c r="RD85" s="1"/>
      <c r="RE85" s="1"/>
      <c r="RF85" s="1"/>
      <c r="RG85" s="1"/>
      <c r="RH85" s="1"/>
      <c r="RI85" s="1"/>
      <c r="RJ85" s="1"/>
      <c r="RK85" s="1"/>
      <c r="RL85" s="1"/>
      <c r="RM85" s="1"/>
      <c r="RN85" s="1"/>
      <c r="RO85" s="1"/>
      <c r="RP85" s="1"/>
      <c r="RQ85" s="1"/>
      <c r="RR85" s="1"/>
      <c r="RS85" s="1"/>
      <c r="RT85" s="1"/>
      <c r="RU85" s="1"/>
      <c r="RV85" s="1"/>
      <c r="RW85" s="1"/>
      <c r="RX85" s="1"/>
      <c r="RY85" s="1"/>
      <c r="RZ85" s="1"/>
      <c r="SA85" s="1"/>
      <c r="SB85" s="1"/>
      <c r="SC85" s="1"/>
      <c r="SD85" s="1"/>
      <c r="SE85" s="1"/>
      <c r="SF85" s="1"/>
      <c r="SG85" s="1"/>
      <c r="SH85" s="1"/>
      <c r="SI85" s="1"/>
      <c r="SJ85" s="1"/>
      <c r="SK85" s="1"/>
      <c r="SL85" s="1"/>
      <c r="SM85" s="1"/>
      <c r="SN85" s="1"/>
      <c r="SO85" s="1"/>
      <c r="SP85" s="1"/>
      <c r="SQ85" s="1"/>
      <c r="SR85" s="1"/>
      <c r="SS85" s="1"/>
      <c r="ST85" s="1"/>
      <c r="SU85" s="1"/>
      <c r="SV85" s="1"/>
      <c r="SW85" s="1"/>
      <c r="SX85" s="1"/>
      <c r="SY85" s="1"/>
      <c r="SZ85" s="1"/>
      <c r="TA85" s="1"/>
      <c r="TB85" s="1"/>
      <c r="TC85" s="1"/>
      <c r="TD85" s="1"/>
      <c r="TE85" s="1"/>
      <c r="TF85" s="1"/>
      <c r="TG85" s="1"/>
      <c r="TH85" s="1"/>
      <c r="TI85" s="1"/>
      <c r="TJ85" s="1"/>
      <c r="TK85" s="1"/>
      <c r="TL85" s="1"/>
      <c r="TM85" s="1"/>
      <c r="TN85" s="1"/>
      <c r="TO85" s="1"/>
      <c r="TP85" s="1"/>
      <c r="TQ85" s="1"/>
      <c r="TR85" s="1"/>
      <c r="TS85" s="1"/>
      <c r="TT85" s="1"/>
      <c r="TU85" s="1"/>
      <c r="TV85" s="1"/>
      <c r="TW85" s="1"/>
      <c r="TX85" s="1"/>
      <c r="TY85" s="1"/>
      <c r="TZ85" s="1"/>
      <c r="UA85" s="1"/>
      <c r="UB85" s="1"/>
      <c r="UC85" s="1"/>
      <c r="UD85" s="1"/>
      <c r="UE85" s="1"/>
      <c r="UF85" s="1"/>
      <c r="UG85" s="1"/>
      <c r="UH85" s="1"/>
      <c r="UI85" s="1"/>
      <c r="UJ85" s="1"/>
      <c r="UK85" s="1"/>
      <c r="UL85" s="1"/>
      <c r="UM85" s="1"/>
      <c r="UN85" s="1"/>
      <c r="UO85" s="1"/>
      <c r="UP85" s="1"/>
      <c r="UQ85" s="1"/>
      <c r="UR85" s="1"/>
      <c r="US85" s="1"/>
      <c r="UT85" s="1"/>
      <c r="UU85" s="1"/>
      <c r="UV85" s="1"/>
      <c r="UW85" s="1"/>
      <c r="UX85" s="1"/>
      <c r="UY85" s="1"/>
      <c r="UZ85" s="1"/>
      <c r="VA85" s="1"/>
      <c r="VB85" s="1"/>
      <c r="VC85" s="1"/>
      <c r="VD85" s="1"/>
      <c r="VE85" s="1"/>
      <c r="VF85" s="1"/>
      <c r="VG85" s="1"/>
      <c r="VH85" s="1"/>
      <c r="VI85" s="1"/>
      <c r="VJ85" s="1"/>
      <c r="VK85" s="1"/>
      <c r="VL85" s="1"/>
      <c r="VM85" s="1"/>
      <c r="VN85" s="1"/>
      <c r="VO85" s="1"/>
      <c r="VP85" s="1"/>
    </row>
    <row r="86" spans="2:588" s="2" customFormat="1" x14ac:dyDescent="0.25">
      <c r="B86" s="1"/>
      <c r="C86" s="1"/>
      <c r="D86" s="1"/>
      <c r="E86" s="1"/>
      <c r="F86" s="1"/>
      <c r="G86" s="101"/>
      <c r="H86" s="1"/>
      <c r="J86" s="57"/>
      <c r="K86" s="73" t="s">
        <v>44</v>
      </c>
      <c r="L86" s="55" t="s">
        <v>44</v>
      </c>
      <c r="M86" s="73" t="s">
        <v>41</v>
      </c>
      <c r="N86" s="73" t="s">
        <v>27</v>
      </c>
      <c r="O86" s="74"/>
      <c r="P86" s="74"/>
      <c r="Q86" s="74"/>
      <c r="R86" s="74"/>
      <c r="S86" s="74"/>
      <c r="T86" s="74"/>
      <c r="U86" s="18"/>
      <c r="V86" s="73">
        <f t="shared" si="2"/>
        <v>0</v>
      </c>
      <c r="W86" s="73">
        <f t="shared" si="1"/>
        <v>0</v>
      </c>
      <c r="X86" s="74"/>
      <c r="Y86" s="74"/>
      <c r="Z86" s="74"/>
      <c r="AA86" s="74"/>
      <c r="AB86" s="74"/>
      <c r="AC86" s="74"/>
      <c r="AD86" s="18"/>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c r="GK86" s="1"/>
      <c r="GL86" s="1"/>
      <c r="GM86" s="1"/>
      <c r="GN86" s="1"/>
      <c r="GO86" s="1"/>
      <c r="GP86" s="1"/>
      <c r="GQ86" s="1"/>
      <c r="GR86" s="1"/>
      <c r="GS86" s="1"/>
      <c r="GT86" s="1"/>
      <c r="GU86" s="1"/>
      <c r="GV86" s="1"/>
      <c r="GW86" s="1"/>
      <c r="GX86" s="1"/>
      <c r="GY86" s="1"/>
      <c r="GZ86" s="1"/>
      <c r="HA86" s="1"/>
      <c r="HB86" s="1"/>
      <c r="HC86" s="1"/>
      <c r="HD86" s="1"/>
      <c r="HE86" s="1"/>
      <c r="HF86" s="1"/>
      <c r="HG86" s="1"/>
      <c r="HH86" s="1"/>
      <c r="HI86" s="1"/>
      <c r="HJ86" s="1"/>
      <c r="HK86" s="1"/>
      <c r="HL86" s="1"/>
      <c r="HM86" s="1"/>
      <c r="HN86" s="1"/>
      <c r="HO86" s="1"/>
      <c r="HP86" s="1"/>
      <c r="HQ86" s="1"/>
      <c r="HR86" s="1"/>
      <c r="HS86" s="1"/>
      <c r="HT86" s="1"/>
      <c r="HU86" s="1"/>
      <c r="HV86" s="1"/>
      <c r="HW86" s="1"/>
      <c r="HX86" s="1"/>
      <c r="HY86" s="1"/>
      <c r="HZ86" s="1"/>
      <c r="IA86" s="1"/>
      <c r="IB86" s="1"/>
      <c r="IC86" s="1"/>
      <c r="ID86" s="1"/>
      <c r="IE86" s="1"/>
      <c r="IF86" s="1"/>
      <c r="IG86" s="1"/>
      <c r="IH86" s="1"/>
      <c r="II86" s="1"/>
      <c r="IJ86" s="1"/>
      <c r="IK86" s="1"/>
      <c r="IL86" s="1"/>
      <c r="IM86" s="1"/>
      <c r="IN86" s="1"/>
      <c r="IO86" s="1"/>
      <c r="IP86" s="1"/>
      <c r="IQ86" s="1"/>
      <c r="IR86" s="1"/>
      <c r="IS86" s="1"/>
      <c r="IT86" s="1"/>
      <c r="IU86" s="1"/>
      <c r="IV86" s="1"/>
      <c r="IW86" s="1"/>
      <c r="IX86" s="1"/>
      <c r="IY86" s="1"/>
      <c r="IZ86" s="1"/>
      <c r="JA86" s="1"/>
      <c r="JB86" s="1"/>
      <c r="JC86" s="1"/>
      <c r="JD86" s="1"/>
      <c r="JE86" s="1"/>
      <c r="JF86" s="1"/>
      <c r="JG86" s="1"/>
      <c r="JH86" s="1"/>
      <c r="JI86" s="1"/>
      <c r="JJ86" s="1"/>
      <c r="JK86" s="1"/>
      <c r="JL86" s="1"/>
      <c r="JM86" s="1"/>
      <c r="JN86" s="1"/>
      <c r="JO86" s="1"/>
      <c r="JP86" s="1"/>
      <c r="JQ86" s="1"/>
      <c r="JR86" s="1"/>
      <c r="JS86" s="1"/>
      <c r="JT86" s="1"/>
      <c r="JU86" s="1"/>
      <c r="JV86" s="1"/>
      <c r="JW86" s="1"/>
      <c r="JX86" s="1"/>
      <c r="JY86" s="1"/>
      <c r="JZ86" s="1"/>
      <c r="KA86" s="1"/>
      <c r="KB86" s="1"/>
      <c r="KC86" s="1"/>
      <c r="KD86" s="1"/>
      <c r="KE86" s="1"/>
      <c r="KF86" s="1"/>
      <c r="KG86" s="1"/>
      <c r="KH86" s="1"/>
      <c r="KI86" s="1"/>
      <c r="KJ86" s="1"/>
      <c r="KK86" s="1"/>
      <c r="KL86" s="1"/>
      <c r="KM86" s="1"/>
      <c r="KN86" s="1"/>
      <c r="KO86" s="1"/>
      <c r="KP86" s="1"/>
      <c r="KQ86" s="1"/>
      <c r="KR86" s="1"/>
      <c r="KS86" s="1"/>
      <c r="KT86" s="1"/>
      <c r="KU86" s="1"/>
      <c r="KV86" s="1"/>
      <c r="KW86" s="1"/>
      <c r="KX86" s="1"/>
      <c r="KY86" s="1"/>
      <c r="KZ86" s="1"/>
      <c r="LA86" s="1"/>
      <c r="LB86" s="1"/>
      <c r="LC86" s="1"/>
      <c r="LD86" s="1"/>
      <c r="LE86" s="1"/>
      <c r="LF86" s="1"/>
      <c r="LG86" s="1"/>
      <c r="LH86" s="1"/>
      <c r="LI86" s="1"/>
      <c r="LJ86" s="1"/>
      <c r="LK86" s="1"/>
      <c r="LL86" s="1"/>
      <c r="LM86" s="1"/>
      <c r="LN86" s="1"/>
      <c r="LO86" s="1"/>
      <c r="LP86" s="1"/>
      <c r="LQ86" s="1"/>
      <c r="LR86" s="1"/>
      <c r="LS86" s="1"/>
      <c r="LT86" s="1"/>
      <c r="LU86" s="1"/>
      <c r="LV86" s="1"/>
      <c r="LW86" s="1"/>
      <c r="LX86" s="1"/>
      <c r="LY86" s="1"/>
      <c r="LZ86" s="1"/>
      <c r="MA86" s="1"/>
      <c r="MB86" s="1"/>
      <c r="MC86" s="1"/>
      <c r="MD86" s="1"/>
      <c r="ME86" s="1"/>
      <c r="MF86" s="1"/>
      <c r="MG86" s="1"/>
      <c r="MH86" s="1"/>
      <c r="MI86" s="1"/>
      <c r="MJ86" s="1"/>
      <c r="MK86" s="1"/>
      <c r="ML86" s="1"/>
      <c r="MM86" s="1"/>
      <c r="MN86" s="1"/>
      <c r="MO86" s="1"/>
      <c r="MP86" s="1"/>
      <c r="MQ86" s="1"/>
      <c r="MR86" s="1"/>
      <c r="MS86" s="1"/>
      <c r="MT86" s="1"/>
      <c r="MU86" s="1"/>
      <c r="MV86" s="1"/>
      <c r="MW86" s="1"/>
      <c r="MX86" s="1"/>
      <c r="MY86" s="1"/>
      <c r="MZ86" s="1"/>
      <c r="NA86" s="1"/>
      <c r="NB86" s="1"/>
      <c r="NC86" s="1"/>
      <c r="ND86" s="1"/>
      <c r="NE86" s="1"/>
      <c r="NF86" s="1"/>
      <c r="NG86" s="1"/>
      <c r="NH86" s="1"/>
      <c r="NI86" s="1"/>
      <c r="NJ86" s="1"/>
      <c r="NK86" s="1"/>
      <c r="NL86" s="1"/>
      <c r="NM86" s="1"/>
      <c r="NN86" s="1"/>
      <c r="NO86" s="1"/>
      <c r="NP86" s="1"/>
      <c r="NQ86" s="1"/>
      <c r="NR86" s="1"/>
      <c r="NS86" s="1"/>
      <c r="NT86" s="1"/>
      <c r="NU86" s="1"/>
      <c r="NV86" s="1"/>
      <c r="NW86" s="1"/>
      <c r="NX86" s="1"/>
      <c r="NY86" s="1"/>
      <c r="NZ86" s="1"/>
      <c r="OA86" s="1"/>
      <c r="OB86" s="1"/>
      <c r="OC86" s="1"/>
      <c r="OD86" s="1"/>
      <c r="OE86" s="1"/>
      <c r="OF86" s="1"/>
      <c r="OG86" s="1"/>
      <c r="OH86" s="1"/>
      <c r="OI86" s="1"/>
      <c r="OJ86" s="1"/>
      <c r="OK86" s="1"/>
      <c r="OL86" s="1"/>
      <c r="OM86" s="1"/>
      <c r="ON86" s="1"/>
      <c r="OO86" s="1"/>
      <c r="OP86" s="1"/>
      <c r="OQ86" s="1"/>
      <c r="OR86" s="1"/>
      <c r="OS86" s="1"/>
      <c r="OT86" s="1"/>
      <c r="OU86" s="1"/>
      <c r="OV86" s="1"/>
      <c r="OW86" s="1"/>
      <c r="OX86" s="1"/>
      <c r="OY86" s="1"/>
      <c r="OZ86" s="1"/>
      <c r="PA86" s="1"/>
      <c r="PB86" s="1"/>
      <c r="PC86" s="1"/>
      <c r="PD86" s="1"/>
      <c r="PE86" s="1"/>
      <c r="PF86" s="1"/>
      <c r="PG86" s="1"/>
      <c r="PH86" s="1"/>
      <c r="PI86" s="1"/>
      <c r="PJ86" s="1"/>
      <c r="PK86" s="1"/>
      <c r="PL86" s="1"/>
      <c r="PM86" s="1"/>
      <c r="PN86" s="1"/>
      <c r="PO86" s="1"/>
      <c r="PP86" s="1"/>
      <c r="PQ86" s="1"/>
      <c r="PR86" s="1"/>
      <c r="PS86" s="1"/>
      <c r="PT86" s="1"/>
      <c r="PU86" s="1"/>
      <c r="PV86" s="1"/>
      <c r="PW86" s="1"/>
      <c r="PX86" s="1"/>
      <c r="PY86" s="1"/>
      <c r="PZ86" s="1"/>
      <c r="QA86" s="1"/>
      <c r="QB86" s="1"/>
      <c r="QC86" s="1"/>
      <c r="QD86" s="1"/>
      <c r="QE86" s="1"/>
      <c r="QF86" s="1"/>
      <c r="QG86" s="1"/>
      <c r="QH86" s="1"/>
      <c r="QI86" s="1"/>
      <c r="QJ86" s="1"/>
      <c r="QK86" s="1"/>
      <c r="QL86" s="1"/>
      <c r="QM86" s="1"/>
      <c r="QN86" s="1"/>
      <c r="QO86" s="1"/>
      <c r="QP86" s="1"/>
      <c r="QQ86" s="1"/>
      <c r="QR86" s="1"/>
      <c r="QS86" s="1"/>
      <c r="QT86" s="1"/>
      <c r="QU86" s="1"/>
      <c r="QV86" s="1"/>
      <c r="QW86" s="1"/>
      <c r="QX86" s="1"/>
      <c r="QY86" s="1"/>
      <c r="QZ86" s="1"/>
      <c r="RA86" s="1"/>
      <c r="RB86" s="1"/>
      <c r="RC86" s="1"/>
      <c r="RD86" s="1"/>
      <c r="RE86" s="1"/>
      <c r="RF86" s="1"/>
      <c r="RG86" s="1"/>
      <c r="RH86" s="1"/>
      <c r="RI86" s="1"/>
      <c r="RJ86" s="1"/>
      <c r="RK86" s="1"/>
      <c r="RL86" s="1"/>
      <c r="RM86" s="1"/>
      <c r="RN86" s="1"/>
      <c r="RO86" s="1"/>
      <c r="RP86" s="1"/>
      <c r="RQ86" s="1"/>
      <c r="RR86" s="1"/>
      <c r="RS86" s="1"/>
      <c r="RT86" s="1"/>
      <c r="RU86" s="1"/>
      <c r="RV86" s="1"/>
      <c r="RW86" s="1"/>
      <c r="RX86" s="1"/>
      <c r="RY86" s="1"/>
      <c r="RZ86" s="1"/>
      <c r="SA86" s="1"/>
      <c r="SB86" s="1"/>
      <c r="SC86" s="1"/>
      <c r="SD86" s="1"/>
      <c r="SE86" s="1"/>
      <c r="SF86" s="1"/>
      <c r="SG86" s="1"/>
      <c r="SH86" s="1"/>
      <c r="SI86" s="1"/>
      <c r="SJ86" s="1"/>
      <c r="SK86" s="1"/>
      <c r="SL86" s="1"/>
      <c r="SM86" s="1"/>
      <c r="SN86" s="1"/>
      <c r="SO86" s="1"/>
      <c r="SP86" s="1"/>
      <c r="SQ86" s="1"/>
      <c r="SR86" s="1"/>
      <c r="SS86" s="1"/>
      <c r="ST86" s="1"/>
      <c r="SU86" s="1"/>
      <c r="SV86" s="1"/>
      <c r="SW86" s="1"/>
      <c r="SX86" s="1"/>
      <c r="SY86" s="1"/>
      <c r="SZ86" s="1"/>
      <c r="TA86" s="1"/>
      <c r="TB86" s="1"/>
      <c r="TC86" s="1"/>
      <c r="TD86" s="1"/>
      <c r="TE86" s="1"/>
      <c r="TF86" s="1"/>
      <c r="TG86" s="1"/>
      <c r="TH86" s="1"/>
      <c r="TI86" s="1"/>
      <c r="TJ86" s="1"/>
      <c r="TK86" s="1"/>
      <c r="TL86" s="1"/>
      <c r="TM86" s="1"/>
      <c r="TN86" s="1"/>
      <c r="TO86" s="1"/>
      <c r="TP86" s="1"/>
      <c r="TQ86" s="1"/>
      <c r="TR86" s="1"/>
      <c r="TS86" s="1"/>
      <c r="TT86" s="1"/>
      <c r="TU86" s="1"/>
      <c r="TV86" s="1"/>
      <c r="TW86" s="1"/>
      <c r="TX86" s="1"/>
      <c r="TY86" s="1"/>
      <c r="TZ86" s="1"/>
      <c r="UA86" s="1"/>
      <c r="UB86" s="1"/>
      <c r="UC86" s="1"/>
      <c r="UD86" s="1"/>
      <c r="UE86" s="1"/>
      <c r="UF86" s="1"/>
      <c r="UG86" s="1"/>
      <c r="UH86" s="1"/>
      <c r="UI86" s="1"/>
      <c r="UJ86" s="1"/>
      <c r="UK86" s="1"/>
      <c r="UL86" s="1"/>
      <c r="UM86" s="1"/>
      <c r="UN86" s="1"/>
      <c r="UO86" s="1"/>
      <c r="UP86" s="1"/>
      <c r="UQ86" s="1"/>
      <c r="UR86" s="1"/>
      <c r="US86" s="1"/>
      <c r="UT86" s="1"/>
      <c r="UU86" s="1"/>
      <c r="UV86" s="1"/>
      <c r="UW86" s="1"/>
      <c r="UX86" s="1"/>
      <c r="UY86" s="1"/>
      <c r="UZ86" s="1"/>
      <c r="VA86" s="1"/>
      <c r="VB86" s="1"/>
      <c r="VC86" s="1"/>
      <c r="VD86" s="1"/>
      <c r="VE86" s="1"/>
      <c r="VF86" s="1"/>
      <c r="VG86" s="1"/>
      <c r="VH86" s="1"/>
      <c r="VI86" s="1"/>
      <c r="VJ86" s="1"/>
      <c r="VK86" s="1"/>
      <c r="VL86" s="1"/>
      <c r="VM86" s="1"/>
      <c r="VN86" s="1"/>
      <c r="VO86" s="1"/>
      <c r="VP86" s="1"/>
    </row>
    <row r="87" spans="2:588" s="2" customFormat="1" x14ac:dyDescent="0.25">
      <c r="B87" s="1"/>
      <c r="C87" s="1"/>
      <c r="D87" s="1"/>
      <c r="E87" s="1"/>
      <c r="F87" s="1"/>
      <c r="G87" s="101"/>
      <c r="H87" s="1"/>
      <c r="J87" s="57"/>
      <c r="K87" s="73" t="s">
        <v>42</v>
      </c>
      <c r="L87" s="55" t="s">
        <v>42</v>
      </c>
      <c r="M87" s="73" t="s">
        <v>115</v>
      </c>
      <c r="N87" s="73" t="s">
        <v>30</v>
      </c>
      <c r="O87" s="74"/>
      <c r="P87" s="74"/>
      <c r="Q87" s="74"/>
      <c r="R87" s="74"/>
      <c r="S87" s="74"/>
      <c r="T87" s="74"/>
      <c r="U87" s="18"/>
      <c r="V87" s="73">
        <f t="shared" si="2"/>
        <v>0</v>
      </c>
      <c r="W87" s="73">
        <f t="shared" si="1"/>
        <v>0</v>
      </c>
      <c r="X87" s="74"/>
      <c r="Y87" s="74"/>
      <c r="Z87" s="74"/>
      <c r="AA87" s="74"/>
      <c r="AB87" s="74"/>
      <c r="AC87" s="74"/>
      <c r="AD87" s="18"/>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c r="GK87" s="1"/>
      <c r="GL87" s="1"/>
      <c r="GM87" s="1"/>
      <c r="GN87" s="1"/>
      <c r="GO87" s="1"/>
      <c r="GP87" s="1"/>
      <c r="GQ87" s="1"/>
      <c r="GR87" s="1"/>
      <c r="GS87" s="1"/>
      <c r="GT87" s="1"/>
      <c r="GU87" s="1"/>
      <c r="GV87" s="1"/>
      <c r="GW87" s="1"/>
      <c r="GX87" s="1"/>
      <c r="GY87" s="1"/>
      <c r="GZ87" s="1"/>
      <c r="HA87" s="1"/>
      <c r="HB87" s="1"/>
      <c r="HC87" s="1"/>
      <c r="HD87" s="1"/>
      <c r="HE87" s="1"/>
      <c r="HF87" s="1"/>
      <c r="HG87" s="1"/>
      <c r="HH87" s="1"/>
      <c r="HI87" s="1"/>
      <c r="HJ87" s="1"/>
      <c r="HK87" s="1"/>
      <c r="HL87" s="1"/>
      <c r="HM87" s="1"/>
      <c r="HN87" s="1"/>
      <c r="HO87" s="1"/>
      <c r="HP87" s="1"/>
      <c r="HQ87" s="1"/>
      <c r="HR87" s="1"/>
      <c r="HS87" s="1"/>
      <c r="HT87" s="1"/>
      <c r="HU87" s="1"/>
      <c r="HV87" s="1"/>
      <c r="HW87" s="1"/>
      <c r="HX87" s="1"/>
      <c r="HY87" s="1"/>
      <c r="HZ87" s="1"/>
      <c r="IA87" s="1"/>
      <c r="IB87" s="1"/>
      <c r="IC87" s="1"/>
      <c r="ID87" s="1"/>
      <c r="IE87" s="1"/>
      <c r="IF87" s="1"/>
      <c r="IG87" s="1"/>
      <c r="IH87" s="1"/>
      <c r="II87" s="1"/>
      <c r="IJ87" s="1"/>
      <c r="IK87" s="1"/>
      <c r="IL87" s="1"/>
      <c r="IM87" s="1"/>
      <c r="IN87" s="1"/>
      <c r="IO87" s="1"/>
      <c r="IP87" s="1"/>
      <c r="IQ87" s="1"/>
      <c r="IR87" s="1"/>
      <c r="IS87" s="1"/>
      <c r="IT87" s="1"/>
      <c r="IU87" s="1"/>
      <c r="IV87" s="1"/>
      <c r="IW87" s="1"/>
      <c r="IX87" s="1"/>
      <c r="IY87" s="1"/>
      <c r="IZ87" s="1"/>
      <c r="JA87" s="1"/>
      <c r="JB87" s="1"/>
      <c r="JC87" s="1"/>
      <c r="JD87" s="1"/>
      <c r="JE87" s="1"/>
      <c r="JF87" s="1"/>
      <c r="JG87" s="1"/>
      <c r="JH87" s="1"/>
      <c r="JI87" s="1"/>
      <c r="JJ87" s="1"/>
      <c r="JK87" s="1"/>
      <c r="JL87" s="1"/>
      <c r="JM87" s="1"/>
      <c r="JN87" s="1"/>
      <c r="JO87" s="1"/>
      <c r="JP87" s="1"/>
      <c r="JQ87" s="1"/>
      <c r="JR87" s="1"/>
      <c r="JS87" s="1"/>
      <c r="JT87" s="1"/>
      <c r="JU87" s="1"/>
      <c r="JV87" s="1"/>
      <c r="JW87" s="1"/>
      <c r="JX87" s="1"/>
      <c r="JY87" s="1"/>
      <c r="JZ87" s="1"/>
      <c r="KA87" s="1"/>
      <c r="KB87" s="1"/>
      <c r="KC87" s="1"/>
      <c r="KD87" s="1"/>
      <c r="KE87" s="1"/>
      <c r="KF87" s="1"/>
      <c r="KG87" s="1"/>
      <c r="KH87" s="1"/>
      <c r="KI87" s="1"/>
      <c r="KJ87" s="1"/>
      <c r="KK87" s="1"/>
      <c r="KL87" s="1"/>
      <c r="KM87" s="1"/>
      <c r="KN87" s="1"/>
      <c r="KO87" s="1"/>
      <c r="KP87" s="1"/>
      <c r="KQ87" s="1"/>
      <c r="KR87" s="1"/>
      <c r="KS87" s="1"/>
      <c r="KT87" s="1"/>
      <c r="KU87" s="1"/>
      <c r="KV87" s="1"/>
      <c r="KW87" s="1"/>
      <c r="KX87" s="1"/>
      <c r="KY87" s="1"/>
      <c r="KZ87" s="1"/>
      <c r="LA87" s="1"/>
      <c r="LB87" s="1"/>
      <c r="LC87" s="1"/>
      <c r="LD87" s="1"/>
      <c r="LE87" s="1"/>
      <c r="LF87" s="1"/>
      <c r="LG87" s="1"/>
      <c r="LH87" s="1"/>
      <c r="LI87" s="1"/>
      <c r="LJ87" s="1"/>
      <c r="LK87" s="1"/>
      <c r="LL87" s="1"/>
      <c r="LM87" s="1"/>
      <c r="LN87" s="1"/>
      <c r="LO87" s="1"/>
      <c r="LP87" s="1"/>
      <c r="LQ87" s="1"/>
      <c r="LR87" s="1"/>
      <c r="LS87" s="1"/>
      <c r="LT87" s="1"/>
      <c r="LU87" s="1"/>
      <c r="LV87" s="1"/>
      <c r="LW87" s="1"/>
      <c r="LX87" s="1"/>
      <c r="LY87" s="1"/>
      <c r="LZ87" s="1"/>
      <c r="MA87" s="1"/>
      <c r="MB87" s="1"/>
      <c r="MC87" s="1"/>
      <c r="MD87" s="1"/>
      <c r="ME87" s="1"/>
      <c r="MF87" s="1"/>
      <c r="MG87" s="1"/>
      <c r="MH87" s="1"/>
      <c r="MI87" s="1"/>
      <c r="MJ87" s="1"/>
      <c r="MK87" s="1"/>
      <c r="ML87" s="1"/>
      <c r="MM87" s="1"/>
      <c r="MN87" s="1"/>
      <c r="MO87" s="1"/>
      <c r="MP87" s="1"/>
      <c r="MQ87" s="1"/>
      <c r="MR87" s="1"/>
      <c r="MS87" s="1"/>
      <c r="MT87" s="1"/>
      <c r="MU87" s="1"/>
      <c r="MV87" s="1"/>
      <c r="MW87" s="1"/>
      <c r="MX87" s="1"/>
      <c r="MY87" s="1"/>
      <c r="MZ87" s="1"/>
      <c r="NA87" s="1"/>
      <c r="NB87" s="1"/>
      <c r="NC87" s="1"/>
      <c r="ND87" s="1"/>
      <c r="NE87" s="1"/>
      <c r="NF87" s="1"/>
      <c r="NG87" s="1"/>
      <c r="NH87" s="1"/>
      <c r="NI87" s="1"/>
      <c r="NJ87" s="1"/>
      <c r="NK87" s="1"/>
      <c r="NL87" s="1"/>
      <c r="NM87" s="1"/>
      <c r="NN87" s="1"/>
      <c r="NO87" s="1"/>
      <c r="NP87" s="1"/>
      <c r="NQ87" s="1"/>
      <c r="NR87" s="1"/>
      <c r="NS87" s="1"/>
      <c r="NT87" s="1"/>
      <c r="NU87" s="1"/>
      <c r="NV87" s="1"/>
      <c r="NW87" s="1"/>
      <c r="NX87" s="1"/>
      <c r="NY87" s="1"/>
      <c r="NZ87" s="1"/>
      <c r="OA87" s="1"/>
      <c r="OB87" s="1"/>
      <c r="OC87" s="1"/>
      <c r="OD87" s="1"/>
      <c r="OE87" s="1"/>
      <c r="OF87" s="1"/>
      <c r="OG87" s="1"/>
      <c r="OH87" s="1"/>
      <c r="OI87" s="1"/>
      <c r="OJ87" s="1"/>
      <c r="OK87" s="1"/>
      <c r="OL87" s="1"/>
      <c r="OM87" s="1"/>
      <c r="ON87" s="1"/>
      <c r="OO87" s="1"/>
      <c r="OP87" s="1"/>
      <c r="OQ87" s="1"/>
      <c r="OR87" s="1"/>
      <c r="OS87" s="1"/>
      <c r="OT87" s="1"/>
      <c r="OU87" s="1"/>
      <c r="OV87" s="1"/>
      <c r="OW87" s="1"/>
      <c r="OX87" s="1"/>
      <c r="OY87" s="1"/>
      <c r="OZ87" s="1"/>
      <c r="PA87" s="1"/>
      <c r="PB87" s="1"/>
      <c r="PC87" s="1"/>
      <c r="PD87" s="1"/>
      <c r="PE87" s="1"/>
      <c r="PF87" s="1"/>
      <c r="PG87" s="1"/>
      <c r="PH87" s="1"/>
      <c r="PI87" s="1"/>
      <c r="PJ87" s="1"/>
      <c r="PK87" s="1"/>
      <c r="PL87" s="1"/>
      <c r="PM87" s="1"/>
      <c r="PN87" s="1"/>
      <c r="PO87" s="1"/>
      <c r="PP87" s="1"/>
      <c r="PQ87" s="1"/>
      <c r="PR87" s="1"/>
      <c r="PS87" s="1"/>
      <c r="PT87" s="1"/>
      <c r="PU87" s="1"/>
      <c r="PV87" s="1"/>
      <c r="PW87" s="1"/>
      <c r="PX87" s="1"/>
      <c r="PY87" s="1"/>
      <c r="PZ87" s="1"/>
      <c r="QA87" s="1"/>
      <c r="QB87" s="1"/>
      <c r="QC87" s="1"/>
      <c r="QD87" s="1"/>
      <c r="QE87" s="1"/>
      <c r="QF87" s="1"/>
      <c r="QG87" s="1"/>
      <c r="QH87" s="1"/>
      <c r="QI87" s="1"/>
      <c r="QJ87" s="1"/>
      <c r="QK87" s="1"/>
      <c r="QL87" s="1"/>
      <c r="QM87" s="1"/>
      <c r="QN87" s="1"/>
      <c r="QO87" s="1"/>
      <c r="QP87" s="1"/>
      <c r="QQ87" s="1"/>
      <c r="QR87" s="1"/>
      <c r="QS87" s="1"/>
      <c r="QT87" s="1"/>
      <c r="QU87" s="1"/>
      <c r="QV87" s="1"/>
      <c r="QW87" s="1"/>
      <c r="QX87" s="1"/>
      <c r="QY87" s="1"/>
      <c r="QZ87" s="1"/>
      <c r="RA87" s="1"/>
      <c r="RB87" s="1"/>
      <c r="RC87" s="1"/>
      <c r="RD87" s="1"/>
      <c r="RE87" s="1"/>
      <c r="RF87" s="1"/>
      <c r="RG87" s="1"/>
      <c r="RH87" s="1"/>
      <c r="RI87" s="1"/>
      <c r="RJ87" s="1"/>
      <c r="RK87" s="1"/>
      <c r="RL87" s="1"/>
      <c r="RM87" s="1"/>
      <c r="RN87" s="1"/>
      <c r="RO87" s="1"/>
      <c r="RP87" s="1"/>
      <c r="RQ87" s="1"/>
      <c r="RR87" s="1"/>
      <c r="RS87" s="1"/>
      <c r="RT87" s="1"/>
      <c r="RU87" s="1"/>
      <c r="RV87" s="1"/>
      <c r="RW87" s="1"/>
      <c r="RX87" s="1"/>
      <c r="RY87" s="1"/>
      <c r="RZ87" s="1"/>
      <c r="SA87" s="1"/>
      <c r="SB87" s="1"/>
      <c r="SC87" s="1"/>
      <c r="SD87" s="1"/>
      <c r="SE87" s="1"/>
      <c r="SF87" s="1"/>
      <c r="SG87" s="1"/>
      <c r="SH87" s="1"/>
      <c r="SI87" s="1"/>
      <c r="SJ87" s="1"/>
      <c r="SK87" s="1"/>
      <c r="SL87" s="1"/>
      <c r="SM87" s="1"/>
      <c r="SN87" s="1"/>
      <c r="SO87" s="1"/>
      <c r="SP87" s="1"/>
      <c r="SQ87" s="1"/>
      <c r="SR87" s="1"/>
      <c r="SS87" s="1"/>
      <c r="ST87" s="1"/>
      <c r="SU87" s="1"/>
      <c r="SV87" s="1"/>
      <c r="SW87" s="1"/>
      <c r="SX87" s="1"/>
      <c r="SY87" s="1"/>
      <c r="SZ87" s="1"/>
      <c r="TA87" s="1"/>
      <c r="TB87" s="1"/>
      <c r="TC87" s="1"/>
      <c r="TD87" s="1"/>
      <c r="TE87" s="1"/>
      <c r="TF87" s="1"/>
      <c r="TG87" s="1"/>
      <c r="TH87" s="1"/>
      <c r="TI87" s="1"/>
      <c r="TJ87" s="1"/>
      <c r="TK87" s="1"/>
      <c r="TL87" s="1"/>
      <c r="TM87" s="1"/>
      <c r="TN87" s="1"/>
      <c r="TO87" s="1"/>
      <c r="TP87" s="1"/>
      <c r="TQ87" s="1"/>
      <c r="TR87" s="1"/>
      <c r="TS87" s="1"/>
      <c r="TT87" s="1"/>
      <c r="TU87" s="1"/>
      <c r="TV87" s="1"/>
      <c r="TW87" s="1"/>
      <c r="TX87" s="1"/>
      <c r="TY87" s="1"/>
      <c r="TZ87" s="1"/>
      <c r="UA87" s="1"/>
      <c r="UB87" s="1"/>
      <c r="UC87" s="1"/>
      <c r="UD87" s="1"/>
      <c r="UE87" s="1"/>
      <c r="UF87" s="1"/>
      <c r="UG87" s="1"/>
      <c r="UH87" s="1"/>
      <c r="UI87" s="1"/>
      <c r="UJ87" s="1"/>
      <c r="UK87" s="1"/>
      <c r="UL87" s="1"/>
      <c r="UM87" s="1"/>
      <c r="UN87" s="1"/>
      <c r="UO87" s="1"/>
      <c r="UP87" s="1"/>
      <c r="UQ87" s="1"/>
      <c r="UR87" s="1"/>
      <c r="US87" s="1"/>
      <c r="UT87" s="1"/>
      <c r="UU87" s="1"/>
      <c r="UV87" s="1"/>
      <c r="UW87" s="1"/>
      <c r="UX87" s="1"/>
      <c r="UY87" s="1"/>
      <c r="UZ87" s="1"/>
      <c r="VA87" s="1"/>
      <c r="VB87" s="1"/>
      <c r="VC87" s="1"/>
      <c r="VD87" s="1"/>
      <c r="VE87" s="1"/>
      <c r="VF87" s="1"/>
      <c r="VG87" s="1"/>
      <c r="VH87" s="1"/>
      <c r="VI87" s="1"/>
      <c r="VJ87" s="1"/>
      <c r="VK87" s="1"/>
      <c r="VL87" s="1"/>
      <c r="VM87" s="1"/>
      <c r="VN87" s="1"/>
      <c r="VO87" s="1"/>
      <c r="VP87" s="1"/>
    </row>
    <row r="88" spans="2:588" s="2" customFormat="1" x14ac:dyDescent="0.25">
      <c r="B88" s="1"/>
      <c r="C88" s="1"/>
      <c r="D88" s="1"/>
      <c r="E88" s="1"/>
      <c r="F88" s="1"/>
      <c r="G88" s="101"/>
      <c r="H88" s="1"/>
      <c r="J88" s="57"/>
      <c r="K88" s="73" t="s">
        <v>39</v>
      </c>
      <c r="L88" s="55" t="s">
        <v>38</v>
      </c>
      <c r="M88" s="73" t="s">
        <v>114</v>
      </c>
      <c r="N88" s="73" t="s">
        <v>40</v>
      </c>
      <c r="O88" s="74"/>
      <c r="P88" s="74"/>
      <c r="Q88" s="74"/>
      <c r="R88" s="74"/>
      <c r="S88" s="74"/>
      <c r="T88" s="74"/>
      <c r="U88" s="18"/>
      <c r="V88" s="73">
        <f t="shared" si="2"/>
        <v>0</v>
      </c>
      <c r="W88" s="73">
        <f t="shared" si="1"/>
        <v>0</v>
      </c>
      <c r="X88" s="74"/>
      <c r="Y88" s="74"/>
      <c r="Z88" s="74"/>
      <c r="AA88" s="74"/>
      <c r="AB88" s="74"/>
      <c r="AC88" s="74"/>
      <c r="AD88" s="18"/>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c r="DI88" s="1"/>
      <c r="DJ88" s="1"/>
      <c r="DK88" s="1"/>
      <c r="DL88" s="1"/>
      <c r="DM88" s="1"/>
      <c r="DN88" s="1"/>
      <c r="DO88" s="1"/>
      <c r="DP88" s="1"/>
      <c r="DQ88" s="1"/>
      <c r="DR88" s="1"/>
      <c r="DS88" s="1"/>
      <c r="DT88" s="1"/>
      <c r="DU88" s="1"/>
      <c r="DV88" s="1"/>
      <c r="DW88" s="1"/>
      <c r="DX88" s="1"/>
      <c r="DY88" s="1"/>
      <c r="DZ88" s="1"/>
      <c r="EA88" s="1"/>
      <c r="EB88" s="1"/>
      <c r="EC88" s="1"/>
      <c r="ED88" s="1"/>
      <c r="EE88" s="1"/>
      <c r="EF88" s="1"/>
      <c r="EG88" s="1"/>
      <c r="EH88" s="1"/>
      <c r="EI88" s="1"/>
      <c r="EJ88" s="1"/>
      <c r="EK88" s="1"/>
      <c r="EL88" s="1"/>
      <c r="EM88" s="1"/>
      <c r="EN88" s="1"/>
      <c r="EO88" s="1"/>
      <c r="EP88" s="1"/>
      <c r="EQ88" s="1"/>
      <c r="ER88" s="1"/>
      <c r="ES88" s="1"/>
      <c r="ET88" s="1"/>
      <c r="EU88" s="1"/>
      <c r="EV88" s="1"/>
      <c r="EW88" s="1"/>
      <c r="EX88" s="1"/>
      <c r="EY88" s="1"/>
      <c r="EZ88" s="1"/>
      <c r="FA88" s="1"/>
      <c r="FB88" s="1"/>
      <c r="FC88" s="1"/>
      <c r="FD88" s="1"/>
      <c r="FE88" s="1"/>
      <c r="FF88" s="1"/>
      <c r="FG88" s="1"/>
      <c r="FH88" s="1"/>
      <c r="FI88" s="1"/>
      <c r="FJ88" s="1"/>
      <c r="FK88" s="1"/>
      <c r="FL88" s="1"/>
      <c r="FM88" s="1"/>
      <c r="FN88" s="1"/>
      <c r="FO88" s="1"/>
      <c r="FP88" s="1"/>
      <c r="FQ88" s="1"/>
      <c r="FR88" s="1"/>
      <c r="FS88" s="1"/>
      <c r="FT88" s="1"/>
      <c r="FU88" s="1"/>
      <c r="FV88" s="1"/>
      <c r="FW88" s="1"/>
      <c r="FX88" s="1"/>
      <c r="FY88" s="1"/>
      <c r="FZ88" s="1"/>
      <c r="GA88" s="1"/>
      <c r="GB88" s="1"/>
      <c r="GC88" s="1"/>
      <c r="GD88" s="1"/>
      <c r="GE88" s="1"/>
      <c r="GF88" s="1"/>
      <c r="GG88" s="1"/>
      <c r="GH88" s="1"/>
      <c r="GI88" s="1"/>
      <c r="GJ88" s="1"/>
      <c r="GK88" s="1"/>
      <c r="GL88" s="1"/>
      <c r="GM88" s="1"/>
      <c r="GN88" s="1"/>
      <c r="GO88" s="1"/>
      <c r="GP88" s="1"/>
      <c r="GQ88" s="1"/>
      <c r="GR88" s="1"/>
      <c r="GS88" s="1"/>
      <c r="GT88" s="1"/>
      <c r="GU88" s="1"/>
      <c r="GV88" s="1"/>
      <c r="GW88" s="1"/>
      <c r="GX88" s="1"/>
      <c r="GY88" s="1"/>
      <c r="GZ88" s="1"/>
      <c r="HA88" s="1"/>
      <c r="HB88" s="1"/>
      <c r="HC88" s="1"/>
      <c r="HD88" s="1"/>
      <c r="HE88" s="1"/>
      <c r="HF88" s="1"/>
      <c r="HG88" s="1"/>
      <c r="HH88" s="1"/>
      <c r="HI88" s="1"/>
      <c r="HJ88" s="1"/>
      <c r="HK88" s="1"/>
      <c r="HL88" s="1"/>
      <c r="HM88" s="1"/>
      <c r="HN88" s="1"/>
      <c r="HO88" s="1"/>
      <c r="HP88" s="1"/>
      <c r="HQ88" s="1"/>
      <c r="HR88" s="1"/>
      <c r="HS88" s="1"/>
      <c r="HT88" s="1"/>
      <c r="HU88" s="1"/>
      <c r="HV88" s="1"/>
      <c r="HW88" s="1"/>
      <c r="HX88" s="1"/>
      <c r="HY88" s="1"/>
      <c r="HZ88" s="1"/>
      <c r="IA88" s="1"/>
      <c r="IB88" s="1"/>
      <c r="IC88" s="1"/>
      <c r="ID88" s="1"/>
      <c r="IE88" s="1"/>
      <c r="IF88" s="1"/>
      <c r="IG88" s="1"/>
      <c r="IH88" s="1"/>
      <c r="II88" s="1"/>
      <c r="IJ88" s="1"/>
      <c r="IK88" s="1"/>
      <c r="IL88" s="1"/>
      <c r="IM88" s="1"/>
      <c r="IN88" s="1"/>
      <c r="IO88" s="1"/>
      <c r="IP88" s="1"/>
      <c r="IQ88" s="1"/>
      <c r="IR88" s="1"/>
      <c r="IS88" s="1"/>
      <c r="IT88" s="1"/>
      <c r="IU88" s="1"/>
      <c r="IV88" s="1"/>
      <c r="IW88" s="1"/>
      <c r="IX88" s="1"/>
      <c r="IY88" s="1"/>
      <c r="IZ88" s="1"/>
      <c r="JA88" s="1"/>
      <c r="JB88" s="1"/>
      <c r="JC88" s="1"/>
      <c r="JD88" s="1"/>
      <c r="JE88" s="1"/>
      <c r="JF88" s="1"/>
      <c r="JG88" s="1"/>
      <c r="JH88" s="1"/>
      <c r="JI88" s="1"/>
      <c r="JJ88" s="1"/>
      <c r="JK88" s="1"/>
      <c r="JL88" s="1"/>
      <c r="JM88" s="1"/>
      <c r="JN88" s="1"/>
      <c r="JO88" s="1"/>
      <c r="JP88" s="1"/>
      <c r="JQ88" s="1"/>
      <c r="JR88" s="1"/>
      <c r="JS88" s="1"/>
      <c r="JT88" s="1"/>
      <c r="JU88" s="1"/>
      <c r="JV88" s="1"/>
      <c r="JW88" s="1"/>
      <c r="JX88" s="1"/>
      <c r="JY88" s="1"/>
      <c r="JZ88" s="1"/>
      <c r="KA88" s="1"/>
      <c r="KB88" s="1"/>
      <c r="KC88" s="1"/>
      <c r="KD88" s="1"/>
      <c r="KE88" s="1"/>
      <c r="KF88" s="1"/>
      <c r="KG88" s="1"/>
      <c r="KH88" s="1"/>
      <c r="KI88" s="1"/>
      <c r="KJ88" s="1"/>
      <c r="KK88" s="1"/>
      <c r="KL88" s="1"/>
      <c r="KM88" s="1"/>
      <c r="KN88" s="1"/>
      <c r="KO88" s="1"/>
      <c r="KP88" s="1"/>
      <c r="KQ88" s="1"/>
      <c r="KR88" s="1"/>
      <c r="KS88" s="1"/>
      <c r="KT88" s="1"/>
      <c r="KU88" s="1"/>
      <c r="KV88" s="1"/>
      <c r="KW88" s="1"/>
      <c r="KX88" s="1"/>
      <c r="KY88" s="1"/>
      <c r="KZ88" s="1"/>
      <c r="LA88" s="1"/>
      <c r="LB88" s="1"/>
      <c r="LC88" s="1"/>
      <c r="LD88" s="1"/>
      <c r="LE88" s="1"/>
      <c r="LF88" s="1"/>
      <c r="LG88" s="1"/>
      <c r="LH88" s="1"/>
      <c r="LI88" s="1"/>
      <c r="LJ88" s="1"/>
      <c r="LK88" s="1"/>
      <c r="LL88" s="1"/>
      <c r="LM88" s="1"/>
      <c r="LN88" s="1"/>
      <c r="LO88" s="1"/>
      <c r="LP88" s="1"/>
      <c r="LQ88" s="1"/>
      <c r="LR88" s="1"/>
      <c r="LS88" s="1"/>
      <c r="LT88" s="1"/>
      <c r="LU88" s="1"/>
      <c r="LV88" s="1"/>
      <c r="LW88" s="1"/>
      <c r="LX88" s="1"/>
      <c r="LY88" s="1"/>
      <c r="LZ88" s="1"/>
      <c r="MA88" s="1"/>
      <c r="MB88" s="1"/>
      <c r="MC88" s="1"/>
      <c r="MD88" s="1"/>
      <c r="ME88" s="1"/>
      <c r="MF88" s="1"/>
      <c r="MG88" s="1"/>
      <c r="MH88" s="1"/>
      <c r="MI88" s="1"/>
      <c r="MJ88" s="1"/>
      <c r="MK88" s="1"/>
      <c r="ML88" s="1"/>
      <c r="MM88" s="1"/>
      <c r="MN88" s="1"/>
      <c r="MO88" s="1"/>
      <c r="MP88" s="1"/>
      <c r="MQ88" s="1"/>
      <c r="MR88" s="1"/>
      <c r="MS88" s="1"/>
      <c r="MT88" s="1"/>
      <c r="MU88" s="1"/>
      <c r="MV88" s="1"/>
      <c r="MW88" s="1"/>
      <c r="MX88" s="1"/>
      <c r="MY88" s="1"/>
      <c r="MZ88" s="1"/>
      <c r="NA88" s="1"/>
      <c r="NB88" s="1"/>
      <c r="NC88" s="1"/>
      <c r="ND88" s="1"/>
      <c r="NE88" s="1"/>
      <c r="NF88" s="1"/>
      <c r="NG88" s="1"/>
      <c r="NH88" s="1"/>
      <c r="NI88" s="1"/>
      <c r="NJ88" s="1"/>
      <c r="NK88" s="1"/>
      <c r="NL88" s="1"/>
      <c r="NM88" s="1"/>
      <c r="NN88" s="1"/>
      <c r="NO88" s="1"/>
      <c r="NP88" s="1"/>
      <c r="NQ88" s="1"/>
      <c r="NR88" s="1"/>
      <c r="NS88" s="1"/>
      <c r="NT88" s="1"/>
      <c r="NU88" s="1"/>
      <c r="NV88" s="1"/>
      <c r="NW88" s="1"/>
      <c r="NX88" s="1"/>
      <c r="NY88" s="1"/>
      <c r="NZ88" s="1"/>
      <c r="OA88" s="1"/>
      <c r="OB88" s="1"/>
      <c r="OC88" s="1"/>
      <c r="OD88" s="1"/>
      <c r="OE88" s="1"/>
      <c r="OF88" s="1"/>
      <c r="OG88" s="1"/>
      <c r="OH88" s="1"/>
      <c r="OI88" s="1"/>
      <c r="OJ88" s="1"/>
      <c r="OK88" s="1"/>
      <c r="OL88" s="1"/>
      <c r="OM88" s="1"/>
      <c r="ON88" s="1"/>
      <c r="OO88" s="1"/>
      <c r="OP88" s="1"/>
      <c r="OQ88" s="1"/>
      <c r="OR88" s="1"/>
      <c r="OS88" s="1"/>
      <c r="OT88" s="1"/>
      <c r="OU88" s="1"/>
      <c r="OV88" s="1"/>
      <c r="OW88" s="1"/>
      <c r="OX88" s="1"/>
      <c r="OY88" s="1"/>
      <c r="OZ88" s="1"/>
      <c r="PA88" s="1"/>
      <c r="PB88" s="1"/>
      <c r="PC88" s="1"/>
      <c r="PD88" s="1"/>
      <c r="PE88" s="1"/>
      <c r="PF88" s="1"/>
      <c r="PG88" s="1"/>
      <c r="PH88" s="1"/>
      <c r="PI88" s="1"/>
      <c r="PJ88" s="1"/>
      <c r="PK88" s="1"/>
      <c r="PL88" s="1"/>
      <c r="PM88" s="1"/>
      <c r="PN88" s="1"/>
      <c r="PO88" s="1"/>
      <c r="PP88" s="1"/>
      <c r="PQ88" s="1"/>
      <c r="PR88" s="1"/>
      <c r="PS88" s="1"/>
      <c r="PT88" s="1"/>
      <c r="PU88" s="1"/>
      <c r="PV88" s="1"/>
      <c r="PW88" s="1"/>
      <c r="PX88" s="1"/>
      <c r="PY88" s="1"/>
      <c r="PZ88" s="1"/>
      <c r="QA88" s="1"/>
      <c r="QB88" s="1"/>
      <c r="QC88" s="1"/>
      <c r="QD88" s="1"/>
      <c r="QE88" s="1"/>
      <c r="QF88" s="1"/>
      <c r="QG88" s="1"/>
      <c r="QH88" s="1"/>
      <c r="QI88" s="1"/>
      <c r="QJ88" s="1"/>
      <c r="QK88" s="1"/>
      <c r="QL88" s="1"/>
      <c r="QM88" s="1"/>
      <c r="QN88" s="1"/>
      <c r="QO88" s="1"/>
      <c r="QP88" s="1"/>
      <c r="QQ88" s="1"/>
      <c r="QR88" s="1"/>
      <c r="QS88" s="1"/>
      <c r="QT88" s="1"/>
      <c r="QU88" s="1"/>
      <c r="QV88" s="1"/>
      <c r="QW88" s="1"/>
      <c r="QX88" s="1"/>
      <c r="QY88" s="1"/>
      <c r="QZ88" s="1"/>
      <c r="RA88" s="1"/>
      <c r="RB88" s="1"/>
      <c r="RC88" s="1"/>
      <c r="RD88" s="1"/>
      <c r="RE88" s="1"/>
      <c r="RF88" s="1"/>
      <c r="RG88" s="1"/>
      <c r="RH88" s="1"/>
      <c r="RI88" s="1"/>
      <c r="RJ88" s="1"/>
      <c r="RK88" s="1"/>
      <c r="RL88" s="1"/>
      <c r="RM88" s="1"/>
      <c r="RN88" s="1"/>
      <c r="RO88" s="1"/>
      <c r="RP88" s="1"/>
      <c r="RQ88" s="1"/>
      <c r="RR88" s="1"/>
      <c r="RS88" s="1"/>
      <c r="RT88" s="1"/>
      <c r="RU88" s="1"/>
      <c r="RV88" s="1"/>
      <c r="RW88" s="1"/>
      <c r="RX88" s="1"/>
      <c r="RY88" s="1"/>
      <c r="RZ88" s="1"/>
      <c r="SA88" s="1"/>
      <c r="SB88" s="1"/>
      <c r="SC88" s="1"/>
      <c r="SD88" s="1"/>
      <c r="SE88" s="1"/>
      <c r="SF88" s="1"/>
      <c r="SG88" s="1"/>
      <c r="SH88" s="1"/>
      <c r="SI88" s="1"/>
      <c r="SJ88" s="1"/>
      <c r="SK88" s="1"/>
      <c r="SL88" s="1"/>
      <c r="SM88" s="1"/>
      <c r="SN88" s="1"/>
      <c r="SO88" s="1"/>
      <c r="SP88" s="1"/>
      <c r="SQ88" s="1"/>
      <c r="SR88" s="1"/>
      <c r="SS88" s="1"/>
      <c r="ST88" s="1"/>
      <c r="SU88" s="1"/>
      <c r="SV88" s="1"/>
      <c r="SW88" s="1"/>
      <c r="SX88" s="1"/>
      <c r="SY88" s="1"/>
      <c r="SZ88" s="1"/>
      <c r="TA88" s="1"/>
      <c r="TB88" s="1"/>
      <c r="TC88" s="1"/>
      <c r="TD88" s="1"/>
      <c r="TE88" s="1"/>
      <c r="TF88" s="1"/>
      <c r="TG88" s="1"/>
      <c r="TH88" s="1"/>
      <c r="TI88" s="1"/>
      <c r="TJ88" s="1"/>
      <c r="TK88" s="1"/>
      <c r="TL88" s="1"/>
      <c r="TM88" s="1"/>
      <c r="TN88" s="1"/>
      <c r="TO88" s="1"/>
      <c r="TP88" s="1"/>
      <c r="TQ88" s="1"/>
      <c r="TR88" s="1"/>
      <c r="TS88" s="1"/>
      <c r="TT88" s="1"/>
      <c r="TU88" s="1"/>
      <c r="TV88" s="1"/>
      <c r="TW88" s="1"/>
      <c r="TX88" s="1"/>
      <c r="TY88" s="1"/>
      <c r="TZ88" s="1"/>
      <c r="UA88" s="1"/>
      <c r="UB88" s="1"/>
      <c r="UC88" s="1"/>
      <c r="UD88" s="1"/>
      <c r="UE88" s="1"/>
      <c r="UF88" s="1"/>
      <c r="UG88" s="1"/>
      <c r="UH88" s="1"/>
      <c r="UI88" s="1"/>
      <c r="UJ88" s="1"/>
      <c r="UK88" s="1"/>
      <c r="UL88" s="1"/>
      <c r="UM88" s="1"/>
      <c r="UN88" s="1"/>
      <c r="UO88" s="1"/>
      <c r="UP88" s="1"/>
      <c r="UQ88" s="1"/>
      <c r="UR88" s="1"/>
      <c r="US88" s="1"/>
      <c r="UT88" s="1"/>
      <c r="UU88" s="1"/>
      <c r="UV88" s="1"/>
      <c r="UW88" s="1"/>
      <c r="UX88" s="1"/>
      <c r="UY88" s="1"/>
      <c r="UZ88" s="1"/>
      <c r="VA88" s="1"/>
      <c r="VB88" s="1"/>
      <c r="VC88" s="1"/>
      <c r="VD88" s="1"/>
      <c r="VE88" s="1"/>
      <c r="VF88" s="1"/>
      <c r="VG88" s="1"/>
      <c r="VH88" s="1"/>
      <c r="VI88" s="1"/>
      <c r="VJ88" s="1"/>
      <c r="VK88" s="1"/>
      <c r="VL88" s="1"/>
      <c r="VM88" s="1"/>
      <c r="VN88" s="1"/>
      <c r="VO88" s="1"/>
      <c r="VP88" s="1"/>
    </row>
    <row r="89" spans="2:588" s="2" customFormat="1" x14ac:dyDescent="0.25">
      <c r="B89" s="1"/>
      <c r="C89" s="1"/>
      <c r="D89" s="1"/>
      <c r="E89" s="1"/>
      <c r="F89" s="1"/>
      <c r="G89" s="101"/>
      <c r="H89" s="1"/>
      <c r="J89" s="57"/>
      <c r="K89" s="73" t="s">
        <v>35</v>
      </c>
      <c r="L89" s="55" t="s">
        <v>34</v>
      </c>
      <c r="M89" s="73" t="s">
        <v>116</v>
      </c>
      <c r="N89" s="73" t="s">
        <v>63</v>
      </c>
      <c r="O89" s="74"/>
      <c r="P89" s="74"/>
      <c r="Q89" s="74"/>
      <c r="R89" s="74"/>
      <c r="S89" s="74"/>
      <c r="T89" s="74"/>
      <c r="U89" s="18"/>
      <c r="V89" s="73">
        <f t="shared" si="2"/>
        <v>0</v>
      </c>
      <c r="W89" s="73">
        <f t="shared" si="1"/>
        <v>0</v>
      </c>
      <c r="X89" s="74"/>
      <c r="Y89" s="74"/>
      <c r="Z89" s="74"/>
      <c r="AA89" s="74"/>
      <c r="AB89" s="74"/>
      <c r="AC89" s="74"/>
      <c r="AD89" s="18"/>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c r="DI89" s="1"/>
      <c r="DJ89" s="1"/>
      <c r="DK89" s="1"/>
      <c r="DL89" s="1"/>
      <c r="DM89" s="1"/>
      <c r="DN89" s="1"/>
      <c r="DO89" s="1"/>
      <c r="DP89" s="1"/>
      <c r="DQ89" s="1"/>
      <c r="DR89" s="1"/>
      <c r="DS89" s="1"/>
      <c r="DT89" s="1"/>
      <c r="DU89" s="1"/>
      <c r="DV89" s="1"/>
      <c r="DW89" s="1"/>
      <c r="DX89" s="1"/>
      <c r="DY89" s="1"/>
      <c r="DZ89" s="1"/>
      <c r="EA89" s="1"/>
      <c r="EB89" s="1"/>
      <c r="EC89" s="1"/>
      <c r="ED89" s="1"/>
      <c r="EE89" s="1"/>
      <c r="EF89" s="1"/>
      <c r="EG89" s="1"/>
      <c r="EH89" s="1"/>
      <c r="EI89" s="1"/>
      <c r="EJ89" s="1"/>
      <c r="EK89" s="1"/>
      <c r="EL89" s="1"/>
      <c r="EM89" s="1"/>
      <c r="EN89" s="1"/>
      <c r="EO89" s="1"/>
      <c r="EP89" s="1"/>
      <c r="EQ89" s="1"/>
      <c r="ER89" s="1"/>
      <c r="ES89" s="1"/>
      <c r="ET89" s="1"/>
      <c r="EU89" s="1"/>
      <c r="EV89" s="1"/>
      <c r="EW89" s="1"/>
      <c r="EX89" s="1"/>
      <c r="EY89" s="1"/>
      <c r="EZ89" s="1"/>
      <c r="FA89" s="1"/>
      <c r="FB89" s="1"/>
      <c r="FC89" s="1"/>
      <c r="FD89" s="1"/>
      <c r="FE89" s="1"/>
      <c r="FF89" s="1"/>
      <c r="FG89" s="1"/>
      <c r="FH89" s="1"/>
      <c r="FI89" s="1"/>
      <c r="FJ89" s="1"/>
      <c r="FK89" s="1"/>
      <c r="FL89" s="1"/>
      <c r="FM89" s="1"/>
      <c r="FN89" s="1"/>
      <c r="FO89" s="1"/>
      <c r="FP89" s="1"/>
      <c r="FQ89" s="1"/>
      <c r="FR89" s="1"/>
      <c r="FS89" s="1"/>
      <c r="FT89" s="1"/>
      <c r="FU89" s="1"/>
      <c r="FV89" s="1"/>
      <c r="FW89" s="1"/>
      <c r="FX89" s="1"/>
      <c r="FY89" s="1"/>
      <c r="FZ89" s="1"/>
      <c r="GA89" s="1"/>
      <c r="GB89" s="1"/>
      <c r="GC89" s="1"/>
      <c r="GD89" s="1"/>
      <c r="GE89" s="1"/>
      <c r="GF89" s="1"/>
      <c r="GG89" s="1"/>
      <c r="GH89" s="1"/>
      <c r="GI89" s="1"/>
      <c r="GJ89" s="1"/>
      <c r="GK89" s="1"/>
      <c r="GL89" s="1"/>
      <c r="GM89" s="1"/>
      <c r="GN89" s="1"/>
      <c r="GO89" s="1"/>
      <c r="GP89" s="1"/>
      <c r="GQ89" s="1"/>
      <c r="GR89" s="1"/>
      <c r="GS89" s="1"/>
      <c r="GT89" s="1"/>
      <c r="GU89" s="1"/>
      <c r="GV89" s="1"/>
      <c r="GW89" s="1"/>
      <c r="GX89" s="1"/>
      <c r="GY89" s="1"/>
      <c r="GZ89" s="1"/>
      <c r="HA89" s="1"/>
      <c r="HB89" s="1"/>
      <c r="HC89" s="1"/>
      <c r="HD89" s="1"/>
      <c r="HE89" s="1"/>
      <c r="HF89" s="1"/>
      <c r="HG89" s="1"/>
      <c r="HH89" s="1"/>
      <c r="HI89" s="1"/>
      <c r="HJ89" s="1"/>
      <c r="HK89" s="1"/>
      <c r="HL89" s="1"/>
      <c r="HM89" s="1"/>
      <c r="HN89" s="1"/>
      <c r="HO89" s="1"/>
      <c r="HP89" s="1"/>
      <c r="HQ89" s="1"/>
      <c r="HR89" s="1"/>
      <c r="HS89" s="1"/>
      <c r="HT89" s="1"/>
      <c r="HU89" s="1"/>
      <c r="HV89" s="1"/>
      <c r="HW89" s="1"/>
      <c r="HX89" s="1"/>
      <c r="HY89" s="1"/>
      <c r="HZ89" s="1"/>
      <c r="IA89" s="1"/>
      <c r="IB89" s="1"/>
      <c r="IC89" s="1"/>
      <c r="ID89" s="1"/>
      <c r="IE89" s="1"/>
      <c r="IF89" s="1"/>
      <c r="IG89" s="1"/>
      <c r="IH89" s="1"/>
      <c r="II89" s="1"/>
      <c r="IJ89" s="1"/>
      <c r="IK89" s="1"/>
      <c r="IL89" s="1"/>
      <c r="IM89" s="1"/>
      <c r="IN89" s="1"/>
      <c r="IO89" s="1"/>
      <c r="IP89" s="1"/>
      <c r="IQ89" s="1"/>
      <c r="IR89" s="1"/>
      <c r="IS89" s="1"/>
      <c r="IT89" s="1"/>
      <c r="IU89" s="1"/>
      <c r="IV89" s="1"/>
      <c r="IW89" s="1"/>
      <c r="IX89" s="1"/>
      <c r="IY89" s="1"/>
      <c r="IZ89" s="1"/>
      <c r="JA89" s="1"/>
      <c r="JB89" s="1"/>
      <c r="JC89" s="1"/>
      <c r="JD89" s="1"/>
      <c r="JE89" s="1"/>
      <c r="JF89" s="1"/>
      <c r="JG89" s="1"/>
      <c r="JH89" s="1"/>
      <c r="JI89" s="1"/>
      <c r="JJ89" s="1"/>
      <c r="JK89" s="1"/>
      <c r="JL89" s="1"/>
      <c r="JM89" s="1"/>
      <c r="JN89" s="1"/>
      <c r="JO89" s="1"/>
      <c r="JP89" s="1"/>
      <c r="JQ89" s="1"/>
      <c r="JR89" s="1"/>
      <c r="JS89" s="1"/>
      <c r="JT89" s="1"/>
      <c r="JU89" s="1"/>
      <c r="JV89" s="1"/>
      <c r="JW89" s="1"/>
      <c r="JX89" s="1"/>
      <c r="JY89" s="1"/>
      <c r="JZ89" s="1"/>
      <c r="KA89" s="1"/>
      <c r="KB89" s="1"/>
      <c r="KC89" s="1"/>
      <c r="KD89" s="1"/>
      <c r="KE89" s="1"/>
      <c r="KF89" s="1"/>
      <c r="KG89" s="1"/>
      <c r="KH89" s="1"/>
      <c r="KI89" s="1"/>
      <c r="KJ89" s="1"/>
      <c r="KK89" s="1"/>
      <c r="KL89" s="1"/>
      <c r="KM89" s="1"/>
      <c r="KN89" s="1"/>
      <c r="KO89" s="1"/>
      <c r="KP89" s="1"/>
      <c r="KQ89" s="1"/>
      <c r="KR89" s="1"/>
      <c r="KS89" s="1"/>
      <c r="KT89" s="1"/>
      <c r="KU89" s="1"/>
      <c r="KV89" s="1"/>
      <c r="KW89" s="1"/>
      <c r="KX89" s="1"/>
      <c r="KY89" s="1"/>
      <c r="KZ89" s="1"/>
      <c r="LA89" s="1"/>
      <c r="LB89" s="1"/>
      <c r="LC89" s="1"/>
      <c r="LD89" s="1"/>
      <c r="LE89" s="1"/>
      <c r="LF89" s="1"/>
      <c r="LG89" s="1"/>
      <c r="LH89" s="1"/>
      <c r="LI89" s="1"/>
      <c r="LJ89" s="1"/>
      <c r="LK89" s="1"/>
      <c r="LL89" s="1"/>
      <c r="LM89" s="1"/>
      <c r="LN89" s="1"/>
      <c r="LO89" s="1"/>
      <c r="LP89" s="1"/>
      <c r="LQ89" s="1"/>
      <c r="LR89" s="1"/>
      <c r="LS89" s="1"/>
      <c r="LT89" s="1"/>
      <c r="LU89" s="1"/>
      <c r="LV89" s="1"/>
      <c r="LW89" s="1"/>
      <c r="LX89" s="1"/>
      <c r="LY89" s="1"/>
      <c r="LZ89" s="1"/>
      <c r="MA89" s="1"/>
      <c r="MB89" s="1"/>
      <c r="MC89" s="1"/>
      <c r="MD89" s="1"/>
      <c r="ME89" s="1"/>
      <c r="MF89" s="1"/>
      <c r="MG89" s="1"/>
      <c r="MH89" s="1"/>
      <c r="MI89" s="1"/>
      <c r="MJ89" s="1"/>
      <c r="MK89" s="1"/>
      <c r="ML89" s="1"/>
      <c r="MM89" s="1"/>
      <c r="MN89" s="1"/>
      <c r="MO89" s="1"/>
      <c r="MP89" s="1"/>
      <c r="MQ89" s="1"/>
      <c r="MR89" s="1"/>
      <c r="MS89" s="1"/>
      <c r="MT89" s="1"/>
      <c r="MU89" s="1"/>
      <c r="MV89" s="1"/>
      <c r="MW89" s="1"/>
      <c r="MX89" s="1"/>
      <c r="MY89" s="1"/>
      <c r="MZ89" s="1"/>
      <c r="NA89" s="1"/>
      <c r="NB89" s="1"/>
      <c r="NC89" s="1"/>
      <c r="ND89" s="1"/>
      <c r="NE89" s="1"/>
      <c r="NF89" s="1"/>
      <c r="NG89" s="1"/>
      <c r="NH89" s="1"/>
      <c r="NI89" s="1"/>
      <c r="NJ89" s="1"/>
      <c r="NK89" s="1"/>
      <c r="NL89" s="1"/>
      <c r="NM89" s="1"/>
      <c r="NN89" s="1"/>
      <c r="NO89" s="1"/>
      <c r="NP89" s="1"/>
      <c r="NQ89" s="1"/>
      <c r="NR89" s="1"/>
      <c r="NS89" s="1"/>
      <c r="NT89" s="1"/>
      <c r="NU89" s="1"/>
      <c r="NV89" s="1"/>
      <c r="NW89" s="1"/>
      <c r="NX89" s="1"/>
      <c r="NY89" s="1"/>
      <c r="NZ89" s="1"/>
      <c r="OA89" s="1"/>
      <c r="OB89" s="1"/>
      <c r="OC89" s="1"/>
      <c r="OD89" s="1"/>
      <c r="OE89" s="1"/>
      <c r="OF89" s="1"/>
      <c r="OG89" s="1"/>
      <c r="OH89" s="1"/>
      <c r="OI89" s="1"/>
      <c r="OJ89" s="1"/>
      <c r="OK89" s="1"/>
      <c r="OL89" s="1"/>
      <c r="OM89" s="1"/>
      <c r="ON89" s="1"/>
      <c r="OO89" s="1"/>
      <c r="OP89" s="1"/>
      <c r="OQ89" s="1"/>
      <c r="OR89" s="1"/>
      <c r="OS89" s="1"/>
      <c r="OT89" s="1"/>
      <c r="OU89" s="1"/>
      <c r="OV89" s="1"/>
      <c r="OW89" s="1"/>
      <c r="OX89" s="1"/>
      <c r="OY89" s="1"/>
      <c r="OZ89" s="1"/>
      <c r="PA89" s="1"/>
      <c r="PB89" s="1"/>
      <c r="PC89" s="1"/>
      <c r="PD89" s="1"/>
      <c r="PE89" s="1"/>
      <c r="PF89" s="1"/>
      <c r="PG89" s="1"/>
      <c r="PH89" s="1"/>
      <c r="PI89" s="1"/>
      <c r="PJ89" s="1"/>
      <c r="PK89" s="1"/>
      <c r="PL89" s="1"/>
      <c r="PM89" s="1"/>
      <c r="PN89" s="1"/>
      <c r="PO89" s="1"/>
      <c r="PP89" s="1"/>
      <c r="PQ89" s="1"/>
      <c r="PR89" s="1"/>
      <c r="PS89" s="1"/>
      <c r="PT89" s="1"/>
      <c r="PU89" s="1"/>
      <c r="PV89" s="1"/>
      <c r="PW89" s="1"/>
      <c r="PX89" s="1"/>
      <c r="PY89" s="1"/>
      <c r="PZ89" s="1"/>
      <c r="QA89" s="1"/>
      <c r="QB89" s="1"/>
      <c r="QC89" s="1"/>
      <c r="QD89" s="1"/>
      <c r="QE89" s="1"/>
      <c r="QF89" s="1"/>
      <c r="QG89" s="1"/>
      <c r="QH89" s="1"/>
      <c r="QI89" s="1"/>
      <c r="QJ89" s="1"/>
      <c r="QK89" s="1"/>
      <c r="QL89" s="1"/>
      <c r="QM89" s="1"/>
      <c r="QN89" s="1"/>
      <c r="QO89" s="1"/>
      <c r="QP89" s="1"/>
      <c r="QQ89" s="1"/>
      <c r="QR89" s="1"/>
      <c r="QS89" s="1"/>
      <c r="QT89" s="1"/>
      <c r="QU89" s="1"/>
      <c r="QV89" s="1"/>
      <c r="QW89" s="1"/>
      <c r="QX89" s="1"/>
      <c r="QY89" s="1"/>
      <c r="QZ89" s="1"/>
      <c r="RA89" s="1"/>
      <c r="RB89" s="1"/>
      <c r="RC89" s="1"/>
      <c r="RD89" s="1"/>
      <c r="RE89" s="1"/>
      <c r="RF89" s="1"/>
      <c r="RG89" s="1"/>
      <c r="RH89" s="1"/>
      <c r="RI89" s="1"/>
      <c r="RJ89" s="1"/>
      <c r="RK89" s="1"/>
      <c r="RL89" s="1"/>
      <c r="RM89" s="1"/>
      <c r="RN89" s="1"/>
      <c r="RO89" s="1"/>
      <c r="RP89" s="1"/>
      <c r="RQ89" s="1"/>
      <c r="RR89" s="1"/>
      <c r="RS89" s="1"/>
      <c r="RT89" s="1"/>
      <c r="RU89" s="1"/>
      <c r="RV89" s="1"/>
      <c r="RW89" s="1"/>
      <c r="RX89" s="1"/>
      <c r="RY89" s="1"/>
      <c r="RZ89" s="1"/>
      <c r="SA89" s="1"/>
      <c r="SB89" s="1"/>
      <c r="SC89" s="1"/>
      <c r="SD89" s="1"/>
      <c r="SE89" s="1"/>
      <c r="SF89" s="1"/>
      <c r="SG89" s="1"/>
      <c r="SH89" s="1"/>
      <c r="SI89" s="1"/>
      <c r="SJ89" s="1"/>
      <c r="SK89" s="1"/>
      <c r="SL89" s="1"/>
      <c r="SM89" s="1"/>
      <c r="SN89" s="1"/>
      <c r="SO89" s="1"/>
      <c r="SP89" s="1"/>
      <c r="SQ89" s="1"/>
      <c r="SR89" s="1"/>
      <c r="SS89" s="1"/>
      <c r="ST89" s="1"/>
      <c r="SU89" s="1"/>
      <c r="SV89" s="1"/>
      <c r="SW89" s="1"/>
      <c r="SX89" s="1"/>
      <c r="SY89" s="1"/>
      <c r="SZ89" s="1"/>
      <c r="TA89" s="1"/>
      <c r="TB89" s="1"/>
      <c r="TC89" s="1"/>
      <c r="TD89" s="1"/>
      <c r="TE89" s="1"/>
      <c r="TF89" s="1"/>
      <c r="TG89" s="1"/>
      <c r="TH89" s="1"/>
      <c r="TI89" s="1"/>
      <c r="TJ89" s="1"/>
      <c r="TK89" s="1"/>
      <c r="TL89" s="1"/>
      <c r="TM89" s="1"/>
      <c r="TN89" s="1"/>
      <c r="TO89" s="1"/>
      <c r="TP89" s="1"/>
      <c r="TQ89" s="1"/>
      <c r="TR89" s="1"/>
      <c r="TS89" s="1"/>
      <c r="TT89" s="1"/>
      <c r="TU89" s="1"/>
      <c r="TV89" s="1"/>
      <c r="TW89" s="1"/>
      <c r="TX89" s="1"/>
      <c r="TY89" s="1"/>
      <c r="TZ89" s="1"/>
      <c r="UA89" s="1"/>
      <c r="UB89" s="1"/>
      <c r="UC89" s="1"/>
      <c r="UD89" s="1"/>
      <c r="UE89" s="1"/>
      <c r="UF89" s="1"/>
      <c r="UG89" s="1"/>
      <c r="UH89" s="1"/>
      <c r="UI89" s="1"/>
      <c r="UJ89" s="1"/>
      <c r="UK89" s="1"/>
      <c r="UL89" s="1"/>
      <c r="UM89" s="1"/>
      <c r="UN89" s="1"/>
      <c r="UO89" s="1"/>
      <c r="UP89" s="1"/>
      <c r="UQ89" s="1"/>
      <c r="UR89" s="1"/>
      <c r="US89" s="1"/>
      <c r="UT89" s="1"/>
      <c r="UU89" s="1"/>
      <c r="UV89" s="1"/>
      <c r="UW89" s="1"/>
      <c r="UX89" s="1"/>
      <c r="UY89" s="1"/>
      <c r="UZ89" s="1"/>
      <c r="VA89" s="1"/>
      <c r="VB89" s="1"/>
      <c r="VC89" s="1"/>
      <c r="VD89" s="1"/>
      <c r="VE89" s="1"/>
      <c r="VF89" s="1"/>
      <c r="VG89" s="1"/>
      <c r="VH89" s="1"/>
      <c r="VI89" s="1"/>
      <c r="VJ89" s="1"/>
      <c r="VK89" s="1"/>
      <c r="VL89" s="1"/>
      <c r="VM89" s="1"/>
      <c r="VN89" s="1"/>
      <c r="VO89" s="1"/>
      <c r="VP89" s="1"/>
    </row>
    <row r="90" spans="2:588" s="2" customFormat="1" x14ac:dyDescent="0.25">
      <c r="B90" s="1"/>
      <c r="C90" s="165" t="s">
        <v>388</v>
      </c>
      <c r="D90" s="1"/>
      <c r="E90" s="1"/>
      <c r="F90" s="1"/>
      <c r="G90" s="101"/>
      <c r="H90" s="1"/>
      <c r="J90" s="57"/>
      <c r="K90" s="18"/>
      <c r="L90" s="18"/>
      <c r="M90" s="73" t="s">
        <v>13</v>
      </c>
      <c r="N90" s="73" t="s">
        <v>50</v>
      </c>
      <c r="O90" s="74"/>
      <c r="P90" s="74"/>
      <c r="Q90" s="74"/>
      <c r="R90" s="74"/>
      <c r="S90" s="74"/>
      <c r="T90" s="74"/>
      <c r="U90" s="18"/>
      <c r="V90" s="73">
        <f t="shared" si="2"/>
        <v>0</v>
      </c>
      <c r="W90" s="73">
        <f t="shared" si="1"/>
        <v>0</v>
      </c>
      <c r="X90" s="74"/>
      <c r="Y90" s="74"/>
      <c r="Z90" s="74"/>
      <c r="AA90" s="74"/>
      <c r="AB90" s="74"/>
      <c r="AC90" s="74"/>
      <c r="AD90" s="18"/>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c r="GK90" s="1"/>
      <c r="GL90" s="1"/>
      <c r="GM90" s="1"/>
      <c r="GN90" s="1"/>
      <c r="GO90" s="1"/>
      <c r="GP90" s="1"/>
      <c r="GQ90" s="1"/>
      <c r="GR90" s="1"/>
      <c r="GS90" s="1"/>
      <c r="GT90" s="1"/>
      <c r="GU90" s="1"/>
      <c r="GV90" s="1"/>
      <c r="GW90" s="1"/>
      <c r="GX90" s="1"/>
      <c r="GY90" s="1"/>
      <c r="GZ90" s="1"/>
      <c r="HA90" s="1"/>
      <c r="HB90" s="1"/>
      <c r="HC90" s="1"/>
      <c r="HD90" s="1"/>
      <c r="HE90" s="1"/>
      <c r="HF90" s="1"/>
      <c r="HG90" s="1"/>
      <c r="HH90" s="1"/>
      <c r="HI90" s="1"/>
      <c r="HJ90" s="1"/>
      <c r="HK90" s="1"/>
      <c r="HL90" s="1"/>
      <c r="HM90" s="1"/>
      <c r="HN90" s="1"/>
      <c r="HO90" s="1"/>
      <c r="HP90" s="1"/>
      <c r="HQ90" s="1"/>
      <c r="HR90" s="1"/>
      <c r="HS90" s="1"/>
      <c r="HT90" s="1"/>
      <c r="HU90" s="1"/>
      <c r="HV90" s="1"/>
      <c r="HW90" s="1"/>
      <c r="HX90" s="1"/>
      <c r="HY90" s="1"/>
      <c r="HZ90" s="1"/>
      <c r="IA90" s="1"/>
      <c r="IB90" s="1"/>
      <c r="IC90" s="1"/>
      <c r="ID90" s="1"/>
      <c r="IE90" s="1"/>
      <c r="IF90" s="1"/>
      <c r="IG90" s="1"/>
      <c r="IH90" s="1"/>
      <c r="II90" s="1"/>
      <c r="IJ90" s="1"/>
      <c r="IK90" s="1"/>
      <c r="IL90" s="1"/>
      <c r="IM90" s="1"/>
      <c r="IN90" s="1"/>
      <c r="IO90" s="1"/>
      <c r="IP90" s="1"/>
      <c r="IQ90" s="1"/>
      <c r="IR90" s="1"/>
      <c r="IS90" s="1"/>
      <c r="IT90" s="1"/>
      <c r="IU90" s="1"/>
      <c r="IV90" s="1"/>
      <c r="IW90" s="1"/>
      <c r="IX90" s="1"/>
      <c r="IY90" s="1"/>
      <c r="IZ90" s="1"/>
      <c r="JA90" s="1"/>
      <c r="JB90" s="1"/>
      <c r="JC90" s="1"/>
      <c r="JD90" s="1"/>
      <c r="JE90" s="1"/>
      <c r="JF90" s="1"/>
      <c r="JG90" s="1"/>
      <c r="JH90" s="1"/>
      <c r="JI90" s="1"/>
      <c r="JJ90" s="1"/>
      <c r="JK90" s="1"/>
      <c r="JL90" s="1"/>
      <c r="JM90" s="1"/>
      <c r="JN90" s="1"/>
      <c r="JO90" s="1"/>
      <c r="JP90" s="1"/>
      <c r="JQ90" s="1"/>
      <c r="JR90" s="1"/>
      <c r="JS90" s="1"/>
      <c r="JT90" s="1"/>
      <c r="JU90" s="1"/>
      <c r="JV90" s="1"/>
      <c r="JW90" s="1"/>
      <c r="JX90" s="1"/>
      <c r="JY90" s="1"/>
      <c r="JZ90" s="1"/>
      <c r="KA90" s="1"/>
      <c r="KB90" s="1"/>
      <c r="KC90" s="1"/>
      <c r="KD90" s="1"/>
      <c r="KE90" s="1"/>
      <c r="KF90" s="1"/>
      <c r="KG90" s="1"/>
      <c r="KH90" s="1"/>
      <c r="KI90" s="1"/>
      <c r="KJ90" s="1"/>
      <c r="KK90" s="1"/>
      <c r="KL90" s="1"/>
      <c r="KM90" s="1"/>
      <c r="KN90" s="1"/>
      <c r="KO90" s="1"/>
      <c r="KP90" s="1"/>
      <c r="KQ90" s="1"/>
      <c r="KR90" s="1"/>
      <c r="KS90" s="1"/>
      <c r="KT90" s="1"/>
      <c r="KU90" s="1"/>
      <c r="KV90" s="1"/>
      <c r="KW90" s="1"/>
      <c r="KX90" s="1"/>
      <c r="KY90" s="1"/>
      <c r="KZ90" s="1"/>
      <c r="LA90" s="1"/>
      <c r="LB90" s="1"/>
      <c r="LC90" s="1"/>
      <c r="LD90" s="1"/>
      <c r="LE90" s="1"/>
      <c r="LF90" s="1"/>
      <c r="LG90" s="1"/>
      <c r="LH90" s="1"/>
      <c r="LI90" s="1"/>
      <c r="LJ90" s="1"/>
      <c r="LK90" s="1"/>
      <c r="LL90" s="1"/>
      <c r="LM90" s="1"/>
      <c r="LN90" s="1"/>
      <c r="LO90" s="1"/>
      <c r="LP90" s="1"/>
      <c r="LQ90" s="1"/>
      <c r="LR90" s="1"/>
      <c r="LS90" s="1"/>
      <c r="LT90" s="1"/>
      <c r="LU90" s="1"/>
      <c r="LV90" s="1"/>
      <c r="LW90" s="1"/>
      <c r="LX90" s="1"/>
      <c r="LY90" s="1"/>
      <c r="LZ90" s="1"/>
      <c r="MA90" s="1"/>
      <c r="MB90" s="1"/>
      <c r="MC90" s="1"/>
      <c r="MD90" s="1"/>
      <c r="ME90" s="1"/>
      <c r="MF90" s="1"/>
      <c r="MG90" s="1"/>
      <c r="MH90" s="1"/>
      <c r="MI90" s="1"/>
      <c r="MJ90" s="1"/>
      <c r="MK90" s="1"/>
      <c r="ML90" s="1"/>
      <c r="MM90" s="1"/>
      <c r="MN90" s="1"/>
      <c r="MO90" s="1"/>
      <c r="MP90" s="1"/>
      <c r="MQ90" s="1"/>
      <c r="MR90" s="1"/>
      <c r="MS90" s="1"/>
      <c r="MT90" s="1"/>
      <c r="MU90" s="1"/>
      <c r="MV90" s="1"/>
      <c r="MW90" s="1"/>
      <c r="MX90" s="1"/>
      <c r="MY90" s="1"/>
      <c r="MZ90" s="1"/>
      <c r="NA90" s="1"/>
      <c r="NB90" s="1"/>
      <c r="NC90" s="1"/>
      <c r="ND90" s="1"/>
      <c r="NE90" s="1"/>
      <c r="NF90" s="1"/>
      <c r="NG90" s="1"/>
      <c r="NH90" s="1"/>
      <c r="NI90" s="1"/>
      <c r="NJ90" s="1"/>
      <c r="NK90" s="1"/>
      <c r="NL90" s="1"/>
      <c r="NM90" s="1"/>
      <c r="NN90" s="1"/>
      <c r="NO90" s="1"/>
      <c r="NP90" s="1"/>
      <c r="NQ90" s="1"/>
      <c r="NR90" s="1"/>
      <c r="NS90" s="1"/>
      <c r="NT90" s="1"/>
      <c r="NU90" s="1"/>
      <c r="NV90" s="1"/>
      <c r="NW90" s="1"/>
      <c r="NX90" s="1"/>
      <c r="NY90" s="1"/>
      <c r="NZ90" s="1"/>
      <c r="OA90" s="1"/>
      <c r="OB90" s="1"/>
      <c r="OC90" s="1"/>
      <c r="OD90" s="1"/>
      <c r="OE90" s="1"/>
      <c r="OF90" s="1"/>
      <c r="OG90" s="1"/>
      <c r="OH90" s="1"/>
      <c r="OI90" s="1"/>
      <c r="OJ90" s="1"/>
      <c r="OK90" s="1"/>
      <c r="OL90" s="1"/>
      <c r="OM90" s="1"/>
      <c r="ON90" s="1"/>
      <c r="OO90" s="1"/>
      <c r="OP90" s="1"/>
      <c r="OQ90" s="1"/>
      <c r="OR90" s="1"/>
      <c r="OS90" s="1"/>
      <c r="OT90" s="1"/>
      <c r="OU90" s="1"/>
      <c r="OV90" s="1"/>
      <c r="OW90" s="1"/>
      <c r="OX90" s="1"/>
      <c r="OY90" s="1"/>
      <c r="OZ90" s="1"/>
      <c r="PA90" s="1"/>
      <c r="PB90" s="1"/>
      <c r="PC90" s="1"/>
      <c r="PD90" s="1"/>
      <c r="PE90" s="1"/>
      <c r="PF90" s="1"/>
      <c r="PG90" s="1"/>
      <c r="PH90" s="1"/>
      <c r="PI90" s="1"/>
      <c r="PJ90" s="1"/>
      <c r="PK90" s="1"/>
      <c r="PL90" s="1"/>
      <c r="PM90" s="1"/>
      <c r="PN90" s="1"/>
      <c r="PO90" s="1"/>
      <c r="PP90" s="1"/>
      <c r="PQ90" s="1"/>
      <c r="PR90" s="1"/>
      <c r="PS90" s="1"/>
      <c r="PT90" s="1"/>
      <c r="PU90" s="1"/>
      <c r="PV90" s="1"/>
      <c r="PW90" s="1"/>
      <c r="PX90" s="1"/>
      <c r="PY90" s="1"/>
      <c r="PZ90" s="1"/>
      <c r="QA90" s="1"/>
      <c r="QB90" s="1"/>
      <c r="QC90" s="1"/>
      <c r="QD90" s="1"/>
      <c r="QE90" s="1"/>
      <c r="QF90" s="1"/>
      <c r="QG90" s="1"/>
      <c r="QH90" s="1"/>
      <c r="QI90" s="1"/>
      <c r="QJ90" s="1"/>
      <c r="QK90" s="1"/>
      <c r="QL90" s="1"/>
      <c r="QM90" s="1"/>
      <c r="QN90" s="1"/>
      <c r="QO90" s="1"/>
      <c r="QP90" s="1"/>
      <c r="QQ90" s="1"/>
      <c r="QR90" s="1"/>
      <c r="QS90" s="1"/>
      <c r="QT90" s="1"/>
      <c r="QU90" s="1"/>
      <c r="QV90" s="1"/>
      <c r="QW90" s="1"/>
      <c r="QX90" s="1"/>
      <c r="QY90" s="1"/>
      <c r="QZ90" s="1"/>
      <c r="RA90" s="1"/>
      <c r="RB90" s="1"/>
      <c r="RC90" s="1"/>
      <c r="RD90" s="1"/>
      <c r="RE90" s="1"/>
      <c r="RF90" s="1"/>
      <c r="RG90" s="1"/>
      <c r="RH90" s="1"/>
      <c r="RI90" s="1"/>
      <c r="RJ90" s="1"/>
      <c r="RK90" s="1"/>
      <c r="RL90" s="1"/>
      <c r="RM90" s="1"/>
      <c r="RN90" s="1"/>
      <c r="RO90" s="1"/>
      <c r="RP90" s="1"/>
      <c r="RQ90" s="1"/>
      <c r="RR90" s="1"/>
      <c r="RS90" s="1"/>
      <c r="RT90" s="1"/>
      <c r="RU90" s="1"/>
      <c r="RV90" s="1"/>
      <c r="RW90" s="1"/>
      <c r="RX90" s="1"/>
      <c r="RY90" s="1"/>
      <c r="RZ90" s="1"/>
      <c r="SA90" s="1"/>
      <c r="SB90" s="1"/>
      <c r="SC90" s="1"/>
      <c r="SD90" s="1"/>
      <c r="SE90" s="1"/>
      <c r="SF90" s="1"/>
      <c r="SG90" s="1"/>
      <c r="SH90" s="1"/>
      <c r="SI90" s="1"/>
      <c r="SJ90" s="1"/>
      <c r="SK90" s="1"/>
      <c r="SL90" s="1"/>
      <c r="SM90" s="1"/>
      <c r="SN90" s="1"/>
      <c r="SO90" s="1"/>
      <c r="SP90" s="1"/>
      <c r="SQ90" s="1"/>
      <c r="SR90" s="1"/>
      <c r="SS90" s="1"/>
      <c r="ST90" s="1"/>
      <c r="SU90" s="1"/>
      <c r="SV90" s="1"/>
      <c r="SW90" s="1"/>
      <c r="SX90" s="1"/>
      <c r="SY90" s="1"/>
      <c r="SZ90" s="1"/>
      <c r="TA90" s="1"/>
      <c r="TB90" s="1"/>
      <c r="TC90" s="1"/>
      <c r="TD90" s="1"/>
      <c r="TE90" s="1"/>
      <c r="TF90" s="1"/>
      <c r="TG90" s="1"/>
      <c r="TH90" s="1"/>
      <c r="TI90" s="1"/>
      <c r="TJ90" s="1"/>
      <c r="TK90" s="1"/>
      <c r="TL90" s="1"/>
      <c r="TM90" s="1"/>
      <c r="TN90" s="1"/>
      <c r="TO90" s="1"/>
      <c r="TP90" s="1"/>
      <c r="TQ90" s="1"/>
      <c r="TR90" s="1"/>
      <c r="TS90" s="1"/>
      <c r="TT90" s="1"/>
      <c r="TU90" s="1"/>
      <c r="TV90" s="1"/>
      <c r="TW90" s="1"/>
      <c r="TX90" s="1"/>
      <c r="TY90" s="1"/>
      <c r="TZ90" s="1"/>
      <c r="UA90" s="1"/>
      <c r="UB90" s="1"/>
      <c r="UC90" s="1"/>
      <c r="UD90" s="1"/>
      <c r="UE90" s="1"/>
      <c r="UF90" s="1"/>
      <c r="UG90" s="1"/>
      <c r="UH90" s="1"/>
      <c r="UI90" s="1"/>
      <c r="UJ90" s="1"/>
      <c r="UK90" s="1"/>
      <c r="UL90" s="1"/>
      <c r="UM90" s="1"/>
      <c r="UN90" s="1"/>
      <c r="UO90" s="1"/>
      <c r="UP90" s="1"/>
      <c r="UQ90" s="1"/>
      <c r="UR90" s="1"/>
      <c r="US90" s="1"/>
      <c r="UT90" s="1"/>
      <c r="UU90" s="1"/>
      <c r="UV90" s="1"/>
      <c r="UW90" s="1"/>
      <c r="UX90" s="1"/>
      <c r="UY90" s="1"/>
      <c r="UZ90" s="1"/>
      <c r="VA90" s="1"/>
      <c r="VB90" s="1"/>
      <c r="VC90" s="1"/>
      <c r="VD90" s="1"/>
      <c r="VE90" s="1"/>
      <c r="VF90" s="1"/>
      <c r="VG90" s="1"/>
      <c r="VH90" s="1"/>
      <c r="VI90" s="1"/>
      <c r="VJ90" s="1"/>
      <c r="VK90" s="1"/>
      <c r="VL90" s="1"/>
      <c r="VM90" s="1"/>
      <c r="VN90" s="1"/>
      <c r="VO90" s="1"/>
      <c r="VP90" s="1"/>
    </row>
    <row r="91" spans="2:588" s="2" customFormat="1" x14ac:dyDescent="0.25">
      <c r="B91" s="1"/>
      <c r="C91" s="13"/>
      <c r="D91" s="1"/>
      <c r="E91" s="1"/>
      <c r="F91" s="1"/>
      <c r="G91" s="101"/>
      <c r="H91" s="1"/>
      <c r="J91" s="57"/>
      <c r="K91" s="18"/>
      <c r="L91" s="18"/>
      <c r="M91" s="73" t="s">
        <v>12</v>
      </c>
      <c r="N91" s="73" t="s">
        <v>396</v>
      </c>
      <c r="O91" s="74"/>
      <c r="P91" s="74"/>
      <c r="Q91" s="74"/>
      <c r="R91" s="74"/>
      <c r="S91" s="74"/>
      <c r="T91" s="74"/>
      <c r="U91" s="18"/>
      <c r="V91" s="73">
        <f t="shared" si="2"/>
        <v>0</v>
      </c>
      <c r="W91" s="73">
        <f t="shared" si="1"/>
        <v>0</v>
      </c>
      <c r="X91" s="74"/>
      <c r="Y91" s="74"/>
      <c r="Z91" s="74"/>
      <c r="AA91" s="74"/>
      <c r="AB91" s="74"/>
      <c r="AC91" s="74"/>
      <c r="AD91" s="18"/>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c r="DI91" s="1"/>
      <c r="DJ91" s="1"/>
      <c r="DK91" s="1"/>
      <c r="DL91" s="1"/>
      <c r="DM91" s="1"/>
      <c r="DN91" s="1"/>
      <c r="DO91" s="1"/>
      <c r="DP91" s="1"/>
      <c r="DQ91" s="1"/>
      <c r="DR91" s="1"/>
      <c r="DS91" s="1"/>
      <c r="DT91" s="1"/>
      <c r="DU91" s="1"/>
      <c r="DV91" s="1"/>
      <c r="DW91" s="1"/>
      <c r="DX91" s="1"/>
      <c r="DY91" s="1"/>
      <c r="DZ91" s="1"/>
      <c r="EA91" s="1"/>
      <c r="EB91" s="1"/>
      <c r="EC91" s="1"/>
      <c r="ED91" s="1"/>
      <c r="EE91" s="1"/>
      <c r="EF91" s="1"/>
      <c r="EG91" s="1"/>
      <c r="EH91" s="1"/>
      <c r="EI91" s="1"/>
      <c r="EJ91" s="1"/>
      <c r="EK91" s="1"/>
      <c r="EL91" s="1"/>
      <c r="EM91" s="1"/>
      <c r="EN91" s="1"/>
      <c r="EO91" s="1"/>
      <c r="EP91" s="1"/>
      <c r="EQ91" s="1"/>
      <c r="ER91" s="1"/>
      <c r="ES91" s="1"/>
      <c r="ET91" s="1"/>
      <c r="EU91" s="1"/>
      <c r="EV91" s="1"/>
      <c r="EW91" s="1"/>
      <c r="EX91" s="1"/>
      <c r="EY91" s="1"/>
      <c r="EZ91" s="1"/>
      <c r="FA91" s="1"/>
      <c r="FB91" s="1"/>
      <c r="FC91" s="1"/>
      <c r="FD91" s="1"/>
      <c r="FE91" s="1"/>
      <c r="FF91" s="1"/>
      <c r="FG91" s="1"/>
      <c r="FH91" s="1"/>
      <c r="FI91" s="1"/>
      <c r="FJ91" s="1"/>
      <c r="FK91" s="1"/>
      <c r="FL91" s="1"/>
      <c r="FM91" s="1"/>
      <c r="FN91" s="1"/>
      <c r="FO91" s="1"/>
      <c r="FP91" s="1"/>
      <c r="FQ91" s="1"/>
      <c r="FR91" s="1"/>
      <c r="FS91" s="1"/>
      <c r="FT91" s="1"/>
      <c r="FU91" s="1"/>
      <c r="FV91" s="1"/>
      <c r="FW91" s="1"/>
      <c r="FX91" s="1"/>
      <c r="FY91" s="1"/>
      <c r="FZ91" s="1"/>
      <c r="GA91" s="1"/>
      <c r="GB91" s="1"/>
      <c r="GC91" s="1"/>
      <c r="GD91" s="1"/>
      <c r="GE91" s="1"/>
      <c r="GF91" s="1"/>
      <c r="GG91" s="1"/>
      <c r="GH91" s="1"/>
      <c r="GI91" s="1"/>
      <c r="GJ91" s="1"/>
      <c r="GK91" s="1"/>
      <c r="GL91" s="1"/>
      <c r="GM91" s="1"/>
      <c r="GN91" s="1"/>
      <c r="GO91" s="1"/>
      <c r="GP91" s="1"/>
      <c r="GQ91" s="1"/>
      <c r="GR91" s="1"/>
      <c r="GS91" s="1"/>
      <c r="GT91" s="1"/>
      <c r="GU91" s="1"/>
      <c r="GV91" s="1"/>
      <c r="GW91" s="1"/>
      <c r="GX91" s="1"/>
      <c r="GY91" s="1"/>
      <c r="GZ91" s="1"/>
      <c r="HA91" s="1"/>
      <c r="HB91" s="1"/>
      <c r="HC91" s="1"/>
      <c r="HD91" s="1"/>
      <c r="HE91" s="1"/>
      <c r="HF91" s="1"/>
      <c r="HG91" s="1"/>
      <c r="HH91" s="1"/>
      <c r="HI91" s="1"/>
      <c r="HJ91" s="1"/>
      <c r="HK91" s="1"/>
      <c r="HL91" s="1"/>
      <c r="HM91" s="1"/>
      <c r="HN91" s="1"/>
      <c r="HO91" s="1"/>
      <c r="HP91" s="1"/>
      <c r="HQ91" s="1"/>
      <c r="HR91" s="1"/>
      <c r="HS91" s="1"/>
      <c r="HT91" s="1"/>
      <c r="HU91" s="1"/>
      <c r="HV91" s="1"/>
      <c r="HW91" s="1"/>
      <c r="HX91" s="1"/>
      <c r="HY91" s="1"/>
      <c r="HZ91" s="1"/>
      <c r="IA91" s="1"/>
      <c r="IB91" s="1"/>
      <c r="IC91" s="1"/>
      <c r="ID91" s="1"/>
      <c r="IE91" s="1"/>
      <c r="IF91" s="1"/>
      <c r="IG91" s="1"/>
      <c r="IH91" s="1"/>
      <c r="II91" s="1"/>
      <c r="IJ91" s="1"/>
      <c r="IK91" s="1"/>
      <c r="IL91" s="1"/>
      <c r="IM91" s="1"/>
      <c r="IN91" s="1"/>
      <c r="IO91" s="1"/>
      <c r="IP91" s="1"/>
      <c r="IQ91" s="1"/>
      <c r="IR91" s="1"/>
      <c r="IS91" s="1"/>
      <c r="IT91" s="1"/>
      <c r="IU91" s="1"/>
      <c r="IV91" s="1"/>
      <c r="IW91" s="1"/>
      <c r="IX91" s="1"/>
      <c r="IY91" s="1"/>
      <c r="IZ91" s="1"/>
      <c r="JA91" s="1"/>
      <c r="JB91" s="1"/>
      <c r="JC91" s="1"/>
      <c r="JD91" s="1"/>
      <c r="JE91" s="1"/>
      <c r="JF91" s="1"/>
      <c r="JG91" s="1"/>
      <c r="JH91" s="1"/>
      <c r="JI91" s="1"/>
      <c r="JJ91" s="1"/>
      <c r="JK91" s="1"/>
      <c r="JL91" s="1"/>
      <c r="JM91" s="1"/>
      <c r="JN91" s="1"/>
      <c r="JO91" s="1"/>
      <c r="JP91" s="1"/>
      <c r="JQ91" s="1"/>
      <c r="JR91" s="1"/>
      <c r="JS91" s="1"/>
      <c r="JT91" s="1"/>
      <c r="JU91" s="1"/>
      <c r="JV91" s="1"/>
      <c r="JW91" s="1"/>
      <c r="JX91" s="1"/>
      <c r="JY91" s="1"/>
      <c r="JZ91" s="1"/>
      <c r="KA91" s="1"/>
      <c r="KB91" s="1"/>
      <c r="KC91" s="1"/>
      <c r="KD91" s="1"/>
      <c r="KE91" s="1"/>
      <c r="KF91" s="1"/>
      <c r="KG91" s="1"/>
      <c r="KH91" s="1"/>
      <c r="KI91" s="1"/>
      <c r="KJ91" s="1"/>
      <c r="KK91" s="1"/>
      <c r="KL91" s="1"/>
      <c r="KM91" s="1"/>
      <c r="KN91" s="1"/>
      <c r="KO91" s="1"/>
      <c r="KP91" s="1"/>
      <c r="KQ91" s="1"/>
      <c r="KR91" s="1"/>
      <c r="KS91" s="1"/>
      <c r="KT91" s="1"/>
      <c r="KU91" s="1"/>
      <c r="KV91" s="1"/>
      <c r="KW91" s="1"/>
      <c r="KX91" s="1"/>
      <c r="KY91" s="1"/>
      <c r="KZ91" s="1"/>
      <c r="LA91" s="1"/>
      <c r="LB91" s="1"/>
      <c r="LC91" s="1"/>
      <c r="LD91" s="1"/>
      <c r="LE91" s="1"/>
      <c r="LF91" s="1"/>
      <c r="LG91" s="1"/>
      <c r="LH91" s="1"/>
      <c r="LI91" s="1"/>
      <c r="LJ91" s="1"/>
      <c r="LK91" s="1"/>
      <c r="LL91" s="1"/>
      <c r="LM91" s="1"/>
      <c r="LN91" s="1"/>
      <c r="LO91" s="1"/>
      <c r="LP91" s="1"/>
      <c r="LQ91" s="1"/>
      <c r="LR91" s="1"/>
      <c r="LS91" s="1"/>
      <c r="LT91" s="1"/>
      <c r="LU91" s="1"/>
      <c r="LV91" s="1"/>
      <c r="LW91" s="1"/>
      <c r="LX91" s="1"/>
      <c r="LY91" s="1"/>
      <c r="LZ91" s="1"/>
      <c r="MA91" s="1"/>
      <c r="MB91" s="1"/>
      <c r="MC91" s="1"/>
      <c r="MD91" s="1"/>
      <c r="ME91" s="1"/>
      <c r="MF91" s="1"/>
      <c r="MG91" s="1"/>
      <c r="MH91" s="1"/>
      <c r="MI91" s="1"/>
      <c r="MJ91" s="1"/>
      <c r="MK91" s="1"/>
      <c r="ML91" s="1"/>
      <c r="MM91" s="1"/>
      <c r="MN91" s="1"/>
      <c r="MO91" s="1"/>
      <c r="MP91" s="1"/>
      <c r="MQ91" s="1"/>
      <c r="MR91" s="1"/>
      <c r="MS91" s="1"/>
      <c r="MT91" s="1"/>
      <c r="MU91" s="1"/>
      <c r="MV91" s="1"/>
      <c r="MW91" s="1"/>
      <c r="MX91" s="1"/>
      <c r="MY91" s="1"/>
      <c r="MZ91" s="1"/>
      <c r="NA91" s="1"/>
      <c r="NB91" s="1"/>
      <c r="NC91" s="1"/>
      <c r="ND91" s="1"/>
      <c r="NE91" s="1"/>
      <c r="NF91" s="1"/>
      <c r="NG91" s="1"/>
      <c r="NH91" s="1"/>
      <c r="NI91" s="1"/>
      <c r="NJ91" s="1"/>
      <c r="NK91" s="1"/>
      <c r="NL91" s="1"/>
      <c r="NM91" s="1"/>
      <c r="NN91" s="1"/>
      <c r="NO91" s="1"/>
      <c r="NP91" s="1"/>
      <c r="NQ91" s="1"/>
      <c r="NR91" s="1"/>
      <c r="NS91" s="1"/>
      <c r="NT91" s="1"/>
      <c r="NU91" s="1"/>
      <c r="NV91" s="1"/>
      <c r="NW91" s="1"/>
      <c r="NX91" s="1"/>
      <c r="NY91" s="1"/>
      <c r="NZ91" s="1"/>
      <c r="OA91" s="1"/>
      <c r="OB91" s="1"/>
      <c r="OC91" s="1"/>
      <c r="OD91" s="1"/>
      <c r="OE91" s="1"/>
      <c r="OF91" s="1"/>
      <c r="OG91" s="1"/>
      <c r="OH91" s="1"/>
      <c r="OI91" s="1"/>
      <c r="OJ91" s="1"/>
      <c r="OK91" s="1"/>
      <c r="OL91" s="1"/>
      <c r="OM91" s="1"/>
      <c r="ON91" s="1"/>
      <c r="OO91" s="1"/>
      <c r="OP91" s="1"/>
      <c r="OQ91" s="1"/>
      <c r="OR91" s="1"/>
      <c r="OS91" s="1"/>
      <c r="OT91" s="1"/>
      <c r="OU91" s="1"/>
      <c r="OV91" s="1"/>
      <c r="OW91" s="1"/>
      <c r="OX91" s="1"/>
      <c r="OY91" s="1"/>
      <c r="OZ91" s="1"/>
      <c r="PA91" s="1"/>
      <c r="PB91" s="1"/>
      <c r="PC91" s="1"/>
      <c r="PD91" s="1"/>
      <c r="PE91" s="1"/>
      <c r="PF91" s="1"/>
      <c r="PG91" s="1"/>
      <c r="PH91" s="1"/>
      <c r="PI91" s="1"/>
      <c r="PJ91" s="1"/>
      <c r="PK91" s="1"/>
      <c r="PL91" s="1"/>
      <c r="PM91" s="1"/>
      <c r="PN91" s="1"/>
      <c r="PO91" s="1"/>
      <c r="PP91" s="1"/>
      <c r="PQ91" s="1"/>
      <c r="PR91" s="1"/>
      <c r="PS91" s="1"/>
      <c r="PT91" s="1"/>
      <c r="PU91" s="1"/>
      <c r="PV91" s="1"/>
      <c r="PW91" s="1"/>
      <c r="PX91" s="1"/>
      <c r="PY91" s="1"/>
      <c r="PZ91" s="1"/>
      <c r="QA91" s="1"/>
      <c r="QB91" s="1"/>
      <c r="QC91" s="1"/>
      <c r="QD91" s="1"/>
      <c r="QE91" s="1"/>
      <c r="QF91" s="1"/>
      <c r="QG91" s="1"/>
      <c r="QH91" s="1"/>
      <c r="QI91" s="1"/>
      <c r="QJ91" s="1"/>
      <c r="QK91" s="1"/>
      <c r="QL91" s="1"/>
      <c r="QM91" s="1"/>
      <c r="QN91" s="1"/>
      <c r="QO91" s="1"/>
      <c r="QP91" s="1"/>
      <c r="QQ91" s="1"/>
      <c r="QR91" s="1"/>
      <c r="QS91" s="1"/>
      <c r="QT91" s="1"/>
      <c r="QU91" s="1"/>
      <c r="QV91" s="1"/>
      <c r="QW91" s="1"/>
      <c r="QX91" s="1"/>
      <c r="QY91" s="1"/>
      <c r="QZ91" s="1"/>
      <c r="RA91" s="1"/>
      <c r="RB91" s="1"/>
      <c r="RC91" s="1"/>
      <c r="RD91" s="1"/>
      <c r="RE91" s="1"/>
      <c r="RF91" s="1"/>
      <c r="RG91" s="1"/>
      <c r="RH91" s="1"/>
      <c r="RI91" s="1"/>
      <c r="RJ91" s="1"/>
      <c r="RK91" s="1"/>
      <c r="RL91" s="1"/>
      <c r="RM91" s="1"/>
      <c r="RN91" s="1"/>
      <c r="RO91" s="1"/>
      <c r="RP91" s="1"/>
      <c r="RQ91" s="1"/>
      <c r="RR91" s="1"/>
      <c r="RS91" s="1"/>
      <c r="RT91" s="1"/>
      <c r="RU91" s="1"/>
      <c r="RV91" s="1"/>
      <c r="RW91" s="1"/>
      <c r="RX91" s="1"/>
      <c r="RY91" s="1"/>
      <c r="RZ91" s="1"/>
      <c r="SA91" s="1"/>
      <c r="SB91" s="1"/>
      <c r="SC91" s="1"/>
      <c r="SD91" s="1"/>
      <c r="SE91" s="1"/>
      <c r="SF91" s="1"/>
      <c r="SG91" s="1"/>
      <c r="SH91" s="1"/>
      <c r="SI91" s="1"/>
      <c r="SJ91" s="1"/>
      <c r="SK91" s="1"/>
      <c r="SL91" s="1"/>
      <c r="SM91" s="1"/>
      <c r="SN91" s="1"/>
      <c r="SO91" s="1"/>
      <c r="SP91" s="1"/>
      <c r="SQ91" s="1"/>
      <c r="SR91" s="1"/>
      <c r="SS91" s="1"/>
      <c r="ST91" s="1"/>
      <c r="SU91" s="1"/>
      <c r="SV91" s="1"/>
      <c r="SW91" s="1"/>
      <c r="SX91" s="1"/>
      <c r="SY91" s="1"/>
      <c r="SZ91" s="1"/>
      <c r="TA91" s="1"/>
      <c r="TB91" s="1"/>
      <c r="TC91" s="1"/>
      <c r="TD91" s="1"/>
      <c r="TE91" s="1"/>
      <c r="TF91" s="1"/>
      <c r="TG91" s="1"/>
      <c r="TH91" s="1"/>
      <c r="TI91" s="1"/>
      <c r="TJ91" s="1"/>
      <c r="TK91" s="1"/>
      <c r="TL91" s="1"/>
      <c r="TM91" s="1"/>
      <c r="TN91" s="1"/>
      <c r="TO91" s="1"/>
      <c r="TP91" s="1"/>
      <c r="TQ91" s="1"/>
      <c r="TR91" s="1"/>
      <c r="TS91" s="1"/>
      <c r="TT91" s="1"/>
      <c r="TU91" s="1"/>
      <c r="TV91" s="1"/>
      <c r="TW91" s="1"/>
      <c r="TX91" s="1"/>
      <c r="TY91" s="1"/>
      <c r="TZ91" s="1"/>
      <c r="UA91" s="1"/>
      <c r="UB91" s="1"/>
      <c r="UC91" s="1"/>
      <c r="UD91" s="1"/>
      <c r="UE91" s="1"/>
      <c r="UF91" s="1"/>
      <c r="UG91" s="1"/>
      <c r="UH91" s="1"/>
      <c r="UI91" s="1"/>
      <c r="UJ91" s="1"/>
      <c r="UK91" s="1"/>
      <c r="UL91" s="1"/>
      <c r="UM91" s="1"/>
      <c r="UN91" s="1"/>
      <c r="UO91" s="1"/>
      <c r="UP91" s="1"/>
      <c r="UQ91" s="1"/>
      <c r="UR91" s="1"/>
      <c r="US91" s="1"/>
      <c r="UT91" s="1"/>
      <c r="UU91" s="1"/>
      <c r="UV91" s="1"/>
      <c r="UW91" s="1"/>
      <c r="UX91" s="1"/>
      <c r="UY91" s="1"/>
      <c r="UZ91" s="1"/>
      <c r="VA91" s="1"/>
      <c r="VB91" s="1"/>
      <c r="VC91" s="1"/>
      <c r="VD91" s="1"/>
      <c r="VE91" s="1"/>
      <c r="VF91" s="1"/>
      <c r="VG91" s="1"/>
      <c r="VH91" s="1"/>
      <c r="VI91" s="1"/>
      <c r="VJ91" s="1"/>
      <c r="VK91" s="1"/>
      <c r="VL91" s="1"/>
      <c r="VM91" s="1"/>
      <c r="VN91" s="1"/>
      <c r="VO91" s="1"/>
      <c r="VP91" s="1"/>
    </row>
    <row r="92" spans="2:588" s="2" customFormat="1" x14ac:dyDescent="0.25">
      <c r="B92" s="1"/>
      <c r="C92" s="13" t="s">
        <v>389</v>
      </c>
      <c r="D92" s="1"/>
      <c r="E92" s="1"/>
      <c r="F92" s="1"/>
      <c r="G92" s="101"/>
      <c r="H92" s="1"/>
      <c r="J92" s="57"/>
      <c r="K92" s="18"/>
      <c r="L92" s="18"/>
      <c r="M92" s="73" t="s">
        <v>31</v>
      </c>
      <c r="N92" s="73" t="s">
        <v>45</v>
      </c>
      <c r="O92" s="74"/>
      <c r="P92" s="74"/>
      <c r="Q92" s="74"/>
      <c r="R92" s="74"/>
      <c r="S92" s="74"/>
      <c r="T92" s="74"/>
      <c r="U92" s="18"/>
      <c r="V92" s="73">
        <f t="shared" si="2"/>
        <v>0</v>
      </c>
      <c r="W92" s="73">
        <f t="shared" si="1"/>
        <v>0</v>
      </c>
      <c r="X92" s="74"/>
      <c r="Y92" s="74"/>
      <c r="Z92" s="74"/>
      <c r="AA92" s="74"/>
      <c r="AB92" s="74"/>
      <c r="AC92" s="74"/>
      <c r="AD92" s="18"/>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c r="DI92" s="1"/>
      <c r="DJ92" s="1"/>
      <c r="DK92" s="1"/>
      <c r="DL92" s="1"/>
      <c r="DM92" s="1"/>
      <c r="DN92" s="1"/>
      <c r="DO92" s="1"/>
      <c r="DP92" s="1"/>
      <c r="DQ92" s="1"/>
      <c r="DR92" s="1"/>
      <c r="DS92" s="1"/>
      <c r="DT92" s="1"/>
      <c r="DU92" s="1"/>
      <c r="DV92" s="1"/>
      <c r="DW92" s="1"/>
      <c r="DX92" s="1"/>
      <c r="DY92" s="1"/>
      <c r="DZ92" s="1"/>
      <c r="EA92" s="1"/>
      <c r="EB92" s="1"/>
      <c r="EC92" s="1"/>
      <c r="ED92" s="1"/>
      <c r="EE92" s="1"/>
      <c r="EF92" s="1"/>
      <c r="EG92" s="1"/>
      <c r="EH92" s="1"/>
      <c r="EI92" s="1"/>
      <c r="EJ92" s="1"/>
      <c r="EK92" s="1"/>
      <c r="EL92" s="1"/>
      <c r="EM92" s="1"/>
      <c r="EN92" s="1"/>
      <c r="EO92" s="1"/>
      <c r="EP92" s="1"/>
      <c r="EQ92" s="1"/>
      <c r="ER92" s="1"/>
      <c r="ES92" s="1"/>
      <c r="ET92" s="1"/>
      <c r="EU92" s="1"/>
      <c r="EV92" s="1"/>
      <c r="EW92" s="1"/>
      <c r="EX92" s="1"/>
      <c r="EY92" s="1"/>
      <c r="EZ92" s="1"/>
      <c r="FA92" s="1"/>
      <c r="FB92" s="1"/>
      <c r="FC92" s="1"/>
      <c r="FD92" s="1"/>
      <c r="FE92" s="1"/>
      <c r="FF92" s="1"/>
      <c r="FG92" s="1"/>
      <c r="FH92" s="1"/>
      <c r="FI92" s="1"/>
      <c r="FJ92" s="1"/>
      <c r="FK92" s="1"/>
      <c r="FL92" s="1"/>
      <c r="FM92" s="1"/>
      <c r="FN92" s="1"/>
      <c r="FO92" s="1"/>
      <c r="FP92" s="1"/>
      <c r="FQ92" s="1"/>
      <c r="FR92" s="1"/>
      <c r="FS92" s="1"/>
      <c r="FT92" s="1"/>
      <c r="FU92" s="1"/>
      <c r="FV92" s="1"/>
      <c r="FW92" s="1"/>
      <c r="FX92" s="1"/>
      <c r="FY92" s="1"/>
      <c r="FZ92" s="1"/>
      <c r="GA92" s="1"/>
      <c r="GB92" s="1"/>
      <c r="GC92" s="1"/>
      <c r="GD92" s="1"/>
      <c r="GE92" s="1"/>
      <c r="GF92" s="1"/>
      <c r="GG92" s="1"/>
      <c r="GH92" s="1"/>
      <c r="GI92" s="1"/>
      <c r="GJ92" s="1"/>
      <c r="GK92" s="1"/>
      <c r="GL92" s="1"/>
      <c r="GM92" s="1"/>
      <c r="GN92" s="1"/>
      <c r="GO92" s="1"/>
      <c r="GP92" s="1"/>
      <c r="GQ92" s="1"/>
      <c r="GR92" s="1"/>
      <c r="GS92" s="1"/>
      <c r="GT92" s="1"/>
      <c r="GU92" s="1"/>
      <c r="GV92" s="1"/>
      <c r="GW92" s="1"/>
      <c r="GX92" s="1"/>
      <c r="GY92" s="1"/>
      <c r="GZ92" s="1"/>
      <c r="HA92" s="1"/>
      <c r="HB92" s="1"/>
      <c r="HC92" s="1"/>
      <c r="HD92" s="1"/>
      <c r="HE92" s="1"/>
      <c r="HF92" s="1"/>
      <c r="HG92" s="1"/>
      <c r="HH92" s="1"/>
      <c r="HI92" s="1"/>
      <c r="HJ92" s="1"/>
      <c r="HK92" s="1"/>
      <c r="HL92" s="1"/>
      <c r="HM92" s="1"/>
      <c r="HN92" s="1"/>
      <c r="HO92" s="1"/>
      <c r="HP92" s="1"/>
      <c r="HQ92" s="1"/>
      <c r="HR92" s="1"/>
      <c r="HS92" s="1"/>
      <c r="HT92" s="1"/>
      <c r="HU92" s="1"/>
      <c r="HV92" s="1"/>
      <c r="HW92" s="1"/>
      <c r="HX92" s="1"/>
      <c r="HY92" s="1"/>
      <c r="HZ92" s="1"/>
      <c r="IA92" s="1"/>
      <c r="IB92" s="1"/>
      <c r="IC92" s="1"/>
      <c r="ID92" s="1"/>
      <c r="IE92" s="1"/>
      <c r="IF92" s="1"/>
      <c r="IG92" s="1"/>
      <c r="IH92" s="1"/>
      <c r="II92" s="1"/>
      <c r="IJ92" s="1"/>
      <c r="IK92" s="1"/>
      <c r="IL92" s="1"/>
      <c r="IM92" s="1"/>
      <c r="IN92" s="1"/>
      <c r="IO92" s="1"/>
      <c r="IP92" s="1"/>
      <c r="IQ92" s="1"/>
      <c r="IR92" s="1"/>
      <c r="IS92" s="1"/>
      <c r="IT92" s="1"/>
      <c r="IU92" s="1"/>
      <c r="IV92" s="1"/>
      <c r="IW92" s="1"/>
      <c r="IX92" s="1"/>
      <c r="IY92" s="1"/>
      <c r="IZ92" s="1"/>
      <c r="JA92" s="1"/>
      <c r="JB92" s="1"/>
      <c r="JC92" s="1"/>
      <c r="JD92" s="1"/>
      <c r="JE92" s="1"/>
      <c r="JF92" s="1"/>
      <c r="JG92" s="1"/>
      <c r="JH92" s="1"/>
      <c r="JI92" s="1"/>
      <c r="JJ92" s="1"/>
      <c r="JK92" s="1"/>
      <c r="JL92" s="1"/>
      <c r="JM92" s="1"/>
      <c r="JN92" s="1"/>
      <c r="JO92" s="1"/>
      <c r="JP92" s="1"/>
      <c r="JQ92" s="1"/>
      <c r="JR92" s="1"/>
      <c r="JS92" s="1"/>
      <c r="JT92" s="1"/>
      <c r="JU92" s="1"/>
      <c r="JV92" s="1"/>
      <c r="JW92" s="1"/>
      <c r="JX92" s="1"/>
      <c r="JY92" s="1"/>
      <c r="JZ92" s="1"/>
      <c r="KA92" s="1"/>
      <c r="KB92" s="1"/>
      <c r="KC92" s="1"/>
      <c r="KD92" s="1"/>
      <c r="KE92" s="1"/>
      <c r="KF92" s="1"/>
      <c r="KG92" s="1"/>
      <c r="KH92" s="1"/>
      <c r="KI92" s="1"/>
      <c r="KJ92" s="1"/>
      <c r="KK92" s="1"/>
      <c r="KL92" s="1"/>
      <c r="KM92" s="1"/>
      <c r="KN92" s="1"/>
      <c r="KO92" s="1"/>
      <c r="KP92" s="1"/>
      <c r="KQ92" s="1"/>
      <c r="KR92" s="1"/>
      <c r="KS92" s="1"/>
      <c r="KT92" s="1"/>
      <c r="KU92" s="1"/>
      <c r="KV92" s="1"/>
      <c r="KW92" s="1"/>
      <c r="KX92" s="1"/>
      <c r="KY92" s="1"/>
      <c r="KZ92" s="1"/>
      <c r="LA92" s="1"/>
      <c r="LB92" s="1"/>
      <c r="LC92" s="1"/>
      <c r="LD92" s="1"/>
      <c r="LE92" s="1"/>
      <c r="LF92" s="1"/>
      <c r="LG92" s="1"/>
      <c r="LH92" s="1"/>
      <c r="LI92" s="1"/>
      <c r="LJ92" s="1"/>
      <c r="LK92" s="1"/>
      <c r="LL92" s="1"/>
      <c r="LM92" s="1"/>
      <c r="LN92" s="1"/>
      <c r="LO92" s="1"/>
      <c r="LP92" s="1"/>
      <c r="LQ92" s="1"/>
      <c r="LR92" s="1"/>
      <c r="LS92" s="1"/>
      <c r="LT92" s="1"/>
      <c r="LU92" s="1"/>
      <c r="LV92" s="1"/>
      <c r="LW92" s="1"/>
      <c r="LX92" s="1"/>
      <c r="LY92" s="1"/>
      <c r="LZ92" s="1"/>
      <c r="MA92" s="1"/>
      <c r="MB92" s="1"/>
      <c r="MC92" s="1"/>
      <c r="MD92" s="1"/>
      <c r="ME92" s="1"/>
      <c r="MF92" s="1"/>
      <c r="MG92" s="1"/>
      <c r="MH92" s="1"/>
      <c r="MI92" s="1"/>
      <c r="MJ92" s="1"/>
      <c r="MK92" s="1"/>
      <c r="ML92" s="1"/>
      <c r="MM92" s="1"/>
      <c r="MN92" s="1"/>
      <c r="MO92" s="1"/>
      <c r="MP92" s="1"/>
      <c r="MQ92" s="1"/>
      <c r="MR92" s="1"/>
      <c r="MS92" s="1"/>
      <c r="MT92" s="1"/>
      <c r="MU92" s="1"/>
      <c r="MV92" s="1"/>
      <c r="MW92" s="1"/>
      <c r="MX92" s="1"/>
      <c r="MY92" s="1"/>
      <c r="MZ92" s="1"/>
      <c r="NA92" s="1"/>
      <c r="NB92" s="1"/>
      <c r="NC92" s="1"/>
      <c r="ND92" s="1"/>
      <c r="NE92" s="1"/>
      <c r="NF92" s="1"/>
      <c r="NG92" s="1"/>
      <c r="NH92" s="1"/>
      <c r="NI92" s="1"/>
      <c r="NJ92" s="1"/>
      <c r="NK92" s="1"/>
      <c r="NL92" s="1"/>
      <c r="NM92" s="1"/>
      <c r="NN92" s="1"/>
      <c r="NO92" s="1"/>
      <c r="NP92" s="1"/>
      <c r="NQ92" s="1"/>
      <c r="NR92" s="1"/>
      <c r="NS92" s="1"/>
      <c r="NT92" s="1"/>
      <c r="NU92" s="1"/>
      <c r="NV92" s="1"/>
      <c r="NW92" s="1"/>
      <c r="NX92" s="1"/>
      <c r="NY92" s="1"/>
      <c r="NZ92" s="1"/>
      <c r="OA92" s="1"/>
      <c r="OB92" s="1"/>
      <c r="OC92" s="1"/>
      <c r="OD92" s="1"/>
      <c r="OE92" s="1"/>
      <c r="OF92" s="1"/>
      <c r="OG92" s="1"/>
      <c r="OH92" s="1"/>
      <c r="OI92" s="1"/>
      <c r="OJ92" s="1"/>
      <c r="OK92" s="1"/>
      <c r="OL92" s="1"/>
      <c r="OM92" s="1"/>
      <c r="ON92" s="1"/>
      <c r="OO92" s="1"/>
      <c r="OP92" s="1"/>
      <c r="OQ92" s="1"/>
      <c r="OR92" s="1"/>
      <c r="OS92" s="1"/>
      <c r="OT92" s="1"/>
      <c r="OU92" s="1"/>
      <c r="OV92" s="1"/>
      <c r="OW92" s="1"/>
      <c r="OX92" s="1"/>
      <c r="OY92" s="1"/>
      <c r="OZ92" s="1"/>
      <c r="PA92" s="1"/>
      <c r="PB92" s="1"/>
      <c r="PC92" s="1"/>
      <c r="PD92" s="1"/>
      <c r="PE92" s="1"/>
      <c r="PF92" s="1"/>
      <c r="PG92" s="1"/>
      <c r="PH92" s="1"/>
      <c r="PI92" s="1"/>
      <c r="PJ92" s="1"/>
      <c r="PK92" s="1"/>
      <c r="PL92" s="1"/>
      <c r="PM92" s="1"/>
      <c r="PN92" s="1"/>
      <c r="PO92" s="1"/>
      <c r="PP92" s="1"/>
      <c r="PQ92" s="1"/>
      <c r="PR92" s="1"/>
      <c r="PS92" s="1"/>
      <c r="PT92" s="1"/>
      <c r="PU92" s="1"/>
      <c r="PV92" s="1"/>
      <c r="PW92" s="1"/>
      <c r="PX92" s="1"/>
      <c r="PY92" s="1"/>
      <c r="PZ92" s="1"/>
      <c r="QA92" s="1"/>
      <c r="QB92" s="1"/>
      <c r="QC92" s="1"/>
      <c r="QD92" s="1"/>
      <c r="QE92" s="1"/>
      <c r="QF92" s="1"/>
      <c r="QG92" s="1"/>
      <c r="QH92" s="1"/>
      <c r="QI92" s="1"/>
      <c r="QJ92" s="1"/>
      <c r="QK92" s="1"/>
      <c r="QL92" s="1"/>
      <c r="QM92" s="1"/>
      <c r="QN92" s="1"/>
      <c r="QO92" s="1"/>
      <c r="QP92" s="1"/>
      <c r="QQ92" s="1"/>
      <c r="QR92" s="1"/>
      <c r="QS92" s="1"/>
      <c r="QT92" s="1"/>
      <c r="QU92" s="1"/>
      <c r="QV92" s="1"/>
      <c r="QW92" s="1"/>
      <c r="QX92" s="1"/>
      <c r="QY92" s="1"/>
      <c r="QZ92" s="1"/>
      <c r="RA92" s="1"/>
      <c r="RB92" s="1"/>
      <c r="RC92" s="1"/>
      <c r="RD92" s="1"/>
      <c r="RE92" s="1"/>
      <c r="RF92" s="1"/>
      <c r="RG92" s="1"/>
      <c r="RH92" s="1"/>
      <c r="RI92" s="1"/>
      <c r="RJ92" s="1"/>
      <c r="RK92" s="1"/>
      <c r="RL92" s="1"/>
      <c r="RM92" s="1"/>
      <c r="RN92" s="1"/>
      <c r="RO92" s="1"/>
      <c r="RP92" s="1"/>
      <c r="RQ92" s="1"/>
      <c r="RR92" s="1"/>
      <c r="RS92" s="1"/>
      <c r="RT92" s="1"/>
      <c r="RU92" s="1"/>
      <c r="RV92" s="1"/>
      <c r="RW92" s="1"/>
      <c r="RX92" s="1"/>
      <c r="RY92" s="1"/>
      <c r="RZ92" s="1"/>
      <c r="SA92" s="1"/>
      <c r="SB92" s="1"/>
      <c r="SC92" s="1"/>
      <c r="SD92" s="1"/>
      <c r="SE92" s="1"/>
      <c r="SF92" s="1"/>
      <c r="SG92" s="1"/>
      <c r="SH92" s="1"/>
      <c r="SI92" s="1"/>
      <c r="SJ92" s="1"/>
      <c r="SK92" s="1"/>
      <c r="SL92" s="1"/>
      <c r="SM92" s="1"/>
      <c r="SN92" s="1"/>
      <c r="SO92" s="1"/>
      <c r="SP92" s="1"/>
      <c r="SQ92" s="1"/>
      <c r="SR92" s="1"/>
      <c r="SS92" s="1"/>
      <c r="ST92" s="1"/>
      <c r="SU92" s="1"/>
      <c r="SV92" s="1"/>
      <c r="SW92" s="1"/>
      <c r="SX92" s="1"/>
      <c r="SY92" s="1"/>
      <c r="SZ92" s="1"/>
      <c r="TA92" s="1"/>
      <c r="TB92" s="1"/>
      <c r="TC92" s="1"/>
      <c r="TD92" s="1"/>
      <c r="TE92" s="1"/>
      <c r="TF92" s="1"/>
      <c r="TG92" s="1"/>
      <c r="TH92" s="1"/>
      <c r="TI92" s="1"/>
      <c r="TJ92" s="1"/>
      <c r="TK92" s="1"/>
      <c r="TL92" s="1"/>
      <c r="TM92" s="1"/>
      <c r="TN92" s="1"/>
      <c r="TO92" s="1"/>
      <c r="TP92" s="1"/>
      <c r="TQ92" s="1"/>
      <c r="TR92" s="1"/>
      <c r="TS92" s="1"/>
      <c r="TT92" s="1"/>
      <c r="TU92" s="1"/>
      <c r="TV92" s="1"/>
      <c r="TW92" s="1"/>
      <c r="TX92" s="1"/>
      <c r="TY92" s="1"/>
      <c r="TZ92" s="1"/>
      <c r="UA92" s="1"/>
      <c r="UB92" s="1"/>
      <c r="UC92" s="1"/>
      <c r="UD92" s="1"/>
      <c r="UE92" s="1"/>
      <c r="UF92" s="1"/>
      <c r="UG92" s="1"/>
      <c r="UH92" s="1"/>
      <c r="UI92" s="1"/>
      <c r="UJ92" s="1"/>
      <c r="UK92" s="1"/>
      <c r="UL92" s="1"/>
      <c r="UM92" s="1"/>
      <c r="UN92" s="1"/>
      <c r="UO92" s="1"/>
      <c r="UP92" s="1"/>
      <c r="UQ92" s="1"/>
      <c r="UR92" s="1"/>
      <c r="US92" s="1"/>
      <c r="UT92" s="1"/>
      <c r="UU92" s="1"/>
      <c r="UV92" s="1"/>
      <c r="UW92" s="1"/>
      <c r="UX92" s="1"/>
      <c r="UY92" s="1"/>
      <c r="UZ92" s="1"/>
      <c r="VA92" s="1"/>
      <c r="VB92" s="1"/>
      <c r="VC92" s="1"/>
      <c r="VD92" s="1"/>
      <c r="VE92" s="1"/>
      <c r="VF92" s="1"/>
      <c r="VG92" s="1"/>
      <c r="VH92" s="1"/>
      <c r="VI92" s="1"/>
      <c r="VJ92" s="1"/>
      <c r="VK92" s="1"/>
      <c r="VL92" s="1"/>
      <c r="VM92" s="1"/>
      <c r="VN92" s="1"/>
      <c r="VO92" s="1"/>
      <c r="VP92" s="1"/>
    </row>
    <row r="93" spans="2:588" s="2" customFormat="1" x14ac:dyDescent="0.25">
      <c r="B93" s="1"/>
      <c r="C93" s="13" t="s">
        <v>394</v>
      </c>
      <c r="D93" s="1"/>
      <c r="E93" s="1"/>
      <c r="F93" s="1"/>
      <c r="G93" s="101"/>
      <c r="H93" s="1"/>
      <c r="J93" s="57"/>
      <c r="K93" s="18"/>
      <c r="L93" s="18"/>
      <c r="M93" s="73" t="s">
        <v>16</v>
      </c>
      <c r="N93" s="73" t="s">
        <v>43</v>
      </c>
      <c r="O93" s="74"/>
      <c r="P93" s="74"/>
      <c r="Q93" s="74"/>
      <c r="R93" s="74"/>
      <c r="S93" s="74"/>
      <c r="T93" s="74"/>
      <c r="U93" s="18"/>
      <c r="V93" s="73">
        <f t="shared" si="2"/>
        <v>0</v>
      </c>
      <c r="W93" s="73">
        <f t="shared" si="1"/>
        <v>0</v>
      </c>
      <c r="X93" s="74"/>
      <c r="Y93" s="74"/>
      <c r="Z93" s="74"/>
      <c r="AA93" s="74"/>
      <c r="AB93" s="74"/>
      <c r="AC93" s="74"/>
      <c r="AD93" s="18"/>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c r="DI93" s="1"/>
      <c r="DJ93" s="1"/>
      <c r="DK93" s="1"/>
      <c r="DL93" s="1"/>
      <c r="DM93" s="1"/>
      <c r="DN93" s="1"/>
      <c r="DO93" s="1"/>
      <c r="DP93" s="1"/>
      <c r="DQ93" s="1"/>
      <c r="DR93" s="1"/>
      <c r="DS93" s="1"/>
      <c r="DT93" s="1"/>
      <c r="DU93" s="1"/>
      <c r="DV93" s="1"/>
      <c r="DW93" s="1"/>
      <c r="DX93" s="1"/>
      <c r="DY93" s="1"/>
      <c r="DZ93" s="1"/>
      <c r="EA93" s="1"/>
      <c r="EB93" s="1"/>
      <c r="EC93" s="1"/>
      <c r="ED93" s="1"/>
      <c r="EE93" s="1"/>
      <c r="EF93" s="1"/>
      <c r="EG93" s="1"/>
      <c r="EH93" s="1"/>
      <c r="EI93" s="1"/>
      <c r="EJ93" s="1"/>
      <c r="EK93" s="1"/>
      <c r="EL93" s="1"/>
      <c r="EM93" s="1"/>
      <c r="EN93" s="1"/>
      <c r="EO93" s="1"/>
      <c r="EP93" s="1"/>
      <c r="EQ93" s="1"/>
      <c r="ER93" s="1"/>
      <c r="ES93" s="1"/>
      <c r="ET93" s="1"/>
      <c r="EU93" s="1"/>
      <c r="EV93" s="1"/>
      <c r="EW93" s="1"/>
      <c r="EX93" s="1"/>
      <c r="EY93" s="1"/>
      <c r="EZ93" s="1"/>
      <c r="FA93" s="1"/>
      <c r="FB93" s="1"/>
      <c r="FC93" s="1"/>
      <c r="FD93" s="1"/>
      <c r="FE93" s="1"/>
      <c r="FF93" s="1"/>
      <c r="FG93" s="1"/>
      <c r="FH93" s="1"/>
      <c r="FI93" s="1"/>
      <c r="FJ93" s="1"/>
      <c r="FK93" s="1"/>
      <c r="FL93" s="1"/>
      <c r="FM93" s="1"/>
      <c r="FN93" s="1"/>
      <c r="FO93" s="1"/>
      <c r="FP93" s="1"/>
      <c r="FQ93" s="1"/>
      <c r="FR93" s="1"/>
      <c r="FS93" s="1"/>
      <c r="FT93" s="1"/>
      <c r="FU93" s="1"/>
      <c r="FV93" s="1"/>
      <c r="FW93" s="1"/>
      <c r="FX93" s="1"/>
      <c r="FY93" s="1"/>
      <c r="FZ93" s="1"/>
      <c r="GA93" s="1"/>
      <c r="GB93" s="1"/>
      <c r="GC93" s="1"/>
      <c r="GD93" s="1"/>
      <c r="GE93" s="1"/>
      <c r="GF93" s="1"/>
      <c r="GG93" s="1"/>
      <c r="GH93" s="1"/>
      <c r="GI93" s="1"/>
      <c r="GJ93" s="1"/>
      <c r="GK93" s="1"/>
      <c r="GL93" s="1"/>
      <c r="GM93" s="1"/>
      <c r="GN93" s="1"/>
      <c r="GO93" s="1"/>
      <c r="GP93" s="1"/>
      <c r="GQ93" s="1"/>
      <c r="GR93" s="1"/>
      <c r="GS93" s="1"/>
      <c r="GT93" s="1"/>
      <c r="GU93" s="1"/>
      <c r="GV93" s="1"/>
      <c r="GW93" s="1"/>
      <c r="GX93" s="1"/>
      <c r="GY93" s="1"/>
      <c r="GZ93" s="1"/>
      <c r="HA93" s="1"/>
      <c r="HB93" s="1"/>
      <c r="HC93" s="1"/>
      <c r="HD93" s="1"/>
      <c r="HE93" s="1"/>
      <c r="HF93" s="1"/>
      <c r="HG93" s="1"/>
      <c r="HH93" s="1"/>
      <c r="HI93" s="1"/>
      <c r="HJ93" s="1"/>
      <c r="HK93" s="1"/>
      <c r="HL93" s="1"/>
      <c r="HM93" s="1"/>
      <c r="HN93" s="1"/>
      <c r="HO93" s="1"/>
      <c r="HP93" s="1"/>
      <c r="HQ93" s="1"/>
      <c r="HR93" s="1"/>
      <c r="HS93" s="1"/>
      <c r="HT93" s="1"/>
      <c r="HU93" s="1"/>
      <c r="HV93" s="1"/>
      <c r="HW93" s="1"/>
      <c r="HX93" s="1"/>
      <c r="HY93" s="1"/>
      <c r="HZ93" s="1"/>
      <c r="IA93" s="1"/>
      <c r="IB93" s="1"/>
      <c r="IC93" s="1"/>
      <c r="ID93" s="1"/>
      <c r="IE93" s="1"/>
      <c r="IF93" s="1"/>
      <c r="IG93" s="1"/>
      <c r="IH93" s="1"/>
      <c r="II93" s="1"/>
      <c r="IJ93" s="1"/>
      <c r="IK93" s="1"/>
      <c r="IL93" s="1"/>
      <c r="IM93" s="1"/>
      <c r="IN93" s="1"/>
      <c r="IO93" s="1"/>
      <c r="IP93" s="1"/>
      <c r="IQ93" s="1"/>
      <c r="IR93" s="1"/>
      <c r="IS93" s="1"/>
      <c r="IT93" s="1"/>
      <c r="IU93" s="1"/>
      <c r="IV93" s="1"/>
      <c r="IW93" s="1"/>
      <c r="IX93" s="1"/>
      <c r="IY93" s="1"/>
      <c r="IZ93" s="1"/>
      <c r="JA93" s="1"/>
      <c r="JB93" s="1"/>
      <c r="JC93" s="1"/>
      <c r="JD93" s="1"/>
      <c r="JE93" s="1"/>
      <c r="JF93" s="1"/>
      <c r="JG93" s="1"/>
      <c r="JH93" s="1"/>
      <c r="JI93" s="1"/>
      <c r="JJ93" s="1"/>
      <c r="JK93" s="1"/>
      <c r="JL93" s="1"/>
      <c r="JM93" s="1"/>
      <c r="JN93" s="1"/>
      <c r="JO93" s="1"/>
      <c r="JP93" s="1"/>
      <c r="JQ93" s="1"/>
      <c r="JR93" s="1"/>
      <c r="JS93" s="1"/>
      <c r="JT93" s="1"/>
      <c r="JU93" s="1"/>
      <c r="JV93" s="1"/>
      <c r="JW93" s="1"/>
      <c r="JX93" s="1"/>
      <c r="JY93" s="1"/>
      <c r="JZ93" s="1"/>
      <c r="KA93" s="1"/>
      <c r="KB93" s="1"/>
      <c r="KC93" s="1"/>
      <c r="KD93" s="1"/>
      <c r="KE93" s="1"/>
      <c r="KF93" s="1"/>
      <c r="KG93" s="1"/>
      <c r="KH93" s="1"/>
      <c r="KI93" s="1"/>
      <c r="KJ93" s="1"/>
      <c r="KK93" s="1"/>
      <c r="KL93" s="1"/>
      <c r="KM93" s="1"/>
      <c r="KN93" s="1"/>
      <c r="KO93" s="1"/>
      <c r="KP93" s="1"/>
      <c r="KQ93" s="1"/>
      <c r="KR93" s="1"/>
      <c r="KS93" s="1"/>
      <c r="KT93" s="1"/>
      <c r="KU93" s="1"/>
      <c r="KV93" s="1"/>
      <c r="KW93" s="1"/>
      <c r="KX93" s="1"/>
      <c r="KY93" s="1"/>
      <c r="KZ93" s="1"/>
      <c r="LA93" s="1"/>
      <c r="LB93" s="1"/>
      <c r="LC93" s="1"/>
      <c r="LD93" s="1"/>
      <c r="LE93" s="1"/>
      <c r="LF93" s="1"/>
      <c r="LG93" s="1"/>
      <c r="LH93" s="1"/>
      <c r="LI93" s="1"/>
      <c r="LJ93" s="1"/>
      <c r="LK93" s="1"/>
      <c r="LL93" s="1"/>
      <c r="LM93" s="1"/>
      <c r="LN93" s="1"/>
      <c r="LO93" s="1"/>
      <c r="LP93" s="1"/>
      <c r="LQ93" s="1"/>
      <c r="LR93" s="1"/>
      <c r="LS93" s="1"/>
      <c r="LT93" s="1"/>
      <c r="LU93" s="1"/>
      <c r="LV93" s="1"/>
      <c r="LW93" s="1"/>
      <c r="LX93" s="1"/>
      <c r="LY93" s="1"/>
      <c r="LZ93" s="1"/>
      <c r="MA93" s="1"/>
      <c r="MB93" s="1"/>
      <c r="MC93" s="1"/>
      <c r="MD93" s="1"/>
      <c r="ME93" s="1"/>
      <c r="MF93" s="1"/>
      <c r="MG93" s="1"/>
      <c r="MH93" s="1"/>
      <c r="MI93" s="1"/>
      <c r="MJ93" s="1"/>
      <c r="MK93" s="1"/>
      <c r="ML93" s="1"/>
      <c r="MM93" s="1"/>
      <c r="MN93" s="1"/>
      <c r="MO93" s="1"/>
      <c r="MP93" s="1"/>
      <c r="MQ93" s="1"/>
      <c r="MR93" s="1"/>
      <c r="MS93" s="1"/>
      <c r="MT93" s="1"/>
      <c r="MU93" s="1"/>
      <c r="MV93" s="1"/>
      <c r="MW93" s="1"/>
      <c r="MX93" s="1"/>
      <c r="MY93" s="1"/>
      <c r="MZ93" s="1"/>
      <c r="NA93" s="1"/>
      <c r="NB93" s="1"/>
      <c r="NC93" s="1"/>
      <c r="ND93" s="1"/>
      <c r="NE93" s="1"/>
      <c r="NF93" s="1"/>
      <c r="NG93" s="1"/>
      <c r="NH93" s="1"/>
      <c r="NI93" s="1"/>
      <c r="NJ93" s="1"/>
      <c r="NK93" s="1"/>
      <c r="NL93" s="1"/>
      <c r="NM93" s="1"/>
      <c r="NN93" s="1"/>
      <c r="NO93" s="1"/>
      <c r="NP93" s="1"/>
      <c r="NQ93" s="1"/>
      <c r="NR93" s="1"/>
      <c r="NS93" s="1"/>
      <c r="NT93" s="1"/>
      <c r="NU93" s="1"/>
      <c r="NV93" s="1"/>
      <c r="NW93" s="1"/>
      <c r="NX93" s="1"/>
      <c r="NY93" s="1"/>
      <c r="NZ93" s="1"/>
      <c r="OA93" s="1"/>
      <c r="OB93" s="1"/>
      <c r="OC93" s="1"/>
      <c r="OD93" s="1"/>
      <c r="OE93" s="1"/>
      <c r="OF93" s="1"/>
      <c r="OG93" s="1"/>
      <c r="OH93" s="1"/>
      <c r="OI93" s="1"/>
      <c r="OJ93" s="1"/>
      <c r="OK93" s="1"/>
      <c r="OL93" s="1"/>
      <c r="OM93" s="1"/>
      <c r="ON93" s="1"/>
      <c r="OO93" s="1"/>
      <c r="OP93" s="1"/>
      <c r="OQ93" s="1"/>
      <c r="OR93" s="1"/>
      <c r="OS93" s="1"/>
      <c r="OT93" s="1"/>
      <c r="OU93" s="1"/>
      <c r="OV93" s="1"/>
      <c r="OW93" s="1"/>
      <c r="OX93" s="1"/>
      <c r="OY93" s="1"/>
      <c r="OZ93" s="1"/>
      <c r="PA93" s="1"/>
      <c r="PB93" s="1"/>
      <c r="PC93" s="1"/>
      <c r="PD93" s="1"/>
      <c r="PE93" s="1"/>
      <c r="PF93" s="1"/>
      <c r="PG93" s="1"/>
      <c r="PH93" s="1"/>
      <c r="PI93" s="1"/>
      <c r="PJ93" s="1"/>
      <c r="PK93" s="1"/>
      <c r="PL93" s="1"/>
      <c r="PM93" s="1"/>
      <c r="PN93" s="1"/>
      <c r="PO93" s="1"/>
      <c r="PP93" s="1"/>
      <c r="PQ93" s="1"/>
      <c r="PR93" s="1"/>
      <c r="PS93" s="1"/>
      <c r="PT93" s="1"/>
      <c r="PU93" s="1"/>
      <c r="PV93" s="1"/>
      <c r="PW93" s="1"/>
      <c r="PX93" s="1"/>
      <c r="PY93" s="1"/>
      <c r="PZ93" s="1"/>
      <c r="QA93" s="1"/>
      <c r="QB93" s="1"/>
      <c r="QC93" s="1"/>
      <c r="QD93" s="1"/>
      <c r="QE93" s="1"/>
      <c r="QF93" s="1"/>
      <c r="QG93" s="1"/>
      <c r="QH93" s="1"/>
      <c r="QI93" s="1"/>
      <c r="QJ93" s="1"/>
      <c r="QK93" s="1"/>
      <c r="QL93" s="1"/>
      <c r="QM93" s="1"/>
      <c r="QN93" s="1"/>
      <c r="QO93" s="1"/>
      <c r="QP93" s="1"/>
      <c r="QQ93" s="1"/>
      <c r="QR93" s="1"/>
      <c r="QS93" s="1"/>
      <c r="QT93" s="1"/>
      <c r="QU93" s="1"/>
      <c r="QV93" s="1"/>
      <c r="QW93" s="1"/>
      <c r="QX93" s="1"/>
      <c r="QY93" s="1"/>
      <c r="QZ93" s="1"/>
      <c r="RA93" s="1"/>
      <c r="RB93" s="1"/>
      <c r="RC93" s="1"/>
      <c r="RD93" s="1"/>
      <c r="RE93" s="1"/>
      <c r="RF93" s="1"/>
      <c r="RG93" s="1"/>
      <c r="RH93" s="1"/>
      <c r="RI93" s="1"/>
      <c r="RJ93" s="1"/>
      <c r="RK93" s="1"/>
      <c r="RL93" s="1"/>
      <c r="RM93" s="1"/>
      <c r="RN93" s="1"/>
      <c r="RO93" s="1"/>
      <c r="RP93" s="1"/>
      <c r="RQ93" s="1"/>
      <c r="RR93" s="1"/>
      <c r="RS93" s="1"/>
      <c r="RT93" s="1"/>
      <c r="RU93" s="1"/>
      <c r="RV93" s="1"/>
      <c r="RW93" s="1"/>
      <c r="RX93" s="1"/>
      <c r="RY93" s="1"/>
      <c r="RZ93" s="1"/>
      <c r="SA93" s="1"/>
      <c r="SB93" s="1"/>
      <c r="SC93" s="1"/>
      <c r="SD93" s="1"/>
      <c r="SE93" s="1"/>
      <c r="SF93" s="1"/>
      <c r="SG93" s="1"/>
      <c r="SH93" s="1"/>
      <c r="SI93" s="1"/>
      <c r="SJ93" s="1"/>
      <c r="SK93" s="1"/>
      <c r="SL93" s="1"/>
      <c r="SM93" s="1"/>
      <c r="SN93" s="1"/>
      <c r="SO93" s="1"/>
      <c r="SP93" s="1"/>
      <c r="SQ93" s="1"/>
      <c r="SR93" s="1"/>
      <c r="SS93" s="1"/>
      <c r="ST93" s="1"/>
      <c r="SU93" s="1"/>
      <c r="SV93" s="1"/>
      <c r="SW93" s="1"/>
      <c r="SX93" s="1"/>
      <c r="SY93" s="1"/>
      <c r="SZ93" s="1"/>
      <c r="TA93" s="1"/>
      <c r="TB93" s="1"/>
      <c r="TC93" s="1"/>
      <c r="TD93" s="1"/>
      <c r="TE93" s="1"/>
      <c r="TF93" s="1"/>
      <c r="TG93" s="1"/>
      <c r="TH93" s="1"/>
      <c r="TI93" s="1"/>
      <c r="TJ93" s="1"/>
      <c r="TK93" s="1"/>
      <c r="TL93" s="1"/>
      <c r="TM93" s="1"/>
      <c r="TN93" s="1"/>
      <c r="TO93" s="1"/>
      <c r="TP93" s="1"/>
      <c r="TQ93" s="1"/>
      <c r="TR93" s="1"/>
      <c r="TS93" s="1"/>
      <c r="TT93" s="1"/>
      <c r="TU93" s="1"/>
      <c r="TV93" s="1"/>
      <c r="TW93" s="1"/>
      <c r="TX93" s="1"/>
      <c r="TY93" s="1"/>
      <c r="TZ93" s="1"/>
      <c r="UA93" s="1"/>
      <c r="UB93" s="1"/>
      <c r="UC93" s="1"/>
      <c r="UD93" s="1"/>
      <c r="UE93" s="1"/>
      <c r="UF93" s="1"/>
      <c r="UG93" s="1"/>
      <c r="UH93" s="1"/>
      <c r="UI93" s="1"/>
      <c r="UJ93" s="1"/>
      <c r="UK93" s="1"/>
      <c r="UL93" s="1"/>
      <c r="UM93" s="1"/>
      <c r="UN93" s="1"/>
      <c r="UO93" s="1"/>
      <c r="UP93" s="1"/>
      <c r="UQ93" s="1"/>
      <c r="UR93" s="1"/>
      <c r="US93" s="1"/>
      <c r="UT93" s="1"/>
      <c r="UU93" s="1"/>
      <c r="UV93" s="1"/>
      <c r="UW93" s="1"/>
      <c r="UX93" s="1"/>
      <c r="UY93" s="1"/>
      <c r="UZ93" s="1"/>
      <c r="VA93" s="1"/>
      <c r="VB93" s="1"/>
      <c r="VC93" s="1"/>
      <c r="VD93" s="1"/>
      <c r="VE93" s="1"/>
      <c r="VF93" s="1"/>
      <c r="VG93" s="1"/>
      <c r="VH93" s="1"/>
      <c r="VI93" s="1"/>
      <c r="VJ93" s="1"/>
      <c r="VK93" s="1"/>
      <c r="VL93" s="1"/>
      <c r="VM93" s="1"/>
      <c r="VN93" s="1"/>
      <c r="VO93" s="1"/>
      <c r="VP93" s="1"/>
    </row>
    <row r="94" spans="2:588" s="2" customFormat="1" x14ac:dyDescent="0.25">
      <c r="B94" s="1"/>
      <c r="C94" s="13"/>
      <c r="D94" s="1"/>
      <c r="E94" s="1"/>
      <c r="F94" s="1"/>
      <c r="G94" s="101"/>
      <c r="H94" s="1"/>
      <c r="J94" s="57"/>
      <c r="K94" s="18"/>
      <c r="L94" s="18"/>
      <c r="M94" s="73" t="s">
        <v>14</v>
      </c>
      <c r="N94" s="73" t="s">
        <v>56</v>
      </c>
      <c r="O94" s="74"/>
      <c r="P94" s="74"/>
      <c r="Q94" s="74"/>
      <c r="R94" s="74"/>
      <c r="S94" s="74"/>
      <c r="T94" s="74"/>
      <c r="U94" s="18"/>
      <c r="V94" s="73">
        <f t="shared" si="2"/>
        <v>0</v>
      </c>
      <c r="W94" s="73">
        <f t="shared" si="1"/>
        <v>0</v>
      </c>
      <c r="X94" s="74"/>
      <c r="Y94" s="74"/>
      <c r="Z94" s="74"/>
      <c r="AA94" s="74"/>
      <c r="AB94" s="74"/>
      <c r="AC94" s="74"/>
      <c r="AD94" s="18"/>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c r="DI94" s="1"/>
      <c r="DJ94" s="1"/>
      <c r="DK94" s="1"/>
      <c r="DL94" s="1"/>
      <c r="DM94" s="1"/>
      <c r="DN94" s="1"/>
      <c r="DO94" s="1"/>
      <c r="DP94" s="1"/>
      <c r="DQ94" s="1"/>
      <c r="DR94" s="1"/>
      <c r="DS94" s="1"/>
      <c r="DT94" s="1"/>
      <c r="DU94" s="1"/>
      <c r="DV94" s="1"/>
      <c r="DW94" s="1"/>
      <c r="DX94" s="1"/>
      <c r="DY94" s="1"/>
      <c r="DZ94" s="1"/>
      <c r="EA94" s="1"/>
      <c r="EB94" s="1"/>
      <c r="EC94" s="1"/>
      <c r="ED94" s="1"/>
      <c r="EE94" s="1"/>
      <c r="EF94" s="1"/>
      <c r="EG94" s="1"/>
      <c r="EH94" s="1"/>
      <c r="EI94" s="1"/>
      <c r="EJ94" s="1"/>
      <c r="EK94" s="1"/>
      <c r="EL94" s="1"/>
      <c r="EM94" s="1"/>
      <c r="EN94" s="1"/>
      <c r="EO94" s="1"/>
      <c r="EP94" s="1"/>
      <c r="EQ94" s="1"/>
      <c r="ER94" s="1"/>
      <c r="ES94" s="1"/>
      <c r="ET94" s="1"/>
      <c r="EU94" s="1"/>
      <c r="EV94" s="1"/>
      <c r="EW94" s="1"/>
      <c r="EX94" s="1"/>
      <c r="EY94" s="1"/>
      <c r="EZ94" s="1"/>
      <c r="FA94" s="1"/>
      <c r="FB94" s="1"/>
      <c r="FC94" s="1"/>
      <c r="FD94" s="1"/>
      <c r="FE94" s="1"/>
      <c r="FF94" s="1"/>
      <c r="FG94" s="1"/>
      <c r="FH94" s="1"/>
      <c r="FI94" s="1"/>
      <c r="FJ94" s="1"/>
      <c r="FK94" s="1"/>
      <c r="FL94" s="1"/>
      <c r="FM94" s="1"/>
      <c r="FN94" s="1"/>
      <c r="FO94" s="1"/>
      <c r="FP94" s="1"/>
      <c r="FQ94" s="1"/>
      <c r="FR94" s="1"/>
      <c r="FS94" s="1"/>
      <c r="FT94" s="1"/>
      <c r="FU94" s="1"/>
      <c r="FV94" s="1"/>
      <c r="FW94" s="1"/>
      <c r="FX94" s="1"/>
      <c r="FY94" s="1"/>
      <c r="FZ94" s="1"/>
      <c r="GA94" s="1"/>
      <c r="GB94" s="1"/>
      <c r="GC94" s="1"/>
      <c r="GD94" s="1"/>
      <c r="GE94" s="1"/>
      <c r="GF94" s="1"/>
      <c r="GG94" s="1"/>
      <c r="GH94" s="1"/>
      <c r="GI94" s="1"/>
      <c r="GJ94" s="1"/>
      <c r="GK94" s="1"/>
      <c r="GL94" s="1"/>
      <c r="GM94" s="1"/>
      <c r="GN94" s="1"/>
      <c r="GO94" s="1"/>
      <c r="GP94" s="1"/>
      <c r="GQ94" s="1"/>
      <c r="GR94" s="1"/>
      <c r="GS94" s="1"/>
      <c r="GT94" s="1"/>
      <c r="GU94" s="1"/>
      <c r="GV94" s="1"/>
      <c r="GW94" s="1"/>
      <c r="GX94" s="1"/>
      <c r="GY94" s="1"/>
      <c r="GZ94" s="1"/>
      <c r="HA94" s="1"/>
      <c r="HB94" s="1"/>
      <c r="HC94" s="1"/>
      <c r="HD94" s="1"/>
      <c r="HE94" s="1"/>
      <c r="HF94" s="1"/>
      <c r="HG94" s="1"/>
      <c r="HH94" s="1"/>
      <c r="HI94" s="1"/>
      <c r="HJ94" s="1"/>
      <c r="HK94" s="1"/>
      <c r="HL94" s="1"/>
      <c r="HM94" s="1"/>
      <c r="HN94" s="1"/>
      <c r="HO94" s="1"/>
      <c r="HP94" s="1"/>
      <c r="HQ94" s="1"/>
      <c r="HR94" s="1"/>
      <c r="HS94" s="1"/>
      <c r="HT94" s="1"/>
      <c r="HU94" s="1"/>
      <c r="HV94" s="1"/>
      <c r="HW94" s="1"/>
      <c r="HX94" s="1"/>
      <c r="HY94" s="1"/>
      <c r="HZ94" s="1"/>
      <c r="IA94" s="1"/>
      <c r="IB94" s="1"/>
      <c r="IC94" s="1"/>
      <c r="ID94" s="1"/>
      <c r="IE94" s="1"/>
      <c r="IF94" s="1"/>
      <c r="IG94" s="1"/>
      <c r="IH94" s="1"/>
      <c r="II94" s="1"/>
      <c r="IJ94" s="1"/>
      <c r="IK94" s="1"/>
      <c r="IL94" s="1"/>
      <c r="IM94" s="1"/>
      <c r="IN94" s="1"/>
      <c r="IO94" s="1"/>
      <c r="IP94" s="1"/>
      <c r="IQ94" s="1"/>
      <c r="IR94" s="1"/>
      <c r="IS94" s="1"/>
      <c r="IT94" s="1"/>
      <c r="IU94" s="1"/>
      <c r="IV94" s="1"/>
      <c r="IW94" s="1"/>
      <c r="IX94" s="1"/>
      <c r="IY94" s="1"/>
      <c r="IZ94" s="1"/>
      <c r="JA94" s="1"/>
      <c r="JB94" s="1"/>
      <c r="JC94" s="1"/>
      <c r="JD94" s="1"/>
      <c r="JE94" s="1"/>
      <c r="JF94" s="1"/>
      <c r="JG94" s="1"/>
      <c r="JH94" s="1"/>
      <c r="JI94" s="1"/>
      <c r="JJ94" s="1"/>
      <c r="JK94" s="1"/>
      <c r="JL94" s="1"/>
      <c r="JM94" s="1"/>
      <c r="JN94" s="1"/>
      <c r="JO94" s="1"/>
      <c r="JP94" s="1"/>
      <c r="JQ94" s="1"/>
      <c r="JR94" s="1"/>
      <c r="JS94" s="1"/>
      <c r="JT94" s="1"/>
      <c r="JU94" s="1"/>
      <c r="JV94" s="1"/>
      <c r="JW94" s="1"/>
      <c r="JX94" s="1"/>
      <c r="JY94" s="1"/>
      <c r="JZ94" s="1"/>
      <c r="KA94" s="1"/>
      <c r="KB94" s="1"/>
      <c r="KC94" s="1"/>
      <c r="KD94" s="1"/>
      <c r="KE94" s="1"/>
      <c r="KF94" s="1"/>
      <c r="KG94" s="1"/>
      <c r="KH94" s="1"/>
      <c r="KI94" s="1"/>
      <c r="KJ94" s="1"/>
      <c r="KK94" s="1"/>
      <c r="KL94" s="1"/>
      <c r="KM94" s="1"/>
      <c r="KN94" s="1"/>
      <c r="KO94" s="1"/>
      <c r="KP94" s="1"/>
      <c r="KQ94" s="1"/>
      <c r="KR94" s="1"/>
      <c r="KS94" s="1"/>
      <c r="KT94" s="1"/>
      <c r="KU94" s="1"/>
      <c r="KV94" s="1"/>
      <c r="KW94" s="1"/>
      <c r="KX94" s="1"/>
      <c r="KY94" s="1"/>
      <c r="KZ94" s="1"/>
      <c r="LA94" s="1"/>
      <c r="LB94" s="1"/>
      <c r="LC94" s="1"/>
      <c r="LD94" s="1"/>
      <c r="LE94" s="1"/>
      <c r="LF94" s="1"/>
      <c r="LG94" s="1"/>
      <c r="LH94" s="1"/>
      <c r="LI94" s="1"/>
      <c r="LJ94" s="1"/>
      <c r="LK94" s="1"/>
      <c r="LL94" s="1"/>
      <c r="LM94" s="1"/>
      <c r="LN94" s="1"/>
      <c r="LO94" s="1"/>
      <c r="LP94" s="1"/>
      <c r="LQ94" s="1"/>
      <c r="LR94" s="1"/>
      <c r="LS94" s="1"/>
      <c r="LT94" s="1"/>
      <c r="LU94" s="1"/>
      <c r="LV94" s="1"/>
      <c r="LW94" s="1"/>
      <c r="LX94" s="1"/>
      <c r="LY94" s="1"/>
      <c r="LZ94" s="1"/>
      <c r="MA94" s="1"/>
      <c r="MB94" s="1"/>
      <c r="MC94" s="1"/>
      <c r="MD94" s="1"/>
      <c r="ME94" s="1"/>
      <c r="MF94" s="1"/>
      <c r="MG94" s="1"/>
      <c r="MH94" s="1"/>
      <c r="MI94" s="1"/>
      <c r="MJ94" s="1"/>
      <c r="MK94" s="1"/>
      <c r="ML94" s="1"/>
      <c r="MM94" s="1"/>
      <c r="MN94" s="1"/>
      <c r="MO94" s="1"/>
      <c r="MP94" s="1"/>
      <c r="MQ94" s="1"/>
      <c r="MR94" s="1"/>
      <c r="MS94" s="1"/>
      <c r="MT94" s="1"/>
      <c r="MU94" s="1"/>
      <c r="MV94" s="1"/>
      <c r="MW94" s="1"/>
      <c r="MX94" s="1"/>
      <c r="MY94" s="1"/>
      <c r="MZ94" s="1"/>
      <c r="NA94" s="1"/>
      <c r="NB94" s="1"/>
      <c r="NC94" s="1"/>
      <c r="ND94" s="1"/>
      <c r="NE94" s="1"/>
      <c r="NF94" s="1"/>
      <c r="NG94" s="1"/>
      <c r="NH94" s="1"/>
      <c r="NI94" s="1"/>
      <c r="NJ94" s="1"/>
      <c r="NK94" s="1"/>
      <c r="NL94" s="1"/>
      <c r="NM94" s="1"/>
      <c r="NN94" s="1"/>
      <c r="NO94" s="1"/>
      <c r="NP94" s="1"/>
      <c r="NQ94" s="1"/>
      <c r="NR94" s="1"/>
      <c r="NS94" s="1"/>
      <c r="NT94" s="1"/>
      <c r="NU94" s="1"/>
      <c r="NV94" s="1"/>
      <c r="NW94" s="1"/>
      <c r="NX94" s="1"/>
      <c r="NY94" s="1"/>
      <c r="NZ94" s="1"/>
      <c r="OA94" s="1"/>
      <c r="OB94" s="1"/>
      <c r="OC94" s="1"/>
      <c r="OD94" s="1"/>
      <c r="OE94" s="1"/>
      <c r="OF94" s="1"/>
      <c r="OG94" s="1"/>
      <c r="OH94" s="1"/>
      <c r="OI94" s="1"/>
      <c r="OJ94" s="1"/>
      <c r="OK94" s="1"/>
      <c r="OL94" s="1"/>
      <c r="OM94" s="1"/>
      <c r="ON94" s="1"/>
      <c r="OO94" s="1"/>
      <c r="OP94" s="1"/>
      <c r="OQ94" s="1"/>
      <c r="OR94" s="1"/>
      <c r="OS94" s="1"/>
      <c r="OT94" s="1"/>
      <c r="OU94" s="1"/>
      <c r="OV94" s="1"/>
      <c r="OW94" s="1"/>
      <c r="OX94" s="1"/>
      <c r="OY94" s="1"/>
      <c r="OZ94" s="1"/>
      <c r="PA94" s="1"/>
      <c r="PB94" s="1"/>
      <c r="PC94" s="1"/>
      <c r="PD94" s="1"/>
      <c r="PE94" s="1"/>
      <c r="PF94" s="1"/>
      <c r="PG94" s="1"/>
      <c r="PH94" s="1"/>
      <c r="PI94" s="1"/>
      <c r="PJ94" s="1"/>
      <c r="PK94" s="1"/>
      <c r="PL94" s="1"/>
      <c r="PM94" s="1"/>
      <c r="PN94" s="1"/>
      <c r="PO94" s="1"/>
      <c r="PP94" s="1"/>
      <c r="PQ94" s="1"/>
      <c r="PR94" s="1"/>
      <c r="PS94" s="1"/>
      <c r="PT94" s="1"/>
      <c r="PU94" s="1"/>
      <c r="PV94" s="1"/>
      <c r="PW94" s="1"/>
      <c r="PX94" s="1"/>
      <c r="PY94" s="1"/>
      <c r="PZ94" s="1"/>
      <c r="QA94" s="1"/>
      <c r="QB94" s="1"/>
      <c r="QC94" s="1"/>
      <c r="QD94" s="1"/>
      <c r="QE94" s="1"/>
      <c r="QF94" s="1"/>
      <c r="QG94" s="1"/>
      <c r="QH94" s="1"/>
      <c r="QI94" s="1"/>
      <c r="QJ94" s="1"/>
      <c r="QK94" s="1"/>
      <c r="QL94" s="1"/>
      <c r="QM94" s="1"/>
      <c r="QN94" s="1"/>
      <c r="QO94" s="1"/>
      <c r="QP94" s="1"/>
      <c r="QQ94" s="1"/>
      <c r="QR94" s="1"/>
      <c r="QS94" s="1"/>
      <c r="QT94" s="1"/>
      <c r="QU94" s="1"/>
      <c r="QV94" s="1"/>
      <c r="QW94" s="1"/>
      <c r="QX94" s="1"/>
      <c r="QY94" s="1"/>
      <c r="QZ94" s="1"/>
      <c r="RA94" s="1"/>
      <c r="RB94" s="1"/>
      <c r="RC94" s="1"/>
      <c r="RD94" s="1"/>
      <c r="RE94" s="1"/>
      <c r="RF94" s="1"/>
      <c r="RG94" s="1"/>
      <c r="RH94" s="1"/>
      <c r="RI94" s="1"/>
      <c r="RJ94" s="1"/>
      <c r="RK94" s="1"/>
      <c r="RL94" s="1"/>
      <c r="RM94" s="1"/>
      <c r="RN94" s="1"/>
      <c r="RO94" s="1"/>
      <c r="RP94" s="1"/>
      <c r="RQ94" s="1"/>
      <c r="RR94" s="1"/>
      <c r="RS94" s="1"/>
      <c r="RT94" s="1"/>
      <c r="RU94" s="1"/>
      <c r="RV94" s="1"/>
      <c r="RW94" s="1"/>
      <c r="RX94" s="1"/>
      <c r="RY94" s="1"/>
      <c r="RZ94" s="1"/>
      <c r="SA94" s="1"/>
      <c r="SB94" s="1"/>
      <c r="SC94" s="1"/>
      <c r="SD94" s="1"/>
      <c r="SE94" s="1"/>
      <c r="SF94" s="1"/>
      <c r="SG94" s="1"/>
      <c r="SH94" s="1"/>
      <c r="SI94" s="1"/>
      <c r="SJ94" s="1"/>
      <c r="SK94" s="1"/>
      <c r="SL94" s="1"/>
      <c r="SM94" s="1"/>
      <c r="SN94" s="1"/>
      <c r="SO94" s="1"/>
      <c r="SP94" s="1"/>
      <c r="SQ94" s="1"/>
      <c r="SR94" s="1"/>
      <c r="SS94" s="1"/>
      <c r="ST94" s="1"/>
      <c r="SU94" s="1"/>
      <c r="SV94" s="1"/>
      <c r="SW94" s="1"/>
      <c r="SX94" s="1"/>
      <c r="SY94" s="1"/>
      <c r="SZ94" s="1"/>
      <c r="TA94" s="1"/>
      <c r="TB94" s="1"/>
      <c r="TC94" s="1"/>
      <c r="TD94" s="1"/>
      <c r="TE94" s="1"/>
      <c r="TF94" s="1"/>
      <c r="TG94" s="1"/>
      <c r="TH94" s="1"/>
      <c r="TI94" s="1"/>
      <c r="TJ94" s="1"/>
      <c r="TK94" s="1"/>
      <c r="TL94" s="1"/>
      <c r="TM94" s="1"/>
      <c r="TN94" s="1"/>
      <c r="TO94" s="1"/>
      <c r="TP94" s="1"/>
      <c r="TQ94" s="1"/>
      <c r="TR94" s="1"/>
      <c r="TS94" s="1"/>
      <c r="TT94" s="1"/>
      <c r="TU94" s="1"/>
      <c r="TV94" s="1"/>
      <c r="TW94" s="1"/>
      <c r="TX94" s="1"/>
      <c r="TY94" s="1"/>
      <c r="TZ94" s="1"/>
      <c r="UA94" s="1"/>
      <c r="UB94" s="1"/>
      <c r="UC94" s="1"/>
      <c r="UD94" s="1"/>
      <c r="UE94" s="1"/>
      <c r="UF94" s="1"/>
      <c r="UG94" s="1"/>
      <c r="UH94" s="1"/>
      <c r="UI94" s="1"/>
      <c r="UJ94" s="1"/>
      <c r="UK94" s="1"/>
      <c r="UL94" s="1"/>
      <c r="UM94" s="1"/>
      <c r="UN94" s="1"/>
      <c r="UO94" s="1"/>
      <c r="UP94" s="1"/>
      <c r="UQ94" s="1"/>
      <c r="UR94" s="1"/>
      <c r="US94" s="1"/>
      <c r="UT94" s="1"/>
      <c r="UU94" s="1"/>
      <c r="UV94" s="1"/>
      <c r="UW94" s="1"/>
      <c r="UX94" s="1"/>
      <c r="UY94" s="1"/>
      <c r="UZ94" s="1"/>
      <c r="VA94" s="1"/>
      <c r="VB94" s="1"/>
      <c r="VC94" s="1"/>
      <c r="VD94" s="1"/>
      <c r="VE94" s="1"/>
      <c r="VF94" s="1"/>
      <c r="VG94" s="1"/>
      <c r="VH94" s="1"/>
      <c r="VI94" s="1"/>
      <c r="VJ94" s="1"/>
      <c r="VK94" s="1"/>
      <c r="VL94" s="1"/>
      <c r="VM94" s="1"/>
      <c r="VN94" s="1"/>
      <c r="VO94" s="1"/>
      <c r="VP94" s="1"/>
    </row>
    <row r="95" spans="2:588" s="2" customFormat="1" ht="101.45" customHeight="1" x14ac:dyDescent="0.25">
      <c r="B95" s="1"/>
      <c r="C95" s="272" t="s">
        <v>392</v>
      </c>
      <c r="D95" s="272"/>
      <c r="E95" s="272"/>
      <c r="F95" s="272"/>
      <c r="G95" s="101"/>
      <c r="H95" s="1"/>
      <c r="J95" s="57"/>
      <c r="K95" s="18"/>
      <c r="L95" s="18"/>
      <c r="M95" s="73" t="s">
        <v>28</v>
      </c>
      <c r="N95" s="73" t="s">
        <v>29</v>
      </c>
      <c r="O95" s="74"/>
      <c r="P95" s="74"/>
      <c r="Q95" s="74"/>
      <c r="R95" s="74"/>
      <c r="S95" s="74"/>
      <c r="T95" s="74"/>
      <c r="U95" s="18"/>
      <c r="V95" s="73">
        <f t="shared" si="2"/>
        <v>0</v>
      </c>
      <c r="W95" s="73">
        <f t="shared" si="1"/>
        <v>0</v>
      </c>
      <c r="X95" s="74"/>
      <c r="Y95" s="74"/>
      <c r="Z95" s="74"/>
      <c r="AA95" s="74"/>
      <c r="AB95" s="74"/>
      <c r="AC95" s="74"/>
      <c r="AD95" s="18"/>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c r="DI95" s="1"/>
      <c r="DJ95" s="1"/>
      <c r="DK95" s="1"/>
      <c r="DL95" s="1"/>
      <c r="DM95" s="1"/>
      <c r="DN95" s="1"/>
      <c r="DO95" s="1"/>
      <c r="DP95" s="1"/>
      <c r="DQ95" s="1"/>
      <c r="DR95" s="1"/>
      <c r="DS95" s="1"/>
      <c r="DT95" s="1"/>
      <c r="DU95" s="1"/>
      <c r="DV95" s="1"/>
      <c r="DW95" s="1"/>
      <c r="DX95" s="1"/>
      <c r="DY95" s="1"/>
      <c r="DZ95" s="1"/>
      <c r="EA95" s="1"/>
      <c r="EB95" s="1"/>
      <c r="EC95" s="1"/>
      <c r="ED95" s="1"/>
      <c r="EE95" s="1"/>
      <c r="EF95" s="1"/>
      <c r="EG95" s="1"/>
      <c r="EH95" s="1"/>
      <c r="EI95" s="1"/>
      <c r="EJ95" s="1"/>
      <c r="EK95" s="1"/>
      <c r="EL95" s="1"/>
      <c r="EM95" s="1"/>
      <c r="EN95" s="1"/>
      <c r="EO95" s="1"/>
      <c r="EP95" s="1"/>
      <c r="EQ95" s="1"/>
      <c r="ER95" s="1"/>
      <c r="ES95" s="1"/>
      <c r="ET95" s="1"/>
      <c r="EU95" s="1"/>
      <c r="EV95" s="1"/>
      <c r="EW95" s="1"/>
      <c r="EX95" s="1"/>
      <c r="EY95" s="1"/>
      <c r="EZ95" s="1"/>
      <c r="FA95" s="1"/>
      <c r="FB95" s="1"/>
      <c r="FC95" s="1"/>
      <c r="FD95" s="1"/>
      <c r="FE95" s="1"/>
      <c r="FF95" s="1"/>
      <c r="FG95" s="1"/>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c r="IW95" s="1"/>
      <c r="IX95" s="1"/>
      <c r="IY95" s="1"/>
      <c r="IZ95" s="1"/>
      <c r="JA95" s="1"/>
      <c r="JB95" s="1"/>
      <c r="JC95" s="1"/>
      <c r="JD95" s="1"/>
      <c r="JE95" s="1"/>
      <c r="JF95" s="1"/>
      <c r="JG95" s="1"/>
      <c r="JH95" s="1"/>
      <c r="JI95" s="1"/>
      <c r="JJ95" s="1"/>
      <c r="JK95" s="1"/>
      <c r="JL95" s="1"/>
      <c r="JM95" s="1"/>
      <c r="JN95" s="1"/>
      <c r="JO95" s="1"/>
      <c r="JP95" s="1"/>
      <c r="JQ95" s="1"/>
      <c r="JR95" s="1"/>
      <c r="JS95" s="1"/>
      <c r="JT95" s="1"/>
      <c r="JU95" s="1"/>
      <c r="JV95" s="1"/>
      <c r="JW95" s="1"/>
      <c r="JX95" s="1"/>
      <c r="JY95" s="1"/>
      <c r="JZ95" s="1"/>
      <c r="KA95" s="1"/>
      <c r="KB95" s="1"/>
      <c r="KC95" s="1"/>
      <c r="KD95" s="1"/>
      <c r="KE95" s="1"/>
      <c r="KF95" s="1"/>
      <c r="KG95" s="1"/>
      <c r="KH95" s="1"/>
      <c r="KI95" s="1"/>
      <c r="KJ95" s="1"/>
      <c r="KK95" s="1"/>
      <c r="KL95" s="1"/>
      <c r="KM95" s="1"/>
      <c r="KN95" s="1"/>
      <c r="KO95" s="1"/>
      <c r="KP95" s="1"/>
      <c r="KQ95" s="1"/>
      <c r="KR95" s="1"/>
      <c r="KS95" s="1"/>
      <c r="KT95" s="1"/>
      <c r="KU95" s="1"/>
      <c r="KV95" s="1"/>
      <c r="KW95" s="1"/>
      <c r="KX95" s="1"/>
      <c r="KY95" s="1"/>
      <c r="KZ95" s="1"/>
      <c r="LA95" s="1"/>
      <c r="LB95" s="1"/>
      <c r="LC95" s="1"/>
      <c r="LD95" s="1"/>
      <c r="LE95" s="1"/>
      <c r="LF95" s="1"/>
      <c r="LG95" s="1"/>
      <c r="LH95" s="1"/>
      <c r="LI95" s="1"/>
      <c r="LJ95" s="1"/>
      <c r="LK95" s="1"/>
      <c r="LL95" s="1"/>
      <c r="LM95" s="1"/>
      <c r="LN95" s="1"/>
      <c r="LO95" s="1"/>
      <c r="LP95" s="1"/>
      <c r="LQ95" s="1"/>
      <c r="LR95" s="1"/>
      <c r="LS95" s="1"/>
      <c r="LT95" s="1"/>
      <c r="LU95" s="1"/>
      <c r="LV95" s="1"/>
      <c r="LW95" s="1"/>
      <c r="LX95" s="1"/>
      <c r="LY95" s="1"/>
      <c r="LZ95" s="1"/>
      <c r="MA95" s="1"/>
      <c r="MB95" s="1"/>
      <c r="MC95" s="1"/>
      <c r="MD95" s="1"/>
      <c r="ME95" s="1"/>
      <c r="MF95" s="1"/>
      <c r="MG95" s="1"/>
      <c r="MH95" s="1"/>
      <c r="MI95" s="1"/>
      <c r="MJ95" s="1"/>
      <c r="MK95" s="1"/>
      <c r="ML95" s="1"/>
      <c r="MM95" s="1"/>
      <c r="MN95" s="1"/>
      <c r="MO95" s="1"/>
      <c r="MP95" s="1"/>
      <c r="MQ95" s="1"/>
      <c r="MR95" s="1"/>
      <c r="MS95" s="1"/>
      <c r="MT95" s="1"/>
      <c r="MU95" s="1"/>
      <c r="MV95" s="1"/>
      <c r="MW95" s="1"/>
      <c r="MX95" s="1"/>
      <c r="MY95" s="1"/>
      <c r="MZ95" s="1"/>
      <c r="NA95" s="1"/>
      <c r="NB95" s="1"/>
      <c r="NC95" s="1"/>
      <c r="ND95" s="1"/>
      <c r="NE95" s="1"/>
      <c r="NF95" s="1"/>
      <c r="NG95" s="1"/>
      <c r="NH95" s="1"/>
      <c r="NI95" s="1"/>
      <c r="NJ95" s="1"/>
      <c r="NK95" s="1"/>
      <c r="NL95" s="1"/>
      <c r="NM95" s="1"/>
      <c r="NN95" s="1"/>
      <c r="NO95" s="1"/>
      <c r="NP95" s="1"/>
      <c r="NQ95" s="1"/>
      <c r="NR95" s="1"/>
      <c r="NS95" s="1"/>
      <c r="NT95" s="1"/>
      <c r="NU95" s="1"/>
      <c r="NV95" s="1"/>
      <c r="NW95" s="1"/>
      <c r="NX95" s="1"/>
      <c r="NY95" s="1"/>
      <c r="NZ95" s="1"/>
      <c r="OA95" s="1"/>
      <c r="OB95" s="1"/>
      <c r="OC95" s="1"/>
      <c r="OD95" s="1"/>
      <c r="OE95" s="1"/>
      <c r="OF95" s="1"/>
      <c r="OG95" s="1"/>
      <c r="OH95" s="1"/>
      <c r="OI95" s="1"/>
      <c r="OJ95" s="1"/>
      <c r="OK95" s="1"/>
      <c r="OL95" s="1"/>
      <c r="OM95" s="1"/>
      <c r="ON95" s="1"/>
      <c r="OO95" s="1"/>
      <c r="OP95" s="1"/>
      <c r="OQ95" s="1"/>
      <c r="OR95" s="1"/>
      <c r="OS95" s="1"/>
      <c r="OT95" s="1"/>
      <c r="OU95" s="1"/>
      <c r="OV95" s="1"/>
      <c r="OW95" s="1"/>
      <c r="OX95" s="1"/>
      <c r="OY95" s="1"/>
      <c r="OZ95" s="1"/>
      <c r="PA95" s="1"/>
      <c r="PB95" s="1"/>
      <c r="PC95" s="1"/>
      <c r="PD95" s="1"/>
      <c r="PE95" s="1"/>
      <c r="PF95" s="1"/>
      <c r="PG95" s="1"/>
      <c r="PH95" s="1"/>
      <c r="PI95" s="1"/>
      <c r="PJ95" s="1"/>
      <c r="PK95" s="1"/>
      <c r="PL95" s="1"/>
      <c r="PM95" s="1"/>
      <c r="PN95" s="1"/>
      <c r="PO95" s="1"/>
      <c r="PP95" s="1"/>
      <c r="PQ95" s="1"/>
      <c r="PR95" s="1"/>
      <c r="PS95" s="1"/>
      <c r="PT95" s="1"/>
      <c r="PU95" s="1"/>
      <c r="PV95" s="1"/>
      <c r="PW95" s="1"/>
      <c r="PX95" s="1"/>
      <c r="PY95" s="1"/>
      <c r="PZ95" s="1"/>
      <c r="QA95" s="1"/>
      <c r="QB95" s="1"/>
      <c r="QC95" s="1"/>
      <c r="QD95" s="1"/>
      <c r="QE95" s="1"/>
      <c r="QF95" s="1"/>
      <c r="QG95" s="1"/>
      <c r="QH95" s="1"/>
      <c r="QI95" s="1"/>
      <c r="QJ95" s="1"/>
      <c r="QK95" s="1"/>
      <c r="QL95" s="1"/>
      <c r="QM95" s="1"/>
      <c r="QN95" s="1"/>
      <c r="QO95" s="1"/>
      <c r="QP95" s="1"/>
      <c r="QQ95" s="1"/>
      <c r="QR95" s="1"/>
      <c r="QS95" s="1"/>
      <c r="QT95" s="1"/>
      <c r="QU95" s="1"/>
      <c r="QV95" s="1"/>
      <c r="QW95" s="1"/>
      <c r="QX95" s="1"/>
      <c r="QY95" s="1"/>
      <c r="QZ95" s="1"/>
      <c r="RA95" s="1"/>
      <c r="RB95" s="1"/>
      <c r="RC95" s="1"/>
      <c r="RD95" s="1"/>
      <c r="RE95" s="1"/>
      <c r="RF95" s="1"/>
      <c r="RG95" s="1"/>
      <c r="RH95" s="1"/>
      <c r="RI95" s="1"/>
      <c r="RJ95" s="1"/>
      <c r="RK95" s="1"/>
      <c r="RL95" s="1"/>
      <c r="RM95" s="1"/>
      <c r="RN95" s="1"/>
      <c r="RO95" s="1"/>
      <c r="RP95" s="1"/>
      <c r="RQ95" s="1"/>
      <c r="RR95" s="1"/>
      <c r="RS95" s="1"/>
      <c r="RT95" s="1"/>
      <c r="RU95" s="1"/>
      <c r="RV95" s="1"/>
      <c r="RW95" s="1"/>
      <c r="RX95" s="1"/>
      <c r="RY95" s="1"/>
      <c r="RZ95" s="1"/>
      <c r="SA95" s="1"/>
      <c r="SB95" s="1"/>
      <c r="SC95" s="1"/>
      <c r="SD95" s="1"/>
      <c r="SE95" s="1"/>
      <c r="SF95" s="1"/>
      <c r="SG95" s="1"/>
      <c r="SH95" s="1"/>
      <c r="SI95" s="1"/>
      <c r="SJ95" s="1"/>
      <c r="SK95" s="1"/>
      <c r="SL95" s="1"/>
      <c r="SM95" s="1"/>
      <c r="SN95" s="1"/>
      <c r="SO95" s="1"/>
      <c r="SP95" s="1"/>
      <c r="SQ95" s="1"/>
      <c r="SR95" s="1"/>
      <c r="SS95" s="1"/>
      <c r="ST95" s="1"/>
      <c r="SU95" s="1"/>
      <c r="SV95" s="1"/>
      <c r="SW95" s="1"/>
      <c r="SX95" s="1"/>
      <c r="SY95" s="1"/>
      <c r="SZ95" s="1"/>
      <c r="TA95" s="1"/>
      <c r="TB95" s="1"/>
      <c r="TC95" s="1"/>
      <c r="TD95" s="1"/>
      <c r="TE95" s="1"/>
      <c r="TF95" s="1"/>
      <c r="TG95" s="1"/>
      <c r="TH95" s="1"/>
      <c r="TI95" s="1"/>
      <c r="TJ95" s="1"/>
      <c r="TK95" s="1"/>
      <c r="TL95" s="1"/>
      <c r="TM95" s="1"/>
      <c r="TN95" s="1"/>
      <c r="TO95" s="1"/>
      <c r="TP95" s="1"/>
      <c r="TQ95" s="1"/>
      <c r="TR95" s="1"/>
      <c r="TS95" s="1"/>
      <c r="TT95" s="1"/>
      <c r="TU95" s="1"/>
      <c r="TV95" s="1"/>
      <c r="TW95" s="1"/>
      <c r="TX95" s="1"/>
      <c r="TY95" s="1"/>
      <c r="TZ95" s="1"/>
      <c r="UA95" s="1"/>
      <c r="UB95" s="1"/>
      <c r="UC95" s="1"/>
      <c r="UD95" s="1"/>
      <c r="UE95" s="1"/>
      <c r="UF95" s="1"/>
      <c r="UG95" s="1"/>
      <c r="UH95" s="1"/>
      <c r="UI95" s="1"/>
      <c r="UJ95" s="1"/>
      <c r="UK95" s="1"/>
      <c r="UL95" s="1"/>
      <c r="UM95" s="1"/>
      <c r="UN95" s="1"/>
      <c r="UO95" s="1"/>
      <c r="UP95" s="1"/>
      <c r="UQ95" s="1"/>
      <c r="UR95" s="1"/>
      <c r="US95" s="1"/>
      <c r="UT95" s="1"/>
      <c r="UU95" s="1"/>
      <c r="UV95" s="1"/>
      <c r="UW95" s="1"/>
      <c r="UX95" s="1"/>
      <c r="UY95" s="1"/>
      <c r="UZ95" s="1"/>
      <c r="VA95" s="1"/>
      <c r="VB95" s="1"/>
      <c r="VC95" s="1"/>
      <c r="VD95" s="1"/>
      <c r="VE95" s="1"/>
      <c r="VF95" s="1"/>
      <c r="VG95" s="1"/>
      <c r="VH95" s="1"/>
      <c r="VI95" s="1"/>
      <c r="VJ95" s="1"/>
      <c r="VK95" s="1"/>
      <c r="VL95" s="1"/>
      <c r="VM95" s="1"/>
      <c r="VN95" s="1"/>
      <c r="VO95" s="1"/>
      <c r="VP95" s="1"/>
    </row>
    <row r="96" spans="2:588" s="2" customFormat="1" x14ac:dyDescent="0.25">
      <c r="B96" s="1"/>
      <c r="C96" s="1"/>
      <c r="D96" s="1"/>
      <c r="E96" s="1"/>
      <c r="F96" s="1"/>
      <c r="G96" s="101"/>
      <c r="H96" s="1"/>
      <c r="J96" s="57"/>
      <c r="K96" s="18"/>
      <c r="L96" s="18"/>
      <c r="M96" s="73" t="s">
        <v>26</v>
      </c>
      <c r="N96" s="73"/>
      <c r="O96" s="74"/>
      <c r="P96" s="74"/>
      <c r="Q96" s="74"/>
      <c r="R96" s="74"/>
      <c r="S96" s="74"/>
      <c r="T96" s="74"/>
      <c r="U96" s="18"/>
      <c r="V96" s="73">
        <f t="shared" si="2"/>
        <v>0</v>
      </c>
      <c r="W96" s="73"/>
      <c r="X96" s="74"/>
      <c r="Y96" s="74"/>
      <c r="Z96" s="74"/>
      <c r="AA96" s="74"/>
      <c r="AB96" s="74"/>
      <c r="AC96" s="74"/>
      <c r="AD96" s="18"/>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c r="DI96" s="1"/>
      <c r="DJ96" s="1"/>
      <c r="DK96" s="1"/>
      <c r="DL96" s="1"/>
      <c r="DM96" s="1"/>
      <c r="DN96" s="1"/>
      <c r="DO96" s="1"/>
      <c r="DP96" s="1"/>
      <c r="DQ96" s="1"/>
      <c r="DR96" s="1"/>
      <c r="DS96" s="1"/>
      <c r="DT96" s="1"/>
      <c r="DU96" s="1"/>
      <c r="DV96" s="1"/>
      <c r="DW96" s="1"/>
      <c r="DX96" s="1"/>
      <c r="DY96" s="1"/>
      <c r="DZ96" s="1"/>
      <c r="EA96" s="1"/>
      <c r="EB96" s="1"/>
      <c r="EC96" s="1"/>
      <c r="ED96" s="1"/>
      <c r="EE96" s="1"/>
      <c r="EF96" s="1"/>
      <c r="EG96" s="1"/>
      <c r="EH96" s="1"/>
      <c r="EI96" s="1"/>
      <c r="EJ96" s="1"/>
      <c r="EK96" s="1"/>
      <c r="EL96" s="1"/>
      <c r="EM96" s="1"/>
      <c r="EN96" s="1"/>
      <c r="EO96" s="1"/>
      <c r="EP96" s="1"/>
      <c r="EQ96" s="1"/>
      <c r="ER96" s="1"/>
      <c r="ES96" s="1"/>
      <c r="ET96" s="1"/>
      <c r="EU96" s="1"/>
      <c r="EV96" s="1"/>
      <c r="EW96" s="1"/>
      <c r="EX96" s="1"/>
      <c r="EY96" s="1"/>
      <c r="EZ96" s="1"/>
      <c r="FA96" s="1"/>
      <c r="FB96" s="1"/>
      <c r="FC96" s="1"/>
      <c r="FD96" s="1"/>
      <c r="FE96" s="1"/>
      <c r="FF96" s="1"/>
      <c r="FG96" s="1"/>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c r="IW96" s="1"/>
      <c r="IX96" s="1"/>
      <c r="IY96" s="1"/>
      <c r="IZ96" s="1"/>
      <c r="JA96" s="1"/>
      <c r="JB96" s="1"/>
      <c r="JC96" s="1"/>
      <c r="JD96" s="1"/>
      <c r="JE96" s="1"/>
      <c r="JF96" s="1"/>
      <c r="JG96" s="1"/>
      <c r="JH96" s="1"/>
      <c r="JI96" s="1"/>
      <c r="JJ96" s="1"/>
      <c r="JK96" s="1"/>
      <c r="JL96" s="1"/>
      <c r="JM96" s="1"/>
      <c r="JN96" s="1"/>
      <c r="JO96" s="1"/>
      <c r="JP96" s="1"/>
      <c r="JQ96" s="1"/>
      <c r="JR96" s="1"/>
      <c r="JS96" s="1"/>
      <c r="JT96" s="1"/>
      <c r="JU96" s="1"/>
      <c r="JV96" s="1"/>
      <c r="JW96" s="1"/>
      <c r="JX96" s="1"/>
      <c r="JY96" s="1"/>
      <c r="JZ96" s="1"/>
      <c r="KA96" s="1"/>
      <c r="KB96" s="1"/>
      <c r="KC96" s="1"/>
      <c r="KD96" s="1"/>
      <c r="KE96" s="1"/>
      <c r="KF96" s="1"/>
      <c r="KG96" s="1"/>
      <c r="KH96" s="1"/>
      <c r="KI96" s="1"/>
      <c r="KJ96" s="1"/>
      <c r="KK96" s="1"/>
      <c r="KL96" s="1"/>
      <c r="KM96" s="1"/>
      <c r="KN96" s="1"/>
      <c r="KO96" s="1"/>
      <c r="KP96" s="1"/>
      <c r="KQ96" s="1"/>
      <c r="KR96" s="1"/>
      <c r="KS96" s="1"/>
      <c r="KT96" s="1"/>
      <c r="KU96" s="1"/>
      <c r="KV96" s="1"/>
      <c r="KW96" s="1"/>
      <c r="KX96" s="1"/>
      <c r="KY96" s="1"/>
      <c r="KZ96" s="1"/>
      <c r="LA96" s="1"/>
      <c r="LB96" s="1"/>
      <c r="LC96" s="1"/>
      <c r="LD96" s="1"/>
      <c r="LE96" s="1"/>
      <c r="LF96" s="1"/>
      <c r="LG96" s="1"/>
      <c r="LH96" s="1"/>
      <c r="LI96" s="1"/>
      <c r="LJ96" s="1"/>
      <c r="LK96" s="1"/>
      <c r="LL96" s="1"/>
      <c r="LM96" s="1"/>
      <c r="LN96" s="1"/>
      <c r="LO96" s="1"/>
      <c r="LP96" s="1"/>
      <c r="LQ96" s="1"/>
      <c r="LR96" s="1"/>
      <c r="LS96" s="1"/>
      <c r="LT96" s="1"/>
      <c r="LU96" s="1"/>
      <c r="LV96" s="1"/>
      <c r="LW96" s="1"/>
      <c r="LX96" s="1"/>
      <c r="LY96" s="1"/>
      <c r="LZ96" s="1"/>
      <c r="MA96" s="1"/>
      <c r="MB96" s="1"/>
      <c r="MC96" s="1"/>
      <c r="MD96" s="1"/>
      <c r="ME96" s="1"/>
      <c r="MF96" s="1"/>
      <c r="MG96" s="1"/>
      <c r="MH96" s="1"/>
      <c r="MI96" s="1"/>
      <c r="MJ96" s="1"/>
      <c r="MK96" s="1"/>
      <c r="ML96" s="1"/>
      <c r="MM96" s="1"/>
      <c r="MN96" s="1"/>
      <c r="MO96" s="1"/>
      <c r="MP96" s="1"/>
      <c r="MQ96" s="1"/>
      <c r="MR96" s="1"/>
      <c r="MS96" s="1"/>
      <c r="MT96" s="1"/>
      <c r="MU96" s="1"/>
      <c r="MV96" s="1"/>
      <c r="MW96" s="1"/>
      <c r="MX96" s="1"/>
      <c r="MY96" s="1"/>
      <c r="MZ96" s="1"/>
      <c r="NA96" s="1"/>
      <c r="NB96" s="1"/>
      <c r="NC96" s="1"/>
      <c r="ND96" s="1"/>
      <c r="NE96" s="1"/>
      <c r="NF96" s="1"/>
      <c r="NG96" s="1"/>
      <c r="NH96" s="1"/>
      <c r="NI96" s="1"/>
      <c r="NJ96" s="1"/>
      <c r="NK96" s="1"/>
      <c r="NL96" s="1"/>
      <c r="NM96" s="1"/>
      <c r="NN96" s="1"/>
      <c r="NO96" s="1"/>
      <c r="NP96" s="1"/>
      <c r="NQ96" s="1"/>
      <c r="NR96" s="1"/>
      <c r="NS96" s="1"/>
      <c r="NT96" s="1"/>
      <c r="NU96" s="1"/>
      <c r="NV96" s="1"/>
      <c r="NW96" s="1"/>
      <c r="NX96" s="1"/>
      <c r="NY96" s="1"/>
      <c r="NZ96" s="1"/>
      <c r="OA96" s="1"/>
      <c r="OB96" s="1"/>
      <c r="OC96" s="1"/>
      <c r="OD96" s="1"/>
      <c r="OE96" s="1"/>
      <c r="OF96" s="1"/>
      <c r="OG96" s="1"/>
      <c r="OH96" s="1"/>
      <c r="OI96" s="1"/>
      <c r="OJ96" s="1"/>
      <c r="OK96" s="1"/>
      <c r="OL96" s="1"/>
      <c r="OM96" s="1"/>
      <c r="ON96" s="1"/>
      <c r="OO96" s="1"/>
      <c r="OP96" s="1"/>
      <c r="OQ96" s="1"/>
      <c r="OR96" s="1"/>
      <c r="OS96" s="1"/>
      <c r="OT96" s="1"/>
      <c r="OU96" s="1"/>
      <c r="OV96" s="1"/>
      <c r="OW96" s="1"/>
      <c r="OX96" s="1"/>
      <c r="OY96" s="1"/>
      <c r="OZ96" s="1"/>
      <c r="PA96" s="1"/>
      <c r="PB96" s="1"/>
      <c r="PC96" s="1"/>
      <c r="PD96" s="1"/>
      <c r="PE96" s="1"/>
      <c r="PF96" s="1"/>
      <c r="PG96" s="1"/>
      <c r="PH96" s="1"/>
      <c r="PI96" s="1"/>
      <c r="PJ96" s="1"/>
      <c r="PK96" s="1"/>
      <c r="PL96" s="1"/>
      <c r="PM96" s="1"/>
      <c r="PN96" s="1"/>
      <c r="PO96" s="1"/>
      <c r="PP96" s="1"/>
      <c r="PQ96" s="1"/>
      <c r="PR96" s="1"/>
      <c r="PS96" s="1"/>
      <c r="PT96" s="1"/>
      <c r="PU96" s="1"/>
      <c r="PV96" s="1"/>
      <c r="PW96" s="1"/>
      <c r="PX96" s="1"/>
      <c r="PY96" s="1"/>
      <c r="PZ96" s="1"/>
      <c r="QA96" s="1"/>
      <c r="QB96" s="1"/>
      <c r="QC96" s="1"/>
      <c r="QD96" s="1"/>
      <c r="QE96" s="1"/>
      <c r="QF96" s="1"/>
      <c r="QG96" s="1"/>
      <c r="QH96" s="1"/>
      <c r="QI96" s="1"/>
      <c r="QJ96" s="1"/>
      <c r="QK96" s="1"/>
      <c r="QL96" s="1"/>
      <c r="QM96" s="1"/>
      <c r="QN96" s="1"/>
      <c r="QO96" s="1"/>
      <c r="QP96" s="1"/>
      <c r="QQ96" s="1"/>
      <c r="QR96" s="1"/>
      <c r="QS96" s="1"/>
      <c r="QT96" s="1"/>
      <c r="QU96" s="1"/>
      <c r="QV96" s="1"/>
      <c r="QW96" s="1"/>
      <c r="QX96" s="1"/>
      <c r="QY96" s="1"/>
      <c r="QZ96" s="1"/>
      <c r="RA96" s="1"/>
      <c r="RB96" s="1"/>
      <c r="RC96" s="1"/>
      <c r="RD96" s="1"/>
      <c r="RE96" s="1"/>
      <c r="RF96" s="1"/>
      <c r="RG96" s="1"/>
      <c r="RH96" s="1"/>
      <c r="RI96" s="1"/>
      <c r="RJ96" s="1"/>
      <c r="RK96" s="1"/>
      <c r="RL96" s="1"/>
      <c r="RM96" s="1"/>
      <c r="RN96" s="1"/>
      <c r="RO96" s="1"/>
      <c r="RP96" s="1"/>
      <c r="RQ96" s="1"/>
      <c r="RR96" s="1"/>
      <c r="RS96" s="1"/>
      <c r="RT96" s="1"/>
      <c r="RU96" s="1"/>
      <c r="RV96" s="1"/>
      <c r="RW96" s="1"/>
      <c r="RX96" s="1"/>
      <c r="RY96" s="1"/>
      <c r="RZ96" s="1"/>
      <c r="SA96" s="1"/>
      <c r="SB96" s="1"/>
      <c r="SC96" s="1"/>
      <c r="SD96" s="1"/>
      <c r="SE96" s="1"/>
      <c r="SF96" s="1"/>
      <c r="SG96" s="1"/>
      <c r="SH96" s="1"/>
      <c r="SI96" s="1"/>
      <c r="SJ96" s="1"/>
      <c r="SK96" s="1"/>
      <c r="SL96" s="1"/>
      <c r="SM96" s="1"/>
      <c r="SN96" s="1"/>
      <c r="SO96" s="1"/>
      <c r="SP96" s="1"/>
      <c r="SQ96" s="1"/>
      <c r="SR96" s="1"/>
      <c r="SS96" s="1"/>
      <c r="ST96" s="1"/>
      <c r="SU96" s="1"/>
      <c r="SV96" s="1"/>
      <c r="SW96" s="1"/>
      <c r="SX96" s="1"/>
      <c r="SY96" s="1"/>
      <c r="SZ96" s="1"/>
      <c r="TA96" s="1"/>
      <c r="TB96" s="1"/>
      <c r="TC96" s="1"/>
      <c r="TD96" s="1"/>
      <c r="TE96" s="1"/>
      <c r="TF96" s="1"/>
      <c r="TG96" s="1"/>
      <c r="TH96" s="1"/>
      <c r="TI96" s="1"/>
      <c r="TJ96" s="1"/>
      <c r="TK96" s="1"/>
      <c r="TL96" s="1"/>
      <c r="TM96" s="1"/>
      <c r="TN96" s="1"/>
      <c r="TO96" s="1"/>
      <c r="TP96" s="1"/>
      <c r="TQ96" s="1"/>
      <c r="TR96" s="1"/>
      <c r="TS96" s="1"/>
      <c r="TT96" s="1"/>
      <c r="TU96" s="1"/>
      <c r="TV96" s="1"/>
      <c r="TW96" s="1"/>
      <c r="TX96" s="1"/>
      <c r="TY96" s="1"/>
      <c r="TZ96" s="1"/>
      <c r="UA96" s="1"/>
      <c r="UB96" s="1"/>
      <c r="UC96" s="1"/>
      <c r="UD96" s="1"/>
      <c r="UE96" s="1"/>
      <c r="UF96" s="1"/>
      <c r="UG96" s="1"/>
      <c r="UH96" s="1"/>
      <c r="UI96" s="1"/>
      <c r="UJ96" s="1"/>
      <c r="UK96" s="1"/>
      <c r="UL96" s="1"/>
      <c r="UM96" s="1"/>
      <c r="UN96" s="1"/>
      <c r="UO96" s="1"/>
      <c r="UP96" s="1"/>
      <c r="UQ96" s="1"/>
      <c r="UR96" s="1"/>
      <c r="US96" s="1"/>
      <c r="UT96" s="1"/>
      <c r="UU96" s="1"/>
      <c r="UV96" s="1"/>
      <c r="UW96" s="1"/>
      <c r="UX96" s="1"/>
      <c r="UY96" s="1"/>
      <c r="UZ96" s="1"/>
      <c r="VA96" s="1"/>
      <c r="VB96" s="1"/>
      <c r="VC96" s="1"/>
      <c r="VD96" s="1"/>
      <c r="VE96" s="1"/>
      <c r="VF96" s="1"/>
      <c r="VG96" s="1"/>
      <c r="VH96" s="1"/>
      <c r="VI96" s="1"/>
      <c r="VJ96" s="1"/>
      <c r="VK96" s="1"/>
      <c r="VL96" s="1"/>
      <c r="VM96" s="1"/>
      <c r="VN96" s="1"/>
      <c r="VO96" s="1"/>
      <c r="VP96" s="1"/>
    </row>
    <row r="97" spans="2:588" s="2" customFormat="1" x14ac:dyDescent="0.25">
      <c r="B97" s="1"/>
      <c r="C97" s="1"/>
      <c r="D97" s="1"/>
      <c r="E97" s="1"/>
      <c r="F97" s="1"/>
      <c r="G97" s="101"/>
      <c r="H97" s="1"/>
      <c r="J97" s="57"/>
      <c r="K97" s="18"/>
      <c r="L97" s="18"/>
      <c r="M97" s="73" t="s">
        <v>11</v>
      </c>
      <c r="N97" s="74"/>
      <c r="O97" s="74"/>
      <c r="P97" s="74"/>
      <c r="Q97" s="74"/>
      <c r="R97" s="74"/>
      <c r="S97" s="74"/>
      <c r="T97" s="74"/>
      <c r="U97" s="18"/>
      <c r="V97" s="73">
        <f t="shared" si="2"/>
        <v>0</v>
      </c>
      <c r="W97" s="74"/>
      <c r="X97" s="74"/>
      <c r="Y97" s="74"/>
      <c r="Z97" s="74"/>
      <c r="AA97" s="74"/>
      <c r="AB97" s="74"/>
      <c r="AC97" s="74"/>
      <c r="AD97" s="18"/>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c r="DI97" s="1"/>
      <c r="DJ97" s="1"/>
      <c r="DK97" s="1"/>
      <c r="DL97" s="1"/>
      <c r="DM97" s="1"/>
      <c r="DN97" s="1"/>
      <c r="DO97" s="1"/>
      <c r="DP97" s="1"/>
      <c r="DQ97" s="1"/>
      <c r="DR97" s="1"/>
      <c r="DS97" s="1"/>
      <c r="DT97" s="1"/>
      <c r="DU97" s="1"/>
      <c r="DV97" s="1"/>
      <c r="DW97" s="1"/>
      <c r="DX97" s="1"/>
      <c r="DY97" s="1"/>
      <c r="DZ97" s="1"/>
      <c r="EA97" s="1"/>
      <c r="EB97" s="1"/>
      <c r="EC97" s="1"/>
      <c r="ED97" s="1"/>
      <c r="EE97" s="1"/>
      <c r="EF97" s="1"/>
      <c r="EG97" s="1"/>
      <c r="EH97" s="1"/>
      <c r="EI97" s="1"/>
      <c r="EJ97" s="1"/>
      <c r="EK97" s="1"/>
      <c r="EL97" s="1"/>
      <c r="EM97" s="1"/>
      <c r="EN97" s="1"/>
      <c r="EO97" s="1"/>
      <c r="EP97" s="1"/>
      <c r="EQ97" s="1"/>
      <c r="ER97" s="1"/>
      <c r="ES97" s="1"/>
      <c r="ET97" s="1"/>
      <c r="EU97" s="1"/>
      <c r="EV97" s="1"/>
      <c r="EW97" s="1"/>
      <c r="EX97" s="1"/>
      <c r="EY97" s="1"/>
      <c r="EZ97" s="1"/>
      <c r="FA97" s="1"/>
      <c r="FB97" s="1"/>
      <c r="FC97" s="1"/>
      <c r="FD97" s="1"/>
      <c r="FE97" s="1"/>
      <c r="FF97" s="1"/>
      <c r="FG97" s="1"/>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c r="IW97" s="1"/>
      <c r="IX97" s="1"/>
      <c r="IY97" s="1"/>
      <c r="IZ97" s="1"/>
      <c r="JA97" s="1"/>
      <c r="JB97" s="1"/>
      <c r="JC97" s="1"/>
      <c r="JD97" s="1"/>
      <c r="JE97" s="1"/>
      <c r="JF97" s="1"/>
      <c r="JG97" s="1"/>
      <c r="JH97" s="1"/>
      <c r="JI97" s="1"/>
      <c r="JJ97" s="1"/>
      <c r="JK97" s="1"/>
      <c r="JL97" s="1"/>
      <c r="JM97" s="1"/>
      <c r="JN97" s="1"/>
      <c r="JO97" s="1"/>
      <c r="JP97" s="1"/>
      <c r="JQ97" s="1"/>
      <c r="JR97" s="1"/>
      <c r="JS97" s="1"/>
      <c r="JT97" s="1"/>
      <c r="JU97" s="1"/>
      <c r="JV97" s="1"/>
      <c r="JW97" s="1"/>
      <c r="JX97" s="1"/>
      <c r="JY97" s="1"/>
      <c r="JZ97" s="1"/>
      <c r="KA97" s="1"/>
      <c r="KB97" s="1"/>
      <c r="KC97" s="1"/>
      <c r="KD97" s="1"/>
      <c r="KE97" s="1"/>
      <c r="KF97" s="1"/>
      <c r="KG97" s="1"/>
      <c r="KH97" s="1"/>
      <c r="KI97" s="1"/>
      <c r="KJ97" s="1"/>
      <c r="KK97" s="1"/>
      <c r="KL97" s="1"/>
      <c r="KM97" s="1"/>
      <c r="KN97" s="1"/>
      <c r="KO97" s="1"/>
      <c r="KP97" s="1"/>
      <c r="KQ97" s="1"/>
      <c r="KR97" s="1"/>
      <c r="KS97" s="1"/>
      <c r="KT97" s="1"/>
      <c r="KU97" s="1"/>
      <c r="KV97" s="1"/>
      <c r="KW97" s="1"/>
      <c r="KX97" s="1"/>
      <c r="KY97" s="1"/>
      <c r="KZ97" s="1"/>
      <c r="LA97" s="1"/>
      <c r="LB97" s="1"/>
      <c r="LC97" s="1"/>
      <c r="LD97" s="1"/>
      <c r="LE97" s="1"/>
      <c r="LF97" s="1"/>
      <c r="LG97" s="1"/>
      <c r="LH97" s="1"/>
      <c r="LI97" s="1"/>
      <c r="LJ97" s="1"/>
      <c r="LK97" s="1"/>
      <c r="LL97" s="1"/>
      <c r="LM97" s="1"/>
      <c r="LN97" s="1"/>
      <c r="LO97" s="1"/>
      <c r="LP97" s="1"/>
      <c r="LQ97" s="1"/>
      <c r="LR97" s="1"/>
      <c r="LS97" s="1"/>
      <c r="LT97" s="1"/>
      <c r="LU97" s="1"/>
      <c r="LV97" s="1"/>
      <c r="LW97" s="1"/>
      <c r="LX97" s="1"/>
      <c r="LY97" s="1"/>
      <c r="LZ97" s="1"/>
      <c r="MA97" s="1"/>
      <c r="MB97" s="1"/>
      <c r="MC97" s="1"/>
      <c r="MD97" s="1"/>
      <c r="ME97" s="1"/>
      <c r="MF97" s="1"/>
      <c r="MG97" s="1"/>
      <c r="MH97" s="1"/>
      <c r="MI97" s="1"/>
      <c r="MJ97" s="1"/>
      <c r="MK97" s="1"/>
      <c r="ML97" s="1"/>
      <c r="MM97" s="1"/>
      <c r="MN97" s="1"/>
      <c r="MO97" s="1"/>
      <c r="MP97" s="1"/>
      <c r="MQ97" s="1"/>
      <c r="MR97" s="1"/>
      <c r="MS97" s="1"/>
      <c r="MT97" s="1"/>
      <c r="MU97" s="1"/>
      <c r="MV97" s="1"/>
      <c r="MW97" s="1"/>
      <c r="MX97" s="1"/>
      <c r="MY97" s="1"/>
      <c r="MZ97" s="1"/>
      <c r="NA97" s="1"/>
      <c r="NB97" s="1"/>
      <c r="NC97" s="1"/>
      <c r="ND97" s="1"/>
      <c r="NE97" s="1"/>
      <c r="NF97" s="1"/>
      <c r="NG97" s="1"/>
      <c r="NH97" s="1"/>
      <c r="NI97" s="1"/>
      <c r="NJ97" s="1"/>
      <c r="NK97" s="1"/>
      <c r="NL97" s="1"/>
      <c r="NM97" s="1"/>
      <c r="NN97" s="1"/>
      <c r="NO97" s="1"/>
      <c r="NP97" s="1"/>
      <c r="NQ97" s="1"/>
      <c r="NR97" s="1"/>
      <c r="NS97" s="1"/>
      <c r="NT97" s="1"/>
      <c r="NU97" s="1"/>
      <c r="NV97" s="1"/>
      <c r="NW97" s="1"/>
      <c r="NX97" s="1"/>
      <c r="NY97" s="1"/>
      <c r="NZ97" s="1"/>
      <c r="OA97" s="1"/>
      <c r="OB97" s="1"/>
      <c r="OC97" s="1"/>
      <c r="OD97" s="1"/>
      <c r="OE97" s="1"/>
      <c r="OF97" s="1"/>
      <c r="OG97" s="1"/>
      <c r="OH97" s="1"/>
      <c r="OI97" s="1"/>
      <c r="OJ97" s="1"/>
      <c r="OK97" s="1"/>
      <c r="OL97" s="1"/>
      <c r="OM97" s="1"/>
      <c r="ON97" s="1"/>
      <c r="OO97" s="1"/>
      <c r="OP97" s="1"/>
      <c r="OQ97" s="1"/>
      <c r="OR97" s="1"/>
      <c r="OS97" s="1"/>
      <c r="OT97" s="1"/>
      <c r="OU97" s="1"/>
      <c r="OV97" s="1"/>
      <c r="OW97" s="1"/>
      <c r="OX97" s="1"/>
      <c r="OY97" s="1"/>
      <c r="OZ97" s="1"/>
      <c r="PA97" s="1"/>
      <c r="PB97" s="1"/>
      <c r="PC97" s="1"/>
      <c r="PD97" s="1"/>
      <c r="PE97" s="1"/>
      <c r="PF97" s="1"/>
      <c r="PG97" s="1"/>
      <c r="PH97" s="1"/>
      <c r="PI97" s="1"/>
      <c r="PJ97" s="1"/>
      <c r="PK97" s="1"/>
      <c r="PL97" s="1"/>
      <c r="PM97" s="1"/>
      <c r="PN97" s="1"/>
      <c r="PO97" s="1"/>
      <c r="PP97" s="1"/>
      <c r="PQ97" s="1"/>
      <c r="PR97" s="1"/>
      <c r="PS97" s="1"/>
      <c r="PT97" s="1"/>
      <c r="PU97" s="1"/>
      <c r="PV97" s="1"/>
      <c r="PW97" s="1"/>
      <c r="PX97" s="1"/>
      <c r="PY97" s="1"/>
      <c r="PZ97" s="1"/>
      <c r="QA97" s="1"/>
      <c r="QB97" s="1"/>
      <c r="QC97" s="1"/>
      <c r="QD97" s="1"/>
      <c r="QE97" s="1"/>
      <c r="QF97" s="1"/>
      <c r="QG97" s="1"/>
      <c r="QH97" s="1"/>
      <c r="QI97" s="1"/>
      <c r="QJ97" s="1"/>
      <c r="QK97" s="1"/>
      <c r="QL97" s="1"/>
      <c r="QM97" s="1"/>
      <c r="QN97" s="1"/>
      <c r="QO97" s="1"/>
      <c r="QP97" s="1"/>
      <c r="QQ97" s="1"/>
      <c r="QR97" s="1"/>
      <c r="QS97" s="1"/>
      <c r="QT97" s="1"/>
      <c r="QU97" s="1"/>
      <c r="QV97" s="1"/>
      <c r="QW97" s="1"/>
      <c r="QX97" s="1"/>
      <c r="QY97" s="1"/>
      <c r="QZ97" s="1"/>
      <c r="RA97" s="1"/>
      <c r="RB97" s="1"/>
      <c r="RC97" s="1"/>
      <c r="RD97" s="1"/>
      <c r="RE97" s="1"/>
      <c r="RF97" s="1"/>
      <c r="RG97" s="1"/>
      <c r="RH97" s="1"/>
      <c r="RI97" s="1"/>
      <c r="RJ97" s="1"/>
      <c r="RK97" s="1"/>
      <c r="RL97" s="1"/>
      <c r="RM97" s="1"/>
      <c r="RN97" s="1"/>
      <c r="RO97" s="1"/>
      <c r="RP97" s="1"/>
      <c r="RQ97" s="1"/>
      <c r="RR97" s="1"/>
      <c r="RS97" s="1"/>
      <c r="RT97" s="1"/>
      <c r="RU97" s="1"/>
      <c r="RV97" s="1"/>
      <c r="RW97" s="1"/>
      <c r="RX97" s="1"/>
      <c r="RY97" s="1"/>
      <c r="RZ97" s="1"/>
      <c r="SA97" s="1"/>
      <c r="SB97" s="1"/>
      <c r="SC97" s="1"/>
      <c r="SD97" s="1"/>
      <c r="SE97" s="1"/>
      <c r="SF97" s="1"/>
      <c r="SG97" s="1"/>
      <c r="SH97" s="1"/>
      <c r="SI97" s="1"/>
      <c r="SJ97" s="1"/>
      <c r="SK97" s="1"/>
      <c r="SL97" s="1"/>
      <c r="SM97" s="1"/>
      <c r="SN97" s="1"/>
      <c r="SO97" s="1"/>
      <c r="SP97" s="1"/>
      <c r="SQ97" s="1"/>
      <c r="SR97" s="1"/>
      <c r="SS97" s="1"/>
      <c r="ST97" s="1"/>
      <c r="SU97" s="1"/>
      <c r="SV97" s="1"/>
      <c r="SW97" s="1"/>
      <c r="SX97" s="1"/>
      <c r="SY97" s="1"/>
      <c r="SZ97" s="1"/>
      <c r="TA97" s="1"/>
      <c r="TB97" s="1"/>
      <c r="TC97" s="1"/>
      <c r="TD97" s="1"/>
      <c r="TE97" s="1"/>
      <c r="TF97" s="1"/>
      <c r="TG97" s="1"/>
      <c r="TH97" s="1"/>
      <c r="TI97" s="1"/>
      <c r="TJ97" s="1"/>
      <c r="TK97" s="1"/>
      <c r="TL97" s="1"/>
      <c r="TM97" s="1"/>
      <c r="TN97" s="1"/>
      <c r="TO97" s="1"/>
      <c r="TP97" s="1"/>
      <c r="TQ97" s="1"/>
      <c r="TR97" s="1"/>
      <c r="TS97" s="1"/>
      <c r="TT97" s="1"/>
      <c r="TU97" s="1"/>
      <c r="TV97" s="1"/>
      <c r="TW97" s="1"/>
      <c r="TX97" s="1"/>
      <c r="TY97" s="1"/>
      <c r="TZ97" s="1"/>
      <c r="UA97" s="1"/>
      <c r="UB97" s="1"/>
      <c r="UC97" s="1"/>
      <c r="UD97" s="1"/>
      <c r="UE97" s="1"/>
      <c r="UF97" s="1"/>
      <c r="UG97" s="1"/>
      <c r="UH97" s="1"/>
      <c r="UI97" s="1"/>
      <c r="UJ97" s="1"/>
      <c r="UK97" s="1"/>
      <c r="UL97" s="1"/>
      <c r="UM97" s="1"/>
      <c r="UN97" s="1"/>
      <c r="UO97" s="1"/>
      <c r="UP97" s="1"/>
      <c r="UQ97" s="1"/>
      <c r="UR97" s="1"/>
      <c r="US97" s="1"/>
      <c r="UT97" s="1"/>
      <c r="UU97" s="1"/>
      <c r="UV97" s="1"/>
      <c r="UW97" s="1"/>
      <c r="UX97" s="1"/>
      <c r="UY97" s="1"/>
      <c r="UZ97" s="1"/>
      <c r="VA97" s="1"/>
      <c r="VB97" s="1"/>
      <c r="VC97" s="1"/>
      <c r="VD97" s="1"/>
      <c r="VE97" s="1"/>
      <c r="VF97" s="1"/>
      <c r="VG97" s="1"/>
      <c r="VH97" s="1"/>
      <c r="VI97" s="1"/>
      <c r="VJ97" s="1"/>
      <c r="VK97" s="1"/>
      <c r="VL97" s="1"/>
      <c r="VM97" s="1"/>
      <c r="VN97" s="1"/>
      <c r="VO97" s="1"/>
      <c r="VP97" s="1"/>
    </row>
    <row r="98" spans="2:588" s="2" customFormat="1" x14ac:dyDescent="0.25">
      <c r="B98" s="1"/>
      <c r="C98" s="1"/>
      <c r="D98" s="1"/>
      <c r="E98" s="1"/>
      <c r="F98" s="1"/>
      <c r="G98" s="101"/>
      <c r="H98" s="1"/>
      <c r="J98" s="57"/>
      <c r="K98" s="18"/>
      <c r="L98" s="18"/>
      <c r="M98" s="73" t="s">
        <v>23</v>
      </c>
      <c r="N98" s="74"/>
      <c r="O98" s="74"/>
      <c r="P98" s="74"/>
      <c r="Q98" s="74"/>
      <c r="R98" s="74"/>
      <c r="S98" s="74"/>
      <c r="T98" s="74"/>
      <c r="U98" s="18"/>
      <c r="V98" s="73">
        <f t="shared" si="2"/>
        <v>0</v>
      </c>
      <c r="W98" s="74"/>
      <c r="X98" s="74"/>
      <c r="Y98" s="74"/>
      <c r="Z98" s="74"/>
      <c r="AA98" s="74"/>
      <c r="AB98" s="74"/>
      <c r="AC98" s="74"/>
      <c r="AD98" s="18"/>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c r="IW98" s="1"/>
      <c r="IX98" s="1"/>
      <c r="IY98" s="1"/>
      <c r="IZ98" s="1"/>
      <c r="JA98" s="1"/>
      <c r="JB98" s="1"/>
      <c r="JC98" s="1"/>
      <c r="JD98" s="1"/>
      <c r="JE98" s="1"/>
      <c r="JF98" s="1"/>
      <c r="JG98" s="1"/>
      <c r="JH98" s="1"/>
      <c r="JI98" s="1"/>
      <c r="JJ98" s="1"/>
      <c r="JK98" s="1"/>
      <c r="JL98" s="1"/>
      <c r="JM98" s="1"/>
      <c r="JN98" s="1"/>
      <c r="JO98" s="1"/>
      <c r="JP98" s="1"/>
      <c r="JQ98" s="1"/>
      <c r="JR98" s="1"/>
      <c r="JS98" s="1"/>
      <c r="JT98" s="1"/>
      <c r="JU98" s="1"/>
      <c r="JV98" s="1"/>
      <c r="JW98" s="1"/>
      <c r="JX98" s="1"/>
      <c r="JY98" s="1"/>
      <c r="JZ98" s="1"/>
      <c r="KA98" s="1"/>
      <c r="KB98" s="1"/>
      <c r="KC98" s="1"/>
      <c r="KD98" s="1"/>
      <c r="KE98" s="1"/>
      <c r="KF98" s="1"/>
      <c r="KG98" s="1"/>
      <c r="KH98" s="1"/>
      <c r="KI98" s="1"/>
      <c r="KJ98" s="1"/>
      <c r="KK98" s="1"/>
      <c r="KL98" s="1"/>
      <c r="KM98" s="1"/>
      <c r="KN98" s="1"/>
      <c r="KO98" s="1"/>
      <c r="KP98" s="1"/>
      <c r="KQ98" s="1"/>
      <c r="KR98" s="1"/>
      <c r="KS98" s="1"/>
      <c r="KT98" s="1"/>
      <c r="KU98" s="1"/>
      <c r="KV98" s="1"/>
      <c r="KW98" s="1"/>
      <c r="KX98" s="1"/>
      <c r="KY98" s="1"/>
      <c r="KZ98" s="1"/>
      <c r="LA98" s="1"/>
      <c r="LB98" s="1"/>
      <c r="LC98" s="1"/>
      <c r="LD98" s="1"/>
      <c r="LE98" s="1"/>
      <c r="LF98" s="1"/>
      <c r="LG98" s="1"/>
      <c r="LH98" s="1"/>
      <c r="LI98" s="1"/>
      <c r="LJ98" s="1"/>
      <c r="LK98" s="1"/>
      <c r="LL98" s="1"/>
      <c r="LM98" s="1"/>
      <c r="LN98" s="1"/>
      <c r="LO98" s="1"/>
      <c r="LP98" s="1"/>
      <c r="LQ98" s="1"/>
      <c r="LR98" s="1"/>
      <c r="LS98" s="1"/>
      <c r="LT98" s="1"/>
      <c r="LU98" s="1"/>
      <c r="LV98" s="1"/>
      <c r="LW98" s="1"/>
      <c r="LX98" s="1"/>
      <c r="LY98" s="1"/>
      <c r="LZ98" s="1"/>
      <c r="MA98" s="1"/>
      <c r="MB98" s="1"/>
      <c r="MC98" s="1"/>
      <c r="MD98" s="1"/>
      <c r="ME98" s="1"/>
      <c r="MF98" s="1"/>
      <c r="MG98" s="1"/>
      <c r="MH98" s="1"/>
      <c r="MI98" s="1"/>
      <c r="MJ98" s="1"/>
      <c r="MK98" s="1"/>
      <c r="ML98" s="1"/>
      <c r="MM98" s="1"/>
      <c r="MN98" s="1"/>
      <c r="MO98" s="1"/>
      <c r="MP98" s="1"/>
      <c r="MQ98" s="1"/>
      <c r="MR98" s="1"/>
      <c r="MS98" s="1"/>
      <c r="MT98" s="1"/>
      <c r="MU98" s="1"/>
      <c r="MV98" s="1"/>
      <c r="MW98" s="1"/>
      <c r="MX98" s="1"/>
      <c r="MY98" s="1"/>
      <c r="MZ98" s="1"/>
      <c r="NA98" s="1"/>
      <c r="NB98" s="1"/>
      <c r="NC98" s="1"/>
      <c r="ND98" s="1"/>
      <c r="NE98" s="1"/>
      <c r="NF98" s="1"/>
      <c r="NG98" s="1"/>
      <c r="NH98" s="1"/>
      <c r="NI98" s="1"/>
      <c r="NJ98" s="1"/>
      <c r="NK98" s="1"/>
      <c r="NL98" s="1"/>
      <c r="NM98" s="1"/>
      <c r="NN98" s="1"/>
      <c r="NO98" s="1"/>
      <c r="NP98" s="1"/>
      <c r="NQ98" s="1"/>
      <c r="NR98" s="1"/>
      <c r="NS98" s="1"/>
      <c r="NT98" s="1"/>
      <c r="NU98" s="1"/>
      <c r="NV98" s="1"/>
      <c r="NW98" s="1"/>
      <c r="NX98" s="1"/>
      <c r="NY98" s="1"/>
      <c r="NZ98" s="1"/>
      <c r="OA98" s="1"/>
      <c r="OB98" s="1"/>
      <c r="OC98" s="1"/>
      <c r="OD98" s="1"/>
      <c r="OE98" s="1"/>
      <c r="OF98" s="1"/>
      <c r="OG98" s="1"/>
      <c r="OH98" s="1"/>
      <c r="OI98" s="1"/>
      <c r="OJ98" s="1"/>
      <c r="OK98" s="1"/>
      <c r="OL98" s="1"/>
      <c r="OM98" s="1"/>
      <c r="ON98" s="1"/>
      <c r="OO98" s="1"/>
      <c r="OP98" s="1"/>
      <c r="OQ98" s="1"/>
      <c r="OR98" s="1"/>
      <c r="OS98" s="1"/>
      <c r="OT98" s="1"/>
      <c r="OU98" s="1"/>
      <c r="OV98" s="1"/>
      <c r="OW98" s="1"/>
      <c r="OX98" s="1"/>
      <c r="OY98" s="1"/>
      <c r="OZ98" s="1"/>
      <c r="PA98" s="1"/>
      <c r="PB98" s="1"/>
      <c r="PC98" s="1"/>
      <c r="PD98" s="1"/>
      <c r="PE98" s="1"/>
      <c r="PF98" s="1"/>
      <c r="PG98" s="1"/>
      <c r="PH98" s="1"/>
      <c r="PI98" s="1"/>
      <c r="PJ98" s="1"/>
      <c r="PK98" s="1"/>
      <c r="PL98" s="1"/>
      <c r="PM98" s="1"/>
      <c r="PN98" s="1"/>
      <c r="PO98" s="1"/>
      <c r="PP98" s="1"/>
      <c r="PQ98" s="1"/>
      <c r="PR98" s="1"/>
      <c r="PS98" s="1"/>
      <c r="PT98" s="1"/>
      <c r="PU98" s="1"/>
      <c r="PV98" s="1"/>
      <c r="PW98" s="1"/>
      <c r="PX98" s="1"/>
      <c r="PY98" s="1"/>
      <c r="PZ98" s="1"/>
      <c r="QA98" s="1"/>
      <c r="QB98" s="1"/>
      <c r="QC98" s="1"/>
      <c r="QD98" s="1"/>
      <c r="QE98" s="1"/>
      <c r="QF98" s="1"/>
      <c r="QG98" s="1"/>
      <c r="QH98" s="1"/>
      <c r="QI98" s="1"/>
      <c r="QJ98" s="1"/>
      <c r="QK98" s="1"/>
      <c r="QL98" s="1"/>
      <c r="QM98" s="1"/>
      <c r="QN98" s="1"/>
      <c r="QO98" s="1"/>
      <c r="QP98" s="1"/>
      <c r="QQ98" s="1"/>
      <c r="QR98" s="1"/>
      <c r="QS98" s="1"/>
      <c r="QT98" s="1"/>
      <c r="QU98" s="1"/>
      <c r="QV98" s="1"/>
      <c r="QW98" s="1"/>
      <c r="QX98" s="1"/>
      <c r="QY98" s="1"/>
      <c r="QZ98" s="1"/>
      <c r="RA98" s="1"/>
      <c r="RB98" s="1"/>
      <c r="RC98" s="1"/>
      <c r="RD98" s="1"/>
      <c r="RE98" s="1"/>
      <c r="RF98" s="1"/>
      <c r="RG98" s="1"/>
      <c r="RH98" s="1"/>
      <c r="RI98" s="1"/>
      <c r="RJ98" s="1"/>
      <c r="RK98" s="1"/>
      <c r="RL98" s="1"/>
      <c r="RM98" s="1"/>
      <c r="RN98" s="1"/>
      <c r="RO98" s="1"/>
      <c r="RP98" s="1"/>
      <c r="RQ98" s="1"/>
      <c r="RR98" s="1"/>
      <c r="RS98" s="1"/>
      <c r="RT98" s="1"/>
      <c r="RU98" s="1"/>
      <c r="RV98" s="1"/>
      <c r="RW98" s="1"/>
      <c r="RX98" s="1"/>
      <c r="RY98" s="1"/>
      <c r="RZ98" s="1"/>
      <c r="SA98" s="1"/>
      <c r="SB98" s="1"/>
      <c r="SC98" s="1"/>
      <c r="SD98" s="1"/>
      <c r="SE98" s="1"/>
      <c r="SF98" s="1"/>
      <c r="SG98" s="1"/>
      <c r="SH98" s="1"/>
      <c r="SI98" s="1"/>
      <c r="SJ98" s="1"/>
      <c r="SK98" s="1"/>
      <c r="SL98" s="1"/>
      <c r="SM98" s="1"/>
      <c r="SN98" s="1"/>
      <c r="SO98" s="1"/>
      <c r="SP98" s="1"/>
      <c r="SQ98" s="1"/>
      <c r="SR98" s="1"/>
      <c r="SS98" s="1"/>
      <c r="ST98" s="1"/>
      <c r="SU98" s="1"/>
      <c r="SV98" s="1"/>
      <c r="SW98" s="1"/>
      <c r="SX98" s="1"/>
      <c r="SY98" s="1"/>
      <c r="SZ98" s="1"/>
      <c r="TA98" s="1"/>
      <c r="TB98" s="1"/>
      <c r="TC98" s="1"/>
      <c r="TD98" s="1"/>
      <c r="TE98" s="1"/>
      <c r="TF98" s="1"/>
      <c r="TG98" s="1"/>
      <c r="TH98" s="1"/>
      <c r="TI98" s="1"/>
      <c r="TJ98" s="1"/>
      <c r="TK98" s="1"/>
      <c r="TL98" s="1"/>
      <c r="TM98" s="1"/>
      <c r="TN98" s="1"/>
      <c r="TO98" s="1"/>
      <c r="TP98" s="1"/>
      <c r="TQ98" s="1"/>
      <c r="TR98" s="1"/>
      <c r="TS98" s="1"/>
      <c r="TT98" s="1"/>
      <c r="TU98" s="1"/>
      <c r="TV98" s="1"/>
      <c r="TW98" s="1"/>
      <c r="TX98" s="1"/>
      <c r="TY98" s="1"/>
      <c r="TZ98" s="1"/>
      <c r="UA98" s="1"/>
      <c r="UB98" s="1"/>
      <c r="UC98" s="1"/>
      <c r="UD98" s="1"/>
      <c r="UE98" s="1"/>
      <c r="UF98" s="1"/>
      <c r="UG98" s="1"/>
      <c r="UH98" s="1"/>
      <c r="UI98" s="1"/>
      <c r="UJ98" s="1"/>
      <c r="UK98" s="1"/>
      <c r="UL98" s="1"/>
      <c r="UM98" s="1"/>
      <c r="UN98" s="1"/>
      <c r="UO98" s="1"/>
      <c r="UP98" s="1"/>
      <c r="UQ98" s="1"/>
      <c r="UR98" s="1"/>
      <c r="US98" s="1"/>
      <c r="UT98" s="1"/>
      <c r="UU98" s="1"/>
      <c r="UV98" s="1"/>
      <c r="UW98" s="1"/>
      <c r="UX98" s="1"/>
      <c r="UY98" s="1"/>
      <c r="UZ98" s="1"/>
      <c r="VA98" s="1"/>
      <c r="VB98" s="1"/>
      <c r="VC98" s="1"/>
      <c r="VD98" s="1"/>
      <c r="VE98" s="1"/>
      <c r="VF98" s="1"/>
      <c r="VG98" s="1"/>
      <c r="VH98" s="1"/>
      <c r="VI98" s="1"/>
      <c r="VJ98" s="1"/>
      <c r="VK98" s="1"/>
      <c r="VL98" s="1"/>
      <c r="VM98" s="1"/>
      <c r="VN98" s="1"/>
      <c r="VO98" s="1"/>
      <c r="VP98" s="1"/>
    </row>
    <row r="99" spans="2:588" s="2" customFormat="1" x14ac:dyDescent="0.25">
      <c r="B99" s="1"/>
      <c r="C99" s="1"/>
      <c r="D99" s="1"/>
      <c r="E99" s="1"/>
      <c r="F99" s="1"/>
      <c r="G99" s="101"/>
      <c r="H99" s="1"/>
      <c r="J99" s="57"/>
      <c r="K99" s="18"/>
      <c r="L99" s="18"/>
      <c r="M99" s="73" t="s">
        <v>29</v>
      </c>
      <c r="N99" s="74"/>
      <c r="O99" s="74"/>
      <c r="P99" s="74"/>
      <c r="Q99" s="74"/>
      <c r="R99" s="74"/>
      <c r="S99" s="74"/>
      <c r="T99" s="74"/>
      <c r="U99" s="18"/>
      <c r="V99" s="73">
        <f t="shared" si="2"/>
        <v>0</v>
      </c>
      <c r="W99" s="74"/>
      <c r="X99" s="74"/>
      <c r="Y99" s="74"/>
      <c r="Z99" s="74"/>
      <c r="AA99" s="74"/>
      <c r="AB99" s="74"/>
      <c r="AC99" s="74"/>
      <c r="AD99" s="18"/>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c r="ID99" s="1"/>
      <c r="IE99" s="1"/>
      <c r="IF99" s="1"/>
      <c r="IG99" s="1"/>
      <c r="IH99" s="1"/>
      <c r="II99" s="1"/>
      <c r="IJ99" s="1"/>
      <c r="IK99" s="1"/>
      <c r="IL99" s="1"/>
      <c r="IM99" s="1"/>
      <c r="IN99" s="1"/>
      <c r="IO99" s="1"/>
      <c r="IP99" s="1"/>
      <c r="IQ99" s="1"/>
      <c r="IR99" s="1"/>
      <c r="IS99" s="1"/>
      <c r="IT99" s="1"/>
      <c r="IU99" s="1"/>
      <c r="IV99" s="1"/>
      <c r="IW99" s="1"/>
      <c r="IX99" s="1"/>
      <c r="IY99" s="1"/>
      <c r="IZ99" s="1"/>
      <c r="JA99" s="1"/>
      <c r="JB99" s="1"/>
      <c r="JC99" s="1"/>
      <c r="JD99" s="1"/>
      <c r="JE99" s="1"/>
      <c r="JF99" s="1"/>
      <c r="JG99" s="1"/>
      <c r="JH99" s="1"/>
      <c r="JI99" s="1"/>
      <c r="JJ99" s="1"/>
      <c r="JK99" s="1"/>
      <c r="JL99" s="1"/>
      <c r="JM99" s="1"/>
      <c r="JN99" s="1"/>
      <c r="JO99" s="1"/>
      <c r="JP99" s="1"/>
      <c r="JQ99" s="1"/>
      <c r="JR99" s="1"/>
      <c r="JS99" s="1"/>
      <c r="JT99" s="1"/>
      <c r="JU99" s="1"/>
      <c r="JV99" s="1"/>
      <c r="JW99" s="1"/>
      <c r="JX99" s="1"/>
      <c r="JY99" s="1"/>
      <c r="JZ99" s="1"/>
      <c r="KA99" s="1"/>
      <c r="KB99" s="1"/>
      <c r="KC99" s="1"/>
      <c r="KD99" s="1"/>
      <c r="KE99" s="1"/>
      <c r="KF99" s="1"/>
      <c r="KG99" s="1"/>
      <c r="KH99" s="1"/>
      <c r="KI99" s="1"/>
      <c r="KJ99" s="1"/>
      <c r="KK99" s="1"/>
      <c r="KL99" s="1"/>
      <c r="KM99" s="1"/>
      <c r="KN99" s="1"/>
      <c r="KO99" s="1"/>
      <c r="KP99" s="1"/>
      <c r="KQ99" s="1"/>
      <c r="KR99" s="1"/>
      <c r="KS99" s="1"/>
      <c r="KT99" s="1"/>
      <c r="KU99" s="1"/>
      <c r="KV99" s="1"/>
      <c r="KW99" s="1"/>
      <c r="KX99" s="1"/>
      <c r="KY99" s="1"/>
      <c r="KZ99" s="1"/>
      <c r="LA99" s="1"/>
      <c r="LB99" s="1"/>
      <c r="LC99" s="1"/>
      <c r="LD99" s="1"/>
      <c r="LE99" s="1"/>
      <c r="LF99" s="1"/>
      <c r="LG99" s="1"/>
      <c r="LH99" s="1"/>
      <c r="LI99" s="1"/>
      <c r="LJ99" s="1"/>
      <c r="LK99" s="1"/>
      <c r="LL99" s="1"/>
      <c r="LM99" s="1"/>
      <c r="LN99" s="1"/>
      <c r="LO99" s="1"/>
      <c r="LP99" s="1"/>
      <c r="LQ99" s="1"/>
      <c r="LR99" s="1"/>
      <c r="LS99" s="1"/>
      <c r="LT99" s="1"/>
      <c r="LU99" s="1"/>
      <c r="LV99" s="1"/>
      <c r="LW99" s="1"/>
      <c r="LX99" s="1"/>
      <c r="LY99" s="1"/>
      <c r="LZ99" s="1"/>
      <c r="MA99" s="1"/>
      <c r="MB99" s="1"/>
      <c r="MC99" s="1"/>
      <c r="MD99" s="1"/>
      <c r="ME99" s="1"/>
      <c r="MF99" s="1"/>
      <c r="MG99" s="1"/>
      <c r="MH99" s="1"/>
      <c r="MI99" s="1"/>
      <c r="MJ99" s="1"/>
      <c r="MK99" s="1"/>
      <c r="ML99" s="1"/>
      <c r="MM99" s="1"/>
      <c r="MN99" s="1"/>
      <c r="MO99" s="1"/>
      <c r="MP99" s="1"/>
      <c r="MQ99" s="1"/>
      <c r="MR99" s="1"/>
      <c r="MS99" s="1"/>
      <c r="MT99" s="1"/>
      <c r="MU99" s="1"/>
      <c r="MV99" s="1"/>
      <c r="MW99" s="1"/>
      <c r="MX99" s="1"/>
      <c r="MY99" s="1"/>
      <c r="MZ99" s="1"/>
      <c r="NA99" s="1"/>
      <c r="NB99" s="1"/>
      <c r="NC99" s="1"/>
      <c r="ND99" s="1"/>
      <c r="NE99" s="1"/>
      <c r="NF99" s="1"/>
      <c r="NG99" s="1"/>
      <c r="NH99" s="1"/>
      <c r="NI99" s="1"/>
      <c r="NJ99" s="1"/>
      <c r="NK99" s="1"/>
      <c r="NL99" s="1"/>
      <c r="NM99" s="1"/>
      <c r="NN99" s="1"/>
      <c r="NO99" s="1"/>
      <c r="NP99" s="1"/>
      <c r="NQ99" s="1"/>
      <c r="NR99" s="1"/>
      <c r="NS99" s="1"/>
      <c r="NT99" s="1"/>
      <c r="NU99" s="1"/>
      <c r="NV99" s="1"/>
      <c r="NW99" s="1"/>
      <c r="NX99" s="1"/>
      <c r="NY99" s="1"/>
      <c r="NZ99" s="1"/>
      <c r="OA99" s="1"/>
      <c r="OB99" s="1"/>
      <c r="OC99" s="1"/>
      <c r="OD99" s="1"/>
      <c r="OE99" s="1"/>
      <c r="OF99" s="1"/>
      <c r="OG99" s="1"/>
      <c r="OH99" s="1"/>
      <c r="OI99" s="1"/>
      <c r="OJ99" s="1"/>
      <c r="OK99" s="1"/>
      <c r="OL99" s="1"/>
      <c r="OM99" s="1"/>
      <c r="ON99" s="1"/>
      <c r="OO99" s="1"/>
      <c r="OP99" s="1"/>
      <c r="OQ99" s="1"/>
      <c r="OR99" s="1"/>
      <c r="OS99" s="1"/>
      <c r="OT99" s="1"/>
      <c r="OU99" s="1"/>
      <c r="OV99" s="1"/>
      <c r="OW99" s="1"/>
      <c r="OX99" s="1"/>
      <c r="OY99" s="1"/>
      <c r="OZ99" s="1"/>
      <c r="PA99" s="1"/>
      <c r="PB99" s="1"/>
      <c r="PC99" s="1"/>
      <c r="PD99" s="1"/>
      <c r="PE99" s="1"/>
      <c r="PF99" s="1"/>
      <c r="PG99" s="1"/>
      <c r="PH99" s="1"/>
      <c r="PI99" s="1"/>
      <c r="PJ99" s="1"/>
      <c r="PK99" s="1"/>
      <c r="PL99" s="1"/>
      <c r="PM99" s="1"/>
      <c r="PN99" s="1"/>
      <c r="PO99" s="1"/>
      <c r="PP99" s="1"/>
      <c r="PQ99" s="1"/>
      <c r="PR99" s="1"/>
      <c r="PS99" s="1"/>
      <c r="PT99" s="1"/>
      <c r="PU99" s="1"/>
      <c r="PV99" s="1"/>
      <c r="PW99" s="1"/>
      <c r="PX99" s="1"/>
      <c r="PY99" s="1"/>
      <c r="PZ99" s="1"/>
      <c r="QA99" s="1"/>
      <c r="QB99" s="1"/>
      <c r="QC99" s="1"/>
      <c r="QD99" s="1"/>
      <c r="QE99" s="1"/>
      <c r="QF99" s="1"/>
      <c r="QG99" s="1"/>
      <c r="QH99" s="1"/>
      <c r="QI99" s="1"/>
      <c r="QJ99" s="1"/>
      <c r="QK99" s="1"/>
      <c r="QL99" s="1"/>
      <c r="QM99" s="1"/>
      <c r="QN99" s="1"/>
      <c r="QO99" s="1"/>
      <c r="QP99" s="1"/>
      <c r="QQ99" s="1"/>
      <c r="QR99" s="1"/>
      <c r="QS99" s="1"/>
      <c r="QT99" s="1"/>
      <c r="QU99" s="1"/>
      <c r="QV99" s="1"/>
      <c r="QW99" s="1"/>
      <c r="QX99" s="1"/>
      <c r="QY99" s="1"/>
      <c r="QZ99" s="1"/>
      <c r="RA99" s="1"/>
      <c r="RB99" s="1"/>
      <c r="RC99" s="1"/>
      <c r="RD99" s="1"/>
      <c r="RE99" s="1"/>
      <c r="RF99" s="1"/>
      <c r="RG99" s="1"/>
      <c r="RH99" s="1"/>
      <c r="RI99" s="1"/>
      <c r="RJ99" s="1"/>
      <c r="RK99" s="1"/>
      <c r="RL99" s="1"/>
      <c r="RM99" s="1"/>
      <c r="RN99" s="1"/>
      <c r="RO99" s="1"/>
      <c r="RP99" s="1"/>
      <c r="RQ99" s="1"/>
      <c r="RR99" s="1"/>
      <c r="RS99" s="1"/>
      <c r="RT99" s="1"/>
      <c r="RU99" s="1"/>
      <c r="RV99" s="1"/>
      <c r="RW99" s="1"/>
      <c r="RX99" s="1"/>
      <c r="RY99" s="1"/>
      <c r="RZ99" s="1"/>
      <c r="SA99" s="1"/>
      <c r="SB99" s="1"/>
      <c r="SC99" s="1"/>
      <c r="SD99" s="1"/>
      <c r="SE99" s="1"/>
      <c r="SF99" s="1"/>
      <c r="SG99" s="1"/>
      <c r="SH99" s="1"/>
      <c r="SI99" s="1"/>
      <c r="SJ99" s="1"/>
      <c r="SK99" s="1"/>
      <c r="SL99" s="1"/>
      <c r="SM99" s="1"/>
      <c r="SN99" s="1"/>
      <c r="SO99" s="1"/>
      <c r="SP99" s="1"/>
      <c r="SQ99" s="1"/>
      <c r="SR99" s="1"/>
      <c r="SS99" s="1"/>
      <c r="ST99" s="1"/>
      <c r="SU99" s="1"/>
      <c r="SV99" s="1"/>
      <c r="SW99" s="1"/>
      <c r="SX99" s="1"/>
      <c r="SY99" s="1"/>
      <c r="SZ99" s="1"/>
      <c r="TA99" s="1"/>
      <c r="TB99" s="1"/>
      <c r="TC99" s="1"/>
      <c r="TD99" s="1"/>
      <c r="TE99" s="1"/>
      <c r="TF99" s="1"/>
      <c r="TG99" s="1"/>
      <c r="TH99" s="1"/>
      <c r="TI99" s="1"/>
      <c r="TJ99" s="1"/>
      <c r="TK99" s="1"/>
      <c r="TL99" s="1"/>
      <c r="TM99" s="1"/>
      <c r="TN99" s="1"/>
      <c r="TO99" s="1"/>
      <c r="TP99" s="1"/>
      <c r="TQ99" s="1"/>
      <c r="TR99" s="1"/>
      <c r="TS99" s="1"/>
      <c r="TT99" s="1"/>
      <c r="TU99" s="1"/>
      <c r="TV99" s="1"/>
      <c r="TW99" s="1"/>
      <c r="TX99" s="1"/>
      <c r="TY99" s="1"/>
      <c r="TZ99" s="1"/>
      <c r="UA99" s="1"/>
      <c r="UB99" s="1"/>
      <c r="UC99" s="1"/>
      <c r="UD99" s="1"/>
      <c r="UE99" s="1"/>
      <c r="UF99" s="1"/>
      <c r="UG99" s="1"/>
      <c r="UH99" s="1"/>
      <c r="UI99" s="1"/>
      <c r="UJ99" s="1"/>
      <c r="UK99" s="1"/>
      <c r="UL99" s="1"/>
      <c r="UM99" s="1"/>
      <c r="UN99" s="1"/>
      <c r="UO99" s="1"/>
      <c r="UP99" s="1"/>
      <c r="UQ99" s="1"/>
      <c r="UR99" s="1"/>
      <c r="US99" s="1"/>
      <c r="UT99" s="1"/>
      <c r="UU99" s="1"/>
      <c r="UV99" s="1"/>
      <c r="UW99" s="1"/>
      <c r="UX99" s="1"/>
      <c r="UY99" s="1"/>
      <c r="UZ99" s="1"/>
      <c r="VA99" s="1"/>
      <c r="VB99" s="1"/>
      <c r="VC99" s="1"/>
      <c r="VD99" s="1"/>
      <c r="VE99" s="1"/>
      <c r="VF99" s="1"/>
      <c r="VG99" s="1"/>
      <c r="VH99" s="1"/>
      <c r="VI99" s="1"/>
      <c r="VJ99" s="1"/>
      <c r="VK99" s="1"/>
      <c r="VL99" s="1"/>
      <c r="VM99" s="1"/>
      <c r="VN99" s="1"/>
      <c r="VO99" s="1"/>
      <c r="VP99" s="1"/>
    </row>
    <row r="100" spans="2:588" s="2" customFormat="1" x14ac:dyDescent="0.25">
      <c r="B100" s="1"/>
      <c r="C100" s="1"/>
      <c r="D100" s="1"/>
      <c r="E100" s="1"/>
      <c r="F100" s="1"/>
      <c r="G100" s="101"/>
      <c r="H100" s="1"/>
      <c r="J100" s="57"/>
      <c r="K100" s="18"/>
      <c r="L100" s="18"/>
      <c r="M100" s="18"/>
      <c r="N100" s="74"/>
      <c r="O100" s="18"/>
      <c r="P100" s="18"/>
      <c r="Q100" s="18"/>
      <c r="R100" s="18"/>
      <c r="S100" s="18"/>
      <c r="T100" s="18"/>
      <c r="U100" s="18"/>
      <c r="V100" s="18"/>
      <c r="W100" s="18"/>
      <c r="X100" s="18"/>
      <c r="Y100" s="18"/>
      <c r="Z100" s="18"/>
      <c r="AA100" s="18"/>
      <c r="AB100" s="18"/>
      <c r="AC100" s="18"/>
      <c r="AD100" s="18"/>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c r="ID100" s="1"/>
      <c r="IE100" s="1"/>
      <c r="IF100" s="1"/>
      <c r="IG100" s="1"/>
      <c r="IH100" s="1"/>
      <c r="II100" s="1"/>
      <c r="IJ100" s="1"/>
      <c r="IK100" s="1"/>
      <c r="IL100" s="1"/>
      <c r="IM100" s="1"/>
      <c r="IN100" s="1"/>
      <c r="IO100" s="1"/>
      <c r="IP100" s="1"/>
      <c r="IQ100" s="1"/>
      <c r="IR100" s="1"/>
      <c r="IS100" s="1"/>
      <c r="IT100" s="1"/>
      <c r="IU100" s="1"/>
      <c r="IV100" s="1"/>
      <c r="IW100" s="1"/>
      <c r="IX100" s="1"/>
      <c r="IY100" s="1"/>
      <c r="IZ100" s="1"/>
      <c r="JA100" s="1"/>
      <c r="JB100" s="1"/>
      <c r="JC100" s="1"/>
      <c r="JD100" s="1"/>
      <c r="JE100" s="1"/>
      <c r="JF100" s="1"/>
      <c r="JG100" s="1"/>
      <c r="JH100" s="1"/>
      <c r="JI100" s="1"/>
      <c r="JJ100" s="1"/>
      <c r="JK100" s="1"/>
      <c r="JL100" s="1"/>
      <c r="JM100" s="1"/>
      <c r="JN100" s="1"/>
      <c r="JO100" s="1"/>
      <c r="JP100" s="1"/>
      <c r="JQ100" s="1"/>
      <c r="JR100" s="1"/>
      <c r="JS100" s="1"/>
      <c r="JT100" s="1"/>
      <c r="JU100" s="1"/>
      <c r="JV100" s="1"/>
      <c r="JW100" s="1"/>
      <c r="JX100" s="1"/>
      <c r="JY100" s="1"/>
      <c r="JZ100" s="1"/>
      <c r="KA100" s="1"/>
      <c r="KB100" s="1"/>
      <c r="KC100" s="1"/>
      <c r="KD100" s="1"/>
      <c r="KE100" s="1"/>
      <c r="KF100" s="1"/>
      <c r="KG100" s="1"/>
      <c r="KH100" s="1"/>
      <c r="KI100" s="1"/>
      <c r="KJ100" s="1"/>
      <c r="KK100" s="1"/>
      <c r="KL100" s="1"/>
      <c r="KM100" s="1"/>
      <c r="KN100" s="1"/>
      <c r="KO100" s="1"/>
      <c r="KP100" s="1"/>
      <c r="KQ100" s="1"/>
      <c r="KR100" s="1"/>
      <c r="KS100" s="1"/>
      <c r="KT100" s="1"/>
      <c r="KU100" s="1"/>
      <c r="KV100" s="1"/>
      <c r="KW100" s="1"/>
      <c r="KX100" s="1"/>
      <c r="KY100" s="1"/>
      <c r="KZ100" s="1"/>
      <c r="LA100" s="1"/>
      <c r="LB100" s="1"/>
      <c r="LC100" s="1"/>
      <c r="LD100" s="1"/>
      <c r="LE100" s="1"/>
      <c r="LF100" s="1"/>
      <c r="LG100" s="1"/>
      <c r="LH100" s="1"/>
      <c r="LI100" s="1"/>
      <c r="LJ100" s="1"/>
      <c r="LK100" s="1"/>
      <c r="LL100" s="1"/>
      <c r="LM100" s="1"/>
      <c r="LN100" s="1"/>
      <c r="LO100" s="1"/>
      <c r="LP100" s="1"/>
      <c r="LQ100" s="1"/>
      <c r="LR100" s="1"/>
      <c r="LS100" s="1"/>
      <c r="LT100" s="1"/>
      <c r="LU100" s="1"/>
      <c r="LV100" s="1"/>
      <c r="LW100" s="1"/>
      <c r="LX100" s="1"/>
      <c r="LY100" s="1"/>
      <c r="LZ100" s="1"/>
      <c r="MA100" s="1"/>
      <c r="MB100" s="1"/>
      <c r="MC100" s="1"/>
      <c r="MD100" s="1"/>
      <c r="ME100" s="1"/>
      <c r="MF100" s="1"/>
      <c r="MG100" s="1"/>
      <c r="MH100" s="1"/>
      <c r="MI100" s="1"/>
      <c r="MJ100" s="1"/>
      <c r="MK100" s="1"/>
      <c r="ML100" s="1"/>
      <c r="MM100" s="1"/>
      <c r="MN100" s="1"/>
      <c r="MO100" s="1"/>
      <c r="MP100" s="1"/>
      <c r="MQ100" s="1"/>
      <c r="MR100" s="1"/>
      <c r="MS100" s="1"/>
      <c r="MT100" s="1"/>
      <c r="MU100" s="1"/>
      <c r="MV100" s="1"/>
      <c r="MW100" s="1"/>
      <c r="MX100" s="1"/>
      <c r="MY100" s="1"/>
      <c r="MZ100" s="1"/>
      <c r="NA100" s="1"/>
      <c r="NB100" s="1"/>
      <c r="NC100" s="1"/>
      <c r="ND100" s="1"/>
      <c r="NE100" s="1"/>
      <c r="NF100" s="1"/>
      <c r="NG100" s="1"/>
      <c r="NH100" s="1"/>
      <c r="NI100" s="1"/>
      <c r="NJ100" s="1"/>
      <c r="NK100" s="1"/>
      <c r="NL100" s="1"/>
      <c r="NM100" s="1"/>
      <c r="NN100" s="1"/>
      <c r="NO100" s="1"/>
      <c r="NP100" s="1"/>
      <c r="NQ100" s="1"/>
      <c r="NR100" s="1"/>
      <c r="NS100" s="1"/>
      <c r="NT100" s="1"/>
      <c r="NU100" s="1"/>
      <c r="NV100" s="1"/>
      <c r="NW100" s="1"/>
      <c r="NX100" s="1"/>
      <c r="NY100" s="1"/>
      <c r="NZ100" s="1"/>
      <c r="OA100" s="1"/>
      <c r="OB100" s="1"/>
      <c r="OC100" s="1"/>
      <c r="OD100" s="1"/>
      <c r="OE100" s="1"/>
      <c r="OF100" s="1"/>
      <c r="OG100" s="1"/>
      <c r="OH100" s="1"/>
      <c r="OI100" s="1"/>
      <c r="OJ100" s="1"/>
      <c r="OK100" s="1"/>
      <c r="OL100" s="1"/>
      <c r="OM100" s="1"/>
      <c r="ON100" s="1"/>
      <c r="OO100" s="1"/>
      <c r="OP100" s="1"/>
      <c r="OQ100" s="1"/>
      <c r="OR100" s="1"/>
      <c r="OS100" s="1"/>
      <c r="OT100" s="1"/>
      <c r="OU100" s="1"/>
      <c r="OV100" s="1"/>
      <c r="OW100" s="1"/>
      <c r="OX100" s="1"/>
      <c r="OY100" s="1"/>
      <c r="OZ100" s="1"/>
      <c r="PA100" s="1"/>
      <c r="PB100" s="1"/>
      <c r="PC100" s="1"/>
      <c r="PD100" s="1"/>
      <c r="PE100" s="1"/>
      <c r="PF100" s="1"/>
      <c r="PG100" s="1"/>
      <c r="PH100" s="1"/>
      <c r="PI100" s="1"/>
      <c r="PJ100" s="1"/>
      <c r="PK100" s="1"/>
      <c r="PL100" s="1"/>
      <c r="PM100" s="1"/>
      <c r="PN100" s="1"/>
      <c r="PO100" s="1"/>
      <c r="PP100" s="1"/>
      <c r="PQ100" s="1"/>
      <c r="PR100" s="1"/>
      <c r="PS100" s="1"/>
      <c r="PT100" s="1"/>
      <c r="PU100" s="1"/>
      <c r="PV100" s="1"/>
      <c r="PW100" s="1"/>
      <c r="PX100" s="1"/>
      <c r="PY100" s="1"/>
      <c r="PZ100" s="1"/>
      <c r="QA100" s="1"/>
      <c r="QB100" s="1"/>
      <c r="QC100" s="1"/>
      <c r="QD100" s="1"/>
      <c r="QE100" s="1"/>
      <c r="QF100" s="1"/>
      <c r="QG100" s="1"/>
      <c r="QH100" s="1"/>
      <c r="QI100" s="1"/>
      <c r="QJ100" s="1"/>
      <c r="QK100" s="1"/>
      <c r="QL100" s="1"/>
      <c r="QM100" s="1"/>
      <c r="QN100" s="1"/>
      <c r="QO100" s="1"/>
      <c r="QP100" s="1"/>
      <c r="QQ100" s="1"/>
      <c r="QR100" s="1"/>
      <c r="QS100" s="1"/>
      <c r="QT100" s="1"/>
      <c r="QU100" s="1"/>
      <c r="QV100" s="1"/>
      <c r="QW100" s="1"/>
      <c r="QX100" s="1"/>
      <c r="QY100" s="1"/>
      <c r="QZ100" s="1"/>
      <c r="RA100" s="1"/>
      <c r="RB100" s="1"/>
      <c r="RC100" s="1"/>
      <c r="RD100" s="1"/>
      <c r="RE100" s="1"/>
      <c r="RF100" s="1"/>
      <c r="RG100" s="1"/>
      <c r="RH100" s="1"/>
      <c r="RI100" s="1"/>
      <c r="RJ100" s="1"/>
      <c r="RK100" s="1"/>
      <c r="RL100" s="1"/>
      <c r="RM100" s="1"/>
      <c r="RN100" s="1"/>
      <c r="RO100" s="1"/>
      <c r="RP100" s="1"/>
      <c r="RQ100" s="1"/>
      <c r="RR100" s="1"/>
      <c r="RS100" s="1"/>
      <c r="RT100" s="1"/>
      <c r="RU100" s="1"/>
      <c r="RV100" s="1"/>
      <c r="RW100" s="1"/>
      <c r="RX100" s="1"/>
      <c r="RY100" s="1"/>
      <c r="RZ100" s="1"/>
      <c r="SA100" s="1"/>
      <c r="SB100" s="1"/>
      <c r="SC100" s="1"/>
      <c r="SD100" s="1"/>
      <c r="SE100" s="1"/>
      <c r="SF100" s="1"/>
      <c r="SG100" s="1"/>
      <c r="SH100" s="1"/>
      <c r="SI100" s="1"/>
      <c r="SJ100" s="1"/>
      <c r="SK100" s="1"/>
      <c r="SL100" s="1"/>
      <c r="SM100" s="1"/>
      <c r="SN100" s="1"/>
      <c r="SO100" s="1"/>
      <c r="SP100" s="1"/>
      <c r="SQ100" s="1"/>
      <c r="SR100" s="1"/>
      <c r="SS100" s="1"/>
      <c r="ST100" s="1"/>
      <c r="SU100" s="1"/>
      <c r="SV100" s="1"/>
      <c r="SW100" s="1"/>
      <c r="SX100" s="1"/>
      <c r="SY100" s="1"/>
      <c r="SZ100" s="1"/>
      <c r="TA100" s="1"/>
      <c r="TB100" s="1"/>
      <c r="TC100" s="1"/>
      <c r="TD100" s="1"/>
      <c r="TE100" s="1"/>
      <c r="TF100" s="1"/>
      <c r="TG100" s="1"/>
      <c r="TH100" s="1"/>
      <c r="TI100" s="1"/>
      <c r="TJ100" s="1"/>
      <c r="TK100" s="1"/>
      <c r="TL100" s="1"/>
      <c r="TM100" s="1"/>
      <c r="TN100" s="1"/>
      <c r="TO100" s="1"/>
      <c r="TP100" s="1"/>
      <c r="TQ100" s="1"/>
      <c r="TR100" s="1"/>
      <c r="TS100" s="1"/>
      <c r="TT100" s="1"/>
      <c r="TU100" s="1"/>
      <c r="TV100" s="1"/>
      <c r="TW100" s="1"/>
      <c r="TX100" s="1"/>
      <c r="TY100" s="1"/>
      <c r="TZ100" s="1"/>
      <c r="UA100" s="1"/>
      <c r="UB100" s="1"/>
      <c r="UC100" s="1"/>
      <c r="UD100" s="1"/>
      <c r="UE100" s="1"/>
      <c r="UF100" s="1"/>
      <c r="UG100" s="1"/>
      <c r="UH100" s="1"/>
      <c r="UI100" s="1"/>
      <c r="UJ100" s="1"/>
      <c r="UK100" s="1"/>
      <c r="UL100" s="1"/>
      <c r="UM100" s="1"/>
      <c r="UN100" s="1"/>
      <c r="UO100" s="1"/>
      <c r="UP100" s="1"/>
      <c r="UQ100" s="1"/>
      <c r="UR100" s="1"/>
      <c r="US100" s="1"/>
      <c r="UT100" s="1"/>
      <c r="UU100" s="1"/>
      <c r="UV100" s="1"/>
      <c r="UW100" s="1"/>
      <c r="UX100" s="1"/>
      <c r="UY100" s="1"/>
      <c r="UZ100" s="1"/>
      <c r="VA100" s="1"/>
      <c r="VB100" s="1"/>
      <c r="VC100" s="1"/>
      <c r="VD100" s="1"/>
      <c r="VE100" s="1"/>
      <c r="VF100" s="1"/>
      <c r="VG100" s="1"/>
      <c r="VH100" s="1"/>
      <c r="VI100" s="1"/>
      <c r="VJ100" s="1"/>
      <c r="VK100" s="1"/>
      <c r="VL100" s="1"/>
      <c r="VM100" s="1"/>
      <c r="VN100" s="1"/>
      <c r="VO100" s="1"/>
      <c r="VP100" s="1"/>
    </row>
    <row r="101" spans="2:588" s="2" customFormat="1" x14ac:dyDescent="0.25">
      <c r="B101" s="1"/>
      <c r="C101" s="1"/>
      <c r="D101" s="1"/>
      <c r="E101" s="1"/>
      <c r="F101" s="1"/>
      <c r="G101" s="101"/>
      <c r="H101" s="1"/>
      <c r="J101" s="57"/>
      <c r="K101" s="18"/>
      <c r="L101" s="18"/>
      <c r="M101" s="18"/>
      <c r="N101" s="18"/>
      <c r="O101" s="18"/>
      <c r="P101" s="18"/>
      <c r="Q101" s="18"/>
      <c r="R101" s="18"/>
      <c r="S101" s="18"/>
      <c r="T101" s="18"/>
      <c r="U101" s="18"/>
      <c r="V101" s="18"/>
      <c r="W101" s="18"/>
      <c r="X101" s="18"/>
      <c r="Y101" s="18"/>
      <c r="Z101" s="18"/>
      <c r="AA101" s="18"/>
      <c r="AB101" s="18"/>
      <c r="AC101" s="18"/>
      <c r="AD101" s="18"/>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c r="IW101" s="1"/>
      <c r="IX101" s="1"/>
      <c r="IY101" s="1"/>
      <c r="IZ101" s="1"/>
      <c r="JA101" s="1"/>
      <c r="JB101" s="1"/>
      <c r="JC101" s="1"/>
      <c r="JD101" s="1"/>
      <c r="JE101" s="1"/>
      <c r="JF101" s="1"/>
      <c r="JG101" s="1"/>
      <c r="JH101" s="1"/>
      <c r="JI101" s="1"/>
      <c r="JJ101" s="1"/>
      <c r="JK101" s="1"/>
      <c r="JL101" s="1"/>
      <c r="JM101" s="1"/>
      <c r="JN101" s="1"/>
      <c r="JO101" s="1"/>
      <c r="JP101" s="1"/>
      <c r="JQ101" s="1"/>
      <c r="JR101" s="1"/>
      <c r="JS101" s="1"/>
      <c r="JT101" s="1"/>
      <c r="JU101" s="1"/>
      <c r="JV101" s="1"/>
      <c r="JW101" s="1"/>
      <c r="JX101" s="1"/>
      <c r="JY101" s="1"/>
      <c r="JZ101" s="1"/>
      <c r="KA101" s="1"/>
      <c r="KB101" s="1"/>
      <c r="KC101" s="1"/>
      <c r="KD101" s="1"/>
      <c r="KE101" s="1"/>
      <c r="KF101" s="1"/>
      <c r="KG101" s="1"/>
      <c r="KH101" s="1"/>
      <c r="KI101" s="1"/>
      <c r="KJ101" s="1"/>
      <c r="KK101" s="1"/>
      <c r="KL101" s="1"/>
      <c r="KM101" s="1"/>
      <c r="KN101" s="1"/>
      <c r="KO101" s="1"/>
      <c r="KP101" s="1"/>
      <c r="KQ101" s="1"/>
      <c r="KR101" s="1"/>
      <c r="KS101" s="1"/>
      <c r="KT101" s="1"/>
      <c r="KU101" s="1"/>
      <c r="KV101" s="1"/>
      <c r="KW101" s="1"/>
      <c r="KX101" s="1"/>
      <c r="KY101" s="1"/>
      <c r="KZ101" s="1"/>
      <c r="LA101" s="1"/>
      <c r="LB101" s="1"/>
      <c r="LC101" s="1"/>
      <c r="LD101" s="1"/>
      <c r="LE101" s="1"/>
      <c r="LF101" s="1"/>
      <c r="LG101" s="1"/>
      <c r="LH101" s="1"/>
      <c r="LI101" s="1"/>
      <c r="LJ101" s="1"/>
      <c r="LK101" s="1"/>
      <c r="LL101" s="1"/>
      <c r="LM101" s="1"/>
      <c r="LN101" s="1"/>
      <c r="LO101" s="1"/>
      <c r="LP101" s="1"/>
      <c r="LQ101" s="1"/>
      <c r="LR101" s="1"/>
      <c r="LS101" s="1"/>
      <c r="LT101" s="1"/>
      <c r="LU101" s="1"/>
      <c r="LV101" s="1"/>
      <c r="LW101" s="1"/>
      <c r="LX101" s="1"/>
      <c r="LY101" s="1"/>
      <c r="LZ101" s="1"/>
      <c r="MA101" s="1"/>
      <c r="MB101" s="1"/>
      <c r="MC101" s="1"/>
      <c r="MD101" s="1"/>
      <c r="ME101" s="1"/>
      <c r="MF101" s="1"/>
      <c r="MG101" s="1"/>
      <c r="MH101" s="1"/>
      <c r="MI101" s="1"/>
      <c r="MJ101" s="1"/>
      <c r="MK101" s="1"/>
      <c r="ML101" s="1"/>
      <c r="MM101" s="1"/>
      <c r="MN101" s="1"/>
      <c r="MO101" s="1"/>
      <c r="MP101" s="1"/>
      <c r="MQ101" s="1"/>
      <c r="MR101" s="1"/>
      <c r="MS101" s="1"/>
      <c r="MT101" s="1"/>
      <c r="MU101" s="1"/>
      <c r="MV101" s="1"/>
      <c r="MW101" s="1"/>
      <c r="MX101" s="1"/>
      <c r="MY101" s="1"/>
      <c r="MZ101" s="1"/>
      <c r="NA101" s="1"/>
      <c r="NB101" s="1"/>
      <c r="NC101" s="1"/>
      <c r="ND101" s="1"/>
      <c r="NE101" s="1"/>
      <c r="NF101" s="1"/>
      <c r="NG101" s="1"/>
      <c r="NH101" s="1"/>
      <c r="NI101" s="1"/>
      <c r="NJ101" s="1"/>
      <c r="NK101" s="1"/>
      <c r="NL101" s="1"/>
      <c r="NM101" s="1"/>
      <c r="NN101" s="1"/>
      <c r="NO101" s="1"/>
      <c r="NP101" s="1"/>
      <c r="NQ101" s="1"/>
      <c r="NR101" s="1"/>
      <c r="NS101" s="1"/>
      <c r="NT101" s="1"/>
      <c r="NU101" s="1"/>
      <c r="NV101" s="1"/>
      <c r="NW101" s="1"/>
      <c r="NX101" s="1"/>
      <c r="NY101" s="1"/>
      <c r="NZ101" s="1"/>
      <c r="OA101" s="1"/>
      <c r="OB101" s="1"/>
      <c r="OC101" s="1"/>
      <c r="OD101" s="1"/>
      <c r="OE101" s="1"/>
      <c r="OF101" s="1"/>
      <c r="OG101" s="1"/>
      <c r="OH101" s="1"/>
      <c r="OI101" s="1"/>
      <c r="OJ101" s="1"/>
      <c r="OK101" s="1"/>
      <c r="OL101" s="1"/>
      <c r="OM101" s="1"/>
      <c r="ON101" s="1"/>
      <c r="OO101" s="1"/>
      <c r="OP101" s="1"/>
      <c r="OQ101" s="1"/>
      <c r="OR101" s="1"/>
      <c r="OS101" s="1"/>
      <c r="OT101" s="1"/>
      <c r="OU101" s="1"/>
      <c r="OV101" s="1"/>
      <c r="OW101" s="1"/>
      <c r="OX101" s="1"/>
      <c r="OY101" s="1"/>
      <c r="OZ101" s="1"/>
      <c r="PA101" s="1"/>
      <c r="PB101" s="1"/>
      <c r="PC101" s="1"/>
      <c r="PD101" s="1"/>
      <c r="PE101" s="1"/>
      <c r="PF101" s="1"/>
      <c r="PG101" s="1"/>
      <c r="PH101" s="1"/>
      <c r="PI101" s="1"/>
      <c r="PJ101" s="1"/>
      <c r="PK101" s="1"/>
      <c r="PL101" s="1"/>
      <c r="PM101" s="1"/>
      <c r="PN101" s="1"/>
      <c r="PO101" s="1"/>
      <c r="PP101" s="1"/>
      <c r="PQ101" s="1"/>
      <c r="PR101" s="1"/>
      <c r="PS101" s="1"/>
      <c r="PT101" s="1"/>
      <c r="PU101" s="1"/>
      <c r="PV101" s="1"/>
      <c r="PW101" s="1"/>
      <c r="PX101" s="1"/>
      <c r="PY101" s="1"/>
      <c r="PZ101" s="1"/>
      <c r="QA101" s="1"/>
      <c r="QB101" s="1"/>
      <c r="QC101" s="1"/>
      <c r="QD101" s="1"/>
      <c r="QE101" s="1"/>
      <c r="QF101" s="1"/>
      <c r="QG101" s="1"/>
      <c r="QH101" s="1"/>
      <c r="QI101" s="1"/>
      <c r="QJ101" s="1"/>
      <c r="QK101" s="1"/>
      <c r="QL101" s="1"/>
      <c r="QM101" s="1"/>
      <c r="QN101" s="1"/>
      <c r="QO101" s="1"/>
      <c r="QP101" s="1"/>
      <c r="QQ101" s="1"/>
      <c r="QR101" s="1"/>
      <c r="QS101" s="1"/>
      <c r="QT101" s="1"/>
      <c r="QU101" s="1"/>
      <c r="QV101" s="1"/>
      <c r="QW101" s="1"/>
      <c r="QX101" s="1"/>
      <c r="QY101" s="1"/>
      <c r="QZ101" s="1"/>
      <c r="RA101" s="1"/>
      <c r="RB101" s="1"/>
      <c r="RC101" s="1"/>
      <c r="RD101" s="1"/>
      <c r="RE101" s="1"/>
      <c r="RF101" s="1"/>
      <c r="RG101" s="1"/>
      <c r="RH101" s="1"/>
      <c r="RI101" s="1"/>
      <c r="RJ101" s="1"/>
      <c r="RK101" s="1"/>
      <c r="RL101" s="1"/>
      <c r="RM101" s="1"/>
      <c r="RN101" s="1"/>
      <c r="RO101" s="1"/>
      <c r="RP101" s="1"/>
      <c r="RQ101" s="1"/>
      <c r="RR101" s="1"/>
      <c r="RS101" s="1"/>
      <c r="RT101" s="1"/>
      <c r="RU101" s="1"/>
      <c r="RV101" s="1"/>
      <c r="RW101" s="1"/>
      <c r="RX101" s="1"/>
      <c r="RY101" s="1"/>
      <c r="RZ101" s="1"/>
      <c r="SA101" s="1"/>
      <c r="SB101" s="1"/>
      <c r="SC101" s="1"/>
      <c r="SD101" s="1"/>
      <c r="SE101" s="1"/>
      <c r="SF101" s="1"/>
      <c r="SG101" s="1"/>
      <c r="SH101" s="1"/>
      <c r="SI101" s="1"/>
      <c r="SJ101" s="1"/>
      <c r="SK101" s="1"/>
      <c r="SL101" s="1"/>
      <c r="SM101" s="1"/>
      <c r="SN101" s="1"/>
      <c r="SO101" s="1"/>
      <c r="SP101" s="1"/>
      <c r="SQ101" s="1"/>
      <c r="SR101" s="1"/>
      <c r="SS101" s="1"/>
      <c r="ST101" s="1"/>
      <c r="SU101" s="1"/>
      <c r="SV101" s="1"/>
      <c r="SW101" s="1"/>
      <c r="SX101" s="1"/>
      <c r="SY101" s="1"/>
      <c r="SZ101" s="1"/>
      <c r="TA101" s="1"/>
      <c r="TB101" s="1"/>
      <c r="TC101" s="1"/>
      <c r="TD101" s="1"/>
      <c r="TE101" s="1"/>
      <c r="TF101" s="1"/>
      <c r="TG101" s="1"/>
      <c r="TH101" s="1"/>
      <c r="TI101" s="1"/>
      <c r="TJ101" s="1"/>
      <c r="TK101" s="1"/>
      <c r="TL101" s="1"/>
      <c r="TM101" s="1"/>
      <c r="TN101" s="1"/>
      <c r="TO101" s="1"/>
      <c r="TP101" s="1"/>
      <c r="TQ101" s="1"/>
      <c r="TR101" s="1"/>
      <c r="TS101" s="1"/>
      <c r="TT101" s="1"/>
      <c r="TU101" s="1"/>
      <c r="TV101" s="1"/>
      <c r="TW101" s="1"/>
      <c r="TX101" s="1"/>
      <c r="TY101" s="1"/>
      <c r="TZ101" s="1"/>
      <c r="UA101" s="1"/>
      <c r="UB101" s="1"/>
      <c r="UC101" s="1"/>
      <c r="UD101" s="1"/>
      <c r="UE101" s="1"/>
      <c r="UF101" s="1"/>
      <c r="UG101" s="1"/>
      <c r="UH101" s="1"/>
      <c r="UI101" s="1"/>
      <c r="UJ101" s="1"/>
      <c r="UK101" s="1"/>
      <c r="UL101" s="1"/>
      <c r="UM101" s="1"/>
      <c r="UN101" s="1"/>
      <c r="UO101" s="1"/>
      <c r="UP101" s="1"/>
      <c r="UQ101" s="1"/>
      <c r="UR101" s="1"/>
      <c r="US101" s="1"/>
      <c r="UT101" s="1"/>
      <c r="UU101" s="1"/>
      <c r="UV101" s="1"/>
      <c r="UW101" s="1"/>
      <c r="UX101" s="1"/>
      <c r="UY101" s="1"/>
      <c r="UZ101" s="1"/>
      <c r="VA101" s="1"/>
      <c r="VB101" s="1"/>
      <c r="VC101" s="1"/>
      <c r="VD101" s="1"/>
      <c r="VE101" s="1"/>
      <c r="VF101" s="1"/>
      <c r="VG101" s="1"/>
      <c r="VH101" s="1"/>
      <c r="VI101" s="1"/>
      <c r="VJ101" s="1"/>
      <c r="VK101" s="1"/>
      <c r="VL101" s="1"/>
      <c r="VM101" s="1"/>
      <c r="VN101" s="1"/>
      <c r="VO101" s="1"/>
      <c r="VP101" s="1"/>
    </row>
    <row r="102" spans="2:588" s="2" customFormat="1" x14ac:dyDescent="0.25">
      <c r="B102" s="1"/>
      <c r="C102" s="1"/>
      <c r="D102" s="1"/>
      <c r="E102" s="1"/>
      <c r="F102" s="1"/>
      <c r="G102" s="101"/>
      <c r="H102" s="1"/>
      <c r="J102" s="57"/>
      <c r="K102" s="18"/>
      <c r="L102" s="18"/>
      <c r="M102" s="18"/>
      <c r="N102" s="18"/>
      <c r="O102" s="18"/>
      <c r="P102" s="18"/>
      <c r="Q102" s="18"/>
      <c r="R102" s="18"/>
      <c r="S102" s="18"/>
      <c r="T102" s="18"/>
      <c r="U102" s="18"/>
      <c r="V102" s="18"/>
      <c r="W102" s="18"/>
      <c r="X102" s="18"/>
      <c r="Y102" s="18"/>
      <c r="Z102" s="18"/>
      <c r="AA102" s="18"/>
      <c r="AB102" s="18"/>
      <c r="AC102" s="18"/>
      <c r="AD102" s="18"/>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c r="IW102" s="1"/>
      <c r="IX102" s="1"/>
      <c r="IY102" s="1"/>
      <c r="IZ102" s="1"/>
      <c r="JA102" s="1"/>
      <c r="JB102" s="1"/>
      <c r="JC102" s="1"/>
      <c r="JD102" s="1"/>
      <c r="JE102" s="1"/>
      <c r="JF102" s="1"/>
      <c r="JG102" s="1"/>
      <c r="JH102" s="1"/>
      <c r="JI102" s="1"/>
      <c r="JJ102" s="1"/>
      <c r="JK102" s="1"/>
      <c r="JL102" s="1"/>
      <c r="JM102" s="1"/>
      <c r="JN102" s="1"/>
      <c r="JO102" s="1"/>
      <c r="JP102" s="1"/>
      <c r="JQ102" s="1"/>
      <c r="JR102" s="1"/>
      <c r="JS102" s="1"/>
      <c r="JT102" s="1"/>
      <c r="JU102" s="1"/>
      <c r="JV102" s="1"/>
      <c r="JW102" s="1"/>
      <c r="JX102" s="1"/>
      <c r="JY102" s="1"/>
      <c r="JZ102" s="1"/>
      <c r="KA102" s="1"/>
      <c r="KB102" s="1"/>
      <c r="KC102" s="1"/>
      <c r="KD102" s="1"/>
      <c r="KE102" s="1"/>
      <c r="KF102" s="1"/>
      <c r="KG102" s="1"/>
      <c r="KH102" s="1"/>
      <c r="KI102" s="1"/>
      <c r="KJ102" s="1"/>
      <c r="KK102" s="1"/>
      <c r="KL102" s="1"/>
      <c r="KM102" s="1"/>
      <c r="KN102" s="1"/>
      <c r="KO102" s="1"/>
      <c r="KP102" s="1"/>
      <c r="KQ102" s="1"/>
      <c r="KR102" s="1"/>
      <c r="KS102" s="1"/>
      <c r="KT102" s="1"/>
      <c r="KU102" s="1"/>
      <c r="KV102" s="1"/>
      <c r="KW102" s="1"/>
      <c r="KX102" s="1"/>
      <c r="KY102" s="1"/>
      <c r="KZ102" s="1"/>
      <c r="LA102" s="1"/>
      <c r="LB102" s="1"/>
      <c r="LC102" s="1"/>
      <c r="LD102" s="1"/>
      <c r="LE102" s="1"/>
      <c r="LF102" s="1"/>
      <c r="LG102" s="1"/>
      <c r="LH102" s="1"/>
      <c r="LI102" s="1"/>
      <c r="LJ102" s="1"/>
      <c r="LK102" s="1"/>
      <c r="LL102" s="1"/>
      <c r="LM102" s="1"/>
      <c r="LN102" s="1"/>
      <c r="LO102" s="1"/>
      <c r="LP102" s="1"/>
      <c r="LQ102" s="1"/>
      <c r="LR102" s="1"/>
      <c r="LS102" s="1"/>
      <c r="LT102" s="1"/>
      <c r="LU102" s="1"/>
      <c r="LV102" s="1"/>
      <c r="LW102" s="1"/>
      <c r="LX102" s="1"/>
      <c r="LY102" s="1"/>
      <c r="LZ102" s="1"/>
      <c r="MA102" s="1"/>
      <c r="MB102" s="1"/>
      <c r="MC102" s="1"/>
      <c r="MD102" s="1"/>
      <c r="ME102" s="1"/>
      <c r="MF102" s="1"/>
      <c r="MG102" s="1"/>
      <c r="MH102" s="1"/>
      <c r="MI102" s="1"/>
      <c r="MJ102" s="1"/>
      <c r="MK102" s="1"/>
      <c r="ML102" s="1"/>
      <c r="MM102" s="1"/>
      <c r="MN102" s="1"/>
      <c r="MO102" s="1"/>
      <c r="MP102" s="1"/>
      <c r="MQ102" s="1"/>
      <c r="MR102" s="1"/>
      <c r="MS102" s="1"/>
      <c r="MT102" s="1"/>
      <c r="MU102" s="1"/>
      <c r="MV102" s="1"/>
      <c r="MW102" s="1"/>
      <c r="MX102" s="1"/>
      <c r="MY102" s="1"/>
      <c r="MZ102" s="1"/>
      <c r="NA102" s="1"/>
      <c r="NB102" s="1"/>
      <c r="NC102" s="1"/>
      <c r="ND102" s="1"/>
      <c r="NE102" s="1"/>
      <c r="NF102" s="1"/>
      <c r="NG102" s="1"/>
      <c r="NH102" s="1"/>
      <c r="NI102" s="1"/>
      <c r="NJ102" s="1"/>
      <c r="NK102" s="1"/>
      <c r="NL102" s="1"/>
      <c r="NM102" s="1"/>
      <c r="NN102" s="1"/>
      <c r="NO102" s="1"/>
      <c r="NP102" s="1"/>
      <c r="NQ102" s="1"/>
      <c r="NR102" s="1"/>
      <c r="NS102" s="1"/>
      <c r="NT102" s="1"/>
      <c r="NU102" s="1"/>
      <c r="NV102" s="1"/>
      <c r="NW102" s="1"/>
      <c r="NX102" s="1"/>
      <c r="NY102" s="1"/>
      <c r="NZ102" s="1"/>
      <c r="OA102" s="1"/>
      <c r="OB102" s="1"/>
      <c r="OC102" s="1"/>
      <c r="OD102" s="1"/>
      <c r="OE102" s="1"/>
      <c r="OF102" s="1"/>
      <c r="OG102" s="1"/>
      <c r="OH102" s="1"/>
      <c r="OI102" s="1"/>
      <c r="OJ102" s="1"/>
      <c r="OK102" s="1"/>
      <c r="OL102" s="1"/>
      <c r="OM102" s="1"/>
      <c r="ON102" s="1"/>
      <c r="OO102" s="1"/>
      <c r="OP102" s="1"/>
      <c r="OQ102" s="1"/>
      <c r="OR102" s="1"/>
      <c r="OS102" s="1"/>
      <c r="OT102" s="1"/>
      <c r="OU102" s="1"/>
      <c r="OV102" s="1"/>
      <c r="OW102" s="1"/>
      <c r="OX102" s="1"/>
      <c r="OY102" s="1"/>
      <c r="OZ102" s="1"/>
      <c r="PA102" s="1"/>
      <c r="PB102" s="1"/>
      <c r="PC102" s="1"/>
      <c r="PD102" s="1"/>
      <c r="PE102" s="1"/>
      <c r="PF102" s="1"/>
      <c r="PG102" s="1"/>
      <c r="PH102" s="1"/>
      <c r="PI102" s="1"/>
      <c r="PJ102" s="1"/>
      <c r="PK102" s="1"/>
      <c r="PL102" s="1"/>
      <c r="PM102" s="1"/>
      <c r="PN102" s="1"/>
      <c r="PO102" s="1"/>
      <c r="PP102" s="1"/>
      <c r="PQ102" s="1"/>
      <c r="PR102" s="1"/>
      <c r="PS102" s="1"/>
      <c r="PT102" s="1"/>
      <c r="PU102" s="1"/>
      <c r="PV102" s="1"/>
      <c r="PW102" s="1"/>
      <c r="PX102" s="1"/>
      <c r="PY102" s="1"/>
      <c r="PZ102" s="1"/>
      <c r="QA102" s="1"/>
      <c r="QB102" s="1"/>
      <c r="QC102" s="1"/>
      <c r="QD102" s="1"/>
      <c r="QE102" s="1"/>
      <c r="QF102" s="1"/>
      <c r="QG102" s="1"/>
      <c r="QH102" s="1"/>
      <c r="QI102" s="1"/>
      <c r="QJ102" s="1"/>
      <c r="QK102" s="1"/>
      <c r="QL102" s="1"/>
      <c r="QM102" s="1"/>
      <c r="QN102" s="1"/>
      <c r="QO102" s="1"/>
      <c r="QP102" s="1"/>
      <c r="QQ102" s="1"/>
      <c r="QR102" s="1"/>
      <c r="QS102" s="1"/>
      <c r="QT102" s="1"/>
      <c r="QU102" s="1"/>
      <c r="QV102" s="1"/>
      <c r="QW102" s="1"/>
      <c r="QX102" s="1"/>
      <c r="QY102" s="1"/>
      <c r="QZ102" s="1"/>
      <c r="RA102" s="1"/>
      <c r="RB102" s="1"/>
      <c r="RC102" s="1"/>
      <c r="RD102" s="1"/>
      <c r="RE102" s="1"/>
      <c r="RF102" s="1"/>
      <c r="RG102" s="1"/>
      <c r="RH102" s="1"/>
      <c r="RI102" s="1"/>
      <c r="RJ102" s="1"/>
      <c r="RK102" s="1"/>
      <c r="RL102" s="1"/>
      <c r="RM102" s="1"/>
      <c r="RN102" s="1"/>
      <c r="RO102" s="1"/>
      <c r="RP102" s="1"/>
      <c r="RQ102" s="1"/>
      <c r="RR102" s="1"/>
      <c r="RS102" s="1"/>
      <c r="RT102" s="1"/>
      <c r="RU102" s="1"/>
      <c r="RV102" s="1"/>
      <c r="RW102" s="1"/>
      <c r="RX102" s="1"/>
      <c r="RY102" s="1"/>
      <c r="RZ102" s="1"/>
      <c r="SA102" s="1"/>
      <c r="SB102" s="1"/>
      <c r="SC102" s="1"/>
      <c r="SD102" s="1"/>
      <c r="SE102" s="1"/>
      <c r="SF102" s="1"/>
      <c r="SG102" s="1"/>
      <c r="SH102" s="1"/>
      <c r="SI102" s="1"/>
      <c r="SJ102" s="1"/>
      <c r="SK102" s="1"/>
      <c r="SL102" s="1"/>
      <c r="SM102" s="1"/>
      <c r="SN102" s="1"/>
      <c r="SO102" s="1"/>
      <c r="SP102" s="1"/>
      <c r="SQ102" s="1"/>
      <c r="SR102" s="1"/>
      <c r="SS102" s="1"/>
      <c r="ST102" s="1"/>
      <c r="SU102" s="1"/>
      <c r="SV102" s="1"/>
      <c r="SW102" s="1"/>
      <c r="SX102" s="1"/>
      <c r="SY102" s="1"/>
      <c r="SZ102" s="1"/>
      <c r="TA102" s="1"/>
      <c r="TB102" s="1"/>
      <c r="TC102" s="1"/>
      <c r="TD102" s="1"/>
      <c r="TE102" s="1"/>
      <c r="TF102" s="1"/>
      <c r="TG102" s="1"/>
      <c r="TH102" s="1"/>
      <c r="TI102" s="1"/>
      <c r="TJ102" s="1"/>
      <c r="TK102" s="1"/>
      <c r="TL102" s="1"/>
      <c r="TM102" s="1"/>
      <c r="TN102" s="1"/>
      <c r="TO102" s="1"/>
      <c r="TP102" s="1"/>
      <c r="TQ102" s="1"/>
      <c r="TR102" s="1"/>
      <c r="TS102" s="1"/>
      <c r="TT102" s="1"/>
      <c r="TU102" s="1"/>
      <c r="TV102" s="1"/>
      <c r="TW102" s="1"/>
      <c r="TX102" s="1"/>
      <c r="TY102" s="1"/>
      <c r="TZ102" s="1"/>
      <c r="UA102" s="1"/>
      <c r="UB102" s="1"/>
      <c r="UC102" s="1"/>
      <c r="UD102" s="1"/>
      <c r="UE102" s="1"/>
      <c r="UF102" s="1"/>
      <c r="UG102" s="1"/>
      <c r="UH102" s="1"/>
      <c r="UI102" s="1"/>
      <c r="UJ102" s="1"/>
      <c r="UK102" s="1"/>
      <c r="UL102" s="1"/>
      <c r="UM102" s="1"/>
      <c r="UN102" s="1"/>
      <c r="UO102" s="1"/>
      <c r="UP102" s="1"/>
      <c r="UQ102" s="1"/>
      <c r="UR102" s="1"/>
      <c r="US102" s="1"/>
      <c r="UT102" s="1"/>
      <c r="UU102" s="1"/>
      <c r="UV102" s="1"/>
      <c r="UW102" s="1"/>
      <c r="UX102" s="1"/>
      <c r="UY102" s="1"/>
      <c r="UZ102" s="1"/>
      <c r="VA102" s="1"/>
      <c r="VB102" s="1"/>
      <c r="VC102" s="1"/>
      <c r="VD102" s="1"/>
      <c r="VE102" s="1"/>
      <c r="VF102" s="1"/>
      <c r="VG102" s="1"/>
      <c r="VH102" s="1"/>
      <c r="VI102" s="1"/>
      <c r="VJ102" s="1"/>
      <c r="VK102" s="1"/>
      <c r="VL102" s="1"/>
      <c r="VM102" s="1"/>
      <c r="VN102" s="1"/>
      <c r="VO102" s="1"/>
      <c r="VP102" s="1"/>
    </row>
    <row r="103" spans="2:588" s="2" customFormat="1" x14ac:dyDescent="0.25">
      <c r="B103" s="1"/>
      <c r="C103" s="1"/>
      <c r="D103" s="1"/>
      <c r="E103" s="1"/>
      <c r="F103" s="1"/>
      <c r="G103" s="101"/>
      <c r="H103" s="1"/>
      <c r="J103" s="57"/>
      <c r="K103" s="18"/>
      <c r="L103" s="18"/>
      <c r="M103" s="18"/>
      <c r="N103" s="18"/>
      <c r="O103" s="18"/>
      <c r="P103" s="18"/>
      <c r="Q103" s="18"/>
      <c r="R103" s="18"/>
      <c r="S103" s="18"/>
      <c r="T103" s="18"/>
      <c r="U103" s="18"/>
      <c r="V103" s="18"/>
      <c r="W103" s="18"/>
      <c r="X103" s="18"/>
      <c r="Y103" s="18"/>
      <c r="Z103" s="18"/>
      <c r="AA103" s="18"/>
      <c r="AB103" s="18"/>
      <c r="AC103" s="18"/>
      <c r="AD103" s="18"/>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c r="ID103" s="1"/>
      <c r="IE103" s="1"/>
      <c r="IF103" s="1"/>
      <c r="IG103" s="1"/>
      <c r="IH103" s="1"/>
      <c r="II103" s="1"/>
      <c r="IJ103" s="1"/>
      <c r="IK103" s="1"/>
      <c r="IL103" s="1"/>
      <c r="IM103" s="1"/>
      <c r="IN103" s="1"/>
      <c r="IO103" s="1"/>
      <c r="IP103" s="1"/>
      <c r="IQ103" s="1"/>
      <c r="IR103" s="1"/>
      <c r="IS103" s="1"/>
      <c r="IT103" s="1"/>
      <c r="IU103" s="1"/>
      <c r="IV103" s="1"/>
      <c r="IW103" s="1"/>
      <c r="IX103" s="1"/>
      <c r="IY103" s="1"/>
      <c r="IZ103" s="1"/>
      <c r="JA103" s="1"/>
      <c r="JB103" s="1"/>
      <c r="JC103" s="1"/>
      <c r="JD103" s="1"/>
      <c r="JE103" s="1"/>
      <c r="JF103" s="1"/>
      <c r="JG103" s="1"/>
      <c r="JH103" s="1"/>
      <c r="JI103" s="1"/>
      <c r="JJ103" s="1"/>
      <c r="JK103" s="1"/>
      <c r="JL103" s="1"/>
      <c r="JM103" s="1"/>
      <c r="JN103" s="1"/>
      <c r="JO103" s="1"/>
      <c r="JP103" s="1"/>
      <c r="JQ103" s="1"/>
      <c r="JR103" s="1"/>
      <c r="JS103" s="1"/>
      <c r="JT103" s="1"/>
      <c r="JU103" s="1"/>
      <c r="JV103" s="1"/>
      <c r="JW103" s="1"/>
      <c r="JX103" s="1"/>
      <c r="JY103" s="1"/>
      <c r="JZ103" s="1"/>
      <c r="KA103" s="1"/>
      <c r="KB103" s="1"/>
      <c r="KC103" s="1"/>
      <c r="KD103" s="1"/>
      <c r="KE103" s="1"/>
      <c r="KF103" s="1"/>
      <c r="KG103" s="1"/>
      <c r="KH103" s="1"/>
      <c r="KI103" s="1"/>
      <c r="KJ103" s="1"/>
      <c r="KK103" s="1"/>
      <c r="KL103" s="1"/>
      <c r="KM103" s="1"/>
      <c r="KN103" s="1"/>
      <c r="KO103" s="1"/>
      <c r="KP103" s="1"/>
      <c r="KQ103" s="1"/>
      <c r="KR103" s="1"/>
      <c r="KS103" s="1"/>
      <c r="KT103" s="1"/>
      <c r="KU103" s="1"/>
      <c r="KV103" s="1"/>
      <c r="KW103" s="1"/>
      <c r="KX103" s="1"/>
      <c r="KY103" s="1"/>
      <c r="KZ103" s="1"/>
      <c r="LA103" s="1"/>
      <c r="LB103" s="1"/>
      <c r="LC103" s="1"/>
      <c r="LD103" s="1"/>
      <c r="LE103" s="1"/>
      <c r="LF103" s="1"/>
      <c r="LG103" s="1"/>
      <c r="LH103" s="1"/>
      <c r="LI103" s="1"/>
      <c r="LJ103" s="1"/>
      <c r="LK103" s="1"/>
      <c r="LL103" s="1"/>
      <c r="LM103" s="1"/>
      <c r="LN103" s="1"/>
      <c r="LO103" s="1"/>
      <c r="LP103" s="1"/>
      <c r="LQ103" s="1"/>
      <c r="LR103" s="1"/>
      <c r="LS103" s="1"/>
      <c r="LT103" s="1"/>
      <c r="LU103" s="1"/>
      <c r="LV103" s="1"/>
      <c r="LW103" s="1"/>
      <c r="LX103" s="1"/>
      <c r="LY103" s="1"/>
      <c r="LZ103" s="1"/>
      <c r="MA103" s="1"/>
      <c r="MB103" s="1"/>
      <c r="MC103" s="1"/>
      <c r="MD103" s="1"/>
      <c r="ME103" s="1"/>
      <c r="MF103" s="1"/>
      <c r="MG103" s="1"/>
      <c r="MH103" s="1"/>
      <c r="MI103" s="1"/>
      <c r="MJ103" s="1"/>
      <c r="MK103" s="1"/>
      <c r="ML103" s="1"/>
      <c r="MM103" s="1"/>
      <c r="MN103" s="1"/>
      <c r="MO103" s="1"/>
      <c r="MP103" s="1"/>
      <c r="MQ103" s="1"/>
      <c r="MR103" s="1"/>
      <c r="MS103" s="1"/>
      <c r="MT103" s="1"/>
      <c r="MU103" s="1"/>
      <c r="MV103" s="1"/>
      <c r="MW103" s="1"/>
      <c r="MX103" s="1"/>
      <c r="MY103" s="1"/>
      <c r="MZ103" s="1"/>
      <c r="NA103" s="1"/>
      <c r="NB103" s="1"/>
      <c r="NC103" s="1"/>
      <c r="ND103" s="1"/>
      <c r="NE103" s="1"/>
      <c r="NF103" s="1"/>
      <c r="NG103" s="1"/>
      <c r="NH103" s="1"/>
      <c r="NI103" s="1"/>
      <c r="NJ103" s="1"/>
      <c r="NK103" s="1"/>
      <c r="NL103" s="1"/>
      <c r="NM103" s="1"/>
      <c r="NN103" s="1"/>
      <c r="NO103" s="1"/>
      <c r="NP103" s="1"/>
      <c r="NQ103" s="1"/>
      <c r="NR103" s="1"/>
      <c r="NS103" s="1"/>
      <c r="NT103" s="1"/>
      <c r="NU103" s="1"/>
      <c r="NV103" s="1"/>
      <c r="NW103" s="1"/>
      <c r="NX103" s="1"/>
      <c r="NY103" s="1"/>
      <c r="NZ103" s="1"/>
      <c r="OA103" s="1"/>
      <c r="OB103" s="1"/>
      <c r="OC103" s="1"/>
      <c r="OD103" s="1"/>
      <c r="OE103" s="1"/>
      <c r="OF103" s="1"/>
      <c r="OG103" s="1"/>
      <c r="OH103" s="1"/>
      <c r="OI103" s="1"/>
      <c r="OJ103" s="1"/>
      <c r="OK103" s="1"/>
      <c r="OL103" s="1"/>
      <c r="OM103" s="1"/>
      <c r="ON103" s="1"/>
      <c r="OO103" s="1"/>
      <c r="OP103" s="1"/>
      <c r="OQ103" s="1"/>
      <c r="OR103" s="1"/>
      <c r="OS103" s="1"/>
      <c r="OT103" s="1"/>
      <c r="OU103" s="1"/>
      <c r="OV103" s="1"/>
      <c r="OW103" s="1"/>
      <c r="OX103" s="1"/>
      <c r="OY103" s="1"/>
      <c r="OZ103" s="1"/>
      <c r="PA103" s="1"/>
      <c r="PB103" s="1"/>
      <c r="PC103" s="1"/>
      <c r="PD103" s="1"/>
      <c r="PE103" s="1"/>
      <c r="PF103" s="1"/>
      <c r="PG103" s="1"/>
      <c r="PH103" s="1"/>
      <c r="PI103" s="1"/>
      <c r="PJ103" s="1"/>
      <c r="PK103" s="1"/>
      <c r="PL103" s="1"/>
      <c r="PM103" s="1"/>
      <c r="PN103" s="1"/>
      <c r="PO103" s="1"/>
      <c r="PP103" s="1"/>
      <c r="PQ103" s="1"/>
      <c r="PR103" s="1"/>
      <c r="PS103" s="1"/>
      <c r="PT103" s="1"/>
      <c r="PU103" s="1"/>
      <c r="PV103" s="1"/>
      <c r="PW103" s="1"/>
      <c r="PX103" s="1"/>
      <c r="PY103" s="1"/>
      <c r="PZ103" s="1"/>
      <c r="QA103" s="1"/>
      <c r="QB103" s="1"/>
      <c r="QC103" s="1"/>
      <c r="QD103" s="1"/>
      <c r="QE103" s="1"/>
      <c r="QF103" s="1"/>
      <c r="QG103" s="1"/>
      <c r="QH103" s="1"/>
      <c r="QI103" s="1"/>
      <c r="QJ103" s="1"/>
      <c r="QK103" s="1"/>
      <c r="QL103" s="1"/>
      <c r="QM103" s="1"/>
      <c r="QN103" s="1"/>
      <c r="QO103" s="1"/>
      <c r="QP103" s="1"/>
      <c r="QQ103" s="1"/>
      <c r="QR103" s="1"/>
      <c r="QS103" s="1"/>
      <c r="QT103" s="1"/>
      <c r="QU103" s="1"/>
      <c r="QV103" s="1"/>
      <c r="QW103" s="1"/>
      <c r="QX103" s="1"/>
      <c r="QY103" s="1"/>
      <c r="QZ103" s="1"/>
      <c r="RA103" s="1"/>
      <c r="RB103" s="1"/>
      <c r="RC103" s="1"/>
      <c r="RD103" s="1"/>
      <c r="RE103" s="1"/>
      <c r="RF103" s="1"/>
      <c r="RG103" s="1"/>
      <c r="RH103" s="1"/>
      <c r="RI103" s="1"/>
      <c r="RJ103" s="1"/>
      <c r="RK103" s="1"/>
      <c r="RL103" s="1"/>
      <c r="RM103" s="1"/>
      <c r="RN103" s="1"/>
      <c r="RO103" s="1"/>
      <c r="RP103" s="1"/>
      <c r="RQ103" s="1"/>
      <c r="RR103" s="1"/>
      <c r="RS103" s="1"/>
      <c r="RT103" s="1"/>
      <c r="RU103" s="1"/>
      <c r="RV103" s="1"/>
      <c r="RW103" s="1"/>
      <c r="RX103" s="1"/>
      <c r="RY103" s="1"/>
      <c r="RZ103" s="1"/>
      <c r="SA103" s="1"/>
      <c r="SB103" s="1"/>
      <c r="SC103" s="1"/>
      <c r="SD103" s="1"/>
      <c r="SE103" s="1"/>
      <c r="SF103" s="1"/>
      <c r="SG103" s="1"/>
      <c r="SH103" s="1"/>
      <c r="SI103" s="1"/>
      <c r="SJ103" s="1"/>
      <c r="SK103" s="1"/>
      <c r="SL103" s="1"/>
      <c r="SM103" s="1"/>
      <c r="SN103" s="1"/>
      <c r="SO103" s="1"/>
      <c r="SP103" s="1"/>
      <c r="SQ103" s="1"/>
      <c r="SR103" s="1"/>
      <c r="SS103" s="1"/>
      <c r="ST103" s="1"/>
      <c r="SU103" s="1"/>
      <c r="SV103" s="1"/>
      <c r="SW103" s="1"/>
      <c r="SX103" s="1"/>
      <c r="SY103" s="1"/>
      <c r="SZ103" s="1"/>
      <c r="TA103" s="1"/>
      <c r="TB103" s="1"/>
      <c r="TC103" s="1"/>
      <c r="TD103" s="1"/>
      <c r="TE103" s="1"/>
      <c r="TF103" s="1"/>
      <c r="TG103" s="1"/>
      <c r="TH103" s="1"/>
      <c r="TI103" s="1"/>
      <c r="TJ103" s="1"/>
      <c r="TK103" s="1"/>
      <c r="TL103" s="1"/>
      <c r="TM103" s="1"/>
      <c r="TN103" s="1"/>
      <c r="TO103" s="1"/>
      <c r="TP103" s="1"/>
      <c r="TQ103" s="1"/>
      <c r="TR103" s="1"/>
      <c r="TS103" s="1"/>
      <c r="TT103" s="1"/>
      <c r="TU103" s="1"/>
      <c r="TV103" s="1"/>
      <c r="TW103" s="1"/>
      <c r="TX103" s="1"/>
      <c r="TY103" s="1"/>
      <c r="TZ103" s="1"/>
      <c r="UA103" s="1"/>
      <c r="UB103" s="1"/>
      <c r="UC103" s="1"/>
      <c r="UD103" s="1"/>
      <c r="UE103" s="1"/>
      <c r="UF103" s="1"/>
      <c r="UG103" s="1"/>
      <c r="UH103" s="1"/>
      <c r="UI103" s="1"/>
      <c r="UJ103" s="1"/>
      <c r="UK103" s="1"/>
      <c r="UL103" s="1"/>
      <c r="UM103" s="1"/>
      <c r="UN103" s="1"/>
      <c r="UO103" s="1"/>
      <c r="UP103" s="1"/>
      <c r="UQ103" s="1"/>
      <c r="UR103" s="1"/>
      <c r="US103" s="1"/>
      <c r="UT103" s="1"/>
      <c r="UU103" s="1"/>
      <c r="UV103" s="1"/>
      <c r="UW103" s="1"/>
      <c r="UX103" s="1"/>
      <c r="UY103" s="1"/>
      <c r="UZ103" s="1"/>
      <c r="VA103" s="1"/>
      <c r="VB103" s="1"/>
      <c r="VC103" s="1"/>
      <c r="VD103" s="1"/>
      <c r="VE103" s="1"/>
      <c r="VF103" s="1"/>
      <c r="VG103" s="1"/>
      <c r="VH103" s="1"/>
      <c r="VI103" s="1"/>
      <c r="VJ103" s="1"/>
      <c r="VK103" s="1"/>
      <c r="VL103" s="1"/>
      <c r="VM103" s="1"/>
      <c r="VN103" s="1"/>
      <c r="VO103" s="1"/>
      <c r="VP103" s="1"/>
    </row>
    <row r="104" spans="2:588" s="2" customFormat="1" x14ac:dyDescent="0.25">
      <c r="B104" s="1"/>
      <c r="C104" s="1"/>
      <c r="D104" s="1"/>
      <c r="E104" s="1"/>
      <c r="F104" s="1"/>
      <c r="G104" s="101"/>
      <c r="H104" s="1"/>
      <c r="J104" s="57"/>
      <c r="K104" s="18"/>
      <c r="L104" s="18"/>
      <c r="M104" s="18"/>
      <c r="N104" s="18"/>
      <c r="O104" s="18"/>
      <c r="P104" s="18"/>
      <c r="Q104" s="18"/>
      <c r="R104" s="18"/>
      <c r="S104" s="18"/>
      <c r="T104" s="18"/>
      <c r="U104" s="18"/>
      <c r="V104" s="18"/>
      <c r="W104" s="18"/>
      <c r="X104" s="18"/>
      <c r="Y104" s="18"/>
      <c r="Z104" s="18"/>
      <c r="AA104" s="18"/>
      <c r="AB104" s="18"/>
      <c r="AC104" s="18"/>
      <c r="AD104" s="18"/>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c r="ID104" s="1"/>
      <c r="IE104" s="1"/>
      <c r="IF104" s="1"/>
      <c r="IG104" s="1"/>
      <c r="IH104" s="1"/>
      <c r="II104" s="1"/>
      <c r="IJ104" s="1"/>
      <c r="IK104" s="1"/>
      <c r="IL104" s="1"/>
      <c r="IM104" s="1"/>
      <c r="IN104" s="1"/>
      <c r="IO104" s="1"/>
      <c r="IP104" s="1"/>
      <c r="IQ104" s="1"/>
      <c r="IR104" s="1"/>
      <c r="IS104" s="1"/>
      <c r="IT104" s="1"/>
      <c r="IU104" s="1"/>
      <c r="IV104" s="1"/>
      <c r="IW104" s="1"/>
      <c r="IX104" s="1"/>
      <c r="IY104" s="1"/>
      <c r="IZ104" s="1"/>
      <c r="JA104" s="1"/>
      <c r="JB104" s="1"/>
      <c r="JC104" s="1"/>
      <c r="JD104" s="1"/>
      <c r="JE104" s="1"/>
      <c r="JF104" s="1"/>
      <c r="JG104" s="1"/>
      <c r="JH104" s="1"/>
      <c r="JI104" s="1"/>
      <c r="JJ104" s="1"/>
      <c r="JK104" s="1"/>
      <c r="JL104" s="1"/>
      <c r="JM104" s="1"/>
      <c r="JN104" s="1"/>
      <c r="JO104" s="1"/>
      <c r="JP104" s="1"/>
      <c r="JQ104" s="1"/>
      <c r="JR104" s="1"/>
      <c r="JS104" s="1"/>
      <c r="JT104" s="1"/>
      <c r="JU104" s="1"/>
      <c r="JV104" s="1"/>
      <c r="JW104" s="1"/>
      <c r="JX104" s="1"/>
      <c r="JY104" s="1"/>
      <c r="JZ104" s="1"/>
      <c r="KA104" s="1"/>
      <c r="KB104" s="1"/>
      <c r="KC104" s="1"/>
      <c r="KD104" s="1"/>
      <c r="KE104" s="1"/>
      <c r="KF104" s="1"/>
      <c r="KG104" s="1"/>
      <c r="KH104" s="1"/>
      <c r="KI104" s="1"/>
      <c r="KJ104" s="1"/>
      <c r="KK104" s="1"/>
      <c r="KL104" s="1"/>
      <c r="KM104" s="1"/>
      <c r="KN104" s="1"/>
      <c r="KO104" s="1"/>
      <c r="KP104" s="1"/>
      <c r="KQ104" s="1"/>
      <c r="KR104" s="1"/>
      <c r="KS104" s="1"/>
      <c r="KT104" s="1"/>
      <c r="KU104" s="1"/>
      <c r="KV104" s="1"/>
      <c r="KW104" s="1"/>
      <c r="KX104" s="1"/>
      <c r="KY104" s="1"/>
      <c r="KZ104" s="1"/>
      <c r="LA104" s="1"/>
      <c r="LB104" s="1"/>
      <c r="LC104" s="1"/>
      <c r="LD104" s="1"/>
      <c r="LE104" s="1"/>
      <c r="LF104" s="1"/>
      <c r="LG104" s="1"/>
      <c r="LH104" s="1"/>
      <c r="LI104" s="1"/>
      <c r="LJ104" s="1"/>
      <c r="LK104" s="1"/>
      <c r="LL104" s="1"/>
      <c r="LM104" s="1"/>
      <c r="LN104" s="1"/>
      <c r="LO104" s="1"/>
      <c r="LP104" s="1"/>
      <c r="LQ104" s="1"/>
      <c r="LR104" s="1"/>
      <c r="LS104" s="1"/>
      <c r="LT104" s="1"/>
      <c r="LU104" s="1"/>
      <c r="LV104" s="1"/>
      <c r="LW104" s="1"/>
      <c r="LX104" s="1"/>
      <c r="LY104" s="1"/>
      <c r="LZ104" s="1"/>
      <c r="MA104" s="1"/>
      <c r="MB104" s="1"/>
      <c r="MC104" s="1"/>
      <c r="MD104" s="1"/>
      <c r="ME104" s="1"/>
      <c r="MF104" s="1"/>
      <c r="MG104" s="1"/>
      <c r="MH104" s="1"/>
      <c r="MI104" s="1"/>
      <c r="MJ104" s="1"/>
      <c r="MK104" s="1"/>
      <c r="ML104" s="1"/>
      <c r="MM104" s="1"/>
      <c r="MN104" s="1"/>
      <c r="MO104" s="1"/>
      <c r="MP104" s="1"/>
      <c r="MQ104" s="1"/>
      <c r="MR104" s="1"/>
      <c r="MS104" s="1"/>
      <c r="MT104" s="1"/>
      <c r="MU104" s="1"/>
      <c r="MV104" s="1"/>
      <c r="MW104" s="1"/>
      <c r="MX104" s="1"/>
      <c r="MY104" s="1"/>
      <c r="MZ104" s="1"/>
      <c r="NA104" s="1"/>
      <c r="NB104" s="1"/>
      <c r="NC104" s="1"/>
      <c r="ND104" s="1"/>
      <c r="NE104" s="1"/>
      <c r="NF104" s="1"/>
      <c r="NG104" s="1"/>
      <c r="NH104" s="1"/>
      <c r="NI104" s="1"/>
      <c r="NJ104" s="1"/>
      <c r="NK104" s="1"/>
      <c r="NL104" s="1"/>
      <c r="NM104" s="1"/>
      <c r="NN104" s="1"/>
      <c r="NO104" s="1"/>
      <c r="NP104" s="1"/>
      <c r="NQ104" s="1"/>
      <c r="NR104" s="1"/>
      <c r="NS104" s="1"/>
      <c r="NT104" s="1"/>
      <c r="NU104" s="1"/>
      <c r="NV104" s="1"/>
      <c r="NW104" s="1"/>
      <c r="NX104" s="1"/>
      <c r="NY104" s="1"/>
      <c r="NZ104" s="1"/>
      <c r="OA104" s="1"/>
      <c r="OB104" s="1"/>
      <c r="OC104" s="1"/>
      <c r="OD104" s="1"/>
      <c r="OE104" s="1"/>
      <c r="OF104" s="1"/>
      <c r="OG104" s="1"/>
      <c r="OH104" s="1"/>
      <c r="OI104" s="1"/>
      <c r="OJ104" s="1"/>
      <c r="OK104" s="1"/>
      <c r="OL104" s="1"/>
      <c r="OM104" s="1"/>
      <c r="ON104" s="1"/>
      <c r="OO104" s="1"/>
      <c r="OP104" s="1"/>
      <c r="OQ104" s="1"/>
      <c r="OR104" s="1"/>
      <c r="OS104" s="1"/>
      <c r="OT104" s="1"/>
      <c r="OU104" s="1"/>
      <c r="OV104" s="1"/>
      <c r="OW104" s="1"/>
      <c r="OX104" s="1"/>
      <c r="OY104" s="1"/>
      <c r="OZ104" s="1"/>
      <c r="PA104" s="1"/>
      <c r="PB104" s="1"/>
      <c r="PC104" s="1"/>
      <c r="PD104" s="1"/>
      <c r="PE104" s="1"/>
      <c r="PF104" s="1"/>
      <c r="PG104" s="1"/>
      <c r="PH104" s="1"/>
      <c r="PI104" s="1"/>
      <c r="PJ104" s="1"/>
      <c r="PK104" s="1"/>
      <c r="PL104" s="1"/>
      <c r="PM104" s="1"/>
      <c r="PN104" s="1"/>
      <c r="PO104" s="1"/>
      <c r="PP104" s="1"/>
      <c r="PQ104" s="1"/>
      <c r="PR104" s="1"/>
      <c r="PS104" s="1"/>
      <c r="PT104" s="1"/>
      <c r="PU104" s="1"/>
      <c r="PV104" s="1"/>
      <c r="PW104" s="1"/>
      <c r="PX104" s="1"/>
      <c r="PY104" s="1"/>
      <c r="PZ104" s="1"/>
      <c r="QA104" s="1"/>
      <c r="QB104" s="1"/>
      <c r="QC104" s="1"/>
      <c r="QD104" s="1"/>
      <c r="QE104" s="1"/>
      <c r="QF104" s="1"/>
      <c r="QG104" s="1"/>
      <c r="QH104" s="1"/>
      <c r="QI104" s="1"/>
      <c r="QJ104" s="1"/>
      <c r="QK104" s="1"/>
      <c r="QL104" s="1"/>
      <c r="QM104" s="1"/>
      <c r="QN104" s="1"/>
      <c r="QO104" s="1"/>
      <c r="QP104" s="1"/>
      <c r="QQ104" s="1"/>
      <c r="QR104" s="1"/>
      <c r="QS104" s="1"/>
      <c r="QT104" s="1"/>
      <c r="QU104" s="1"/>
      <c r="QV104" s="1"/>
      <c r="QW104" s="1"/>
      <c r="QX104" s="1"/>
      <c r="QY104" s="1"/>
      <c r="QZ104" s="1"/>
      <c r="RA104" s="1"/>
      <c r="RB104" s="1"/>
      <c r="RC104" s="1"/>
      <c r="RD104" s="1"/>
      <c r="RE104" s="1"/>
      <c r="RF104" s="1"/>
      <c r="RG104" s="1"/>
      <c r="RH104" s="1"/>
      <c r="RI104" s="1"/>
      <c r="RJ104" s="1"/>
      <c r="RK104" s="1"/>
      <c r="RL104" s="1"/>
      <c r="RM104" s="1"/>
      <c r="RN104" s="1"/>
      <c r="RO104" s="1"/>
      <c r="RP104" s="1"/>
      <c r="RQ104" s="1"/>
      <c r="RR104" s="1"/>
      <c r="RS104" s="1"/>
      <c r="RT104" s="1"/>
      <c r="RU104" s="1"/>
      <c r="RV104" s="1"/>
      <c r="RW104" s="1"/>
      <c r="RX104" s="1"/>
      <c r="RY104" s="1"/>
      <c r="RZ104" s="1"/>
      <c r="SA104" s="1"/>
      <c r="SB104" s="1"/>
      <c r="SC104" s="1"/>
      <c r="SD104" s="1"/>
      <c r="SE104" s="1"/>
      <c r="SF104" s="1"/>
      <c r="SG104" s="1"/>
      <c r="SH104" s="1"/>
      <c r="SI104" s="1"/>
      <c r="SJ104" s="1"/>
      <c r="SK104" s="1"/>
      <c r="SL104" s="1"/>
      <c r="SM104" s="1"/>
      <c r="SN104" s="1"/>
      <c r="SO104" s="1"/>
      <c r="SP104" s="1"/>
      <c r="SQ104" s="1"/>
      <c r="SR104" s="1"/>
      <c r="SS104" s="1"/>
      <c r="ST104" s="1"/>
      <c r="SU104" s="1"/>
      <c r="SV104" s="1"/>
      <c r="SW104" s="1"/>
      <c r="SX104" s="1"/>
      <c r="SY104" s="1"/>
      <c r="SZ104" s="1"/>
      <c r="TA104" s="1"/>
      <c r="TB104" s="1"/>
      <c r="TC104" s="1"/>
      <c r="TD104" s="1"/>
      <c r="TE104" s="1"/>
      <c r="TF104" s="1"/>
      <c r="TG104" s="1"/>
      <c r="TH104" s="1"/>
      <c r="TI104" s="1"/>
      <c r="TJ104" s="1"/>
      <c r="TK104" s="1"/>
      <c r="TL104" s="1"/>
      <c r="TM104" s="1"/>
      <c r="TN104" s="1"/>
      <c r="TO104" s="1"/>
      <c r="TP104" s="1"/>
      <c r="TQ104" s="1"/>
      <c r="TR104" s="1"/>
      <c r="TS104" s="1"/>
      <c r="TT104" s="1"/>
      <c r="TU104" s="1"/>
      <c r="TV104" s="1"/>
      <c r="TW104" s="1"/>
      <c r="TX104" s="1"/>
      <c r="TY104" s="1"/>
      <c r="TZ104" s="1"/>
      <c r="UA104" s="1"/>
      <c r="UB104" s="1"/>
      <c r="UC104" s="1"/>
      <c r="UD104" s="1"/>
      <c r="UE104" s="1"/>
      <c r="UF104" s="1"/>
      <c r="UG104" s="1"/>
      <c r="UH104" s="1"/>
      <c r="UI104" s="1"/>
      <c r="UJ104" s="1"/>
      <c r="UK104" s="1"/>
      <c r="UL104" s="1"/>
      <c r="UM104" s="1"/>
      <c r="UN104" s="1"/>
      <c r="UO104" s="1"/>
      <c r="UP104" s="1"/>
      <c r="UQ104" s="1"/>
      <c r="UR104" s="1"/>
      <c r="US104" s="1"/>
      <c r="UT104" s="1"/>
      <c r="UU104" s="1"/>
      <c r="UV104" s="1"/>
      <c r="UW104" s="1"/>
      <c r="UX104" s="1"/>
      <c r="UY104" s="1"/>
      <c r="UZ104" s="1"/>
      <c r="VA104" s="1"/>
      <c r="VB104" s="1"/>
      <c r="VC104" s="1"/>
      <c r="VD104" s="1"/>
      <c r="VE104" s="1"/>
      <c r="VF104" s="1"/>
      <c r="VG104" s="1"/>
      <c r="VH104" s="1"/>
      <c r="VI104" s="1"/>
      <c r="VJ104" s="1"/>
      <c r="VK104" s="1"/>
      <c r="VL104" s="1"/>
      <c r="VM104" s="1"/>
      <c r="VN104" s="1"/>
      <c r="VO104" s="1"/>
      <c r="VP104" s="1"/>
    </row>
    <row r="105" spans="2:588" s="2" customFormat="1" x14ac:dyDescent="0.25">
      <c r="B105" s="1"/>
      <c r="C105" s="1"/>
      <c r="D105" s="1"/>
      <c r="E105" s="1"/>
      <c r="F105" s="1"/>
      <c r="G105" s="101"/>
      <c r="H105" s="1"/>
      <c r="J105" s="57"/>
      <c r="K105" s="18"/>
      <c r="L105" s="18"/>
      <c r="M105" s="18"/>
      <c r="N105" s="18"/>
      <c r="O105" s="18"/>
      <c r="P105" s="18"/>
      <c r="Q105" s="18"/>
      <c r="R105" s="18"/>
      <c r="S105" s="18"/>
      <c r="T105" s="18"/>
      <c r="U105" s="18"/>
      <c r="V105" s="18"/>
      <c r="W105" s="18"/>
      <c r="X105" s="18"/>
      <c r="Y105" s="18"/>
      <c r="Z105" s="18"/>
      <c r="AA105" s="18"/>
      <c r="AB105" s="18"/>
      <c r="AC105" s="18"/>
      <c r="AD105" s="18"/>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c r="IW105" s="1"/>
      <c r="IX105" s="1"/>
      <c r="IY105" s="1"/>
      <c r="IZ105" s="1"/>
      <c r="JA105" s="1"/>
      <c r="JB105" s="1"/>
      <c r="JC105" s="1"/>
      <c r="JD105" s="1"/>
      <c r="JE105" s="1"/>
      <c r="JF105" s="1"/>
      <c r="JG105" s="1"/>
      <c r="JH105" s="1"/>
      <c r="JI105" s="1"/>
      <c r="JJ105" s="1"/>
      <c r="JK105" s="1"/>
      <c r="JL105" s="1"/>
      <c r="JM105" s="1"/>
      <c r="JN105" s="1"/>
      <c r="JO105" s="1"/>
      <c r="JP105" s="1"/>
      <c r="JQ105" s="1"/>
      <c r="JR105" s="1"/>
      <c r="JS105" s="1"/>
      <c r="JT105" s="1"/>
      <c r="JU105" s="1"/>
      <c r="JV105" s="1"/>
      <c r="JW105" s="1"/>
      <c r="JX105" s="1"/>
      <c r="JY105" s="1"/>
      <c r="JZ105" s="1"/>
      <c r="KA105" s="1"/>
      <c r="KB105" s="1"/>
      <c r="KC105" s="1"/>
      <c r="KD105" s="1"/>
      <c r="KE105" s="1"/>
      <c r="KF105" s="1"/>
      <c r="KG105" s="1"/>
      <c r="KH105" s="1"/>
      <c r="KI105" s="1"/>
      <c r="KJ105" s="1"/>
      <c r="KK105" s="1"/>
      <c r="KL105" s="1"/>
      <c r="KM105" s="1"/>
      <c r="KN105" s="1"/>
      <c r="KO105" s="1"/>
      <c r="KP105" s="1"/>
      <c r="KQ105" s="1"/>
      <c r="KR105" s="1"/>
      <c r="KS105" s="1"/>
      <c r="KT105" s="1"/>
      <c r="KU105" s="1"/>
      <c r="KV105" s="1"/>
      <c r="KW105" s="1"/>
      <c r="KX105" s="1"/>
      <c r="KY105" s="1"/>
      <c r="KZ105" s="1"/>
      <c r="LA105" s="1"/>
      <c r="LB105" s="1"/>
      <c r="LC105" s="1"/>
      <c r="LD105" s="1"/>
      <c r="LE105" s="1"/>
      <c r="LF105" s="1"/>
      <c r="LG105" s="1"/>
      <c r="LH105" s="1"/>
      <c r="LI105" s="1"/>
      <c r="LJ105" s="1"/>
      <c r="LK105" s="1"/>
      <c r="LL105" s="1"/>
      <c r="LM105" s="1"/>
      <c r="LN105" s="1"/>
      <c r="LO105" s="1"/>
      <c r="LP105" s="1"/>
      <c r="LQ105" s="1"/>
      <c r="LR105" s="1"/>
      <c r="LS105" s="1"/>
      <c r="LT105" s="1"/>
      <c r="LU105" s="1"/>
      <c r="LV105" s="1"/>
      <c r="LW105" s="1"/>
      <c r="LX105" s="1"/>
      <c r="LY105" s="1"/>
      <c r="LZ105" s="1"/>
      <c r="MA105" s="1"/>
      <c r="MB105" s="1"/>
      <c r="MC105" s="1"/>
      <c r="MD105" s="1"/>
      <c r="ME105" s="1"/>
      <c r="MF105" s="1"/>
      <c r="MG105" s="1"/>
      <c r="MH105" s="1"/>
      <c r="MI105" s="1"/>
      <c r="MJ105" s="1"/>
      <c r="MK105" s="1"/>
      <c r="ML105" s="1"/>
      <c r="MM105" s="1"/>
      <c r="MN105" s="1"/>
      <c r="MO105" s="1"/>
      <c r="MP105" s="1"/>
      <c r="MQ105" s="1"/>
      <c r="MR105" s="1"/>
      <c r="MS105" s="1"/>
      <c r="MT105" s="1"/>
      <c r="MU105" s="1"/>
      <c r="MV105" s="1"/>
      <c r="MW105" s="1"/>
      <c r="MX105" s="1"/>
      <c r="MY105" s="1"/>
      <c r="MZ105" s="1"/>
      <c r="NA105" s="1"/>
      <c r="NB105" s="1"/>
      <c r="NC105" s="1"/>
      <c r="ND105" s="1"/>
      <c r="NE105" s="1"/>
      <c r="NF105" s="1"/>
      <c r="NG105" s="1"/>
      <c r="NH105" s="1"/>
      <c r="NI105" s="1"/>
      <c r="NJ105" s="1"/>
      <c r="NK105" s="1"/>
      <c r="NL105" s="1"/>
      <c r="NM105" s="1"/>
      <c r="NN105" s="1"/>
      <c r="NO105" s="1"/>
      <c r="NP105" s="1"/>
      <c r="NQ105" s="1"/>
      <c r="NR105" s="1"/>
      <c r="NS105" s="1"/>
      <c r="NT105" s="1"/>
      <c r="NU105" s="1"/>
      <c r="NV105" s="1"/>
      <c r="NW105" s="1"/>
      <c r="NX105" s="1"/>
      <c r="NY105" s="1"/>
      <c r="NZ105" s="1"/>
      <c r="OA105" s="1"/>
      <c r="OB105" s="1"/>
      <c r="OC105" s="1"/>
      <c r="OD105" s="1"/>
      <c r="OE105" s="1"/>
      <c r="OF105" s="1"/>
      <c r="OG105" s="1"/>
      <c r="OH105" s="1"/>
      <c r="OI105" s="1"/>
      <c r="OJ105" s="1"/>
      <c r="OK105" s="1"/>
      <c r="OL105" s="1"/>
      <c r="OM105" s="1"/>
      <c r="ON105" s="1"/>
      <c r="OO105" s="1"/>
      <c r="OP105" s="1"/>
      <c r="OQ105" s="1"/>
      <c r="OR105" s="1"/>
      <c r="OS105" s="1"/>
      <c r="OT105" s="1"/>
      <c r="OU105" s="1"/>
      <c r="OV105" s="1"/>
      <c r="OW105" s="1"/>
      <c r="OX105" s="1"/>
      <c r="OY105" s="1"/>
      <c r="OZ105" s="1"/>
      <c r="PA105" s="1"/>
      <c r="PB105" s="1"/>
      <c r="PC105" s="1"/>
      <c r="PD105" s="1"/>
      <c r="PE105" s="1"/>
      <c r="PF105" s="1"/>
      <c r="PG105" s="1"/>
      <c r="PH105" s="1"/>
      <c r="PI105" s="1"/>
      <c r="PJ105" s="1"/>
      <c r="PK105" s="1"/>
      <c r="PL105" s="1"/>
      <c r="PM105" s="1"/>
      <c r="PN105" s="1"/>
      <c r="PO105" s="1"/>
      <c r="PP105" s="1"/>
      <c r="PQ105" s="1"/>
      <c r="PR105" s="1"/>
      <c r="PS105" s="1"/>
      <c r="PT105" s="1"/>
      <c r="PU105" s="1"/>
      <c r="PV105" s="1"/>
      <c r="PW105" s="1"/>
      <c r="PX105" s="1"/>
      <c r="PY105" s="1"/>
      <c r="PZ105" s="1"/>
      <c r="QA105" s="1"/>
      <c r="QB105" s="1"/>
      <c r="QC105" s="1"/>
      <c r="QD105" s="1"/>
      <c r="QE105" s="1"/>
      <c r="QF105" s="1"/>
      <c r="QG105" s="1"/>
      <c r="QH105" s="1"/>
      <c r="QI105" s="1"/>
      <c r="QJ105" s="1"/>
      <c r="QK105" s="1"/>
      <c r="QL105" s="1"/>
      <c r="QM105" s="1"/>
      <c r="QN105" s="1"/>
      <c r="QO105" s="1"/>
      <c r="QP105" s="1"/>
      <c r="QQ105" s="1"/>
      <c r="QR105" s="1"/>
      <c r="QS105" s="1"/>
      <c r="QT105" s="1"/>
      <c r="QU105" s="1"/>
      <c r="QV105" s="1"/>
      <c r="QW105" s="1"/>
      <c r="QX105" s="1"/>
      <c r="QY105" s="1"/>
      <c r="QZ105" s="1"/>
      <c r="RA105" s="1"/>
      <c r="RB105" s="1"/>
      <c r="RC105" s="1"/>
      <c r="RD105" s="1"/>
      <c r="RE105" s="1"/>
      <c r="RF105" s="1"/>
      <c r="RG105" s="1"/>
      <c r="RH105" s="1"/>
      <c r="RI105" s="1"/>
      <c r="RJ105" s="1"/>
      <c r="RK105" s="1"/>
      <c r="RL105" s="1"/>
      <c r="RM105" s="1"/>
      <c r="RN105" s="1"/>
      <c r="RO105" s="1"/>
      <c r="RP105" s="1"/>
      <c r="RQ105" s="1"/>
      <c r="RR105" s="1"/>
      <c r="RS105" s="1"/>
      <c r="RT105" s="1"/>
      <c r="RU105" s="1"/>
      <c r="RV105" s="1"/>
      <c r="RW105" s="1"/>
      <c r="RX105" s="1"/>
      <c r="RY105" s="1"/>
      <c r="RZ105" s="1"/>
      <c r="SA105" s="1"/>
      <c r="SB105" s="1"/>
      <c r="SC105" s="1"/>
      <c r="SD105" s="1"/>
      <c r="SE105" s="1"/>
      <c r="SF105" s="1"/>
      <c r="SG105" s="1"/>
      <c r="SH105" s="1"/>
      <c r="SI105" s="1"/>
      <c r="SJ105" s="1"/>
      <c r="SK105" s="1"/>
      <c r="SL105" s="1"/>
      <c r="SM105" s="1"/>
      <c r="SN105" s="1"/>
      <c r="SO105" s="1"/>
      <c r="SP105" s="1"/>
      <c r="SQ105" s="1"/>
      <c r="SR105" s="1"/>
      <c r="SS105" s="1"/>
      <c r="ST105" s="1"/>
      <c r="SU105" s="1"/>
      <c r="SV105" s="1"/>
      <c r="SW105" s="1"/>
      <c r="SX105" s="1"/>
      <c r="SY105" s="1"/>
      <c r="SZ105" s="1"/>
      <c r="TA105" s="1"/>
      <c r="TB105" s="1"/>
      <c r="TC105" s="1"/>
      <c r="TD105" s="1"/>
      <c r="TE105" s="1"/>
      <c r="TF105" s="1"/>
      <c r="TG105" s="1"/>
      <c r="TH105" s="1"/>
      <c r="TI105" s="1"/>
      <c r="TJ105" s="1"/>
      <c r="TK105" s="1"/>
      <c r="TL105" s="1"/>
      <c r="TM105" s="1"/>
      <c r="TN105" s="1"/>
      <c r="TO105" s="1"/>
      <c r="TP105" s="1"/>
      <c r="TQ105" s="1"/>
      <c r="TR105" s="1"/>
      <c r="TS105" s="1"/>
      <c r="TT105" s="1"/>
      <c r="TU105" s="1"/>
      <c r="TV105" s="1"/>
      <c r="TW105" s="1"/>
      <c r="TX105" s="1"/>
      <c r="TY105" s="1"/>
      <c r="TZ105" s="1"/>
      <c r="UA105" s="1"/>
      <c r="UB105" s="1"/>
      <c r="UC105" s="1"/>
      <c r="UD105" s="1"/>
      <c r="UE105" s="1"/>
      <c r="UF105" s="1"/>
      <c r="UG105" s="1"/>
      <c r="UH105" s="1"/>
      <c r="UI105" s="1"/>
      <c r="UJ105" s="1"/>
      <c r="UK105" s="1"/>
      <c r="UL105" s="1"/>
      <c r="UM105" s="1"/>
      <c r="UN105" s="1"/>
      <c r="UO105" s="1"/>
      <c r="UP105" s="1"/>
      <c r="UQ105" s="1"/>
      <c r="UR105" s="1"/>
      <c r="US105" s="1"/>
      <c r="UT105" s="1"/>
      <c r="UU105" s="1"/>
      <c r="UV105" s="1"/>
      <c r="UW105" s="1"/>
      <c r="UX105" s="1"/>
      <c r="UY105" s="1"/>
      <c r="UZ105" s="1"/>
      <c r="VA105" s="1"/>
      <c r="VB105" s="1"/>
      <c r="VC105" s="1"/>
      <c r="VD105" s="1"/>
      <c r="VE105" s="1"/>
      <c r="VF105" s="1"/>
      <c r="VG105" s="1"/>
      <c r="VH105" s="1"/>
      <c r="VI105" s="1"/>
      <c r="VJ105" s="1"/>
      <c r="VK105" s="1"/>
      <c r="VL105" s="1"/>
      <c r="VM105" s="1"/>
      <c r="VN105" s="1"/>
      <c r="VO105" s="1"/>
      <c r="VP105" s="1"/>
    </row>
    <row r="106" spans="2:588" s="2" customFormat="1" x14ac:dyDescent="0.25">
      <c r="B106" s="1"/>
      <c r="C106" s="1"/>
      <c r="D106" s="1"/>
      <c r="E106" s="1"/>
      <c r="F106" s="1"/>
      <c r="G106" s="101"/>
      <c r="H106" s="1"/>
      <c r="J106" s="57"/>
      <c r="K106" s="18"/>
      <c r="L106" s="18"/>
      <c r="M106" s="18"/>
      <c r="N106" s="18"/>
      <c r="O106" s="18"/>
      <c r="P106" s="18"/>
      <c r="Q106" s="18"/>
      <c r="R106" s="18"/>
      <c r="S106" s="18"/>
      <c r="T106" s="18"/>
      <c r="U106" s="18"/>
      <c r="V106" s="18"/>
      <c r="W106" s="18"/>
      <c r="X106" s="18"/>
      <c r="Y106" s="18"/>
      <c r="Z106" s="18"/>
      <c r="AA106" s="18"/>
      <c r="AB106" s="18"/>
      <c r="AC106" s="18"/>
      <c r="AD106" s="18"/>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c r="IW106" s="1"/>
      <c r="IX106" s="1"/>
      <c r="IY106" s="1"/>
      <c r="IZ106" s="1"/>
      <c r="JA106" s="1"/>
      <c r="JB106" s="1"/>
      <c r="JC106" s="1"/>
      <c r="JD106" s="1"/>
      <c r="JE106" s="1"/>
      <c r="JF106" s="1"/>
      <c r="JG106" s="1"/>
      <c r="JH106" s="1"/>
      <c r="JI106" s="1"/>
      <c r="JJ106" s="1"/>
      <c r="JK106" s="1"/>
      <c r="JL106" s="1"/>
      <c r="JM106" s="1"/>
      <c r="JN106" s="1"/>
      <c r="JO106" s="1"/>
      <c r="JP106" s="1"/>
      <c r="JQ106" s="1"/>
      <c r="JR106" s="1"/>
      <c r="JS106" s="1"/>
      <c r="JT106" s="1"/>
      <c r="JU106" s="1"/>
      <c r="JV106" s="1"/>
      <c r="JW106" s="1"/>
      <c r="JX106" s="1"/>
      <c r="JY106" s="1"/>
      <c r="JZ106" s="1"/>
      <c r="KA106" s="1"/>
      <c r="KB106" s="1"/>
      <c r="KC106" s="1"/>
      <c r="KD106" s="1"/>
      <c r="KE106" s="1"/>
      <c r="KF106" s="1"/>
      <c r="KG106" s="1"/>
      <c r="KH106" s="1"/>
      <c r="KI106" s="1"/>
      <c r="KJ106" s="1"/>
      <c r="KK106" s="1"/>
      <c r="KL106" s="1"/>
      <c r="KM106" s="1"/>
      <c r="KN106" s="1"/>
      <c r="KO106" s="1"/>
      <c r="KP106" s="1"/>
      <c r="KQ106" s="1"/>
      <c r="KR106" s="1"/>
      <c r="KS106" s="1"/>
      <c r="KT106" s="1"/>
      <c r="KU106" s="1"/>
      <c r="KV106" s="1"/>
      <c r="KW106" s="1"/>
      <c r="KX106" s="1"/>
      <c r="KY106" s="1"/>
      <c r="KZ106" s="1"/>
      <c r="LA106" s="1"/>
      <c r="LB106" s="1"/>
      <c r="LC106" s="1"/>
      <c r="LD106" s="1"/>
      <c r="LE106" s="1"/>
      <c r="LF106" s="1"/>
      <c r="LG106" s="1"/>
      <c r="LH106" s="1"/>
      <c r="LI106" s="1"/>
      <c r="LJ106" s="1"/>
      <c r="LK106" s="1"/>
      <c r="LL106" s="1"/>
      <c r="LM106" s="1"/>
      <c r="LN106" s="1"/>
      <c r="LO106" s="1"/>
      <c r="LP106" s="1"/>
      <c r="LQ106" s="1"/>
      <c r="LR106" s="1"/>
      <c r="LS106" s="1"/>
      <c r="LT106" s="1"/>
      <c r="LU106" s="1"/>
      <c r="LV106" s="1"/>
      <c r="LW106" s="1"/>
      <c r="LX106" s="1"/>
      <c r="LY106" s="1"/>
      <c r="LZ106" s="1"/>
      <c r="MA106" s="1"/>
      <c r="MB106" s="1"/>
      <c r="MC106" s="1"/>
      <c r="MD106" s="1"/>
      <c r="ME106" s="1"/>
      <c r="MF106" s="1"/>
      <c r="MG106" s="1"/>
      <c r="MH106" s="1"/>
      <c r="MI106" s="1"/>
      <c r="MJ106" s="1"/>
      <c r="MK106" s="1"/>
      <c r="ML106" s="1"/>
      <c r="MM106" s="1"/>
      <c r="MN106" s="1"/>
      <c r="MO106" s="1"/>
      <c r="MP106" s="1"/>
      <c r="MQ106" s="1"/>
      <c r="MR106" s="1"/>
      <c r="MS106" s="1"/>
      <c r="MT106" s="1"/>
      <c r="MU106" s="1"/>
      <c r="MV106" s="1"/>
      <c r="MW106" s="1"/>
      <c r="MX106" s="1"/>
      <c r="MY106" s="1"/>
      <c r="MZ106" s="1"/>
      <c r="NA106" s="1"/>
      <c r="NB106" s="1"/>
      <c r="NC106" s="1"/>
      <c r="ND106" s="1"/>
      <c r="NE106" s="1"/>
      <c r="NF106" s="1"/>
      <c r="NG106" s="1"/>
      <c r="NH106" s="1"/>
      <c r="NI106" s="1"/>
      <c r="NJ106" s="1"/>
      <c r="NK106" s="1"/>
      <c r="NL106" s="1"/>
      <c r="NM106" s="1"/>
      <c r="NN106" s="1"/>
      <c r="NO106" s="1"/>
      <c r="NP106" s="1"/>
      <c r="NQ106" s="1"/>
      <c r="NR106" s="1"/>
      <c r="NS106" s="1"/>
      <c r="NT106" s="1"/>
      <c r="NU106" s="1"/>
      <c r="NV106" s="1"/>
      <c r="NW106" s="1"/>
      <c r="NX106" s="1"/>
      <c r="NY106" s="1"/>
      <c r="NZ106" s="1"/>
      <c r="OA106" s="1"/>
      <c r="OB106" s="1"/>
      <c r="OC106" s="1"/>
      <c r="OD106" s="1"/>
      <c r="OE106" s="1"/>
      <c r="OF106" s="1"/>
      <c r="OG106" s="1"/>
      <c r="OH106" s="1"/>
      <c r="OI106" s="1"/>
      <c r="OJ106" s="1"/>
      <c r="OK106" s="1"/>
      <c r="OL106" s="1"/>
      <c r="OM106" s="1"/>
      <c r="ON106" s="1"/>
      <c r="OO106" s="1"/>
      <c r="OP106" s="1"/>
      <c r="OQ106" s="1"/>
      <c r="OR106" s="1"/>
      <c r="OS106" s="1"/>
      <c r="OT106" s="1"/>
      <c r="OU106" s="1"/>
      <c r="OV106" s="1"/>
      <c r="OW106" s="1"/>
      <c r="OX106" s="1"/>
      <c r="OY106" s="1"/>
      <c r="OZ106" s="1"/>
      <c r="PA106" s="1"/>
      <c r="PB106" s="1"/>
      <c r="PC106" s="1"/>
      <c r="PD106" s="1"/>
      <c r="PE106" s="1"/>
      <c r="PF106" s="1"/>
      <c r="PG106" s="1"/>
      <c r="PH106" s="1"/>
      <c r="PI106" s="1"/>
      <c r="PJ106" s="1"/>
      <c r="PK106" s="1"/>
      <c r="PL106" s="1"/>
      <c r="PM106" s="1"/>
      <c r="PN106" s="1"/>
      <c r="PO106" s="1"/>
      <c r="PP106" s="1"/>
      <c r="PQ106" s="1"/>
      <c r="PR106" s="1"/>
      <c r="PS106" s="1"/>
      <c r="PT106" s="1"/>
      <c r="PU106" s="1"/>
      <c r="PV106" s="1"/>
      <c r="PW106" s="1"/>
      <c r="PX106" s="1"/>
      <c r="PY106" s="1"/>
      <c r="PZ106" s="1"/>
      <c r="QA106" s="1"/>
      <c r="QB106" s="1"/>
      <c r="QC106" s="1"/>
      <c r="QD106" s="1"/>
      <c r="QE106" s="1"/>
      <c r="QF106" s="1"/>
      <c r="QG106" s="1"/>
      <c r="QH106" s="1"/>
      <c r="QI106" s="1"/>
      <c r="QJ106" s="1"/>
      <c r="QK106" s="1"/>
      <c r="QL106" s="1"/>
      <c r="QM106" s="1"/>
      <c r="QN106" s="1"/>
      <c r="QO106" s="1"/>
      <c r="QP106" s="1"/>
      <c r="QQ106" s="1"/>
      <c r="QR106" s="1"/>
      <c r="QS106" s="1"/>
      <c r="QT106" s="1"/>
      <c r="QU106" s="1"/>
      <c r="QV106" s="1"/>
      <c r="QW106" s="1"/>
      <c r="QX106" s="1"/>
      <c r="QY106" s="1"/>
      <c r="QZ106" s="1"/>
      <c r="RA106" s="1"/>
      <c r="RB106" s="1"/>
      <c r="RC106" s="1"/>
      <c r="RD106" s="1"/>
      <c r="RE106" s="1"/>
      <c r="RF106" s="1"/>
      <c r="RG106" s="1"/>
      <c r="RH106" s="1"/>
      <c r="RI106" s="1"/>
      <c r="RJ106" s="1"/>
      <c r="RK106" s="1"/>
      <c r="RL106" s="1"/>
      <c r="RM106" s="1"/>
      <c r="RN106" s="1"/>
      <c r="RO106" s="1"/>
      <c r="RP106" s="1"/>
      <c r="RQ106" s="1"/>
      <c r="RR106" s="1"/>
      <c r="RS106" s="1"/>
      <c r="RT106" s="1"/>
      <c r="RU106" s="1"/>
      <c r="RV106" s="1"/>
      <c r="RW106" s="1"/>
      <c r="RX106" s="1"/>
      <c r="RY106" s="1"/>
      <c r="RZ106" s="1"/>
      <c r="SA106" s="1"/>
      <c r="SB106" s="1"/>
      <c r="SC106" s="1"/>
      <c r="SD106" s="1"/>
      <c r="SE106" s="1"/>
      <c r="SF106" s="1"/>
      <c r="SG106" s="1"/>
      <c r="SH106" s="1"/>
      <c r="SI106" s="1"/>
      <c r="SJ106" s="1"/>
      <c r="SK106" s="1"/>
      <c r="SL106" s="1"/>
      <c r="SM106" s="1"/>
      <c r="SN106" s="1"/>
      <c r="SO106" s="1"/>
      <c r="SP106" s="1"/>
      <c r="SQ106" s="1"/>
      <c r="SR106" s="1"/>
      <c r="SS106" s="1"/>
      <c r="ST106" s="1"/>
      <c r="SU106" s="1"/>
      <c r="SV106" s="1"/>
      <c r="SW106" s="1"/>
      <c r="SX106" s="1"/>
      <c r="SY106" s="1"/>
      <c r="SZ106" s="1"/>
      <c r="TA106" s="1"/>
      <c r="TB106" s="1"/>
      <c r="TC106" s="1"/>
      <c r="TD106" s="1"/>
      <c r="TE106" s="1"/>
      <c r="TF106" s="1"/>
      <c r="TG106" s="1"/>
      <c r="TH106" s="1"/>
      <c r="TI106" s="1"/>
      <c r="TJ106" s="1"/>
      <c r="TK106" s="1"/>
      <c r="TL106" s="1"/>
      <c r="TM106" s="1"/>
      <c r="TN106" s="1"/>
      <c r="TO106" s="1"/>
      <c r="TP106" s="1"/>
      <c r="TQ106" s="1"/>
      <c r="TR106" s="1"/>
      <c r="TS106" s="1"/>
      <c r="TT106" s="1"/>
      <c r="TU106" s="1"/>
      <c r="TV106" s="1"/>
      <c r="TW106" s="1"/>
      <c r="TX106" s="1"/>
      <c r="TY106" s="1"/>
      <c r="TZ106" s="1"/>
      <c r="UA106" s="1"/>
      <c r="UB106" s="1"/>
      <c r="UC106" s="1"/>
      <c r="UD106" s="1"/>
      <c r="UE106" s="1"/>
      <c r="UF106" s="1"/>
      <c r="UG106" s="1"/>
      <c r="UH106" s="1"/>
      <c r="UI106" s="1"/>
      <c r="UJ106" s="1"/>
      <c r="UK106" s="1"/>
      <c r="UL106" s="1"/>
      <c r="UM106" s="1"/>
      <c r="UN106" s="1"/>
      <c r="UO106" s="1"/>
      <c r="UP106" s="1"/>
      <c r="UQ106" s="1"/>
      <c r="UR106" s="1"/>
      <c r="US106" s="1"/>
      <c r="UT106" s="1"/>
      <c r="UU106" s="1"/>
      <c r="UV106" s="1"/>
      <c r="UW106" s="1"/>
      <c r="UX106" s="1"/>
      <c r="UY106" s="1"/>
      <c r="UZ106" s="1"/>
      <c r="VA106" s="1"/>
      <c r="VB106" s="1"/>
      <c r="VC106" s="1"/>
      <c r="VD106" s="1"/>
      <c r="VE106" s="1"/>
      <c r="VF106" s="1"/>
      <c r="VG106" s="1"/>
      <c r="VH106" s="1"/>
      <c r="VI106" s="1"/>
      <c r="VJ106" s="1"/>
      <c r="VK106" s="1"/>
      <c r="VL106" s="1"/>
      <c r="VM106" s="1"/>
      <c r="VN106" s="1"/>
      <c r="VO106" s="1"/>
      <c r="VP106" s="1"/>
    </row>
    <row r="107" spans="2:588" s="2" customFormat="1" x14ac:dyDescent="0.25">
      <c r="B107" s="1"/>
      <c r="C107" s="1"/>
      <c r="D107" s="1"/>
      <c r="E107" s="1"/>
      <c r="F107" s="1"/>
      <c r="G107" s="101"/>
      <c r="H107" s="1"/>
      <c r="J107" s="57"/>
      <c r="K107" s="18"/>
      <c r="L107" s="18"/>
      <c r="M107" s="18"/>
      <c r="N107" s="18"/>
      <c r="O107" s="18"/>
      <c r="P107" s="18"/>
      <c r="Q107" s="18"/>
      <c r="R107" s="18"/>
      <c r="S107" s="18"/>
      <c r="T107" s="18"/>
      <c r="U107" s="18"/>
      <c r="V107" s="18"/>
      <c r="W107" s="18"/>
      <c r="X107" s="18"/>
      <c r="Y107" s="18"/>
      <c r="Z107" s="18"/>
      <c r="AA107" s="18"/>
      <c r="AB107" s="18"/>
      <c r="AC107" s="18"/>
      <c r="AD107" s="18"/>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c r="IW107" s="1"/>
      <c r="IX107" s="1"/>
      <c r="IY107" s="1"/>
      <c r="IZ107" s="1"/>
      <c r="JA107" s="1"/>
      <c r="JB107" s="1"/>
      <c r="JC107" s="1"/>
      <c r="JD107" s="1"/>
      <c r="JE107" s="1"/>
      <c r="JF107" s="1"/>
      <c r="JG107" s="1"/>
      <c r="JH107" s="1"/>
      <c r="JI107" s="1"/>
      <c r="JJ107" s="1"/>
      <c r="JK107" s="1"/>
      <c r="JL107" s="1"/>
      <c r="JM107" s="1"/>
      <c r="JN107" s="1"/>
      <c r="JO107" s="1"/>
      <c r="JP107" s="1"/>
      <c r="JQ107" s="1"/>
      <c r="JR107" s="1"/>
      <c r="JS107" s="1"/>
      <c r="JT107" s="1"/>
      <c r="JU107" s="1"/>
      <c r="JV107" s="1"/>
      <c r="JW107" s="1"/>
      <c r="JX107" s="1"/>
      <c r="JY107" s="1"/>
      <c r="JZ107" s="1"/>
      <c r="KA107" s="1"/>
      <c r="KB107" s="1"/>
      <c r="KC107" s="1"/>
      <c r="KD107" s="1"/>
      <c r="KE107" s="1"/>
      <c r="KF107" s="1"/>
      <c r="KG107" s="1"/>
      <c r="KH107" s="1"/>
      <c r="KI107" s="1"/>
      <c r="KJ107" s="1"/>
      <c r="KK107" s="1"/>
      <c r="KL107" s="1"/>
      <c r="KM107" s="1"/>
      <c r="KN107" s="1"/>
      <c r="KO107" s="1"/>
      <c r="KP107" s="1"/>
      <c r="KQ107" s="1"/>
      <c r="KR107" s="1"/>
      <c r="KS107" s="1"/>
      <c r="KT107" s="1"/>
      <c r="KU107" s="1"/>
      <c r="KV107" s="1"/>
      <c r="KW107" s="1"/>
      <c r="KX107" s="1"/>
      <c r="KY107" s="1"/>
      <c r="KZ107" s="1"/>
      <c r="LA107" s="1"/>
      <c r="LB107" s="1"/>
      <c r="LC107" s="1"/>
      <c r="LD107" s="1"/>
      <c r="LE107" s="1"/>
      <c r="LF107" s="1"/>
      <c r="LG107" s="1"/>
      <c r="LH107" s="1"/>
      <c r="LI107" s="1"/>
      <c r="LJ107" s="1"/>
      <c r="LK107" s="1"/>
      <c r="LL107" s="1"/>
      <c r="LM107" s="1"/>
      <c r="LN107" s="1"/>
      <c r="LO107" s="1"/>
      <c r="LP107" s="1"/>
      <c r="LQ107" s="1"/>
      <c r="LR107" s="1"/>
      <c r="LS107" s="1"/>
      <c r="LT107" s="1"/>
      <c r="LU107" s="1"/>
      <c r="LV107" s="1"/>
      <c r="LW107" s="1"/>
      <c r="LX107" s="1"/>
      <c r="LY107" s="1"/>
      <c r="LZ107" s="1"/>
      <c r="MA107" s="1"/>
      <c r="MB107" s="1"/>
      <c r="MC107" s="1"/>
      <c r="MD107" s="1"/>
      <c r="ME107" s="1"/>
      <c r="MF107" s="1"/>
      <c r="MG107" s="1"/>
      <c r="MH107" s="1"/>
      <c r="MI107" s="1"/>
      <c r="MJ107" s="1"/>
      <c r="MK107" s="1"/>
      <c r="ML107" s="1"/>
      <c r="MM107" s="1"/>
      <c r="MN107" s="1"/>
      <c r="MO107" s="1"/>
      <c r="MP107" s="1"/>
      <c r="MQ107" s="1"/>
      <c r="MR107" s="1"/>
      <c r="MS107" s="1"/>
      <c r="MT107" s="1"/>
      <c r="MU107" s="1"/>
      <c r="MV107" s="1"/>
      <c r="MW107" s="1"/>
      <c r="MX107" s="1"/>
      <c r="MY107" s="1"/>
      <c r="MZ107" s="1"/>
      <c r="NA107" s="1"/>
      <c r="NB107" s="1"/>
      <c r="NC107" s="1"/>
      <c r="ND107" s="1"/>
      <c r="NE107" s="1"/>
      <c r="NF107" s="1"/>
      <c r="NG107" s="1"/>
      <c r="NH107" s="1"/>
      <c r="NI107" s="1"/>
      <c r="NJ107" s="1"/>
      <c r="NK107" s="1"/>
      <c r="NL107" s="1"/>
      <c r="NM107" s="1"/>
      <c r="NN107" s="1"/>
      <c r="NO107" s="1"/>
      <c r="NP107" s="1"/>
      <c r="NQ107" s="1"/>
      <c r="NR107" s="1"/>
      <c r="NS107" s="1"/>
      <c r="NT107" s="1"/>
      <c r="NU107" s="1"/>
      <c r="NV107" s="1"/>
      <c r="NW107" s="1"/>
      <c r="NX107" s="1"/>
      <c r="NY107" s="1"/>
      <c r="NZ107" s="1"/>
      <c r="OA107" s="1"/>
      <c r="OB107" s="1"/>
      <c r="OC107" s="1"/>
      <c r="OD107" s="1"/>
      <c r="OE107" s="1"/>
      <c r="OF107" s="1"/>
      <c r="OG107" s="1"/>
      <c r="OH107" s="1"/>
      <c r="OI107" s="1"/>
      <c r="OJ107" s="1"/>
      <c r="OK107" s="1"/>
      <c r="OL107" s="1"/>
      <c r="OM107" s="1"/>
      <c r="ON107" s="1"/>
      <c r="OO107" s="1"/>
      <c r="OP107" s="1"/>
      <c r="OQ107" s="1"/>
      <c r="OR107" s="1"/>
      <c r="OS107" s="1"/>
      <c r="OT107" s="1"/>
      <c r="OU107" s="1"/>
      <c r="OV107" s="1"/>
      <c r="OW107" s="1"/>
      <c r="OX107" s="1"/>
      <c r="OY107" s="1"/>
      <c r="OZ107" s="1"/>
      <c r="PA107" s="1"/>
      <c r="PB107" s="1"/>
      <c r="PC107" s="1"/>
      <c r="PD107" s="1"/>
      <c r="PE107" s="1"/>
      <c r="PF107" s="1"/>
      <c r="PG107" s="1"/>
      <c r="PH107" s="1"/>
      <c r="PI107" s="1"/>
      <c r="PJ107" s="1"/>
      <c r="PK107" s="1"/>
      <c r="PL107" s="1"/>
      <c r="PM107" s="1"/>
      <c r="PN107" s="1"/>
      <c r="PO107" s="1"/>
      <c r="PP107" s="1"/>
      <c r="PQ107" s="1"/>
      <c r="PR107" s="1"/>
      <c r="PS107" s="1"/>
      <c r="PT107" s="1"/>
      <c r="PU107" s="1"/>
      <c r="PV107" s="1"/>
      <c r="PW107" s="1"/>
      <c r="PX107" s="1"/>
      <c r="PY107" s="1"/>
      <c r="PZ107" s="1"/>
      <c r="QA107" s="1"/>
      <c r="QB107" s="1"/>
      <c r="QC107" s="1"/>
      <c r="QD107" s="1"/>
      <c r="QE107" s="1"/>
      <c r="QF107" s="1"/>
      <c r="QG107" s="1"/>
      <c r="QH107" s="1"/>
      <c r="QI107" s="1"/>
      <c r="QJ107" s="1"/>
      <c r="QK107" s="1"/>
      <c r="QL107" s="1"/>
      <c r="QM107" s="1"/>
      <c r="QN107" s="1"/>
      <c r="QO107" s="1"/>
      <c r="QP107" s="1"/>
      <c r="QQ107" s="1"/>
      <c r="QR107" s="1"/>
      <c r="QS107" s="1"/>
      <c r="QT107" s="1"/>
      <c r="QU107" s="1"/>
      <c r="QV107" s="1"/>
      <c r="QW107" s="1"/>
      <c r="QX107" s="1"/>
      <c r="QY107" s="1"/>
      <c r="QZ107" s="1"/>
      <c r="RA107" s="1"/>
      <c r="RB107" s="1"/>
      <c r="RC107" s="1"/>
      <c r="RD107" s="1"/>
      <c r="RE107" s="1"/>
      <c r="RF107" s="1"/>
      <c r="RG107" s="1"/>
      <c r="RH107" s="1"/>
      <c r="RI107" s="1"/>
      <c r="RJ107" s="1"/>
      <c r="RK107" s="1"/>
      <c r="RL107" s="1"/>
      <c r="RM107" s="1"/>
      <c r="RN107" s="1"/>
      <c r="RO107" s="1"/>
      <c r="RP107" s="1"/>
      <c r="RQ107" s="1"/>
      <c r="RR107" s="1"/>
      <c r="RS107" s="1"/>
      <c r="RT107" s="1"/>
      <c r="RU107" s="1"/>
      <c r="RV107" s="1"/>
      <c r="RW107" s="1"/>
      <c r="RX107" s="1"/>
      <c r="RY107" s="1"/>
      <c r="RZ107" s="1"/>
      <c r="SA107" s="1"/>
      <c r="SB107" s="1"/>
      <c r="SC107" s="1"/>
      <c r="SD107" s="1"/>
      <c r="SE107" s="1"/>
      <c r="SF107" s="1"/>
      <c r="SG107" s="1"/>
      <c r="SH107" s="1"/>
      <c r="SI107" s="1"/>
      <c r="SJ107" s="1"/>
      <c r="SK107" s="1"/>
      <c r="SL107" s="1"/>
      <c r="SM107" s="1"/>
      <c r="SN107" s="1"/>
      <c r="SO107" s="1"/>
      <c r="SP107" s="1"/>
      <c r="SQ107" s="1"/>
      <c r="SR107" s="1"/>
      <c r="SS107" s="1"/>
      <c r="ST107" s="1"/>
      <c r="SU107" s="1"/>
      <c r="SV107" s="1"/>
      <c r="SW107" s="1"/>
      <c r="SX107" s="1"/>
      <c r="SY107" s="1"/>
      <c r="SZ107" s="1"/>
      <c r="TA107" s="1"/>
      <c r="TB107" s="1"/>
      <c r="TC107" s="1"/>
      <c r="TD107" s="1"/>
      <c r="TE107" s="1"/>
      <c r="TF107" s="1"/>
      <c r="TG107" s="1"/>
      <c r="TH107" s="1"/>
      <c r="TI107" s="1"/>
      <c r="TJ107" s="1"/>
      <c r="TK107" s="1"/>
      <c r="TL107" s="1"/>
      <c r="TM107" s="1"/>
      <c r="TN107" s="1"/>
      <c r="TO107" s="1"/>
      <c r="TP107" s="1"/>
      <c r="TQ107" s="1"/>
      <c r="TR107" s="1"/>
      <c r="TS107" s="1"/>
      <c r="TT107" s="1"/>
      <c r="TU107" s="1"/>
      <c r="TV107" s="1"/>
      <c r="TW107" s="1"/>
      <c r="TX107" s="1"/>
      <c r="TY107" s="1"/>
      <c r="TZ107" s="1"/>
      <c r="UA107" s="1"/>
      <c r="UB107" s="1"/>
      <c r="UC107" s="1"/>
      <c r="UD107" s="1"/>
      <c r="UE107" s="1"/>
      <c r="UF107" s="1"/>
      <c r="UG107" s="1"/>
      <c r="UH107" s="1"/>
      <c r="UI107" s="1"/>
      <c r="UJ107" s="1"/>
      <c r="UK107" s="1"/>
      <c r="UL107" s="1"/>
      <c r="UM107" s="1"/>
      <c r="UN107" s="1"/>
      <c r="UO107" s="1"/>
      <c r="UP107" s="1"/>
      <c r="UQ107" s="1"/>
      <c r="UR107" s="1"/>
      <c r="US107" s="1"/>
      <c r="UT107" s="1"/>
      <c r="UU107" s="1"/>
      <c r="UV107" s="1"/>
      <c r="UW107" s="1"/>
      <c r="UX107" s="1"/>
      <c r="UY107" s="1"/>
      <c r="UZ107" s="1"/>
      <c r="VA107" s="1"/>
      <c r="VB107" s="1"/>
      <c r="VC107" s="1"/>
      <c r="VD107" s="1"/>
      <c r="VE107" s="1"/>
      <c r="VF107" s="1"/>
      <c r="VG107" s="1"/>
      <c r="VH107" s="1"/>
      <c r="VI107" s="1"/>
      <c r="VJ107" s="1"/>
      <c r="VK107" s="1"/>
      <c r="VL107" s="1"/>
      <c r="VM107" s="1"/>
      <c r="VN107" s="1"/>
      <c r="VO107" s="1"/>
      <c r="VP107" s="1"/>
    </row>
    <row r="108" spans="2:588" s="2" customFormat="1" x14ac:dyDescent="0.25">
      <c r="B108" s="1"/>
      <c r="C108" s="1"/>
      <c r="D108" s="1"/>
      <c r="E108" s="1"/>
      <c r="F108" s="1"/>
      <c r="G108" s="101"/>
      <c r="H108" s="1"/>
      <c r="J108" s="57"/>
      <c r="K108" s="18"/>
      <c r="L108" s="18"/>
      <c r="M108" s="18"/>
      <c r="N108" s="18"/>
      <c r="O108" s="18"/>
      <c r="P108" s="18"/>
      <c r="Q108" s="18"/>
      <c r="R108" s="18"/>
      <c r="S108" s="18"/>
      <c r="T108" s="18"/>
      <c r="U108" s="18"/>
      <c r="V108" s="18"/>
      <c r="W108" s="18"/>
      <c r="X108" s="18"/>
      <c r="Y108" s="18"/>
      <c r="Z108" s="18"/>
      <c r="AA108" s="18"/>
      <c r="AB108" s="18"/>
      <c r="AC108" s="18"/>
      <c r="AD108" s="18"/>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c r="GK108" s="1"/>
      <c r="GL108" s="1"/>
      <c r="GM108" s="1"/>
      <c r="GN108" s="1"/>
      <c r="GO108" s="1"/>
      <c r="GP108" s="1"/>
      <c r="GQ108" s="1"/>
      <c r="GR108" s="1"/>
      <c r="GS108" s="1"/>
      <c r="GT108" s="1"/>
      <c r="GU108" s="1"/>
      <c r="GV108" s="1"/>
      <c r="GW108" s="1"/>
      <c r="GX108" s="1"/>
      <c r="GY108" s="1"/>
      <c r="GZ108" s="1"/>
      <c r="HA108" s="1"/>
      <c r="HB108" s="1"/>
      <c r="HC108" s="1"/>
      <c r="HD108" s="1"/>
      <c r="HE108" s="1"/>
      <c r="HF108" s="1"/>
      <c r="HG108" s="1"/>
      <c r="HH108" s="1"/>
      <c r="HI108" s="1"/>
      <c r="HJ108" s="1"/>
      <c r="HK108" s="1"/>
      <c r="HL108" s="1"/>
      <c r="HM108" s="1"/>
      <c r="HN108" s="1"/>
      <c r="HO108" s="1"/>
      <c r="HP108" s="1"/>
      <c r="HQ108" s="1"/>
      <c r="HR108" s="1"/>
      <c r="HS108" s="1"/>
      <c r="HT108" s="1"/>
      <c r="HU108" s="1"/>
      <c r="HV108" s="1"/>
      <c r="HW108" s="1"/>
      <c r="HX108" s="1"/>
      <c r="HY108" s="1"/>
      <c r="HZ108" s="1"/>
      <c r="IA108" s="1"/>
      <c r="IB108" s="1"/>
      <c r="IC108" s="1"/>
      <c r="ID108" s="1"/>
      <c r="IE108" s="1"/>
      <c r="IF108" s="1"/>
      <c r="IG108" s="1"/>
      <c r="IH108" s="1"/>
      <c r="II108" s="1"/>
      <c r="IJ108" s="1"/>
      <c r="IK108" s="1"/>
      <c r="IL108" s="1"/>
      <c r="IM108" s="1"/>
      <c r="IN108" s="1"/>
      <c r="IO108" s="1"/>
      <c r="IP108" s="1"/>
      <c r="IQ108" s="1"/>
      <c r="IR108" s="1"/>
      <c r="IS108" s="1"/>
      <c r="IT108" s="1"/>
      <c r="IU108" s="1"/>
      <c r="IV108" s="1"/>
      <c r="IW108" s="1"/>
      <c r="IX108" s="1"/>
      <c r="IY108" s="1"/>
      <c r="IZ108" s="1"/>
      <c r="JA108" s="1"/>
      <c r="JB108" s="1"/>
      <c r="JC108" s="1"/>
      <c r="JD108" s="1"/>
      <c r="JE108" s="1"/>
      <c r="JF108" s="1"/>
      <c r="JG108" s="1"/>
      <c r="JH108" s="1"/>
      <c r="JI108" s="1"/>
      <c r="JJ108" s="1"/>
      <c r="JK108" s="1"/>
      <c r="JL108" s="1"/>
      <c r="JM108" s="1"/>
      <c r="JN108" s="1"/>
      <c r="JO108" s="1"/>
      <c r="JP108" s="1"/>
      <c r="JQ108" s="1"/>
      <c r="JR108" s="1"/>
      <c r="JS108" s="1"/>
      <c r="JT108" s="1"/>
      <c r="JU108" s="1"/>
      <c r="JV108" s="1"/>
      <c r="JW108" s="1"/>
      <c r="JX108" s="1"/>
      <c r="JY108" s="1"/>
      <c r="JZ108" s="1"/>
      <c r="KA108" s="1"/>
      <c r="KB108" s="1"/>
      <c r="KC108" s="1"/>
      <c r="KD108" s="1"/>
      <c r="KE108" s="1"/>
      <c r="KF108" s="1"/>
      <c r="KG108" s="1"/>
      <c r="KH108" s="1"/>
      <c r="KI108" s="1"/>
      <c r="KJ108" s="1"/>
      <c r="KK108" s="1"/>
      <c r="KL108" s="1"/>
      <c r="KM108" s="1"/>
      <c r="KN108" s="1"/>
      <c r="KO108" s="1"/>
      <c r="KP108" s="1"/>
      <c r="KQ108" s="1"/>
      <c r="KR108" s="1"/>
      <c r="KS108" s="1"/>
      <c r="KT108" s="1"/>
      <c r="KU108" s="1"/>
      <c r="KV108" s="1"/>
      <c r="KW108" s="1"/>
      <c r="KX108" s="1"/>
      <c r="KY108" s="1"/>
      <c r="KZ108" s="1"/>
      <c r="LA108" s="1"/>
      <c r="LB108" s="1"/>
      <c r="LC108" s="1"/>
      <c r="LD108" s="1"/>
      <c r="LE108" s="1"/>
      <c r="LF108" s="1"/>
      <c r="LG108" s="1"/>
      <c r="LH108" s="1"/>
      <c r="LI108" s="1"/>
      <c r="LJ108" s="1"/>
      <c r="LK108" s="1"/>
      <c r="LL108" s="1"/>
      <c r="LM108" s="1"/>
      <c r="LN108" s="1"/>
      <c r="LO108" s="1"/>
      <c r="LP108" s="1"/>
      <c r="LQ108" s="1"/>
      <c r="LR108" s="1"/>
      <c r="LS108" s="1"/>
      <c r="LT108" s="1"/>
      <c r="LU108" s="1"/>
      <c r="LV108" s="1"/>
      <c r="LW108" s="1"/>
      <c r="LX108" s="1"/>
      <c r="LY108" s="1"/>
      <c r="LZ108" s="1"/>
      <c r="MA108" s="1"/>
      <c r="MB108" s="1"/>
      <c r="MC108" s="1"/>
      <c r="MD108" s="1"/>
      <c r="ME108" s="1"/>
      <c r="MF108" s="1"/>
      <c r="MG108" s="1"/>
      <c r="MH108" s="1"/>
      <c r="MI108" s="1"/>
      <c r="MJ108" s="1"/>
      <c r="MK108" s="1"/>
      <c r="ML108" s="1"/>
      <c r="MM108" s="1"/>
      <c r="MN108" s="1"/>
      <c r="MO108" s="1"/>
      <c r="MP108" s="1"/>
      <c r="MQ108" s="1"/>
      <c r="MR108" s="1"/>
      <c r="MS108" s="1"/>
      <c r="MT108" s="1"/>
      <c r="MU108" s="1"/>
      <c r="MV108" s="1"/>
      <c r="MW108" s="1"/>
      <c r="MX108" s="1"/>
      <c r="MY108" s="1"/>
      <c r="MZ108" s="1"/>
      <c r="NA108" s="1"/>
      <c r="NB108" s="1"/>
      <c r="NC108" s="1"/>
      <c r="ND108" s="1"/>
      <c r="NE108" s="1"/>
      <c r="NF108" s="1"/>
      <c r="NG108" s="1"/>
      <c r="NH108" s="1"/>
      <c r="NI108" s="1"/>
      <c r="NJ108" s="1"/>
      <c r="NK108" s="1"/>
      <c r="NL108" s="1"/>
      <c r="NM108" s="1"/>
      <c r="NN108" s="1"/>
      <c r="NO108" s="1"/>
      <c r="NP108" s="1"/>
      <c r="NQ108" s="1"/>
      <c r="NR108" s="1"/>
      <c r="NS108" s="1"/>
      <c r="NT108" s="1"/>
      <c r="NU108" s="1"/>
      <c r="NV108" s="1"/>
      <c r="NW108" s="1"/>
      <c r="NX108" s="1"/>
      <c r="NY108" s="1"/>
      <c r="NZ108" s="1"/>
      <c r="OA108" s="1"/>
      <c r="OB108" s="1"/>
      <c r="OC108" s="1"/>
      <c r="OD108" s="1"/>
      <c r="OE108" s="1"/>
      <c r="OF108" s="1"/>
      <c r="OG108" s="1"/>
      <c r="OH108" s="1"/>
      <c r="OI108" s="1"/>
      <c r="OJ108" s="1"/>
      <c r="OK108" s="1"/>
      <c r="OL108" s="1"/>
      <c r="OM108" s="1"/>
      <c r="ON108" s="1"/>
      <c r="OO108" s="1"/>
      <c r="OP108" s="1"/>
      <c r="OQ108" s="1"/>
      <c r="OR108" s="1"/>
      <c r="OS108" s="1"/>
      <c r="OT108" s="1"/>
      <c r="OU108" s="1"/>
      <c r="OV108" s="1"/>
      <c r="OW108" s="1"/>
      <c r="OX108" s="1"/>
      <c r="OY108" s="1"/>
      <c r="OZ108" s="1"/>
      <c r="PA108" s="1"/>
      <c r="PB108" s="1"/>
      <c r="PC108" s="1"/>
      <c r="PD108" s="1"/>
      <c r="PE108" s="1"/>
      <c r="PF108" s="1"/>
      <c r="PG108" s="1"/>
      <c r="PH108" s="1"/>
      <c r="PI108" s="1"/>
      <c r="PJ108" s="1"/>
      <c r="PK108" s="1"/>
      <c r="PL108" s="1"/>
      <c r="PM108" s="1"/>
      <c r="PN108" s="1"/>
      <c r="PO108" s="1"/>
      <c r="PP108" s="1"/>
      <c r="PQ108" s="1"/>
      <c r="PR108" s="1"/>
      <c r="PS108" s="1"/>
      <c r="PT108" s="1"/>
      <c r="PU108" s="1"/>
      <c r="PV108" s="1"/>
      <c r="PW108" s="1"/>
      <c r="PX108" s="1"/>
      <c r="PY108" s="1"/>
      <c r="PZ108" s="1"/>
      <c r="QA108" s="1"/>
      <c r="QB108" s="1"/>
      <c r="QC108" s="1"/>
      <c r="QD108" s="1"/>
      <c r="QE108" s="1"/>
      <c r="QF108" s="1"/>
      <c r="QG108" s="1"/>
      <c r="QH108" s="1"/>
      <c r="QI108" s="1"/>
      <c r="QJ108" s="1"/>
      <c r="QK108" s="1"/>
      <c r="QL108" s="1"/>
      <c r="QM108" s="1"/>
      <c r="QN108" s="1"/>
      <c r="QO108" s="1"/>
      <c r="QP108" s="1"/>
      <c r="QQ108" s="1"/>
      <c r="QR108" s="1"/>
      <c r="QS108" s="1"/>
      <c r="QT108" s="1"/>
      <c r="QU108" s="1"/>
      <c r="QV108" s="1"/>
      <c r="QW108" s="1"/>
      <c r="QX108" s="1"/>
      <c r="QY108" s="1"/>
      <c r="QZ108" s="1"/>
      <c r="RA108" s="1"/>
      <c r="RB108" s="1"/>
      <c r="RC108" s="1"/>
      <c r="RD108" s="1"/>
      <c r="RE108" s="1"/>
      <c r="RF108" s="1"/>
      <c r="RG108" s="1"/>
      <c r="RH108" s="1"/>
      <c r="RI108" s="1"/>
      <c r="RJ108" s="1"/>
      <c r="RK108" s="1"/>
      <c r="RL108" s="1"/>
      <c r="RM108" s="1"/>
      <c r="RN108" s="1"/>
      <c r="RO108" s="1"/>
      <c r="RP108" s="1"/>
      <c r="RQ108" s="1"/>
      <c r="RR108" s="1"/>
      <c r="RS108" s="1"/>
      <c r="RT108" s="1"/>
      <c r="RU108" s="1"/>
      <c r="RV108" s="1"/>
      <c r="RW108" s="1"/>
      <c r="RX108" s="1"/>
      <c r="RY108" s="1"/>
      <c r="RZ108" s="1"/>
      <c r="SA108" s="1"/>
      <c r="SB108" s="1"/>
      <c r="SC108" s="1"/>
      <c r="SD108" s="1"/>
      <c r="SE108" s="1"/>
      <c r="SF108" s="1"/>
      <c r="SG108" s="1"/>
      <c r="SH108" s="1"/>
      <c r="SI108" s="1"/>
      <c r="SJ108" s="1"/>
      <c r="SK108" s="1"/>
      <c r="SL108" s="1"/>
      <c r="SM108" s="1"/>
      <c r="SN108" s="1"/>
      <c r="SO108" s="1"/>
      <c r="SP108" s="1"/>
      <c r="SQ108" s="1"/>
      <c r="SR108" s="1"/>
      <c r="SS108" s="1"/>
      <c r="ST108" s="1"/>
      <c r="SU108" s="1"/>
      <c r="SV108" s="1"/>
      <c r="SW108" s="1"/>
      <c r="SX108" s="1"/>
      <c r="SY108" s="1"/>
      <c r="SZ108" s="1"/>
      <c r="TA108" s="1"/>
      <c r="TB108" s="1"/>
      <c r="TC108" s="1"/>
      <c r="TD108" s="1"/>
      <c r="TE108" s="1"/>
      <c r="TF108" s="1"/>
      <c r="TG108" s="1"/>
      <c r="TH108" s="1"/>
      <c r="TI108" s="1"/>
      <c r="TJ108" s="1"/>
      <c r="TK108" s="1"/>
      <c r="TL108" s="1"/>
      <c r="TM108" s="1"/>
      <c r="TN108" s="1"/>
      <c r="TO108" s="1"/>
      <c r="TP108" s="1"/>
      <c r="TQ108" s="1"/>
      <c r="TR108" s="1"/>
      <c r="TS108" s="1"/>
      <c r="TT108" s="1"/>
      <c r="TU108" s="1"/>
      <c r="TV108" s="1"/>
      <c r="TW108" s="1"/>
      <c r="TX108" s="1"/>
      <c r="TY108" s="1"/>
      <c r="TZ108" s="1"/>
      <c r="UA108" s="1"/>
      <c r="UB108" s="1"/>
      <c r="UC108" s="1"/>
      <c r="UD108" s="1"/>
      <c r="UE108" s="1"/>
      <c r="UF108" s="1"/>
      <c r="UG108" s="1"/>
      <c r="UH108" s="1"/>
      <c r="UI108" s="1"/>
      <c r="UJ108" s="1"/>
      <c r="UK108" s="1"/>
      <c r="UL108" s="1"/>
      <c r="UM108" s="1"/>
      <c r="UN108" s="1"/>
      <c r="UO108" s="1"/>
      <c r="UP108" s="1"/>
      <c r="UQ108" s="1"/>
      <c r="UR108" s="1"/>
      <c r="US108" s="1"/>
      <c r="UT108" s="1"/>
      <c r="UU108" s="1"/>
      <c r="UV108" s="1"/>
      <c r="UW108" s="1"/>
      <c r="UX108" s="1"/>
      <c r="UY108" s="1"/>
      <c r="UZ108" s="1"/>
      <c r="VA108" s="1"/>
      <c r="VB108" s="1"/>
      <c r="VC108" s="1"/>
      <c r="VD108" s="1"/>
      <c r="VE108" s="1"/>
      <c r="VF108" s="1"/>
      <c r="VG108" s="1"/>
      <c r="VH108" s="1"/>
      <c r="VI108" s="1"/>
      <c r="VJ108" s="1"/>
      <c r="VK108" s="1"/>
      <c r="VL108" s="1"/>
      <c r="VM108" s="1"/>
      <c r="VN108" s="1"/>
      <c r="VO108" s="1"/>
      <c r="VP108" s="1"/>
    </row>
    <row r="109" spans="2:588" s="2" customFormat="1" x14ac:dyDescent="0.25">
      <c r="B109" s="1"/>
      <c r="C109" s="1"/>
      <c r="D109" s="1"/>
      <c r="E109" s="1"/>
      <c r="F109" s="1"/>
      <c r="G109" s="101"/>
      <c r="H109" s="1"/>
      <c r="J109" s="57"/>
      <c r="K109" s="18"/>
      <c r="L109" s="18"/>
      <c r="M109" s="18"/>
      <c r="N109" s="18"/>
      <c r="O109" s="18"/>
      <c r="P109" s="18"/>
      <c r="Q109" s="18"/>
      <c r="R109" s="18"/>
      <c r="S109" s="18"/>
      <c r="T109" s="18"/>
      <c r="U109" s="18"/>
      <c r="V109" s="18"/>
      <c r="W109" s="18"/>
      <c r="X109" s="18"/>
      <c r="Y109" s="18"/>
      <c r="Z109" s="18"/>
      <c r="AA109" s="18"/>
      <c r="AB109" s="18"/>
      <c r="AC109" s="18"/>
      <c r="AD109" s="18"/>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c r="GK109" s="1"/>
      <c r="GL109" s="1"/>
      <c r="GM109" s="1"/>
      <c r="GN109" s="1"/>
      <c r="GO109" s="1"/>
      <c r="GP109" s="1"/>
      <c r="GQ109" s="1"/>
      <c r="GR109" s="1"/>
      <c r="GS109" s="1"/>
      <c r="GT109" s="1"/>
      <c r="GU109" s="1"/>
      <c r="GV109" s="1"/>
      <c r="GW109" s="1"/>
      <c r="GX109" s="1"/>
      <c r="GY109" s="1"/>
      <c r="GZ109" s="1"/>
      <c r="HA109" s="1"/>
      <c r="HB109" s="1"/>
      <c r="HC109" s="1"/>
      <c r="HD109" s="1"/>
      <c r="HE109" s="1"/>
      <c r="HF109" s="1"/>
      <c r="HG109" s="1"/>
      <c r="HH109" s="1"/>
      <c r="HI109" s="1"/>
      <c r="HJ109" s="1"/>
      <c r="HK109" s="1"/>
      <c r="HL109" s="1"/>
      <c r="HM109" s="1"/>
      <c r="HN109" s="1"/>
      <c r="HO109" s="1"/>
      <c r="HP109" s="1"/>
      <c r="HQ109" s="1"/>
      <c r="HR109" s="1"/>
      <c r="HS109" s="1"/>
      <c r="HT109" s="1"/>
      <c r="HU109" s="1"/>
      <c r="HV109" s="1"/>
      <c r="HW109" s="1"/>
      <c r="HX109" s="1"/>
      <c r="HY109" s="1"/>
      <c r="HZ109" s="1"/>
      <c r="IA109" s="1"/>
      <c r="IB109" s="1"/>
      <c r="IC109" s="1"/>
      <c r="ID109" s="1"/>
      <c r="IE109" s="1"/>
      <c r="IF109" s="1"/>
      <c r="IG109" s="1"/>
      <c r="IH109" s="1"/>
      <c r="II109" s="1"/>
      <c r="IJ109" s="1"/>
      <c r="IK109" s="1"/>
      <c r="IL109" s="1"/>
      <c r="IM109" s="1"/>
      <c r="IN109" s="1"/>
      <c r="IO109" s="1"/>
      <c r="IP109" s="1"/>
      <c r="IQ109" s="1"/>
      <c r="IR109" s="1"/>
      <c r="IS109" s="1"/>
      <c r="IT109" s="1"/>
      <c r="IU109" s="1"/>
      <c r="IV109" s="1"/>
      <c r="IW109" s="1"/>
      <c r="IX109" s="1"/>
      <c r="IY109" s="1"/>
      <c r="IZ109" s="1"/>
      <c r="JA109" s="1"/>
      <c r="JB109" s="1"/>
      <c r="JC109" s="1"/>
      <c r="JD109" s="1"/>
      <c r="JE109" s="1"/>
      <c r="JF109" s="1"/>
      <c r="JG109" s="1"/>
      <c r="JH109" s="1"/>
      <c r="JI109" s="1"/>
      <c r="JJ109" s="1"/>
      <c r="JK109" s="1"/>
      <c r="JL109" s="1"/>
      <c r="JM109" s="1"/>
      <c r="JN109" s="1"/>
      <c r="JO109" s="1"/>
      <c r="JP109" s="1"/>
      <c r="JQ109" s="1"/>
      <c r="JR109" s="1"/>
      <c r="JS109" s="1"/>
      <c r="JT109" s="1"/>
      <c r="JU109" s="1"/>
      <c r="JV109" s="1"/>
      <c r="JW109" s="1"/>
      <c r="JX109" s="1"/>
      <c r="JY109" s="1"/>
      <c r="JZ109" s="1"/>
      <c r="KA109" s="1"/>
      <c r="KB109" s="1"/>
      <c r="KC109" s="1"/>
      <c r="KD109" s="1"/>
      <c r="KE109" s="1"/>
      <c r="KF109" s="1"/>
      <c r="KG109" s="1"/>
      <c r="KH109" s="1"/>
      <c r="KI109" s="1"/>
      <c r="KJ109" s="1"/>
      <c r="KK109" s="1"/>
      <c r="KL109" s="1"/>
      <c r="KM109" s="1"/>
      <c r="KN109" s="1"/>
      <c r="KO109" s="1"/>
      <c r="KP109" s="1"/>
      <c r="KQ109" s="1"/>
      <c r="KR109" s="1"/>
      <c r="KS109" s="1"/>
      <c r="KT109" s="1"/>
      <c r="KU109" s="1"/>
      <c r="KV109" s="1"/>
      <c r="KW109" s="1"/>
      <c r="KX109" s="1"/>
      <c r="KY109" s="1"/>
      <c r="KZ109" s="1"/>
      <c r="LA109" s="1"/>
      <c r="LB109" s="1"/>
      <c r="LC109" s="1"/>
      <c r="LD109" s="1"/>
      <c r="LE109" s="1"/>
      <c r="LF109" s="1"/>
      <c r="LG109" s="1"/>
      <c r="LH109" s="1"/>
      <c r="LI109" s="1"/>
      <c r="LJ109" s="1"/>
      <c r="LK109" s="1"/>
      <c r="LL109" s="1"/>
      <c r="LM109" s="1"/>
      <c r="LN109" s="1"/>
      <c r="LO109" s="1"/>
      <c r="LP109" s="1"/>
      <c r="LQ109" s="1"/>
      <c r="LR109" s="1"/>
      <c r="LS109" s="1"/>
      <c r="LT109" s="1"/>
      <c r="LU109" s="1"/>
      <c r="LV109" s="1"/>
      <c r="LW109" s="1"/>
      <c r="LX109" s="1"/>
      <c r="LY109" s="1"/>
      <c r="LZ109" s="1"/>
      <c r="MA109" s="1"/>
      <c r="MB109" s="1"/>
      <c r="MC109" s="1"/>
      <c r="MD109" s="1"/>
      <c r="ME109" s="1"/>
      <c r="MF109" s="1"/>
      <c r="MG109" s="1"/>
      <c r="MH109" s="1"/>
      <c r="MI109" s="1"/>
      <c r="MJ109" s="1"/>
      <c r="MK109" s="1"/>
      <c r="ML109" s="1"/>
      <c r="MM109" s="1"/>
      <c r="MN109" s="1"/>
      <c r="MO109" s="1"/>
      <c r="MP109" s="1"/>
      <c r="MQ109" s="1"/>
      <c r="MR109" s="1"/>
      <c r="MS109" s="1"/>
      <c r="MT109" s="1"/>
      <c r="MU109" s="1"/>
      <c r="MV109" s="1"/>
      <c r="MW109" s="1"/>
      <c r="MX109" s="1"/>
      <c r="MY109" s="1"/>
      <c r="MZ109" s="1"/>
      <c r="NA109" s="1"/>
      <c r="NB109" s="1"/>
      <c r="NC109" s="1"/>
      <c r="ND109" s="1"/>
      <c r="NE109" s="1"/>
      <c r="NF109" s="1"/>
      <c r="NG109" s="1"/>
      <c r="NH109" s="1"/>
      <c r="NI109" s="1"/>
      <c r="NJ109" s="1"/>
      <c r="NK109" s="1"/>
      <c r="NL109" s="1"/>
      <c r="NM109" s="1"/>
      <c r="NN109" s="1"/>
      <c r="NO109" s="1"/>
      <c r="NP109" s="1"/>
      <c r="NQ109" s="1"/>
      <c r="NR109" s="1"/>
      <c r="NS109" s="1"/>
      <c r="NT109" s="1"/>
      <c r="NU109" s="1"/>
      <c r="NV109" s="1"/>
      <c r="NW109" s="1"/>
      <c r="NX109" s="1"/>
      <c r="NY109" s="1"/>
      <c r="NZ109" s="1"/>
      <c r="OA109" s="1"/>
      <c r="OB109" s="1"/>
      <c r="OC109" s="1"/>
      <c r="OD109" s="1"/>
      <c r="OE109" s="1"/>
      <c r="OF109" s="1"/>
      <c r="OG109" s="1"/>
      <c r="OH109" s="1"/>
      <c r="OI109" s="1"/>
      <c r="OJ109" s="1"/>
      <c r="OK109" s="1"/>
      <c r="OL109" s="1"/>
      <c r="OM109" s="1"/>
      <c r="ON109" s="1"/>
      <c r="OO109" s="1"/>
      <c r="OP109" s="1"/>
      <c r="OQ109" s="1"/>
      <c r="OR109" s="1"/>
      <c r="OS109" s="1"/>
      <c r="OT109" s="1"/>
      <c r="OU109" s="1"/>
      <c r="OV109" s="1"/>
      <c r="OW109" s="1"/>
      <c r="OX109" s="1"/>
      <c r="OY109" s="1"/>
      <c r="OZ109" s="1"/>
      <c r="PA109" s="1"/>
      <c r="PB109" s="1"/>
      <c r="PC109" s="1"/>
      <c r="PD109" s="1"/>
      <c r="PE109" s="1"/>
      <c r="PF109" s="1"/>
      <c r="PG109" s="1"/>
      <c r="PH109" s="1"/>
      <c r="PI109" s="1"/>
      <c r="PJ109" s="1"/>
      <c r="PK109" s="1"/>
      <c r="PL109" s="1"/>
      <c r="PM109" s="1"/>
      <c r="PN109" s="1"/>
      <c r="PO109" s="1"/>
      <c r="PP109" s="1"/>
      <c r="PQ109" s="1"/>
      <c r="PR109" s="1"/>
      <c r="PS109" s="1"/>
      <c r="PT109" s="1"/>
      <c r="PU109" s="1"/>
      <c r="PV109" s="1"/>
      <c r="PW109" s="1"/>
      <c r="PX109" s="1"/>
      <c r="PY109" s="1"/>
      <c r="PZ109" s="1"/>
      <c r="QA109" s="1"/>
      <c r="QB109" s="1"/>
      <c r="QC109" s="1"/>
      <c r="QD109" s="1"/>
      <c r="QE109" s="1"/>
      <c r="QF109" s="1"/>
      <c r="QG109" s="1"/>
      <c r="QH109" s="1"/>
      <c r="QI109" s="1"/>
      <c r="QJ109" s="1"/>
      <c r="QK109" s="1"/>
      <c r="QL109" s="1"/>
      <c r="QM109" s="1"/>
      <c r="QN109" s="1"/>
      <c r="QO109" s="1"/>
      <c r="QP109" s="1"/>
      <c r="QQ109" s="1"/>
      <c r="QR109" s="1"/>
      <c r="QS109" s="1"/>
      <c r="QT109" s="1"/>
      <c r="QU109" s="1"/>
      <c r="QV109" s="1"/>
      <c r="QW109" s="1"/>
      <c r="QX109" s="1"/>
      <c r="QY109" s="1"/>
      <c r="QZ109" s="1"/>
      <c r="RA109" s="1"/>
      <c r="RB109" s="1"/>
      <c r="RC109" s="1"/>
      <c r="RD109" s="1"/>
      <c r="RE109" s="1"/>
      <c r="RF109" s="1"/>
      <c r="RG109" s="1"/>
      <c r="RH109" s="1"/>
      <c r="RI109" s="1"/>
      <c r="RJ109" s="1"/>
      <c r="RK109" s="1"/>
      <c r="RL109" s="1"/>
      <c r="RM109" s="1"/>
      <c r="RN109" s="1"/>
      <c r="RO109" s="1"/>
      <c r="RP109" s="1"/>
      <c r="RQ109" s="1"/>
      <c r="RR109" s="1"/>
      <c r="RS109" s="1"/>
      <c r="RT109" s="1"/>
      <c r="RU109" s="1"/>
      <c r="RV109" s="1"/>
      <c r="RW109" s="1"/>
      <c r="RX109" s="1"/>
      <c r="RY109" s="1"/>
      <c r="RZ109" s="1"/>
      <c r="SA109" s="1"/>
      <c r="SB109" s="1"/>
      <c r="SC109" s="1"/>
      <c r="SD109" s="1"/>
      <c r="SE109" s="1"/>
      <c r="SF109" s="1"/>
      <c r="SG109" s="1"/>
      <c r="SH109" s="1"/>
      <c r="SI109" s="1"/>
      <c r="SJ109" s="1"/>
      <c r="SK109" s="1"/>
      <c r="SL109" s="1"/>
      <c r="SM109" s="1"/>
      <c r="SN109" s="1"/>
      <c r="SO109" s="1"/>
      <c r="SP109" s="1"/>
      <c r="SQ109" s="1"/>
      <c r="SR109" s="1"/>
      <c r="SS109" s="1"/>
      <c r="ST109" s="1"/>
      <c r="SU109" s="1"/>
      <c r="SV109" s="1"/>
      <c r="SW109" s="1"/>
      <c r="SX109" s="1"/>
      <c r="SY109" s="1"/>
      <c r="SZ109" s="1"/>
      <c r="TA109" s="1"/>
      <c r="TB109" s="1"/>
      <c r="TC109" s="1"/>
      <c r="TD109" s="1"/>
      <c r="TE109" s="1"/>
      <c r="TF109" s="1"/>
      <c r="TG109" s="1"/>
      <c r="TH109" s="1"/>
      <c r="TI109" s="1"/>
      <c r="TJ109" s="1"/>
      <c r="TK109" s="1"/>
      <c r="TL109" s="1"/>
      <c r="TM109" s="1"/>
      <c r="TN109" s="1"/>
      <c r="TO109" s="1"/>
      <c r="TP109" s="1"/>
      <c r="TQ109" s="1"/>
      <c r="TR109" s="1"/>
      <c r="TS109" s="1"/>
      <c r="TT109" s="1"/>
      <c r="TU109" s="1"/>
      <c r="TV109" s="1"/>
      <c r="TW109" s="1"/>
      <c r="TX109" s="1"/>
      <c r="TY109" s="1"/>
      <c r="TZ109" s="1"/>
      <c r="UA109" s="1"/>
      <c r="UB109" s="1"/>
      <c r="UC109" s="1"/>
      <c r="UD109" s="1"/>
      <c r="UE109" s="1"/>
      <c r="UF109" s="1"/>
      <c r="UG109" s="1"/>
      <c r="UH109" s="1"/>
      <c r="UI109" s="1"/>
      <c r="UJ109" s="1"/>
      <c r="UK109" s="1"/>
      <c r="UL109" s="1"/>
      <c r="UM109" s="1"/>
      <c r="UN109" s="1"/>
      <c r="UO109" s="1"/>
      <c r="UP109" s="1"/>
      <c r="UQ109" s="1"/>
      <c r="UR109" s="1"/>
      <c r="US109" s="1"/>
      <c r="UT109" s="1"/>
      <c r="UU109" s="1"/>
      <c r="UV109" s="1"/>
      <c r="UW109" s="1"/>
      <c r="UX109" s="1"/>
      <c r="UY109" s="1"/>
      <c r="UZ109" s="1"/>
      <c r="VA109" s="1"/>
      <c r="VB109" s="1"/>
      <c r="VC109" s="1"/>
      <c r="VD109" s="1"/>
      <c r="VE109" s="1"/>
      <c r="VF109" s="1"/>
      <c r="VG109" s="1"/>
      <c r="VH109" s="1"/>
      <c r="VI109" s="1"/>
      <c r="VJ109" s="1"/>
      <c r="VK109" s="1"/>
      <c r="VL109" s="1"/>
      <c r="VM109" s="1"/>
      <c r="VN109" s="1"/>
      <c r="VO109" s="1"/>
      <c r="VP109" s="1"/>
    </row>
    <row r="110" spans="2:588" s="2" customFormat="1" x14ac:dyDescent="0.25">
      <c r="B110" s="1"/>
      <c r="C110" s="1"/>
      <c r="D110" s="1"/>
      <c r="E110" s="1"/>
      <c r="F110" s="1"/>
      <c r="G110" s="101"/>
      <c r="H110" s="1"/>
      <c r="J110" s="57"/>
      <c r="K110" s="18"/>
      <c r="L110" s="18"/>
      <c r="M110" s="18"/>
      <c r="N110" s="18"/>
      <c r="O110" s="18"/>
      <c r="P110" s="18"/>
      <c r="Q110" s="18"/>
      <c r="R110" s="18"/>
      <c r="S110" s="18"/>
      <c r="T110" s="18"/>
      <c r="U110" s="18"/>
      <c r="V110" s="18"/>
      <c r="W110" s="18"/>
      <c r="X110" s="18"/>
      <c r="Y110" s="18"/>
      <c r="Z110" s="18"/>
      <c r="AA110" s="18"/>
      <c r="AB110" s="18"/>
      <c r="AC110" s="18"/>
      <c r="AD110" s="18"/>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c r="GK110" s="1"/>
      <c r="GL110" s="1"/>
      <c r="GM110" s="1"/>
      <c r="GN110" s="1"/>
      <c r="GO110" s="1"/>
      <c r="GP110" s="1"/>
      <c r="GQ110" s="1"/>
      <c r="GR110" s="1"/>
      <c r="GS110" s="1"/>
      <c r="GT110" s="1"/>
      <c r="GU110" s="1"/>
      <c r="GV110" s="1"/>
      <c r="GW110" s="1"/>
      <c r="GX110" s="1"/>
      <c r="GY110" s="1"/>
      <c r="GZ110" s="1"/>
      <c r="HA110" s="1"/>
      <c r="HB110" s="1"/>
      <c r="HC110" s="1"/>
      <c r="HD110" s="1"/>
      <c r="HE110" s="1"/>
      <c r="HF110" s="1"/>
      <c r="HG110" s="1"/>
      <c r="HH110" s="1"/>
      <c r="HI110" s="1"/>
      <c r="HJ110" s="1"/>
      <c r="HK110" s="1"/>
      <c r="HL110" s="1"/>
      <c r="HM110" s="1"/>
      <c r="HN110" s="1"/>
      <c r="HO110" s="1"/>
      <c r="HP110" s="1"/>
      <c r="HQ110" s="1"/>
      <c r="HR110" s="1"/>
      <c r="HS110" s="1"/>
      <c r="HT110" s="1"/>
      <c r="HU110" s="1"/>
      <c r="HV110" s="1"/>
      <c r="HW110" s="1"/>
      <c r="HX110" s="1"/>
      <c r="HY110" s="1"/>
      <c r="HZ110" s="1"/>
      <c r="IA110" s="1"/>
      <c r="IB110" s="1"/>
      <c r="IC110" s="1"/>
      <c r="ID110" s="1"/>
      <c r="IE110" s="1"/>
      <c r="IF110" s="1"/>
      <c r="IG110" s="1"/>
      <c r="IH110" s="1"/>
      <c r="II110" s="1"/>
      <c r="IJ110" s="1"/>
      <c r="IK110" s="1"/>
      <c r="IL110" s="1"/>
      <c r="IM110" s="1"/>
      <c r="IN110" s="1"/>
      <c r="IO110" s="1"/>
      <c r="IP110" s="1"/>
      <c r="IQ110" s="1"/>
      <c r="IR110" s="1"/>
      <c r="IS110" s="1"/>
      <c r="IT110" s="1"/>
      <c r="IU110" s="1"/>
      <c r="IV110" s="1"/>
      <c r="IW110" s="1"/>
      <c r="IX110" s="1"/>
      <c r="IY110" s="1"/>
      <c r="IZ110" s="1"/>
      <c r="JA110" s="1"/>
      <c r="JB110" s="1"/>
      <c r="JC110" s="1"/>
      <c r="JD110" s="1"/>
      <c r="JE110" s="1"/>
      <c r="JF110" s="1"/>
      <c r="JG110" s="1"/>
      <c r="JH110" s="1"/>
      <c r="JI110" s="1"/>
      <c r="JJ110" s="1"/>
      <c r="JK110" s="1"/>
      <c r="JL110" s="1"/>
      <c r="JM110" s="1"/>
      <c r="JN110" s="1"/>
      <c r="JO110" s="1"/>
      <c r="JP110" s="1"/>
      <c r="JQ110" s="1"/>
      <c r="JR110" s="1"/>
      <c r="JS110" s="1"/>
      <c r="JT110" s="1"/>
      <c r="JU110" s="1"/>
      <c r="JV110" s="1"/>
      <c r="JW110" s="1"/>
      <c r="JX110" s="1"/>
      <c r="JY110" s="1"/>
      <c r="JZ110" s="1"/>
      <c r="KA110" s="1"/>
      <c r="KB110" s="1"/>
      <c r="KC110" s="1"/>
      <c r="KD110" s="1"/>
      <c r="KE110" s="1"/>
      <c r="KF110" s="1"/>
      <c r="KG110" s="1"/>
      <c r="KH110" s="1"/>
      <c r="KI110" s="1"/>
      <c r="KJ110" s="1"/>
      <c r="KK110" s="1"/>
      <c r="KL110" s="1"/>
      <c r="KM110" s="1"/>
      <c r="KN110" s="1"/>
      <c r="KO110" s="1"/>
      <c r="KP110" s="1"/>
      <c r="KQ110" s="1"/>
      <c r="KR110" s="1"/>
      <c r="KS110" s="1"/>
      <c r="KT110" s="1"/>
      <c r="KU110" s="1"/>
      <c r="KV110" s="1"/>
      <c r="KW110" s="1"/>
      <c r="KX110" s="1"/>
      <c r="KY110" s="1"/>
      <c r="KZ110" s="1"/>
      <c r="LA110" s="1"/>
      <c r="LB110" s="1"/>
      <c r="LC110" s="1"/>
      <c r="LD110" s="1"/>
      <c r="LE110" s="1"/>
      <c r="LF110" s="1"/>
      <c r="LG110" s="1"/>
      <c r="LH110" s="1"/>
      <c r="LI110" s="1"/>
      <c r="LJ110" s="1"/>
      <c r="LK110" s="1"/>
      <c r="LL110" s="1"/>
      <c r="LM110" s="1"/>
      <c r="LN110" s="1"/>
      <c r="LO110" s="1"/>
      <c r="LP110" s="1"/>
      <c r="LQ110" s="1"/>
      <c r="LR110" s="1"/>
      <c r="LS110" s="1"/>
      <c r="LT110" s="1"/>
      <c r="LU110" s="1"/>
      <c r="LV110" s="1"/>
      <c r="LW110" s="1"/>
      <c r="LX110" s="1"/>
      <c r="LY110" s="1"/>
      <c r="LZ110" s="1"/>
      <c r="MA110" s="1"/>
      <c r="MB110" s="1"/>
      <c r="MC110" s="1"/>
      <c r="MD110" s="1"/>
      <c r="ME110" s="1"/>
      <c r="MF110" s="1"/>
      <c r="MG110" s="1"/>
      <c r="MH110" s="1"/>
      <c r="MI110" s="1"/>
      <c r="MJ110" s="1"/>
      <c r="MK110" s="1"/>
      <c r="ML110" s="1"/>
      <c r="MM110" s="1"/>
      <c r="MN110" s="1"/>
      <c r="MO110" s="1"/>
      <c r="MP110" s="1"/>
      <c r="MQ110" s="1"/>
      <c r="MR110" s="1"/>
      <c r="MS110" s="1"/>
      <c r="MT110" s="1"/>
      <c r="MU110" s="1"/>
      <c r="MV110" s="1"/>
      <c r="MW110" s="1"/>
      <c r="MX110" s="1"/>
      <c r="MY110" s="1"/>
      <c r="MZ110" s="1"/>
      <c r="NA110" s="1"/>
      <c r="NB110" s="1"/>
      <c r="NC110" s="1"/>
      <c r="ND110" s="1"/>
      <c r="NE110" s="1"/>
      <c r="NF110" s="1"/>
      <c r="NG110" s="1"/>
      <c r="NH110" s="1"/>
      <c r="NI110" s="1"/>
      <c r="NJ110" s="1"/>
      <c r="NK110" s="1"/>
      <c r="NL110" s="1"/>
      <c r="NM110" s="1"/>
      <c r="NN110" s="1"/>
      <c r="NO110" s="1"/>
      <c r="NP110" s="1"/>
      <c r="NQ110" s="1"/>
      <c r="NR110" s="1"/>
      <c r="NS110" s="1"/>
      <c r="NT110" s="1"/>
      <c r="NU110" s="1"/>
      <c r="NV110" s="1"/>
      <c r="NW110" s="1"/>
      <c r="NX110" s="1"/>
      <c r="NY110" s="1"/>
      <c r="NZ110" s="1"/>
      <c r="OA110" s="1"/>
      <c r="OB110" s="1"/>
      <c r="OC110" s="1"/>
      <c r="OD110" s="1"/>
      <c r="OE110" s="1"/>
      <c r="OF110" s="1"/>
      <c r="OG110" s="1"/>
      <c r="OH110" s="1"/>
      <c r="OI110" s="1"/>
      <c r="OJ110" s="1"/>
      <c r="OK110" s="1"/>
      <c r="OL110" s="1"/>
      <c r="OM110" s="1"/>
      <c r="ON110" s="1"/>
      <c r="OO110" s="1"/>
      <c r="OP110" s="1"/>
      <c r="OQ110" s="1"/>
      <c r="OR110" s="1"/>
      <c r="OS110" s="1"/>
      <c r="OT110" s="1"/>
      <c r="OU110" s="1"/>
      <c r="OV110" s="1"/>
      <c r="OW110" s="1"/>
      <c r="OX110" s="1"/>
      <c r="OY110" s="1"/>
      <c r="OZ110" s="1"/>
      <c r="PA110" s="1"/>
      <c r="PB110" s="1"/>
      <c r="PC110" s="1"/>
      <c r="PD110" s="1"/>
      <c r="PE110" s="1"/>
      <c r="PF110" s="1"/>
      <c r="PG110" s="1"/>
      <c r="PH110" s="1"/>
      <c r="PI110" s="1"/>
      <c r="PJ110" s="1"/>
      <c r="PK110" s="1"/>
      <c r="PL110" s="1"/>
      <c r="PM110" s="1"/>
      <c r="PN110" s="1"/>
      <c r="PO110" s="1"/>
      <c r="PP110" s="1"/>
      <c r="PQ110" s="1"/>
      <c r="PR110" s="1"/>
      <c r="PS110" s="1"/>
      <c r="PT110" s="1"/>
      <c r="PU110" s="1"/>
      <c r="PV110" s="1"/>
      <c r="PW110" s="1"/>
      <c r="PX110" s="1"/>
      <c r="PY110" s="1"/>
      <c r="PZ110" s="1"/>
      <c r="QA110" s="1"/>
      <c r="QB110" s="1"/>
      <c r="QC110" s="1"/>
      <c r="QD110" s="1"/>
      <c r="QE110" s="1"/>
      <c r="QF110" s="1"/>
      <c r="QG110" s="1"/>
      <c r="QH110" s="1"/>
      <c r="QI110" s="1"/>
      <c r="QJ110" s="1"/>
      <c r="QK110" s="1"/>
      <c r="QL110" s="1"/>
      <c r="QM110" s="1"/>
      <c r="QN110" s="1"/>
      <c r="QO110" s="1"/>
      <c r="QP110" s="1"/>
      <c r="QQ110" s="1"/>
      <c r="QR110" s="1"/>
      <c r="QS110" s="1"/>
      <c r="QT110" s="1"/>
      <c r="QU110" s="1"/>
      <c r="QV110" s="1"/>
      <c r="QW110" s="1"/>
      <c r="QX110" s="1"/>
      <c r="QY110" s="1"/>
      <c r="QZ110" s="1"/>
      <c r="RA110" s="1"/>
      <c r="RB110" s="1"/>
      <c r="RC110" s="1"/>
      <c r="RD110" s="1"/>
      <c r="RE110" s="1"/>
      <c r="RF110" s="1"/>
      <c r="RG110" s="1"/>
      <c r="RH110" s="1"/>
      <c r="RI110" s="1"/>
      <c r="RJ110" s="1"/>
      <c r="RK110" s="1"/>
      <c r="RL110" s="1"/>
      <c r="RM110" s="1"/>
      <c r="RN110" s="1"/>
      <c r="RO110" s="1"/>
      <c r="RP110" s="1"/>
      <c r="RQ110" s="1"/>
      <c r="RR110" s="1"/>
      <c r="RS110" s="1"/>
      <c r="RT110" s="1"/>
      <c r="RU110" s="1"/>
      <c r="RV110" s="1"/>
      <c r="RW110" s="1"/>
      <c r="RX110" s="1"/>
      <c r="RY110" s="1"/>
      <c r="RZ110" s="1"/>
      <c r="SA110" s="1"/>
      <c r="SB110" s="1"/>
      <c r="SC110" s="1"/>
      <c r="SD110" s="1"/>
      <c r="SE110" s="1"/>
      <c r="SF110" s="1"/>
      <c r="SG110" s="1"/>
      <c r="SH110" s="1"/>
      <c r="SI110" s="1"/>
      <c r="SJ110" s="1"/>
      <c r="SK110" s="1"/>
      <c r="SL110" s="1"/>
      <c r="SM110" s="1"/>
      <c r="SN110" s="1"/>
      <c r="SO110" s="1"/>
      <c r="SP110" s="1"/>
      <c r="SQ110" s="1"/>
      <c r="SR110" s="1"/>
      <c r="SS110" s="1"/>
      <c r="ST110" s="1"/>
      <c r="SU110" s="1"/>
      <c r="SV110" s="1"/>
      <c r="SW110" s="1"/>
      <c r="SX110" s="1"/>
      <c r="SY110" s="1"/>
      <c r="SZ110" s="1"/>
      <c r="TA110" s="1"/>
      <c r="TB110" s="1"/>
      <c r="TC110" s="1"/>
      <c r="TD110" s="1"/>
      <c r="TE110" s="1"/>
      <c r="TF110" s="1"/>
      <c r="TG110" s="1"/>
      <c r="TH110" s="1"/>
      <c r="TI110" s="1"/>
      <c r="TJ110" s="1"/>
      <c r="TK110" s="1"/>
      <c r="TL110" s="1"/>
      <c r="TM110" s="1"/>
      <c r="TN110" s="1"/>
      <c r="TO110" s="1"/>
      <c r="TP110" s="1"/>
      <c r="TQ110" s="1"/>
      <c r="TR110" s="1"/>
      <c r="TS110" s="1"/>
      <c r="TT110" s="1"/>
      <c r="TU110" s="1"/>
      <c r="TV110" s="1"/>
      <c r="TW110" s="1"/>
      <c r="TX110" s="1"/>
      <c r="TY110" s="1"/>
      <c r="TZ110" s="1"/>
      <c r="UA110" s="1"/>
      <c r="UB110" s="1"/>
      <c r="UC110" s="1"/>
      <c r="UD110" s="1"/>
      <c r="UE110" s="1"/>
      <c r="UF110" s="1"/>
      <c r="UG110" s="1"/>
      <c r="UH110" s="1"/>
      <c r="UI110" s="1"/>
      <c r="UJ110" s="1"/>
      <c r="UK110" s="1"/>
      <c r="UL110" s="1"/>
      <c r="UM110" s="1"/>
      <c r="UN110" s="1"/>
      <c r="UO110" s="1"/>
      <c r="UP110" s="1"/>
      <c r="UQ110" s="1"/>
      <c r="UR110" s="1"/>
      <c r="US110" s="1"/>
      <c r="UT110" s="1"/>
      <c r="UU110" s="1"/>
      <c r="UV110" s="1"/>
      <c r="UW110" s="1"/>
      <c r="UX110" s="1"/>
      <c r="UY110" s="1"/>
      <c r="UZ110" s="1"/>
      <c r="VA110" s="1"/>
      <c r="VB110" s="1"/>
      <c r="VC110" s="1"/>
      <c r="VD110" s="1"/>
      <c r="VE110" s="1"/>
      <c r="VF110" s="1"/>
      <c r="VG110" s="1"/>
      <c r="VH110" s="1"/>
      <c r="VI110" s="1"/>
      <c r="VJ110" s="1"/>
      <c r="VK110" s="1"/>
      <c r="VL110" s="1"/>
      <c r="VM110" s="1"/>
      <c r="VN110" s="1"/>
      <c r="VO110" s="1"/>
      <c r="VP110" s="1"/>
    </row>
    <row r="111" spans="2:588" s="2" customFormat="1" x14ac:dyDescent="0.25">
      <c r="B111" s="1"/>
      <c r="C111" s="1"/>
      <c r="D111" s="1"/>
      <c r="E111" s="1"/>
      <c r="F111" s="1"/>
      <c r="G111" s="101"/>
      <c r="H111" s="1"/>
      <c r="J111" s="57"/>
      <c r="K111" s="18"/>
      <c r="L111" s="18"/>
      <c r="M111" s="18"/>
      <c r="N111" s="18"/>
      <c r="O111" s="18"/>
      <c r="P111" s="18"/>
      <c r="Q111" s="18"/>
      <c r="R111" s="18"/>
      <c r="S111" s="18"/>
      <c r="T111" s="18"/>
      <c r="U111" s="18"/>
      <c r="V111" s="18"/>
      <c r="W111" s="18"/>
      <c r="X111" s="18"/>
      <c r="Y111" s="18"/>
      <c r="Z111" s="18"/>
      <c r="AA111" s="18"/>
      <c r="AB111" s="18"/>
      <c r="AC111" s="18"/>
      <c r="AD111" s="18"/>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c r="GK111" s="1"/>
      <c r="GL111" s="1"/>
      <c r="GM111" s="1"/>
      <c r="GN111" s="1"/>
      <c r="GO111" s="1"/>
      <c r="GP111" s="1"/>
      <c r="GQ111" s="1"/>
      <c r="GR111" s="1"/>
      <c r="GS111" s="1"/>
      <c r="GT111" s="1"/>
      <c r="GU111" s="1"/>
      <c r="GV111" s="1"/>
      <c r="GW111" s="1"/>
      <c r="GX111" s="1"/>
      <c r="GY111" s="1"/>
      <c r="GZ111" s="1"/>
      <c r="HA111" s="1"/>
      <c r="HB111" s="1"/>
      <c r="HC111" s="1"/>
      <c r="HD111" s="1"/>
      <c r="HE111" s="1"/>
      <c r="HF111" s="1"/>
      <c r="HG111" s="1"/>
      <c r="HH111" s="1"/>
      <c r="HI111" s="1"/>
      <c r="HJ111" s="1"/>
      <c r="HK111" s="1"/>
      <c r="HL111" s="1"/>
      <c r="HM111" s="1"/>
      <c r="HN111" s="1"/>
      <c r="HO111" s="1"/>
      <c r="HP111" s="1"/>
      <c r="HQ111" s="1"/>
      <c r="HR111" s="1"/>
      <c r="HS111" s="1"/>
      <c r="HT111" s="1"/>
      <c r="HU111" s="1"/>
      <c r="HV111" s="1"/>
      <c r="HW111" s="1"/>
      <c r="HX111" s="1"/>
      <c r="HY111" s="1"/>
      <c r="HZ111" s="1"/>
      <c r="IA111" s="1"/>
      <c r="IB111" s="1"/>
      <c r="IC111" s="1"/>
      <c r="ID111" s="1"/>
      <c r="IE111" s="1"/>
      <c r="IF111" s="1"/>
      <c r="IG111" s="1"/>
      <c r="IH111" s="1"/>
      <c r="II111" s="1"/>
      <c r="IJ111" s="1"/>
      <c r="IK111" s="1"/>
      <c r="IL111" s="1"/>
      <c r="IM111" s="1"/>
      <c r="IN111" s="1"/>
      <c r="IO111" s="1"/>
      <c r="IP111" s="1"/>
      <c r="IQ111" s="1"/>
      <c r="IR111" s="1"/>
      <c r="IS111" s="1"/>
      <c r="IT111" s="1"/>
      <c r="IU111" s="1"/>
      <c r="IV111" s="1"/>
      <c r="IW111" s="1"/>
      <c r="IX111" s="1"/>
      <c r="IY111" s="1"/>
      <c r="IZ111" s="1"/>
      <c r="JA111" s="1"/>
      <c r="JB111" s="1"/>
      <c r="JC111" s="1"/>
      <c r="JD111" s="1"/>
      <c r="JE111" s="1"/>
      <c r="JF111" s="1"/>
      <c r="JG111" s="1"/>
      <c r="JH111" s="1"/>
      <c r="JI111" s="1"/>
      <c r="JJ111" s="1"/>
      <c r="JK111" s="1"/>
      <c r="JL111" s="1"/>
      <c r="JM111" s="1"/>
      <c r="JN111" s="1"/>
      <c r="JO111" s="1"/>
      <c r="JP111" s="1"/>
      <c r="JQ111" s="1"/>
      <c r="JR111" s="1"/>
      <c r="JS111" s="1"/>
      <c r="JT111" s="1"/>
      <c r="JU111" s="1"/>
      <c r="JV111" s="1"/>
      <c r="JW111" s="1"/>
      <c r="JX111" s="1"/>
      <c r="JY111" s="1"/>
      <c r="JZ111" s="1"/>
      <c r="KA111" s="1"/>
      <c r="KB111" s="1"/>
      <c r="KC111" s="1"/>
      <c r="KD111" s="1"/>
      <c r="KE111" s="1"/>
      <c r="KF111" s="1"/>
      <c r="KG111" s="1"/>
      <c r="KH111" s="1"/>
      <c r="KI111" s="1"/>
      <c r="KJ111" s="1"/>
      <c r="KK111" s="1"/>
      <c r="KL111" s="1"/>
      <c r="KM111" s="1"/>
      <c r="KN111" s="1"/>
      <c r="KO111" s="1"/>
      <c r="KP111" s="1"/>
      <c r="KQ111" s="1"/>
      <c r="KR111" s="1"/>
      <c r="KS111" s="1"/>
      <c r="KT111" s="1"/>
      <c r="KU111" s="1"/>
      <c r="KV111" s="1"/>
      <c r="KW111" s="1"/>
      <c r="KX111" s="1"/>
      <c r="KY111" s="1"/>
      <c r="KZ111" s="1"/>
      <c r="LA111" s="1"/>
      <c r="LB111" s="1"/>
      <c r="LC111" s="1"/>
      <c r="LD111" s="1"/>
      <c r="LE111" s="1"/>
      <c r="LF111" s="1"/>
      <c r="LG111" s="1"/>
      <c r="LH111" s="1"/>
      <c r="LI111" s="1"/>
      <c r="LJ111" s="1"/>
      <c r="LK111" s="1"/>
      <c r="LL111" s="1"/>
      <c r="LM111" s="1"/>
      <c r="LN111" s="1"/>
      <c r="LO111" s="1"/>
      <c r="LP111" s="1"/>
      <c r="LQ111" s="1"/>
      <c r="LR111" s="1"/>
      <c r="LS111" s="1"/>
      <c r="LT111" s="1"/>
      <c r="LU111" s="1"/>
      <c r="LV111" s="1"/>
      <c r="LW111" s="1"/>
      <c r="LX111" s="1"/>
      <c r="LY111" s="1"/>
      <c r="LZ111" s="1"/>
      <c r="MA111" s="1"/>
      <c r="MB111" s="1"/>
      <c r="MC111" s="1"/>
      <c r="MD111" s="1"/>
      <c r="ME111" s="1"/>
      <c r="MF111" s="1"/>
      <c r="MG111" s="1"/>
      <c r="MH111" s="1"/>
      <c r="MI111" s="1"/>
      <c r="MJ111" s="1"/>
      <c r="MK111" s="1"/>
      <c r="ML111" s="1"/>
      <c r="MM111" s="1"/>
      <c r="MN111" s="1"/>
      <c r="MO111" s="1"/>
      <c r="MP111" s="1"/>
      <c r="MQ111" s="1"/>
      <c r="MR111" s="1"/>
      <c r="MS111" s="1"/>
      <c r="MT111" s="1"/>
      <c r="MU111" s="1"/>
      <c r="MV111" s="1"/>
      <c r="MW111" s="1"/>
      <c r="MX111" s="1"/>
      <c r="MY111" s="1"/>
      <c r="MZ111" s="1"/>
      <c r="NA111" s="1"/>
      <c r="NB111" s="1"/>
      <c r="NC111" s="1"/>
      <c r="ND111" s="1"/>
      <c r="NE111" s="1"/>
      <c r="NF111" s="1"/>
      <c r="NG111" s="1"/>
      <c r="NH111" s="1"/>
      <c r="NI111" s="1"/>
      <c r="NJ111" s="1"/>
      <c r="NK111" s="1"/>
      <c r="NL111" s="1"/>
      <c r="NM111" s="1"/>
      <c r="NN111" s="1"/>
      <c r="NO111" s="1"/>
      <c r="NP111" s="1"/>
      <c r="NQ111" s="1"/>
      <c r="NR111" s="1"/>
      <c r="NS111" s="1"/>
      <c r="NT111" s="1"/>
      <c r="NU111" s="1"/>
      <c r="NV111" s="1"/>
      <c r="NW111" s="1"/>
      <c r="NX111" s="1"/>
      <c r="NY111" s="1"/>
      <c r="NZ111" s="1"/>
      <c r="OA111" s="1"/>
      <c r="OB111" s="1"/>
      <c r="OC111" s="1"/>
      <c r="OD111" s="1"/>
      <c r="OE111" s="1"/>
      <c r="OF111" s="1"/>
      <c r="OG111" s="1"/>
      <c r="OH111" s="1"/>
      <c r="OI111" s="1"/>
      <c r="OJ111" s="1"/>
      <c r="OK111" s="1"/>
      <c r="OL111" s="1"/>
      <c r="OM111" s="1"/>
      <c r="ON111" s="1"/>
      <c r="OO111" s="1"/>
      <c r="OP111" s="1"/>
      <c r="OQ111" s="1"/>
      <c r="OR111" s="1"/>
      <c r="OS111" s="1"/>
      <c r="OT111" s="1"/>
      <c r="OU111" s="1"/>
      <c r="OV111" s="1"/>
      <c r="OW111" s="1"/>
      <c r="OX111" s="1"/>
      <c r="OY111" s="1"/>
      <c r="OZ111" s="1"/>
      <c r="PA111" s="1"/>
      <c r="PB111" s="1"/>
      <c r="PC111" s="1"/>
      <c r="PD111" s="1"/>
      <c r="PE111" s="1"/>
      <c r="PF111" s="1"/>
      <c r="PG111" s="1"/>
      <c r="PH111" s="1"/>
      <c r="PI111" s="1"/>
      <c r="PJ111" s="1"/>
      <c r="PK111" s="1"/>
      <c r="PL111" s="1"/>
      <c r="PM111" s="1"/>
      <c r="PN111" s="1"/>
      <c r="PO111" s="1"/>
      <c r="PP111" s="1"/>
      <c r="PQ111" s="1"/>
      <c r="PR111" s="1"/>
      <c r="PS111" s="1"/>
      <c r="PT111" s="1"/>
      <c r="PU111" s="1"/>
      <c r="PV111" s="1"/>
      <c r="PW111" s="1"/>
      <c r="PX111" s="1"/>
      <c r="PY111" s="1"/>
      <c r="PZ111" s="1"/>
      <c r="QA111" s="1"/>
      <c r="QB111" s="1"/>
      <c r="QC111" s="1"/>
      <c r="QD111" s="1"/>
      <c r="QE111" s="1"/>
      <c r="QF111" s="1"/>
      <c r="QG111" s="1"/>
      <c r="QH111" s="1"/>
      <c r="QI111" s="1"/>
      <c r="QJ111" s="1"/>
      <c r="QK111" s="1"/>
      <c r="QL111" s="1"/>
      <c r="QM111" s="1"/>
      <c r="QN111" s="1"/>
      <c r="QO111" s="1"/>
      <c r="QP111" s="1"/>
      <c r="QQ111" s="1"/>
      <c r="QR111" s="1"/>
      <c r="QS111" s="1"/>
      <c r="QT111" s="1"/>
      <c r="QU111" s="1"/>
      <c r="QV111" s="1"/>
      <c r="QW111" s="1"/>
      <c r="QX111" s="1"/>
      <c r="QY111" s="1"/>
      <c r="QZ111" s="1"/>
      <c r="RA111" s="1"/>
      <c r="RB111" s="1"/>
      <c r="RC111" s="1"/>
      <c r="RD111" s="1"/>
      <c r="RE111" s="1"/>
      <c r="RF111" s="1"/>
      <c r="RG111" s="1"/>
      <c r="RH111" s="1"/>
      <c r="RI111" s="1"/>
      <c r="RJ111" s="1"/>
      <c r="RK111" s="1"/>
      <c r="RL111" s="1"/>
      <c r="RM111" s="1"/>
      <c r="RN111" s="1"/>
      <c r="RO111" s="1"/>
      <c r="RP111" s="1"/>
      <c r="RQ111" s="1"/>
      <c r="RR111" s="1"/>
      <c r="RS111" s="1"/>
      <c r="RT111" s="1"/>
      <c r="RU111" s="1"/>
      <c r="RV111" s="1"/>
      <c r="RW111" s="1"/>
      <c r="RX111" s="1"/>
      <c r="RY111" s="1"/>
      <c r="RZ111" s="1"/>
      <c r="SA111" s="1"/>
      <c r="SB111" s="1"/>
      <c r="SC111" s="1"/>
      <c r="SD111" s="1"/>
      <c r="SE111" s="1"/>
      <c r="SF111" s="1"/>
      <c r="SG111" s="1"/>
      <c r="SH111" s="1"/>
      <c r="SI111" s="1"/>
      <c r="SJ111" s="1"/>
      <c r="SK111" s="1"/>
      <c r="SL111" s="1"/>
      <c r="SM111" s="1"/>
      <c r="SN111" s="1"/>
      <c r="SO111" s="1"/>
      <c r="SP111" s="1"/>
      <c r="SQ111" s="1"/>
      <c r="SR111" s="1"/>
      <c r="SS111" s="1"/>
      <c r="ST111" s="1"/>
      <c r="SU111" s="1"/>
      <c r="SV111" s="1"/>
      <c r="SW111" s="1"/>
      <c r="SX111" s="1"/>
      <c r="SY111" s="1"/>
      <c r="SZ111" s="1"/>
      <c r="TA111" s="1"/>
      <c r="TB111" s="1"/>
      <c r="TC111" s="1"/>
      <c r="TD111" s="1"/>
      <c r="TE111" s="1"/>
      <c r="TF111" s="1"/>
      <c r="TG111" s="1"/>
      <c r="TH111" s="1"/>
      <c r="TI111" s="1"/>
      <c r="TJ111" s="1"/>
      <c r="TK111" s="1"/>
      <c r="TL111" s="1"/>
      <c r="TM111" s="1"/>
      <c r="TN111" s="1"/>
      <c r="TO111" s="1"/>
      <c r="TP111" s="1"/>
      <c r="TQ111" s="1"/>
      <c r="TR111" s="1"/>
      <c r="TS111" s="1"/>
      <c r="TT111" s="1"/>
      <c r="TU111" s="1"/>
      <c r="TV111" s="1"/>
      <c r="TW111" s="1"/>
      <c r="TX111" s="1"/>
      <c r="TY111" s="1"/>
      <c r="TZ111" s="1"/>
      <c r="UA111" s="1"/>
      <c r="UB111" s="1"/>
      <c r="UC111" s="1"/>
      <c r="UD111" s="1"/>
      <c r="UE111" s="1"/>
      <c r="UF111" s="1"/>
      <c r="UG111" s="1"/>
      <c r="UH111" s="1"/>
      <c r="UI111" s="1"/>
      <c r="UJ111" s="1"/>
      <c r="UK111" s="1"/>
      <c r="UL111" s="1"/>
      <c r="UM111" s="1"/>
      <c r="UN111" s="1"/>
      <c r="UO111" s="1"/>
      <c r="UP111" s="1"/>
      <c r="UQ111" s="1"/>
      <c r="UR111" s="1"/>
      <c r="US111" s="1"/>
      <c r="UT111" s="1"/>
      <c r="UU111" s="1"/>
      <c r="UV111" s="1"/>
      <c r="UW111" s="1"/>
      <c r="UX111" s="1"/>
      <c r="UY111" s="1"/>
      <c r="UZ111" s="1"/>
      <c r="VA111" s="1"/>
      <c r="VB111" s="1"/>
      <c r="VC111" s="1"/>
      <c r="VD111" s="1"/>
      <c r="VE111" s="1"/>
      <c r="VF111" s="1"/>
      <c r="VG111" s="1"/>
      <c r="VH111" s="1"/>
      <c r="VI111" s="1"/>
      <c r="VJ111" s="1"/>
      <c r="VK111" s="1"/>
      <c r="VL111" s="1"/>
      <c r="VM111" s="1"/>
      <c r="VN111" s="1"/>
      <c r="VO111" s="1"/>
      <c r="VP111" s="1"/>
    </row>
    <row r="112" spans="2:588" s="2" customFormat="1" x14ac:dyDescent="0.25">
      <c r="B112" s="1"/>
      <c r="C112" s="1"/>
      <c r="D112" s="1"/>
      <c r="E112" s="1"/>
      <c r="F112" s="1"/>
      <c r="G112" s="101"/>
      <c r="H112" s="1"/>
      <c r="J112" s="57"/>
      <c r="K112" s="18"/>
      <c r="L112" s="18"/>
      <c r="M112" s="18"/>
      <c r="N112" s="18"/>
      <c r="O112" s="18"/>
      <c r="P112" s="18"/>
      <c r="Q112" s="18"/>
      <c r="R112" s="18"/>
      <c r="S112" s="18"/>
      <c r="T112" s="18"/>
      <c r="U112" s="18"/>
      <c r="V112" s="18"/>
      <c r="W112" s="18"/>
      <c r="X112" s="18"/>
      <c r="Y112" s="18"/>
      <c r="Z112" s="18"/>
      <c r="AA112" s="18"/>
      <c r="AB112" s="18"/>
      <c r="AC112" s="18"/>
      <c r="AD112" s="18"/>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c r="GK112" s="1"/>
      <c r="GL112" s="1"/>
      <c r="GM112" s="1"/>
      <c r="GN112" s="1"/>
      <c r="GO112" s="1"/>
      <c r="GP112" s="1"/>
      <c r="GQ112" s="1"/>
      <c r="GR112" s="1"/>
      <c r="GS112" s="1"/>
      <c r="GT112" s="1"/>
      <c r="GU112" s="1"/>
      <c r="GV112" s="1"/>
      <c r="GW112" s="1"/>
      <c r="GX112" s="1"/>
      <c r="GY112" s="1"/>
      <c r="GZ112" s="1"/>
      <c r="HA112" s="1"/>
      <c r="HB112" s="1"/>
      <c r="HC112" s="1"/>
      <c r="HD112" s="1"/>
      <c r="HE112" s="1"/>
      <c r="HF112" s="1"/>
      <c r="HG112" s="1"/>
      <c r="HH112" s="1"/>
      <c r="HI112" s="1"/>
      <c r="HJ112" s="1"/>
      <c r="HK112" s="1"/>
      <c r="HL112" s="1"/>
      <c r="HM112" s="1"/>
      <c r="HN112" s="1"/>
      <c r="HO112" s="1"/>
      <c r="HP112" s="1"/>
      <c r="HQ112" s="1"/>
      <c r="HR112" s="1"/>
      <c r="HS112" s="1"/>
      <c r="HT112" s="1"/>
      <c r="HU112" s="1"/>
      <c r="HV112" s="1"/>
      <c r="HW112" s="1"/>
      <c r="HX112" s="1"/>
      <c r="HY112" s="1"/>
      <c r="HZ112" s="1"/>
      <c r="IA112" s="1"/>
      <c r="IB112" s="1"/>
      <c r="IC112" s="1"/>
      <c r="ID112" s="1"/>
      <c r="IE112" s="1"/>
      <c r="IF112" s="1"/>
      <c r="IG112" s="1"/>
      <c r="IH112" s="1"/>
      <c r="II112" s="1"/>
      <c r="IJ112" s="1"/>
      <c r="IK112" s="1"/>
      <c r="IL112" s="1"/>
      <c r="IM112" s="1"/>
      <c r="IN112" s="1"/>
      <c r="IO112" s="1"/>
      <c r="IP112" s="1"/>
      <c r="IQ112" s="1"/>
      <c r="IR112" s="1"/>
      <c r="IS112" s="1"/>
      <c r="IT112" s="1"/>
      <c r="IU112" s="1"/>
      <c r="IV112" s="1"/>
      <c r="IW112" s="1"/>
      <c r="IX112" s="1"/>
      <c r="IY112" s="1"/>
      <c r="IZ112" s="1"/>
      <c r="JA112" s="1"/>
      <c r="JB112" s="1"/>
      <c r="JC112" s="1"/>
      <c r="JD112" s="1"/>
      <c r="JE112" s="1"/>
      <c r="JF112" s="1"/>
      <c r="JG112" s="1"/>
      <c r="JH112" s="1"/>
      <c r="JI112" s="1"/>
      <c r="JJ112" s="1"/>
      <c r="JK112" s="1"/>
      <c r="JL112" s="1"/>
      <c r="JM112" s="1"/>
      <c r="JN112" s="1"/>
      <c r="JO112" s="1"/>
      <c r="JP112" s="1"/>
      <c r="JQ112" s="1"/>
      <c r="JR112" s="1"/>
      <c r="JS112" s="1"/>
      <c r="JT112" s="1"/>
      <c r="JU112" s="1"/>
      <c r="JV112" s="1"/>
      <c r="JW112" s="1"/>
      <c r="JX112" s="1"/>
      <c r="JY112" s="1"/>
      <c r="JZ112" s="1"/>
      <c r="KA112" s="1"/>
      <c r="KB112" s="1"/>
      <c r="KC112" s="1"/>
      <c r="KD112" s="1"/>
      <c r="KE112" s="1"/>
      <c r="KF112" s="1"/>
      <c r="KG112" s="1"/>
      <c r="KH112" s="1"/>
      <c r="KI112" s="1"/>
      <c r="KJ112" s="1"/>
      <c r="KK112" s="1"/>
      <c r="KL112" s="1"/>
      <c r="KM112" s="1"/>
      <c r="KN112" s="1"/>
      <c r="KO112" s="1"/>
      <c r="KP112" s="1"/>
      <c r="KQ112" s="1"/>
      <c r="KR112" s="1"/>
      <c r="KS112" s="1"/>
      <c r="KT112" s="1"/>
      <c r="KU112" s="1"/>
      <c r="KV112" s="1"/>
      <c r="KW112" s="1"/>
      <c r="KX112" s="1"/>
      <c r="KY112" s="1"/>
      <c r="KZ112" s="1"/>
      <c r="LA112" s="1"/>
      <c r="LB112" s="1"/>
      <c r="LC112" s="1"/>
      <c r="LD112" s="1"/>
      <c r="LE112" s="1"/>
      <c r="LF112" s="1"/>
      <c r="LG112" s="1"/>
      <c r="LH112" s="1"/>
      <c r="LI112" s="1"/>
      <c r="LJ112" s="1"/>
      <c r="LK112" s="1"/>
      <c r="LL112" s="1"/>
      <c r="LM112" s="1"/>
      <c r="LN112" s="1"/>
      <c r="LO112" s="1"/>
      <c r="LP112" s="1"/>
      <c r="LQ112" s="1"/>
      <c r="LR112" s="1"/>
      <c r="LS112" s="1"/>
      <c r="LT112" s="1"/>
      <c r="LU112" s="1"/>
      <c r="LV112" s="1"/>
      <c r="LW112" s="1"/>
      <c r="LX112" s="1"/>
      <c r="LY112" s="1"/>
      <c r="LZ112" s="1"/>
      <c r="MA112" s="1"/>
      <c r="MB112" s="1"/>
      <c r="MC112" s="1"/>
      <c r="MD112" s="1"/>
      <c r="ME112" s="1"/>
      <c r="MF112" s="1"/>
      <c r="MG112" s="1"/>
      <c r="MH112" s="1"/>
      <c r="MI112" s="1"/>
      <c r="MJ112" s="1"/>
      <c r="MK112" s="1"/>
      <c r="ML112" s="1"/>
      <c r="MM112" s="1"/>
      <c r="MN112" s="1"/>
      <c r="MO112" s="1"/>
      <c r="MP112" s="1"/>
      <c r="MQ112" s="1"/>
      <c r="MR112" s="1"/>
      <c r="MS112" s="1"/>
      <c r="MT112" s="1"/>
      <c r="MU112" s="1"/>
      <c r="MV112" s="1"/>
      <c r="MW112" s="1"/>
      <c r="MX112" s="1"/>
      <c r="MY112" s="1"/>
      <c r="MZ112" s="1"/>
      <c r="NA112" s="1"/>
      <c r="NB112" s="1"/>
      <c r="NC112" s="1"/>
      <c r="ND112" s="1"/>
      <c r="NE112" s="1"/>
      <c r="NF112" s="1"/>
      <c r="NG112" s="1"/>
      <c r="NH112" s="1"/>
      <c r="NI112" s="1"/>
      <c r="NJ112" s="1"/>
      <c r="NK112" s="1"/>
      <c r="NL112" s="1"/>
      <c r="NM112" s="1"/>
      <c r="NN112" s="1"/>
      <c r="NO112" s="1"/>
      <c r="NP112" s="1"/>
      <c r="NQ112" s="1"/>
      <c r="NR112" s="1"/>
      <c r="NS112" s="1"/>
      <c r="NT112" s="1"/>
      <c r="NU112" s="1"/>
      <c r="NV112" s="1"/>
      <c r="NW112" s="1"/>
      <c r="NX112" s="1"/>
      <c r="NY112" s="1"/>
      <c r="NZ112" s="1"/>
      <c r="OA112" s="1"/>
      <c r="OB112" s="1"/>
      <c r="OC112" s="1"/>
      <c r="OD112" s="1"/>
      <c r="OE112" s="1"/>
      <c r="OF112" s="1"/>
      <c r="OG112" s="1"/>
      <c r="OH112" s="1"/>
      <c r="OI112" s="1"/>
      <c r="OJ112" s="1"/>
      <c r="OK112" s="1"/>
      <c r="OL112" s="1"/>
      <c r="OM112" s="1"/>
      <c r="ON112" s="1"/>
      <c r="OO112" s="1"/>
      <c r="OP112" s="1"/>
      <c r="OQ112" s="1"/>
      <c r="OR112" s="1"/>
      <c r="OS112" s="1"/>
      <c r="OT112" s="1"/>
      <c r="OU112" s="1"/>
      <c r="OV112" s="1"/>
      <c r="OW112" s="1"/>
      <c r="OX112" s="1"/>
      <c r="OY112" s="1"/>
      <c r="OZ112" s="1"/>
      <c r="PA112" s="1"/>
      <c r="PB112" s="1"/>
      <c r="PC112" s="1"/>
      <c r="PD112" s="1"/>
      <c r="PE112" s="1"/>
      <c r="PF112" s="1"/>
      <c r="PG112" s="1"/>
      <c r="PH112" s="1"/>
      <c r="PI112" s="1"/>
      <c r="PJ112" s="1"/>
      <c r="PK112" s="1"/>
      <c r="PL112" s="1"/>
      <c r="PM112" s="1"/>
      <c r="PN112" s="1"/>
      <c r="PO112" s="1"/>
      <c r="PP112" s="1"/>
      <c r="PQ112" s="1"/>
      <c r="PR112" s="1"/>
      <c r="PS112" s="1"/>
      <c r="PT112" s="1"/>
      <c r="PU112" s="1"/>
      <c r="PV112" s="1"/>
      <c r="PW112" s="1"/>
      <c r="PX112" s="1"/>
      <c r="PY112" s="1"/>
      <c r="PZ112" s="1"/>
      <c r="QA112" s="1"/>
      <c r="QB112" s="1"/>
      <c r="QC112" s="1"/>
      <c r="QD112" s="1"/>
      <c r="QE112" s="1"/>
      <c r="QF112" s="1"/>
      <c r="QG112" s="1"/>
      <c r="QH112" s="1"/>
      <c r="QI112" s="1"/>
      <c r="QJ112" s="1"/>
      <c r="QK112" s="1"/>
      <c r="QL112" s="1"/>
      <c r="QM112" s="1"/>
      <c r="QN112" s="1"/>
      <c r="QO112" s="1"/>
      <c r="QP112" s="1"/>
      <c r="QQ112" s="1"/>
      <c r="QR112" s="1"/>
      <c r="QS112" s="1"/>
      <c r="QT112" s="1"/>
      <c r="QU112" s="1"/>
      <c r="QV112" s="1"/>
      <c r="QW112" s="1"/>
      <c r="QX112" s="1"/>
      <c r="QY112" s="1"/>
      <c r="QZ112" s="1"/>
      <c r="RA112" s="1"/>
      <c r="RB112" s="1"/>
      <c r="RC112" s="1"/>
      <c r="RD112" s="1"/>
      <c r="RE112" s="1"/>
      <c r="RF112" s="1"/>
      <c r="RG112" s="1"/>
      <c r="RH112" s="1"/>
      <c r="RI112" s="1"/>
      <c r="RJ112" s="1"/>
      <c r="RK112" s="1"/>
      <c r="RL112" s="1"/>
      <c r="RM112" s="1"/>
      <c r="RN112" s="1"/>
      <c r="RO112" s="1"/>
      <c r="RP112" s="1"/>
      <c r="RQ112" s="1"/>
      <c r="RR112" s="1"/>
      <c r="RS112" s="1"/>
      <c r="RT112" s="1"/>
      <c r="RU112" s="1"/>
      <c r="RV112" s="1"/>
      <c r="RW112" s="1"/>
      <c r="RX112" s="1"/>
      <c r="RY112" s="1"/>
      <c r="RZ112" s="1"/>
      <c r="SA112" s="1"/>
      <c r="SB112" s="1"/>
      <c r="SC112" s="1"/>
      <c r="SD112" s="1"/>
      <c r="SE112" s="1"/>
      <c r="SF112" s="1"/>
      <c r="SG112" s="1"/>
      <c r="SH112" s="1"/>
      <c r="SI112" s="1"/>
      <c r="SJ112" s="1"/>
      <c r="SK112" s="1"/>
      <c r="SL112" s="1"/>
      <c r="SM112" s="1"/>
      <c r="SN112" s="1"/>
      <c r="SO112" s="1"/>
      <c r="SP112" s="1"/>
      <c r="SQ112" s="1"/>
      <c r="SR112" s="1"/>
      <c r="SS112" s="1"/>
      <c r="ST112" s="1"/>
      <c r="SU112" s="1"/>
      <c r="SV112" s="1"/>
      <c r="SW112" s="1"/>
      <c r="SX112" s="1"/>
      <c r="SY112" s="1"/>
      <c r="SZ112" s="1"/>
      <c r="TA112" s="1"/>
      <c r="TB112" s="1"/>
      <c r="TC112" s="1"/>
      <c r="TD112" s="1"/>
      <c r="TE112" s="1"/>
      <c r="TF112" s="1"/>
      <c r="TG112" s="1"/>
      <c r="TH112" s="1"/>
      <c r="TI112" s="1"/>
      <c r="TJ112" s="1"/>
      <c r="TK112" s="1"/>
      <c r="TL112" s="1"/>
      <c r="TM112" s="1"/>
      <c r="TN112" s="1"/>
      <c r="TO112" s="1"/>
      <c r="TP112" s="1"/>
      <c r="TQ112" s="1"/>
      <c r="TR112" s="1"/>
      <c r="TS112" s="1"/>
      <c r="TT112" s="1"/>
      <c r="TU112" s="1"/>
      <c r="TV112" s="1"/>
      <c r="TW112" s="1"/>
      <c r="TX112" s="1"/>
      <c r="TY112" s="1"/>
      <c r="TZ112" s="1"/>
      <c r="UA112" s="1"/>
      <c r="UB112" s="1"/>
      <c r="UC112" s="1"/>
      <c r="UD112" s="1"/>
      <c r="UE112" s="1"/>
      <c r="UF112" s="1"/>
      <c r="UG112" s="1"/>
      <c r="UH112" s="1"/>
      <c r="UI112" s="1"/>
      <c r="UJ112" s="1"/>
      <c r="UK112" s="1"/>
      <c r="UL112" s="1"/>
      <c r="UM112" s="1"/>
      <c r="UN112" s="1"/>
      <c r="UO112" s="1"/>
      <c r="UP112" s="1"/>
      <c r="UQ112" s="1"/>
      <c r="UR112" s="1"/>
      <c r="US112" s="1"/>
      <c r="UT112" s="1"/>
      <c r="UU112" s="1"/>
      <c r="UV112" s="1"/>
      <c r="UW112" s="1"/>
      <c r="UX112" s="1"/>
      <c r="UY112" s="1"/>
      <c r="UZ112" s="1"/>
      <c r="VA112" s="1"/>
      <c r="VB112" s="1"/>
      <c r="VC112" s="1"/>
      <c r="VD112" s="1"/>
      <c r="VE112" s="1"/>
      <c r="VF112" s="1"/>
      <c r="VG112" s="1"/>
      <c r="VH112" s="1"/>
      <c r="VI112" s="1"/>
      <c r="VJ112" s="1"/>
      <c r="VK112" s="1"/>
      <c r="VL112" s="1"/>
      <c r="VM112" s="1"/>
      <c r="VN112" s="1"/>
      <c r="VO112" s="1"/>
      <c r="VP112" s="1"/>
    </row>
    <row r="113" spans="2:588" s="2" customFormat="1" x14ac:dyDescent="0.25">
      <c r="B113" s="1"/>
      <c r="C113" s="1"/>
      <c r="D113" s="1"/>
      <c r="E113" s="1"/>
      <c r="F113" s="1"/>
      <c r="G113" s="101"/>
      <c r="H113" s="1"/>
      <c r="J113" s="57"/>
      <c r="K113" s="18"/>
      <c r="L113" s="18"/>
      <c r="M113" s="18"/>
      <c r="N113" s="18"/>
      <c r="O113" s="18"/>
      <c r="P113" s="18"/>
      <c r="Q113" s="18"/>
      <c r="R113" s="18"/>
      <c r="S113" s="18"/>
      <c r="T113" s="18"/>
      <c r="U113" s="18"/>
      <c r="V113" s="18"/>
      <c r="W113" s="18"/>
      <c r="X113" s="18"/>
      <c r="Y113" s="18"/>
      <c r="Z113" s="18"/>
      <c r="AA113" s="18"/>
      <c r="AB113" s="18"/>
      <c r="AC113" s="18"/>
      <c r="AD113" s="18"/>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c r="GK113" s="1"/>
      <c r="GL113" s="1"/>
      <c r="GM113" s="1"/>
      <c r="GN113" s="1"/>
      <c r="GO113" s="1"/>
      <c r="GP113" s="1"/>
      <c r="GQ113" s="1"/>
      <c r="GR113" s="1"/>
      <c r="GS113" s="1"/>
      <c r="GT113" s="1"/>
      <c r="GU113" s="1"/>
      <c r="GV113" s="1"/>
      <c r="GW113" s="1"/>
      <c r="GX113" s="1"/>
      <c r="GY113" s="1"/>
      <c r="GZ113" s="1"/>
      <c r="HA113" s="1"/>
      <c r="HB113" s="1"/>
      <c r="HC113" s="1"/>
      <c r="HD113" s="1"/>
      <c r="HE113" s="1"/>
      <c r="HF113" s="1"/>
      <c r="HG113" s="1"/>
      <c r="HH113" s="1"/>
      <c r="HI113" s="1"/>
      <c r="HJ113" s="1"/>
      <c r="HK113" s="1"/>
      <c r="HL113" s="1"/>
      <c r="HM113" s="1"/>
      <c r="HN113" s="1"/>
      <c r="HO113" s="1"/>
      <c r="HP113" s="1"/>
      <c r="HQ113" s="1"/>
      <c r="HR113" s="1"/>
      <c r="HS113" s="1"/>
      <c r="HT113" s="1"/>
      <c r="HU113" s="1"/>
      <c r="HV113" s="1"/>
      <c r="HW113" s="1"/>
      <c r="HX113" s="1"/>
      <c r="HY113" s="1"/>
      <c r="HZ113" s="1"/>
      <c r="IA113" s="1"/>
      <c r="IB113" s="1"/>
      <c r="IC113" s="1"/>
      <c r="ID113" s="1"/>
      <c r="IE113" s="1"/>
      <c r="IF113" s="1"/>
      <c r="IG113" s="1"/>
      <c r="IH113" s="1"/>
      <c r="II113" s="1"/>
      <c r="IJ113" s="1"/>
      <c r="IK113" s="1"/>
      <c r="IL113" s="1"/>
      <c r="IM113" s="1"/>
      <c r="IN113" s="1"/>
      <c r="IO113" s="1"/>
      <c r="IP113" s="1"/>
      <c r="IQ113" s="1"/>
      <c r="IR113" s="1"/>
      <c r="IS113" s="1"/>
      <c r="IT113" s="1"/>
      <c r="IU113" s="1"/>
      <c r="IV113" s="1"/>
      <c r="IW113" s="1"/>
      <c r="IX113" s="1"/>
      <c r="IY113" s="1"/>
      <c r="IZ113" s="1"/>
      <c r="JA113" s="1"/>
      <c r="JB113" s="1"/>
      <c r="JC113" s="1"/>
      <c r="JD113" s="1"/>
      <c r="JE113" s="1"/>
      <c r="JF113" s="1"/>
      <c r="JG113" s="1"/>
      <c r="JH113" s="1"/>
      <c r="JI113" s="1"/>
      <c r="JJ113" s="1"/>
      <c r="JK113" s="1"/>
      <c r="JL113" s="1"/>
      <c r="JM113" s="1"/>
      <c r="JN113" s="1"/>
      <c r="JO113" s="1"/>
      <c r="JP113" s="1"/>
      <c r="JQ113" s="1"/>
      <c r="JR113" s="1"/>
      <c r="JS113" s="1"/>
      <c r="JT113" s="1"/>
      <c r="JU113" s="1"/>
      <c r="JV113" s="1"/>
      <c r="JW113" s="1"/>
      <c r="JX113" s="1"/>
      <c r="JY113" s="1"/>
      <c r="JZ113" s="1"/>
      <c r="KA113" s="1"/>
      <c r="KB113" s="1"/>
      <c r="KC113" s="1"/>
      <c r="KD113" s="1"/>
      <c r="KE113" s="1"/>
      <c r="KF113" s="1"/>
      <c r="KG113" s="1"/>
      <c r="KH113" s="1"/>
      <c r="KI113" s="1"/>
      <c r="KJ113" s="1"/>
      <c r="KK113" s="1"/>
      <c r="KL113" s="1"/>
      <c r="KM113" s="1"/>
      <c r="KN113" s="1"/>
      <c r="KO113" s="1"/>
      <c r="KP113" s="1"/>
      <c r="KQ113" s="1"/>
      <c r="KR113" s="1"/>
      <c r="KS113" s="1"/>
      <c r="KT113" s="1"/>
      <c r="KU113" s="1"/>
      <c r="KV113" s="1"/>
      <c r="KW113" s="1"/>
      <c r="KX113" s="1"/>
      <c r="KY113" s="1"/>
      <c r="KZ113" s="1"/>
      <c r="LA113" s="1"/>
      <c r="LB113" s="1"/>
      <c r="LC113" s="1"/>
      <c r="LD113" s="1"/>
      <c r="LE113" s="1"/>
      <c r="LF113" s="1"/>
      <c r="LG113" s="1"/>
      <c r="LH113" s="1"/>
      <c r="LI113" s="1"/>
      <c r="LJ113" s="1"/>
      <c r="LK113" s="1"/>
      <c r="LL113" s="1"/>
      <c r="LM113" s="1"/>
      <c r="LN113" s="1"/>
      <c r="LO113" s="1"/>
      <c r="LP113" s="1"/>
      <c r="LQ113" s="1"/>
      <c r="LR113" s="1"/>
      <c r="LS113" s="1"/>
      <c r="LT113" s="1"/>
      <c r="LU113" s="1"/>
      <c r="LV113" s="1"/>
      <c r="LW113" s="1"/>
      <c r="LX113" s="1"/>
      <c r="LY113" s="1"/>
      <c r="LZ113" s="1"/>
      <c r="MA113" s="1"/>
      <c r="MB113" s="1"/>
      <c r="MC113" s="1"/>
      <c r="MD113" s="1"/>
      <c r="ME113" s="1"/>
      <c r="MF113" s="1"/>
      <c r="MG113" s="1"/>
      <c r="MH113" s="1"/>
      <c r="MI113" s="1"/>
      <c r="MJ113" s="1"/>
      <c r="MK113" s="1"/>
      <c r="ML113" s="1"/>
      <c r="MM113" s="1"/>
      <c r="MN113" s="1"/>
      <c r="MO113" s="1"/>
      <c r="MP113" s="1"/>
      <c r="MQ113" s="1"/>
      <c r="MR113" s="1"/>
      <c r="MS113" s="1"/>
      <c r="MT113" s="1"/>
      <c r="MU113" s="1"/>
      <c r="MV113" s="1"/>
      <c r="MW113" s="1"/>
      <c r="MX113" s="1"/>
      <c r="MY113" s="1"/>
      <c r="MZ113" s="1"/>
      <c r="NA113" s="1"/>
      <c r="NB113" s="1"/>
      <c r="NC113" s="1"/>
      <c r="ND113" s="1"/>
      <c r="NE113" s="1"/>
      <c r="NF113" s="1"/>
      <c r="NG113" s="1"/>
      <c r="NH113" s="1"/>
      <c r="NI113" s="1"/>
      <c r="NJ113" s="1"/>
      <c r="NK113" s="1"/>
      <c r="NL113" s="1"/>
      <c r="NM113" s="1"/>
      <c r="NN113" s="1"/>
      <c r="NO113" s="1"/>
      <c r="NP113" s="1"/>
      <c r="NQ113" s="1"/>
      <c r="NR113" s="1"/>
      <c r="NS113" s="1"/>
      <c r="NT113" s="1"/>
      <c r="NU113" s="1"/>
      <c r="NV113" s="1"/>
      <c r="NW113" s="1"/>
      <c r="NX113" s="1"/>
      <c r="NY113" s="1"/>
      <c r="NZ113" s="1"/>
      <c r="OA113" s="1"/>
      <c r="OB113" s="1"/>
      <c r="OC113" s="1"/>
      <c r="OD113" s="1"/>
      <c r="OE113" s="1"/>
      <c r="OF113" s="1"/>
      <c r="OG113" s="1"/>
      <c r="OH113" s="1"/>
      <c r="OI113" s="1"/>
      <c r="OJ113" s="1"/>
      <c r="OK113" s="1"/>
      <c r="OL113" s="1"/>
      <c r="OM113" s="1"/>
      <c r="ON113" s="1"/>
      <c r="OO113" s="1"/>
      <c r="OP113" s="1"/>
      <c r="OQ113" s="1"/>
      <c r="OR113" s="1"/>
      <c r="OS113" s="1"/>
      <c r="OT113" s="1"/>
      <c r="OU113" s="1"/>
      <c r="OV113" s="1"/>
      <c r="OW113" s="1"/>
      <c r="OX113" s="1"/>
      <c r="OY113" s="1"/>
      <c r="OZ113" s="1"/>
      <c r="PA113" s="1"/>
      <c r="PB113" s="1"/>
      <c r="PC113" s="1"/>
      <c r="PD113" s="1"/>
      <c r="PE113" s="1"/>
      <c r="PF113" s="1"/>
      <c r="PG113" s="1"/>
      <c r="PH113" s="1"/>
      <c r="PI113" s="1"/>
      <c r="PJ113" s="1"/>
      <c r="PK113" s="1"/>
      <c r="PL113" s="1"/>
      <c r="PM113" s="1"/>
      <c r="PN113" s="1"/>
      <c r="PO113" s="1"/>
      <c r="PP113" s="1"/>
      <c r="PQ113" s="1"/>
      <c r="PR113" s="1"/>
      <c r="PS113" s="1"/>
      <c r="PT113" s="1"/>
      <c r="PU113" s="1"/>
      <c r="PV113" s="1"/>
      <c r="PW113" s="1"/>
      <c r="PX113" s="1"/>
      <c r="PY113" s="1"/>
      <c r="PZ113" s="1"/>
      <c r="QA113" s="1"/>
      <c r="QB113" s="1"/>
      <c r="QC113" s="1"/>
      <c r="QD113" s="1"/>
      <c r="QE113" s="1"/>
      <c r="QF113" s="1"/>
      <c r="QG113" s="1"/>
      <c r="QH113" s="1"/>
      <c r="QI113" s="1"/>
      <c r="QJ113" s="1"/>
      <c r="QK113" s="1"/>
      <c r="QL113" s="1"/>
      <c r="QM113" s="1"/>
      <c r="QN113" s="1"/>
      <c r="QO113" s="1"/>
      <c r="QP113" s="1"/>
      <c r="QQ113" s="1"/>
      <c r="QR113" s="1"/>
      <c r="QS113" s="1"/>
      <c r="QT113" s="1"/>
      <c r="QU113" s="1"/>
      <c r="QV113" s="1"/>
      <c r="QW113" s="1"/>
      <c r="QX113" s="1"/>
      <c r="QY113" s="1"/>
      <c r="QZ113" s="1"/>
      <c r="RA113" s="1"/>
      <c r="RB113" s="1"/>
      <c r="RC113" s="1"/>
      <c r="RD113" s="1"/>
      <c r="RE113" s="1"/>
      <c r="RF113" s="1"/>
      <c r="RG113" s="1"/>
      <c r="RH113" s="1"/>
      <c r="RI113" s="1"/>
      <c r="RJ113" s="1"/>
      <c r="RK113" s="1"/>
      <c r="RL113" s="1"/>
      <c r="RM113" s="1"/>
      <c r="RN113" s="1"/>
      <c r="RO113" s="1"/>
      <c r="RP113" s="1"/>
      <c r="RQ113" s="1"/>
      <c r="RR113" s="1"/>
      <c r="RS113" s="1"/>
      <c r="RT113" s="1"/>
      <c r="RU113" s="1"/>
      <c r="RV113" s="1"/>
      <c r="RW113" s="1"/>
      <c r="RX113" s="1"/>
      <c r="RY113" s="1"/>
      <c r="RZ113" s="1"/>
      <c r="SA113" s="1"/>
      <c r="SB113" s="1"/>
      <c r="SC113" s="1"/>
      <c r="SD113" s="1"/>
      <c r="SE113" s="1"/>
      <c r="SF113" s="1"/>
      <c r="SG113" s="1"/>
      <c r="SH113" s="1"/>
      <c r="SI113" s="1"/>
      <c r="SJ113" s="1"/>
      <c r="SK113" s="1"/>
      <c r="SL113" s="1"/>
      <c r="SM113" s="1"/>
      <c r="SN113" s="1"/>
      <c r="SO113" s="1"/>
      <c r="SP113" s="1"/>
      <c r="SQ113" s="1"/>
      <c r="SR113" s="1"/>
      <c r="SS113" s="1"/>
      <c r="ST113" s="1"/>
      <c r="SU113" s="1"/>
      <c r="SV113" s="1"/>
      <c r="SW113" s="1"/>
      <c r="SX113" s="1"/>
      <c r="SY113" s="1"/>
      <c r="SZ113" s="1"/>
      <c r="TA113" s="1"/>
      <c r="TB113" s="1"/>
      <c r="TC113" s="1"/>
      <c r="TD113" s="1"/>
      <c r="TE113" s="1"/>
      <c r="TF113" s="1"/>
      <c r="TG113" s="1"/>
      <c r="TH113" s="1"/>
      <c r="TI113" s="1"/>
      <c r="TJ113" s="1"/>
      <c r="TK113" s="1"/>
      <c r="TL113" s="1"/>
      <c r="TM113" s="1"/>
      <c r="TN113" s="1"/>
      <c r="TO113" s="1"/>
      <c r="TP113" s="1"/>
      <c r="TQ113" s="1"/>
      <c r="TR113" s="1"/>
      <c r="TS113" s="1"/>
      <c r="TT113" s="1"/>
      <c r="TU113" s="1"/>
      <c r="TV113" s="1"/>
      <c r="TW113" s="1"/>
      <c r="TX113" s="1"/>
      <c r="TY113" s="1"/>
      <c r="TZ113" s="1"/>
      <c r="UA113" s="1"/>
      <c r="UB113" s="1"/>
      <c r="UC113" s="1"/>
      <c r="UD113" s="1"/>
      <c r="UE113" s="1"/>
      <c r="UF113" s="1"/>
      <c r="UG113" s="1"/>
      <c r="UH113" s="1"/>
      <c r="UI113" s="1"/>
      <c r="UJ113" s="1"/>
      <c r="UK113" s="1"/>
      <c r="UL113" s="1"/>
      <c r="UM113" s="1"/>
      <c r="UN113" s="1"/>
      <c r="UO113" s="1"/>
      <c r="UP113" s="1"/>
      <c r="UQ113" s="1"/>
      <c r="UR113" s="1"/>
      <c r="US113" s="1"/>
      <c r="UT113" s="1"/>
      <c r="UU113" s="1"/>
      <c r="UV113" s="1"/>
      <c r="UW113" s="1"/>
      <c r="UX113" s="1"/>
      <c r="UY113" s="1"/>
      <c r="UZ113" s="1"/>
      <c r="VA113" s="1"/>
      <c r="VB113" s="1"/>
      <c r="VC113" s="1"/>
      <c r="VD113" s="1"/>
      <c r="VE113" s="1"/>
      <c r="VF113" s="1"/>
      <c r="VG113" s="1"/>
      <c r="VH113" s="1"/>
      <c r="VI113" s="1"/>
      <c r="VJ113" s="1"/>
      <c r="VK113" s="1"/>
      <c r="VL113" s="1"/>
      <c r="VM113" s="1"/>
      <c r="VN113" s="1"/>
      <c r="VO113" s="1"/>
      <c r="VP113" s="1"/>
    </row>
    <row r="114" spans="2:588" s="2" customFormat="1" x14ac:dyDescent="0.25">
      <c r="B114" s="1"/>
      <c r="C114" s="1"/>
      <c r="D114" s="1"/>
      <c r="E114" s="1"/>
      <c r="F114" s="1"/>
      <c r="G114" s="101"/>
      <c r="H114" s="1"/>
      <c r="J114" s="57"/>
      <c r="K114" s="18"/>
      <c r="L114" s="18"/>
      <c r="M114" s="18"/>
      <c r="N114" s="18"/>
      <c r="O114" s="18"/>
      <c r="P114" s="18"/>
      <c r="Q114" s="18"/>
      <c r="R114" s="18"/>
      <c r="S114" s="18"/>
      <c r="T114" s="18"/>
      <c r="U114" s="18"/>
      <c r="V114" s="18"/>
      <c r="W114" s="18"/>
      <c r="X114" s="18"/>
      <c r="Y114" s="18"/>
      <c r="Z114" s="18"/>
      <c r="AA114" s="18"/>
      <c r="AB114" s="18"/>
      <c r="AC114" s="18"/>
      <c r="AD114" s="18"/>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c r="IW114" s="1"/>
      <c r="IX114" s="1"/>
      <c r="IY114" s="1"/>
      <c r="IZ114" s="1"/>
      <c r="JA114" s="1"/>
      <c r="JB114" s="1"/>
      <c r="JC114" s="1"/>
      <c r="JD114" s="1"/>
      <c r="JE114" s="1"/>
      <c r="JF114" s="1"/>
      <c r="JG114" s="1"/>
      <c r="JH114" s="1"/>
      <c r="JI114" s="1"/>
      <c r="JJ114" s="1"/>
      <c r="JK114" s="1"/>
      <c r="JL114" s="1"/>
      <c r="JM114" s="1"/>
      <c r="JN114" s="1"/>
      <c r="JO114" s="1"/>
      <c r="JP114" s="1"/>
      <c r="JQ114" s="1"/>
      <c r="JR114" s="1"/>
      <c r="JS114" s="1"/>
      <c r="JT114" s="1"/>
      <c r="JU114" s="1"/>
      <c r="JV114" s="1"/>
      <c r="JW114" s="1"/>
      <c r="JX114" s="1"/>
      <c r="JY114" s="1"/>
      <c r="JZ114" s="1"/>
      <c r="KA114" s="1"/>
      <c r="KB114" s="1"/>
      <c r="KC114" s="1"/>
      <c r="KD114" s="1"/>
      <c r="KE114" s="1"/>
      <c r="KF114" s="1"/>
      <c r="KG114" s="1"/>
      <c r="KH114" s="1"/>
      <c r="KI114" s="1"/>
      <c r="KJ114" s="1"/>
      <c r="KK114" s="1"/>
      <c r="KL114" s="1"/>
      <c r="KM114" s="1"/>
      <c r="KN114" s="1"/>
      <c r="KO114" s="1"/>
      <c r="KP114" s="1"/>
      <c r="KQ114" s="1"/>
      <c r="KR114" s="1"/>
      <c r="KS114" s="1"/>
      <c r="KT114" s="1"/>
      <c r="KU114" s="1"/>
      <c r="KV114" s="1"/>
      <c r="KW114" s="1"/>
      <c r="KX114" s="1"/>
      <c r="KY114" s="1"/>
      <c r="KZ114" s="1"/>
      <c r="LA114" s="1"/>
      <c r="LB114" s="1"/>
      <c r="LC114" s="1"/>
      <c r="LD114" s="1"/>
      <c r="LE114" s="1"/>
      <c r="LF114" s="1"/>
      <c r="LG114" s="1"/>
      <c r="LH114" s="1"/>
      <c r="LI114" s="1"/>
      <c r="LJ114" s="1"/>
      <c r="LK114" s="1"/>
      <c r="LL114" s="1"/>
      <c r="LM114" s="1"/>
      <c r="LN114" s="1"/>
      <c r="LO114" s="1"/>
      <c r="LP114" s="1"/>
      <c r="LQ114" s="1"/>
      <c r="LR114" s="1"/>
      <c r="LS114" s="1"/>
      <c r="LT114" s="1"/>
      <c r="LU114" s="1"/>
      <c r="LV114" s="1"/>
      <c r="LW114" s="1"/>
      <c r="LX114" s="1"/>
      <c r="LY114" s="1"/>
      <c r="LZ114" s="1"/>
      <c r="MA114" s="1"/>
      <c r="MB114" s="1"/>
      <c r="MC114" s="1"/>
      <c r="MD114" s="1"/>
      <c r="ME114" s="1"/>
      <c r="MF114" s="1"/>
      <c r="MG114" s="1"/>
      <c r="MH114" s="1"/>
      <c r="MI114" s="1"/>
      <c r="MJ114" s="1"/>
      <c r="MK114" s="1"/>
      <c r="ML114" s="1"/>
      <c r="MM114" s="1"/>
      <c r="MN114" s="1"/>
      <c r="MO114" s="1"/>
      <c r="MP114" s="1"/>
      <c r="MQ114" s="1"/>
      <c r="MR114" s="1"/>
      <c r="MS114" s="1"/>
      <c r="MT114" s="1"/>
      <c r="MU114" s="1"/>
      <c r="MV114" s="1"/>
      <c r="MW114" s="1"/>
      <c r="MX114" s="1"/>
      <c r="MY114" s="1"/>
      <c r="MZ114" s="1"/>
      <c r="NA114" s="1"/>
      <c r="NB114" s="1"/>
      <c r="NC114" s="1"/>
      <c r="ND114" s="1"/>
      <c r="NE114" s="1"/>
      <c r="NF114" s="1"/>
      <c r="NG114" s="1"/>
      <c r="NH114" s="1"/>
      <c r="NI114" s="1"/>
      <c r="NJ114" s="1"/>
      <c r="NK114" s="1"/>
      <c r="NL114" s="1"/>
      <c r="NM114" s="1"/>
      <c r="NN114" s="1"/>
      <c r="NO114" s="1"/>
      <c r="NP114" s="1"/>
      <c r="NQ114" s="1"/>
      <c r="NR114" s="1"/>
      <c r="NS114" s="1"/>
      <c r="NT114" s="1"/>
      <c r="NU114" s="1"/>
      <c r="NV114" s="1"/>
      <c r="NW114" s="1"/>
      <c r="NX114" s="1"/>
      <c r="NY114" s="1"/>
      <c r="NZ114" s="1"/>
      <c r="OA114" s="1"/>
      <c r="OB114" s="1"/>
      <c r="OC114" s="1"/>
      <c r="OD114" s="1"/>
      <c r="OE114" s="1"/>
      <c r="OF114" s="1"/>
      <c r="OG114" s="1"/>
      <c r="OH114" s="1"/>
      <c r="OI114" s="1"/>
      <c r="OJ114" s="1"/>
      <c r="OK114" s="1"/>
      <c r="OL114" s="1"/>
      <c r="OM114" s="1"/>
      <c r="ON114" s="1"/>
      <c r="OO114" s="1"/>
      <c r="OP114" s="1"/>
      <c r="OQ114" s="1"/>
      <c r="OR114" s="1"/>
      <c r="OS114" s="1"/>
      <c r="OT114" s="1"/>
      <c r="OU114" s="1"/>
      <c r="OV114" s="1"/>
      <c r="OW114" s="1"/>
      <c r="OX114" s="1"/>
      <c r="OY114" s="1"/>
      <c r="OZ114" s="1"/>
      <c r="PA114" s="1"/>
      <c r="PB114" s="1"/>
      <c r="PC114" s="1"/>
      <c r="PD114" s="1"/>
      <c r="PE114" s="1"/>
      <c r="PF114" s="1"/>
      <c r="PG114" s="1"/>
      <c r="PH114" s="1"/>
      <c r="PI114" s="1"/>
      <c r="PJ114" s="1"/>
      <c r="PK114" s="1"/>
      <c r="PL114" s="1"/>
      <c r="PM114" s="1"/>
      <c r="PN114" s="1"/>
      <c r="PO114" s="1"/>
      <c r="PP114" s="1"/>
      <c r="PQ114" s="1"/>
      <c r="PR114" s="1"/>
      <c r="PS114" s="1"/>
      <c r="PT114" s="1"/>
      <c r="PU114" s="1"/>
      <c r="PV114" s="1"/>
      <c r="PW114" s="1"/>
      <c r="PX114" s="1"/>
      <c r="PY114" s="1"/>
      <c r="PZ114" s="1"/>
      <c r="QA114" s="1"/>
      <c r="QB114" s="1"/>
      <c r="QC114" s="1"/>
      <c r="QD114" s="1"/>
      <c r="QE114" s="1"/>
      <c r="QF114" s="1"/>
      <c r="QG114" s="1"/>
      <c r="QH114" s="1"/>
      <c r="QI114" s="1"/>
      <c r="QJ114" s="1"/>
      <c r="QK114" s="1"/>
      <c r="QL114" s="1"/>
      <c r="QM114" s="1"/>
      <c r="QN114" s="1"/>
      <c r="QO114" s="1"/>
      <c r="QP114" s="1"/>
      <c r="QQ114" s="1"/>
      <c r="QR114" s="1"/>
      <c r="QS114" s="1"/>
      <c r="QT114" s="1"/>
      <c r="QU114" s="1"/>
      <c r="QV114" s="1"/>
      <c r="QW114" s="1"/>
      <c r="QX114" s="1"/>
      <c r="QY114" s="1"/>
      <c r="QZ114" s="1"/>
      <c r="RA114" s="1"/>
      <c r="RB114" s="1"/>
      <c r="RC114" s="1"/>
      <c r="RD114" s="1"/>
      <c r="RE114" s="1"/>
      <c r="RF114" s="1"/>
      <c r="RG114" s="1"/>
      <c r="RH114" s="1"/>
      <c r="RI114" s="1"/>
      <c r="RJ114" s="1"/>
      <c r="RK114" s="1"/>
      <c r="RL114" s="1"/>
      <c r="RM114" s="1"/>
      <c r="RN114" s="1"/>
      <c r="RO114" s="1"/>
      <c r="RP114" s="1"/>
      <c r="RQ114" s="1"/>
      <c r="RR114" s="1"/>
      <c r="RS114" s="1"/>
      <c r="RT114" s="1"/>
      <c r="RU114" s="1"/>
      <c r="RV114" s="1"/>
      <c r="RW114" s="1"/>
      <c r="RX114" s="1"/>
      <c r="RY114" s="1"/>
      <c r="RZ114" s="1"/>
      <c r="SA114" s="1"/>
      <c r="SB114" s="1"/>
      <c r="SC114" s="1"/>
      <c r="SD114" s="1"/>
      <c r="SE114" s="1"/>
      <c r="SF114" s="1"/>
      <c r="SG114" s="1"/>
      <c r="SH114" s="1"/>
      <c r="SI114" s="1"/>
      <c r="SJ114" s="1"/>
      <c r="SK114" s="1"/>
      <c r="SL114" s="1"/>
      <c r="SM114" s="1"/>
      <c r="SN114" s="1"/>
      <c r="SO114" s="1"/>
      <c r="SP114" s="1"/>
      <c r="SQ114" s="1"/>
      <c r="SR114" s="1"/>
      <c r="SS114" s="1"/>
      <c r="ST114" s="1"/>
      <c r="SU114" s="1"/>
      <c r="SV114" s="1"/>
      <c r="SW114" s="1"/>
      <c r="SX114" s="1"/>
      <c r="SY114" s="1"/>
      <c r="SZ114" s="1"/>
      <c r="TA114" s="1"/>
      <c r="TB114" s="1"/>
      <c r="TC114" s="1"/>
      <c r="TD114" s="1"/>
      <c r="TE114" s="1"/>
      <c r="TF114" s="1"/>
      <c r="TG114" s="1"/>
      <c r="TH114" s="1"/>
      <c r="TI114" s="1"/>
      <c r="TJ114" s="1"/>
      <c r="TK114" s="1"/>
      <c r="TL114" s="1"/>
      <c r="TM114" s="1"/>
      <c r="TN114" s="1"/>
      <c r="TO114" s="1"/>
      <c r="TP114" s="1"/>
      <c r="TQ114" s="1"/>
      <c r="TR114" s="1"/>
      <c r="TS114" s="1"/>
      <c r="TT114" s="1"/>
      <c r="TU114" s="1"/>
      <c r="TV114" s="1"/>
      <c r="TW114" s="1"/>
      <c r="TX114" s="1"/>
      <c r="TY114" s="1"/>
      <c r="TZ114" s="1"/>
      <c r="UA114" s="1"/>
      <c r="UB114" s="1"/>
      <c r="UC114" s="1"/>
      <c r="UD114" s="1"/>
      <c r="UE114" s="1"/>
      <c r="UF114" s="1"/>
      <c r="UG114" s="1"/>
      <c r="UH114" s="1"/>
      <c r="UI114" s="1"/>
      <c r="UJ114" s="1"/>
      <c r="UK114" s="1"/>
      <c r="UL114" s="1"/>
      <c r="UM114" s="1"/>
      <c r="UN114" s="1"/>
      <c r="UO114" s="1"/>
      <c r="UP114" s="1"/>
      <c r="UQ114" s="1"/>
      <c r="UR114" s="1"/>
      <c r="US114" s="1"/>
      <c r="UT114" s="1"/>
      <c r="UU114" s="1"/>
      <c r="UV114" s="1"/>
      <c r="UW114" s="1"/>
      <c r="UX114" s="1"/>
      <c r="UY114" s="1"/>
      <c r="UZ114" s="1"/>
      <c r="VA114" s="1"/>
      <c r="VB114" s="1"/>
      <c r="VC114" s="1"/>
      <c r="VD114" s="1"/>
      <c r="VE114" s="1"/>
      <c r="VF114" s="1"/>
      <c r="VG114" s="1"/>
      <c r="VH114" s="1"/>
      <c r="VI114" s="1"/>
      <c r="VJ114" s="1"/>
      <c r="VK114" s="1"/>
      <c r="VL114" s="1"/>
      <c r="VM114" s="1"/>
      <c r="VN114" s="1"/>
      <c r="VO114" s="1"/>
      <c r="VP114" s="1"/>
    </row>
    <row r="115" spans="2:588" s="2" customFormat="1" x14ac:dyDescent="0.25">
      <c r="B115" s="1"/>
      <c r="C115" s="1"/>
      <c r="D115" s="1"/>
      <c r="E115" s="1"/>
      <c r="F115" s="1"/>
      <c r="G115" s="101"/>
      <c r="H115" s="1"/>
      <c r="J115" s="57"/>
      <c r="K115" s="18"/>
      <c r="L115" s="18"/>
      <c r="M115" s="18"/>
      <c r="N115" s="18"/>
      <c r="O115" s="18"/>
      <c r="P115" s="18"/>
      <c r="Q115" s="18"/>
      <c r="R115" s="18"/>
      <c r="S115" s="18"/>
      <c r="T115" s="18"/>
      <c r="U115" s="18"/>
      <c r="V115" s="18"/>
      <c r="W115" s="18"/>
      <c r="X115" s="18"/>
      <c r="Y115" s="18"/>
      <c r="Z115" s="18"/>
      <c r="AA115" s="18"/>
      <c r="AB115" s="18"/>
      <c r="AC115" s="18"/>
      <c r="AD115" s="18"/>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c r="GK115" s="1"/>
      <c r="GL115" s="1"/>
      <c r="GM115" s="1"/>
      <c r="GN115" s="1"/>
      <c r="GO115" s="1"/>
      <c r="GP115" s="1"/>
      <c r="GQ115" s="1"/>
      <c r="GR115" s="1"/>
      <c r="GS115" s="1"/>
      <c r="GT115" s="1"/>
      <c r="GU115" s="1"/>
      <c r="GV115" s="1"/>
      <c r="GW115" s="1"/>
      <c r="GX115" s="1"/>
      <c r="GY115" s="1"/>
      <c r="GZ115" s="1"/>
      <c r="HA115" s="1"/>
      <c r="HB115" s="1"/>
      <c r="HC115" s="1"/>
      <c r="HD115" s="1"/>
      <c r="HE115" s="1"/>
      <c r="HF115" s="1"/>
      <c r="HG115" s="1"/>
      <c r="HH115" s="1"/>
      <c r="HI115" s="1"/>
      <c r="HJ115" s="1"/>
      <c r="HK115" s="1"/>
      <c r="HL115" s="1"/>
      <c r="HM115" s="1"/>
      <c r="HN115" s="1"/>
      <c r="HO115" s="1"/>
      <c r="HP115" s="1"/>
      <c r="HQ115" s="1"/>
      <c r="HR115" s="1"/>
      <c r="HS115" s="1"/>
      <c r="HT115" s="1"/>
      <c r="HU115" s="1"/>
      <c r="HV115" s="1"/>
      <c r="HW115" s="1"/>
      <c r="HX115" s="1"/>
      <c r="HY115" s="1"/>
      <c r="HZ115" s="1"/>
      <c r="IA115" s="1"/>
      <c r="IB115" s="1"/>
      <c r="IC115" s="1"/>
      <c r="ID115" s="1"/>
      <c r="IE115" s="1"/>
      <c r="IF115" s="1"/>
      <c r="IG115" s="1"/>
      <c r="IH115" s="1"/>
      <c r="II115" s="1"/>
      <c r="IJ115" s="1"/>
      <c r="IK115" s="1"/>
      <c r="IL115" s="1"/>
      <c r="IM115" s="1"/>
      <c r="IN115" s="1"/>
      <c r="IO115" s="1"/>
      <c r="IP115" s="1"/>
      <c r="IQ115" s="1"/>
      <c r="IR115" s="1"/>
      <c r="IS115" s="1"/>
      <c r="IT115" s="1"/>
      <c r="IU115" s="1"/>
      <c r="IV115" s="1"/>
      <c r="IW115" s="1"/>
      <c r="IX115" s="1"/>
      <c r="IY115" s="1"/>
      <c r="IZ115" s="1"/>
      <c r="JA115" s="1"/>
      <c r="JB115" s="1"/>
      <c r="JC115" s="1"/>
      <c r="JD115" s="1"/>
      <c r="JE115" s="1"/>
      <c r="JF115" s="1"/>
      <c r="JG115" s="1"/>
      <c r="JH115" s="1"/>
      <c r="JI115" s="1"/>
      <c r="JJ115" s="1"/>
      <c r="JK115" s="1"/>
      <c r="JL115" s="1"/>
      <c r="JM115" s="1"/>
      <c r="JN115" s="1"/>
      <c r="JO115" s="1"/>
      <c r="JP115" s="1"/>
      <c r="JQ115" s="1"/>
      <c r="JR115" s="1"/>
      <c r="JS115" s="1"/>
      <c r="JT115" s="1"/>
      <c r="JU115" s="1"/>
      <c r="JV115" s="1"/>
      <c r="JW115" s="1"/>
      <c r="JX115" s="1"/>
      <c r="JY115" s="1"/>
      <c r="JZ115" s="1"/>
      <c r="KA115" s="1"/>
      <c r="KB115" s="1"/>
      <c r="KC115" s="1"/>
      <c r="KD115" s="1"/>
      <c r="KE115" s="1"/>
      <c r="KF115" s="1"/>
      <c r="KG115" s="1"/>
      <c r="KH115" s="1"/>
      <c r="KI115" s="1"/>
      <c r="KJ115" s="1"/>
      <c r="KK115" s="1"/>
      <c r="KL115" s="1"/>
      <c r="KM115" s="1"/>
      <c r="KN115" s="1"/>
      <c r="KO115" s="1"/>
      <c r="KP115" s="1"/>
      <c r="KQ115" s="1"/>
      <c r="KR115" s="1"/>
      <c r="KS115" s="1"/>
      <c r="KT115" s="1"/>
      <c r="KU115" s="1"/>
      <c r="KV115" s="1"/>
      <c r="KW115" s="1"/>
      <c r="KX115" s="1"/>
      <c r="KY115" s="1"/>
      <c r="KZ115" s="1"/>
      <c r="LA115" s="1"/>
      <c r="LB115" s="1"/>
      <c r="LC115" s="1"/>
      <c r="LD115" s="1"/>
      <c r="LE115" s="1"/>
      <c r="LF115" s="1"/>
      <c r="LG115" s="1"/>
      <c r="LH115" s="1"/>
      <c r="LI115" s="1"/>
      <c r="LJ115" s="1"/>
      <c r="LK115" s="1"/>
      <c r="LL115" s="1"/>
      <c r="LM115" s="1"/>
      <c r="LN115" s="1"/>
      <c r="LO115" s="1"/>
      <c r="LP115" s="1"/>
      <c r="LQ115" s="1"/>
      <c r="LR115" s="1"/>
      <c r="LS115" s="1"/>
      <c r="LT115" s="1"/>
      <c r="LU115" s="1"/>
      <c r="LV115" s="1"/>
      <c r="LW115" s="1"/>
      <c r="LX115" s="1"/>
      <c r="LY115" s="1"/>
      <c r="LZ115" s="1"/>
      <c r="MA115" s="1"/>
      <c r="MB115" s="1"/>
      <c r="MC115" s="1"/>
      <c r="MD115" s="1"/>
      <c r="ME115" s="1"/>
      <c r="MF115" s="1"/>
      <c r="MG115" s="1"/>
      <c r="MH115" s="1"/>
      <c r="MI115" s="1"/>
      <c r="MJ115" s="1"/>
      <c r="MK115" s="1"/>
      <c r="ML115" s="1"/>
      <c r="MM115" s="1"/>
      <c r="MN115" s="1"/>
      <c r="MO115" s="1"/>
      <c r="MP115" s="1"/>
      <c r="MQ115" s="1"/>
      <c r="MR115" s="1"/>
      <c r="MS115" s="1"/>
      <c r="MT115" s="1"/>
      <c r="MU115" s="1"/>
      <c r="MV115" s="1"/>
      <c r="MW115" s="1"/>
      <c r="MX115" s="1"/>
      <c r="MY115" s="1"/>
      <c r="MZ115" s="1"/>
      <c r="NA115" s="1"/>
      <c r="NB115" s="1"/>
      <c r="NC115" s="1"/>
      <c r="ND115" s="1"/>
      <c r="NE115" s="1"/>
      <c r="NF115" s="1"/>
      <c r="NG115" s="1"/>
      <c r="NH115" s="1"/>
      <c r="NI115" s="1"/>
      <c r="NJ115" s="1"/>
      <c r="NK115" s="1"/>
      <c r="NL115" s="1"/>
      <c r="NM115" s="1"/>
      <c r="NN115" s="1"/>
      <c r="NO115" s="1"/>
      <c r="NP115" s="1"/>
      <c r="NQ115" s="1"/>
      <c r="NR115" s="1"/>
      <c r="NS115" s="1"/>
      <c r="NT115" s="1"/>
      <c r="NU115" s="1"/>
      <c r="NV115" s="1"/>
      <c r="NW115" s="1"/>
      <c r="NX115" s="1"/>
      <c r="NY115" s="1"/>
      <c r="NZ115" s="1"/>
      <c r="OA115" s="1"/>
      <c r="OB115" s="1"/>
      <c r="OC115" s="1"/>
      <c r="OD115" s="1"/>
      <c r="OE115" s="1"/>
      <c r="OF115" s="1"/>
      <c r="OG115" s="1"/>
      <c r="OH115" s="1"/>
      <c r="OI115" s="1"/>
      <c r="OJ115" s="1"/>
      <c r="OK115" s="1"/>
      <c r="OL115" s="1"/>
      <c r="OM115" s="1"/>
      <c r="ON115" s="1"/>
      <c r="OO115" s="1"/>
      <c r="OP115" s="1"/>
      <c r="OQ115" s="1"/>
      <c r="OR115" s="1"/>
      <c r="OS115" s="1"/>
      <c r="OT115" s="1"/>
      <c r="OU115" s="1"/>
      <c r="OV115" s="1"/>
      <c r="OW115" s="1"/>
      <c r="OX115" s="1"/>
      <c r="OY115" s="1"/>
      <c r="OZ115" s="1"/>
      <c r="PA115" s="1"/>
      <c r="PB115" s="1"/>
      <c r="PC115" s="1"/>
      <c r="PD115" s="1"/>
      <c r="PE115" s="1"/>
      <c r="PF115" s="1"/>
      <c r="PG115" s="1"/>
      <c r="PH115" s="1"/>
      <c r="PI115" s="1"/>
      <c r="PJ115" s="1"/>
      <c r="PK115" s="1"/>
      <c r="PL115" s="1"/>
      <c r="PM115" s="1"/>
      <c r="PN115" s="1"/>
      <c r="PO115" s="1"/>
      <c r="PP115" s="1"/>
      <c r="PQ115" s="1"/>
      <c r="PR115" s="1"/>
      <c r="PS115" s="1"/>
      <c r="PT115" s="1"/>
      <c r="PU115" s="1"/>
      <c r="PV115" s="1"/>
      <c r="PW115" s="1"/>
      <c r="PX115" s="1"/>
      <c r="PY115" s="1"/>
      <c r="PZ115" s="1"/>
      <c r="QA115" s="1"/>
      <c r="QB115" s="1"/>
      <c r="QC115" s="1"/>
      <c r="QD115" s="1"/>
      <c r="QE115" s="1"/>
      <c r="QF115" s="1"/>
      <c r="QG115" s="1"/>
      <c r="QH115" s="1"/>
      <c r="QI115" s="1"/>
      <c r="QJ115" s="1"/>
      <c r="QK115" s="1"/>
      <c r="QL115" s="1"/>
      <c r="QM115" s="1"/>
      <c r="QN115" s="1"/>
      <c r="QO115" s="1"/>
      <c r="QP115" s="1"/>
      <c r="QQ115" s="1"/>
      <c r="QR115" s="1"/>
      <c r="QS115" s="1"/>
      <c r="QT115" s="1"/>
      <c r="QU115" s="1"/>
      <c r="QV115" s="1"/>
      <c r="QW115" s="1"/>
      <c r="QX115" s="1"/>
      <c r="QY115" s="1"/>
      <c r="QZ115" s="1"/>
      <c r="RA115" s="1"/>
      <c r="RB115" s="1"/>
      <c r="RC115" s="1"/>
      <c r="RD115" s="1"/>
      <c r="RE115" s="1"/>
      <c r="RF115" s="1"/>
      <c r="RG115" s="1"/>
      <c r="RH115" s="1"/>
      <c r="RI115" s="1"/>
      <c r="RJ115" s="1"/>
      <c r="RK115" s="1"/>
      <c r="RL115" s="1"/>
      <c r="RM115" s="1"/>
      <c r="RN115" s="1"/>
      <c r="RO115" s="1"/>
      <c r="RP115" s="1"/>
      <c r="RQ115" s="1"/>
      <c r="RR115" s="1"/>
      <c r="RS115" s="1"/>
      <c r="RT115" s="1"/>
      <c r="RU115" s="1"/>
      <c r="RV115" s="1"/>
      <c r="RW115" s="1"/>
      <c r="RX115" s="1"/>
      <c r="RY115" s="1"/>
      <c r="RZ115" s="1"/>
      <c r="SA115" s="1"/>
      <c r="SB115" s="1"/>
      <c r="SC115" s="1"/>
      <c r="SD115" s="1"/>
      <c r="SE115" s="1"/>
      <c r="SF115" s="1"/>
      <c r="SG115" s="1"/>
      <c r="SH115" s="1"/>
      <c r="SI115" s="1"/>
      <c r="SJ115" s="1"/>
      <c r="SK115" s="1"/>
      <c r="SL115" s="1"/>
      <c r="SM115" s="1"/>
      <c r="SN115" s="1"/>
      <c r="SO115" s="1"/>
      <c r="SP115" s="1"/>
      <c r="SQ115" s="1"/>
      <c r="SR115" s="1"/>
      <c r="SS115" s="1"/>
      <c r="ST115" s="1"/>
      <c r="SU115" s="1"/>
      <c r="SV115" s="1"/>
      <c r="SW115" s="1"/>
      <c r="SX115" s="1"/>
      <c r="SY115" s="1"/>
      <c r="SZ115" s="1"/>
      <c r="TA115" s="1"/>
      <c r="TB115" s="1"/>
      <c r="TC115" s="1"/>
      <c r="TD115" s="1"/>
      <c r="TE115" s="1"/>
      <c r="TF115" s="1"/>
      <c r="TG115" s="1"/>
      <c r="TH115" s="1"/>
      <c r="TI115" s="1"/>
      <c r="TJ115" s="1"/>
      <c r="TK115" s="1"/>
      <c r="TL115" s="1"/>
      <c r="TM115" s="1"/>
      <c r="TN115" s="1"/>
      <c r="TO115" s="1"/>
      <c r="TP115" s="1"/>
      <c r="TQ115" s="1"/>
      <c r="TR115" s="1"/>
      <c r="TS115" s="1"/>
      <c r="TT115" s="1"/>
      <c r="TU115" s="1"/>
      <c r="TV115" s="1"/>
      <c r="TW115" s="1"/>
      <c r="TX115" s="1"/>
      <c r="TY115" s="1"/>
      <c r="TZ115" s="1"/>
      <c r="UA115" s="1"/>
      <c r="UB115" s="1"/>
      <c r="UC115" s="1"/>
      <c r="UD115" s="1"/>
      <c r="UE115" s="1"/>
      <c r="UF115" s="1"/>
      <c r="UG115" s="1"/>
      <c r="UH115" s="1"/>
      <c r="UI115" s="1"/>
      <c r="UJ115" s="1"/>
      <c r="UK115" s="1"/>
      <c r="UL115" s="1"/>
      <c r="UM115" s="1"/>
      <c r="UN115" s="1"/>
      <c r="UO115" s="1"/>
      <c r="UP115" s="1"/>
      <c r="UQ115" s="1"/>
      <c r="UR115" s="1"/>
      <c r="US115" s="1"/>
      <c r="UT115" s="1"/>
      <c r="UU115" s="1"/>
      <c r="UV115" s="1"/>
      <c r="UW115" s="1"/>
      <c r="UX115" s="1"/>
      <c r="UY115" s="1"/>
      <c r="UZ115" s="1"/>
      <c r="VA115" s="1"/>
      <c r="VB115" s="1"/>
      <c r="VC115" s="1"/>
      <c r="VD115" s="1"/>
      <c r="VE115" s="1"/>
      <c r="VF115" s="1"/>
      <c r="VG115" s="1"/>
      <c r="VH115" s="1"/>
      <c r="VI115" s="1"/>
      <c r="VJ115" s="1"/>
      <c r="VK115" s="1"/>
      <c r="VL115" s="1"/>
      <c r="VM115" s="1"/>
      <c r="VN115" s="1"/>
      <c r="VO115" s="1"/>
      <c r="VP115" s="1"/>
    </row>
    <row r="116" spans="2:588" s="2" customFormat="1" x14ac:dyDescent="0.25">
      <c r="B116" s="1"/>
      <c r="C116" s="1"/>
      <c r="D116" s="1"/>
      <c r="E116" s="1"/>
      <c r="F116" s="1"/>
      <c r="G116" s="101"/>
      <c r="H116" s="1"/>
      <c r="J116" s="57"/>
      <c r="K116" s="18"/>
      <c r="L116" s="18"/>
      <c r="M116" s="18"/>
      <c r="N116" s="18"/>
      <c r="O116" s="18"/>
      <c r="P116" s="18"/>
      <c r="Q116" s="18"/>
      <c r="R116" s="18"/>
      <c r="S116" s="18"/>
      <c r="T116" s="18"/>
      <c r="U116" s="18"/>
      <c r="V116" s="18"/>
      <c r="W116" s="18"/>
      <c r="X116" s="18"/>
      <c r="Y116" s="18"/>
      <c r="Z116" s="18"/>
      <c r="AA116" s="18"/>
      <c r="AB116" s="18"/>
      <c r="AC116" s="18"/>
      <c r="AD116" s="18"/>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c r="DI116" s="1"/>
      <c r="DJ116" s="1"/>
      <c r="DK116" s="1"/>
      <c r="DL116" s="1"/>
      <c r="DM116" s="1"/>
      <c r="DN116" s="1"/>
      <c r="DO116" s="1"/>
      <c r="DP116" s="1"/>
      <c r="DQ116" s="1"/>
      <c r="DR116" s="1"/>
      <c r="DS116" s="1"/>
      <c r="DT116" s="1"/>
      <c r="DU116" s="1"/>
      <c r="DV116" s="1"/>
      <c r="DW116" s="1"/>
      <c r="DX116" s="1"/>
      <c r="DY116" s="1"/>
      <c r="DZ116" s="1"/>
      <c r="EA116" s="1"/>
      <c r="EB116" s="1"/>
      <c r="EC116" s="1"/>
      <c r="ED116" s="1"/>
      <c r="EE116" s="1"/>
      <c r="EF116" s="1"/>
      <c r="EG116" s="1"/>
      <c r="EH116" s="1"/>
      <c r="EI116" s="1"/>
      <c r="EJ116" s="1"/>
      <c r="EK116" s="1"/>
      <c r="EL116" s="1"/>
      <c r="EM116" s="1"/>
      <c r="EN116" s="1"/>
      <c r="EO116" s="1"/>
      <c r="EP116" s="1"/>
      <c r="EQ116" s="1"/>
      <c r="ER116" s="1"/>
      <c r="ES116" s="1"/>
      <c r="ET116" s="1"/>
      <c r="EU116" s="1"/>
      <c r="EV116" s="1"/>
      <c r="EW116" s="1"/>
      <c r="EX116" s="1"/>
      <c r="EY116" s="1"/>
      <c r="EZ116" s="1"/>
      <c r="FA116" s="1"/>
      <c r="FB116" s="1"/>
      <c r="FC116" s="1"/>
      <c r="FD116" s="1"/>
      <c r="FE116" s="1"/>
      <c r="FF116" s="1"/>
      <c r="FG116" s="1"/>
      <c r="FH116" s="1"/>
      <c r="FI116" s="1"/>
      <c r="FJ116" s="1"/>
      <c r="FK116" s="1"/>
      <c r="FL116" s="1"/>
      <c r="FM116" s="1"/>
      <c r="FN116" s="1"/>
      <c r="FO116" s="1"/>
      <c r="FP116" s="1"/>
      <c r="FQ116" s="1"/>
      <c r="FR116" s="1"/>
      <c r="FS116" s="1"/>
      <c r="FT116" s="1"/>
      <c r="FU116" s="1"/>
      <c r="FV116" s="1"/>
      <c r="FW116" s="1"/>
      <c r="FX116" s="1"/>
      <c r="FY116" s="1"/>
      <c r="FZ116" s="1"/>
      <c r="GA116" s="1"/>
      <c r="GB116" s="1"/>
      <c r="GC116" s="1"/>
      <c r="GD116" s="1"/>
      <c r="GE116" s="1"/>
      <c r="GF116" s="1"/>
      <c r="GG116" s="1"/>
      <c r="GH116" s="1"/>
      <c r="GI116" s="1"/>
      <c r="GJ116" s="1"/>
      <c r="GK116" s="1"/>
      <c r="GL116" s="1"/>
      <c r="GM116" s="1"/>
      <c r="GN116" s="1"/>
      <c r="GO116" s="1"/>
      <c r="GP116" s="1"/>
      <c r="GQ116" s="1"/>
      <c r="GR116" s="1"/>
      <c r="GS116" s="1"/>
      <c r="GT116" s="1"/>
      <c r="GU116" s="1"/>
      <c r="GV116" s="1"/>
      <c r="GW116" s="1"/>
      <c r="GX116" s="1"/>
      <c r="GY116" s="1"/>
      <c r="GZ116" s="1"/>
      <c r="HA116" s="1"/>
      <c r="HB116" s="1"/>
      <c r="HC116" s="1"/>
      <c r="HD116" s="1"/>
      <c r="HE116" s="1"/>
      <c r="HF116" s="1"/>
      <c r="HG116" s="1"/>
      <c r="HH116" s="1"/>
      <c r="HI116" s="1"/>
      <c r="HJ116" s="1"/>
      <c r="HK116" s="1"/>
      <c r="HL116" s="1"/>
      <c r="HM116" s="1"/>
      <c r="HN116" s="1"/>
      <c r="HO116" s="1"/>
      <c r="HP116" s="1"/>
      <c r="HQ116" s="1"/>
      <c r="HR116" s="1"/>
      <c r="HS116" s="1"/>
      <c r="HT116" s="1"/>
      <c r="HU116" s="1"/>
      <c r="HV116" s="1"/>
      <c r="HW116" s="1"/>
      <c r="HX116" s="1"/>
      <c r="HY116" s="1"/>
      <c r="HZ116" s="1"/>
      <c r="IA116" s="1"/>
      <c r="IB116" s="1"/>
      <c r="IC116" s="1"/>
      <c r="ID116" s="1"/>
      <c r="IE116" s="1"/>
      <c r="IF116" s="1"/>
      <c r="IG116" s="1"/>
      <c r="IH116" s="1"/>
      <c r="II116" s="1"/>
      <c r="IJ116" s="1"/>
      <c r="IK116" s="1"/>
      <c r="IL116" s="1"/>
      <c r="IM116" s="1"/>
      <c r="IN116" s="1"/>
      <c r="IO116" s="1"/>
      <c r="IP116" s="1"/>
      <c r="IQ116" s="1"/>
      <c r="IR116" s="1"/>
      <c r="IS116" s="1"/>
      <c r="IT116" s="1"/>
      <c r="IU116" s="1"/>
      <c r="IV116" s="1"/>
      <c r="IW116" s="1"/>
      <c r="IX116" s="1"/>
      <c r="IY116" s="1"/>
      <c r="IZ116" s="1"/>
      <c r="JA116" s="1"/>
      <c r="JB116" s="1"/>
      <c r="JC116" s="1"/>
      <c r="JD116" s="1"/>
      <c r="JE116" s="1"/>
      <c r="JF116" s="1"/>
      <c r="JG116" s="1"/>
      <c r="JH116" s="1"/>
      <c r="JI116" s="1"/>
      <c r="JJ116" s="1"/>
      <c r="JK116" s="1"/>
      <c r="JL116" s="1"/>
      <c r="JM116" s="1"/>
      <c r="JN116" s="1"/>
      <c r="JO116" s="1"/>
      <c r="JP116" s="1"/>
      <c r="JQ116" s="1"/>
      <c r="JR116" s="1"/>
      <c r="JS116" s="1"/>
      <c r="JT116" s="1"/>
      <c r="JU116" s="1"/>
      <c r="JV116" s="1"/>
      <c r="JW116" s="1"/>
      <c r="JX116" s="1"/>
      <c r="JY116" s="1"/>
      <c r="JZ116" s="1"/>
      <c r="KA116" s="1"/>
      <c r="KB116" s="1"/>
      <c r="KC116" s="1"/>
      <c r="KD116" s="1"/>
      <c r="KE116" s="1"/>
      <c r="KF116" s="1"/>
      <c r="KG116" s="1"/>
      <c r="KH116" s="1"/>
      <c r="KI116" s="1"/>
      <c r="KJ116" s="1"/>
      <c r="KK116" s="1"/>
      <c r="KL116" s="1"/>
      <c r="KM116" s="1"/>
      <c r="KN116" s="1"/>
      <c r="KO116" s="1"/>
      <c r="KP116" s="1"/>
      <c r="KQ116" s="1"/>
      <c r="KR116" s="1"/>
      <c r="KS116" s="1"/>
      <c r="KT116" s="1"/>
      <c r="KU116" s="1"/>
      <c r="KV116" s="1"/>
      <c r="KW116" s="1"/>
      <c r="KX116" s="1"/>
      <c r="KY116" s="1"/>
      <c r="KZ116" s="1"/>
      <c r="LA116" s="1"/>
      <c r="LB116" s="1"/>
      <c r="LC116" s="1"/>
      <c r="LD116" s="1"/>
      <c r="LE116" s="1"/>
      <c r="LF116" s="1"/>
      <c r="LG116" s="1"/>
      <c r="LH116" s="1"/>
      <c r="LI116" s="1"/>
      <c r="LJ116" s="1"/>
      <c r="LK116" s="1"/>
      <c r="LL116" s="1"/>
      <c r="LM116" s="1"/>
      <c r="LN116" s="1"/>
      <c r="LO116" s="1"/>
      <c r="LP116" s="1"/>
      <c r="LQ116" s="1"/>
      <c r="LR116" s="1"/>
      <c r="LS116" s="1"/>
      <c r="LT116" s="1"/>
      <c r="LU116" s="1"/>
      <c r="LV116" s="1"/>
      <c r="LW116" s="1"/>
      <c r="LX116" s="1"/>
      <c r="LY116" s="1"/>
      <c r="LZ116" s="1"/>
      <c r="MA116" s="1"/>
      <c r="MB116" s="1"/>
      <c r="MC116" s="1"/>
      <c r="MD116" s="1"/>
      <c r="ME116" s="1"/>
      <c r="MF116" s="1"/>
      <c r="MG116" s="1"/>
      <c r="MH116" s="1"/>
      <c r="MI116" s="1"/>
      <c r="MJ116" s="1"/>
      <c r="MK116" s="1"/>
      <c r="ML116" s="1"/>
      <c r="MM116" s="1"/>
      <c r="MN116" s="1"/>
      <c r="MO116" s="1"/>
      <c r="MP116" s="1"/>
      <c r="MQ116" s="1"/>
      <c r="MR116" s="1"/>
      <c r="MS116" s="1"/>
      <c r="MT116" s="1"/>
      <c r="MU116" s="1"/>
      <c r="MV116" s="1"/>
      <c r="MW116" s="1"/>
      <c r="MX116" s="1"/>
      <c r="MY116" s="1"/>
      <c r="MZ116" s="1"/>
      <c r="NA116" s="1"/>
      <c r="NB116" s="1"/>
      <c r="NC116" s="1"/>
      <c r="ND116" s="1"/>
      <c r="NE116" s="1"/>
      <c r="NF116" s="1"/>
      <c r="NG116" s="1"/>
      <c r="NH116" s="1"/>
      <c r="NI116" s="1"/>
      <c r="NJ116" s="1"/>
      <c r="NK116" s="1"/>
      <c r="NL116" s="1"/>
      <c r="NM116" s="1"/>
      <c r="NN116" s="1"/>
      <c r="NO116" s="1"/>
      <c r="NP116" s="1"/>
      <c r="NQ116" s="1"/>
      <c r="NR116" s="1"/>
      <c r="NS116" s="1"/>
      <c r="NT116" s="1"/>
      <c r="NU116" s="1"/>
      <c r="NV116" s="1"/>
      <c r="NW116" s="1"/>
      <c r="NX116" s="1"/>
      <c r="NY116" s="1"/>
      <c r="NZ116" s="1"/>
      <c r="OA116" s="1"/>
      <c r="OB116" s="1"/>
      <c r="OC116" s="1"/>
      <c r="OD116" s="1"/>
      <c r="OE116" s="1"/>
      <c r="OF116" s="1"/>
      <c r="OG116" s="1"/>
      <c r="OH116" s="1"/>
      <c r="OI116" s="1"/>
      <c r="OJ116" s="1"/>
      <c r="OK116" s="1"/>
      <c r="OL116" s="1"/>
      <c r="OM116" s="1"/>
      <c r="ON116" s="1"/>
      <c r="OO116" s="1"/>
      <c r="OP116" s="1"/>
      <c r="OQ116" s="1"/>
      <c r="OR116" s="1"/>
      <c r="OS116" s="1"/>
      <c r="OT116" s="1"/>
      <c r="OU116" s="1"/>
      <c r="OV116" s="1"/>
      <c r="OW116" s="1"/>
      <c r="OX116" s="1"/>
      <c r="OY116" s="1"/>
      <c r="OZ116" s="1"/>
      <c r="PA116" s="1"/>
      <c r="PB116" s="1"/>
      <c r="PC116" s="1"/>
      <c r="PD116" s="1"/>
      <c r="PE116" s="1"/>
      <c r="PF116" s="1"/>
      <c r="PG116" s="1"/>
      <c r="PH116" s="1"/>
      <c r="PI116" s="1"/>
      <c r="PJ116" s="1"/>
      <c r="PK116" s="1"/>
      <c r="PL116" s="1"/>
      <c r="PM116" s="1"/>
      <c r="PN116" s="1"/>
      <c r="PO116" s="1"/>
      <c r="PP116" s="1"/>
      <c r="PQ116" s="1"/>
      <c r="PR116" s="1"/>
      <c r="PS116" s="1"/>
      <c r="PT116" s="1"/>
      <c r="PU116" s="1"/>
      <c r="PV116" s="1"/>
      <c r="PW116" s="1"/>
      <c r="PX116" s="1"/>
      <c r="PY116" s="1"/>
      <c r="PZ116" s="1"/>
      <c r="QA116" s="1"/>
      <c r="QB116" s="1"/>
      <c r="QC116" s="1"/>
      <c r="QD116" s="1"/>
      <c r="QE116" s="1"/>
      <c r="QF116" s="1"/>
      <c r="QG116" s="1"/>
      <c r="QH116" s="1"/>
      <c r="QI116" s="1"/>
      <c r="QJ116" s="1"/>
      <c r="QK116" s="1"/>
      <c r="QL116" s="1"/>
      <c r="QM116" s="1"/>
      <c r="QN116" s="1"/>
      <c r="QO116" s="1"/>
      <c r="QP116" s="1"/>
      <c r="QQ116" s="1"/>
      <c r="QR116" s="1"/>
      <c r="QS116" s="1"/>
      <c r="QT116" s="1"/>
      <c r="QU116" s="1"/>
      <c r="QV116" s="1"/>
      <c r="QW116" s="1"/>
      <c r="QX116" s="1"/>
      <c r="QY116" s="1"/>
      <c r="QZ116" s="1"/>
      <c r="RA116" s="1"/>
      <c r="RB116" s="1"/>
      <c r="RC116" s="1"/>
      <c r="RD116" s="1"/>
      <c r="RE116" s="1"/>
      <c r="RF116" s="1"/>
      <c r="RG116" s="1"/>
      <c r="RH116" s="1"/>
      <c r="RI116" s="1"/>
      <c r="RJ116" s="1"/>
      <c r="RK116" s="1"/>
      <c r="RL116" s="1"/>
      <c r="RM116" s="1"/>
      <c r="RN116" s="1"/>
      <c r="RO116" s="1"/>
      <c r="RP116" s="1"/>
      <c r="RQ116" s="1"/>
      <c r="RR116" s="1"/>
      <c r="RS116" s="1"/>
      <c r="RT116" s="1"/>
      <c r="RU116" s="1"/>
      <c r="RV116" s="1"/>
      <c r="RW116" s="1"/>
      <c r="RX116" s="1"/>
      <c r="RY116" s="1"/>
      <c r="RZ116" s="1"/>
      <c r="SA116" s="1"/>
      <c r="SB116" s="1"/>
      <c r="SC116" s="1"/>
      <c r="SD116" s="1"/>
      <c r="SE116" s="1"/>
      <c r="SF116" s="1"/>
      <c r="SG116" s="1"/>
      <c r="SH116" s="1"/>
      <c r="SI116" s="1"/>
      <c r="SJ116" s="1"/>
      <c r="SK116" s="1"/>
      <c r="SL116" s="1"/>
      <c r="SM116" s="1"/>
      <c r="SN116" s="1"/>
      <c r="SO116" s="1"/>
      <c r="SP116" s="1"/>
      <c r="SQ116" s="1"/>
      <c r="SR116" s="1"/>
      <c r="SS116" s="1"/>
      <c r="ST116" s="1"/>
      <c r="SU116" s="1"/>
      <c r="SV116" s="1"/>
      <c r="SW116" s="1"/>
      <c r="SX116" s="1"/>
      <c r="SY116" s="1"/>
      <c r="SZ116" s="1"/>
      <c r="TA116" s="1"/>
      <c r="TB116" s="1"/>
      <c r="TC116" s="1"/>
      <c r="TD116" s="1"/>
      <c r="TE116" s="1"/>
      <c r="TF116" s="1"/>
      <c r="TG116" s="1"/>
      <c r="TH116" s="1"/>
      <c r="TI116" s="1"/>
      <c r="TJ116" s="1"/>
      <c r="TK116" s="1"/>
      <c r="TL116" s="1"/>
      <c r="TM116" s="1"/>
      <c r="TN116" s="1"/>
      <c r="TO116" s="1"/>
      <c r="TP116" s="1"/>
      <c r="TQ116" s="1"/>
      <c r="TR116" s="1"/>
      <c r="TS116" s="1"/>
      <c r="TT116" s="1"/>
      <c r="TU116" s="1"/>
      <c r="TV116" s="1"/>
      <c r="TW116" s="1"/>
      <c r="TX116" s="1"/>
      <c r="TY116" s="1"/>
      <c r="TZ116" s="1"/>
      <c r="UA116" s="1"/>
      <c r="UB116" s="1"/>
      <c r="UC116" s="1"/>
      <c r="UD116" s="1"/>
      <c r="UE116" s="1"/>
      <c r="UF116" s="1"/>
      <c r="UG116" s="1"/>
      <c r="UH116" s="1"/>
      <c r="UI116" s="1"/>
      <c r="UJ116" s="1"/>
      <c r="UK116" s="1"/>
      <c r="UL116" s="1"/>
      <c r="UM116" s="1"/>
      <c r="UN116" s="1"/>
      <c r="UO116" s="1"/>
      <c r="UP116" s="1"/>
      <c r="UQ116" s="1"/>
      <c r="UR116" s="1"/>
      <c r="US116" s="1"/>
      <c r="UT116" s="1"/>
      <c r="UU116" s="1"/>
      <c r="UV116" s="1"/>
      <c r="UW116" s="1"/>
      <c r="UX116" s="1"/>
      <c r="UY116" s="1"/>
      <c r="UZ116" s="1"/>
      <c r="VA116" s="1"/>
      <c r="VB116" s="1"/>
      <c r="VC116" s="1"/>
      <c r="VD116" s="1"/>
      <c r="VE116" s="1"/>
      <c r="VF116" s="1"/>
      <c r="VG116" s="1"/>
      <c r="VH116" s="1"/>
      <c r="VI116" s="1"/>
      <c r="VJ116" s="1"/>
      <c r="VK116" s="1"/>
      <c r="VL116" s="1"/>
      <c r="VM116" s="1"/>
      <c r="VN116" s="1"/>
      <c r="VO116" s="1"/>
      <c r="VP116" s="1"/>
    </row>
    <row r="117" spans="2:588" s="2" customFormat="1" x14ac:dyDescent="0.25">
      <c r="B117" s="1"/>
      <c r="C117" s="1"/>
      <c r="D117" s="1"/>
      <c r="E117" s="1"/>
      <c r="F117" s="1"/>
      <c r="G117" s="101"/>
      <c r="H117" s="1"/>
      <c r="J117" s="57"/>
      <c r="K117" s="18"/>
      <c r="L117" s="18"/>
      <c r="M117" s="18"/>
      <c r="N117" s="18"/>
      <c r="O117" s="18"/>
      <c r="P117" s="18"/>
      <c r="Q117" s="18"/>
      <c r="R117" s="18"/>
      <c r="S117" s="18"/>
      <c r="T117" s="18"/>
      <c r="U117" s="18"/>
      <c r="V117" s="18"/>
      <c r="W117" s="18"/>
      <c r="X117" s="18"/>
      <c r="Y117" s="18"/>
      <c r="Z117" s="18"/>
      <c r="AA117" s="18"/>
      <c r="AB117" s="18"/>
      <c r="AC117" s="18"/>
      <c r="AD117" s="18"/>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c r="DI117" s="1"/>
      <c r="DJ117" s="1"/>
      <c r="DK117" s="1"/>
      <c r="DL117" s="1"/>
      <c r="DM117" s="1"/>
      <c r="DN117" s="1"/>
      <c r="DO117" s="1"/>
      <c r="DP117" s="1"/>
      <c r="DQ117" s="1"/>
      <c r="DR117" s="1"/>
      <c r="DS117" s="1"/>
      <c r="DT117" s="1"/>
      <c r="DU117" s="1"/>
      <c r="DV117" s="1"/>
      <c r="DW117" s="1"/>
      <c r="DX117" s="1"/>
      <c r="DY117" s="1"/>
      <c r="DZ117" s="1"/>
      <c r="EA117" s="1"/>
      <c r="EB117" s="1"/>
      <c r="EC117" s="1"/>
      <c r="ED117" s="1"/>
      <c r="EE117" s="1"/>
      <c r="EF117" s="1"/>
      <c r="EG117" s="1"/>
      <c r="EH117" s="1"/>
      <c r="EI117" s="1"/>
      <c r="EJ117" s="1"/>
      <c r="EK117" s="1"/>
      <c r="EL117" s="1"/>
      <c r="EM117" s="1"/>
      <c r="EN117" s="1"/>
      <c r="EO117" s="1"/>
      <c r="EP117" s="1"/>
      <c r="EQ117" s="1"/>
      <c r="ER117" s="1"/>
      <c r="ES117" s="1"/>
      <c r="ET117" s="1"/>
      <c r="EU117" s="1"/>
      <c r="EV117" s="1"/>
      <c r="EW117" s="1"/>
      <c r="EX117" s="1"/>
      <c r="EY117" s="1"/>
      <c r="EZ117" s="1"/>
      <c r="FA117" s="1"/>
      <c r="FB117" s="1"/>
      <c r="FC117" s="1"/>
      <c r="FD117" s="1"/>
      <c r="FE117" s="1"/>
      <c r="FF117" s="1"/>
      <c r="FG117" s="1"/>
      <c r="FH117" s="1"/>
      <c r="FI117" s="1"/>
      <c r="FJ117" s="1"/>
      <c r="FK117" s="1"/>
      <c r="FL117" s="1"/>
      <c r="FM117" s="1"/>
      <c r="FN117" s="1"/>
      <c r="FO117" s="1"/>
      <c r="FP117" s="1"/>
      <c r="FQ117" s="1"/>
      <c r="FR117" s="1"/>
      <c r="FS117" s="1"/>
      <c r="FT117" s="1"/>
      <c r="FU117" s="1"/>
      <c r="FV117" s="1"/>
      <c r="FW117" s="1"/>
      <c r="FX117" s="1"/>
      <c r="FY117" s="1"/>
      <c r="FZ117" s="1"/>
      <c r="GA117" s="1"/>
      <c r="GB117" s="1"/>
      <c r="GC117" s="1"/>
      <c r="GD117" s="1"/>
      <c r="GE117" s="1"/>
      <c r="GF117" s="1"/>
      <c r="GG117" s="1"/>
      <c r="GH117" s="1"/>
      <c r="GI117" s="1"/>
      <c r="GJ117" s="1"/>
      <c r="GK117" s="1"/>
      <c r="GL117" s="1"/>
      <c r="GM117" s="1"/>
      <c r="GN117" s="1"/>
      <c r="GO117" s="1"/>
      <c r="GP117" s="1"/>
      <c r="GQ117" s="1"/>
      <c r="GR117" s="1"/>
      <c r="GS117" s="1"/>
      <c r="GT117" s="1"/>
      <c r="GU117" s="1"/>
      <c r="GV117" s="1"/>
      <c r="GW117" s="1"/>
      <c r="GX117" s="1"/>
      <c r="GY117" s="1"/>
      <c r="GZ117" s="1"/>
      <c r="HA117" s="1"/>
      <c r="HB117" s="1"/>
      <c r="HC117" s="1"/>
      <c r="HD117" s="1"/>
      <c r="HE117" s="1"/>
      <c r="HF117" s="1"/>
      <c r="HG117" s="1"/>
      <c r="HH117" s="1"/>
      <c r="HI117" s="1"/>
      <c r="HJ117" s="1"/>
      <c r="HK117" s="1"/>
      <c r="HL117" s="1"/>
      <c r="HM117" s="1"/>
      <c r="HN117" s="1"/>
      <c r="HO117" s="1"/>
      <c r="HP117" s="1"/>
      <c r="HQ117" s="1"/>
      <c r="HR117" s="1"/>
      <c r="HS117" s="1"/>
      <c r="HT117" s="1"/>
      <c r="HU117" s="1"/>
      <c r="HV117" s="1"/>
      <c r="HW117" s="1"/>
      <c r="HX117" s="1"/>
      <c r="HY117" s="1"/>
      <c r="HZ117" s="1"/>
      <c r="IA117" s="1"/>
      <c r="IB117" s="1"/>
      <c r="IC117" s="1"/>
      <c r="ID117" s="1"/>
      <c r="IE117" s="1"/>
      <c r="IF117" s="1"/>
      <c r="IG117" s="1"/>
      <c r="IH117" s="1"/>
      <c r="II117" s="1"/>
      <c r="IJ117" s="1"/>
      <c r="IK117" s="1"/>
      <c r="IL117" s="1"/>
      <c r="IM117" s="1"/>
      <c r="IN117" s="1"/>
      <c r="IO117" s="1"/>
      <c r="IP117" s="1"/>
      <c r="IQ117" s="1"/>
      <c r="IR117" s="1"/>
      <c r="IS117" s="1"/>
      <c r="IT117" s="1"/>
      <c r="IU117" s="1"/>
      <c r="IV117" s="1"/>
      <c r="IW117" s="1"/>
      <c r="IX117" s="1"/>
      <c r="IY117" s="1"/>
      <c r="IZ117" s="1"/>
      <c r="JA117" s="1"/>
      <c r="JB117" s="1"/>
      <c r="JC117" s="1"/>
      <c r="JD117" s="1"/>
      <c r="JE117" s="1"/>
      <c r="JF117" s="1"/>
      <c r="JG117" s="1"/>
      <c r="JH117" s="1"/>
      <c r="JI117" s="1"/>
      <c r="JJ117" s="1"/>
      <c r="JK117" s="1"/>
      <c r="JL117" s="1"/>
      <c r="JM117" s="1"/>
      <c r="JN117" s="1"/>
      <c r="JO117" s="1"/>
      <c r="JP117" s="1"/>
      <c r="JQ117" s="1"/>
      <c r="JR117" s="1"/>
      <c r="JS117" s="1"/>
      <c r="JT117" s="1"/>
      <c r="JU117" s="1"/>
      <c r="JV117" s="1"/>
      <c r="JW117" s="1"/>
      <c r="JX117" s="1"/>
      <c r="JY117" s="1"/>
      <c r="JZ117" s="1"/>
      <c r="KA117" s="1"/>
      <c r="KB117" s="1"/>
      <c r="KC117" s="1"/>
      <c r="KD117" s="1"/>
      <c r="KE117" s="1"/>
      <c r="KF117" s="1"/>
      <c r="KG117" s="1"/>
      <c r="KH117" s="1"/>
      <c r="KI117" s="1"/>
      <c r="KJ117" s="1"/>
      <c r="KK117" s="1"/>
      <c r="KL117" s="1"/>
      <c r="KM117" s="1"/>
      <c r="KN117" s="1"/>
      <c r="KO117" s="1"/>
      <c r="KP117" s="1"/>
      <c r="KQ117" s="1"/>
      <c r="KR117" s="1"/>
      <c r="KS117" s="1"/>
      <c r="KT117" s="1"/>
      <c r="KU117" s="1"/>
      <c r="KV117" s="1"/>
      <c r="KW117" s="1"/>
      <c r="KX117" s="1"/>
      <c r="KY117" s="1"/>
      <c r="KZ117" s="1"/>
      <c r="LA117" s="1"/>
      <c r="LB117" s="1"/>
      <c r="LC117" s="1"/>
      <c r="LD117" s="1"/>
      <c r="LE117" s="1"/>
      <c r="LF117" s="1"/>
      <c r="LG117" s="1"/>
      <c r="LH117" s="1"/>
      <c r="LI117" s="1"/>
      <c r="LJ117" s="1"/>
      <c r="LK117" s="1"/>
      <c r="LL117" s="1"/>
      <c r="LM117" s="1"/>
      <c r="LN117" s="1"/>
      <c r="LO117" s="1"/>
      <c r="LP117" s="1"/>
      <c r="LQ117" s="1"/>
      <c r="LR117" s="1"/>
      <c r="LS117" s="1"/>
      <c r="LT117" s="1"/>
      <c r="LU117" s="1"/>
      <c r="LV117" s="1"/>
      <c r="LW117" s="1"/>
      <c r="LX117" s="1"/>
      <c r="LY117" s="1"/>
      <c r="LZ117" s="1"/>
      <c r="MA117" s="1"/>
      <c r="MB117" s="1"/>
      <c r="MC117" s="1"/>
      <c r="MD117" s="1"/>
      <c r="ME117" s="1"/>
      <c r="MF117" s="1"/>
      <c r="MG117" s="1"/>
      <c r="MH117" s="1"/>
      <c r="MI117" s="1"/>
      <c r="MJ117" s="1"/>
      <c r="MK117" s="1"/>
      <c r="ML117" s="1"/>
      <c r="MM117" s="1"/>
      <c r="MN117" s="1"/>
      <c r="MO117" s="1"/>
      <c r="MP117" s="1"/>
      <c r="MQ117" s="1"/>
      <c r="MR117" s="1"/>
      <c r="MS117" s="1"/>
      <c r="MT117" s="1"/>
      <c r="MU117" s="1"/>
      <c r="MV117" s="1"/>
      <c r="MW117" s="1"/>
      <c r="MX117" s="1"/>
      <c r="MY117" s="1"/>
      <c r="MZ117" s="1"/>
      <c r="NA117" s="1"/>
      <c r="NB117" s="1"/>
      <c r="NC117" s="1"/>
      <c r="ND117" s="1"/>
      <c r="NE117" s="1"/>
      <c r="NF117" s="1"/>
      <c r="NG117" s="1"/>
      <c r="NH117" s="1"/>
      <c r="NI117" s="1"/>
      <c r="NJ117" s="1"/>
      <c r="NK117" s="1"/>
      <c r="NL117" s="1"/>
      <c r="NM117" s="1"/>
      <c r="NN117" s="1"/>
      <c r="NO117" s="1"/>
      <c r="NP117" s="1"/>
      <c r="NQ117" s="1"/>
      <c r="NR117" s="1"/>
      <c r="NS117" s="1"/>
      <c r="NT117" s="1"/>
      <c r="NU117" s="1"/>
      <c r="NV117" s="1"/>
      <c r="NW117" s="1"/>
      <c r="NX117" s="1"/>
      <c r="NY117" s="1"/>
      <c r="NZ117" s="1"/>
      <c r="OA117" s="1"/>
      <c r="OB117" s="1"/>
      <c r="OC117" s="1"/>
      <c r="OD117" s="1"/>
      <c r="OE117" s="1"/>
      <c r="OF117" s="1"/>
      <c r="OG117" s="1"/>
      <c r="OH117" s="1"/>
      <c r="OI117" s="1"/>
      <c r="OJ117" s="1"/>
      <c r="OK117" s="1"/>
      <c r="OL117" s="1"/>
      <c r="OM117" s="1"/>
      <c r="ON117" s="1"/>
      <c r="OO117" s="1"/>
      <c r="OP117" s="1"/>
      <c r="OQ117" s="1"/>
      <c r="OR117" s="1"/>
      <c r="OS117" s="1"/>
      <c r="OT117" s="1"/>
      <c r="OU117" s="1"/>
      <c r="OV117" s="1"/>
      <c r="OW117" s="1"/>
      <c r="OX117" s="1"/>
      <c r="OY117" s="1"/>
      <c r="OZ117" s="1"/>
      <c r="PA117" s="1"/>
      <c r="PB117" s="1"/>
      <c r="PC117" s="1"/>
      <c r="PD117" s="1"/>
      <c r="PE117" s="1"/>
      <c r="PF117" s="1"/>
      <c r="PG117" s="1"/>
      <c r="PH117" s="1"/>
      <c r="PI117" s="1"/>
      <c r="PJ117" s="1"/>
      <c r="PK117" s="1"/>
      <c r="PL117" s="1"/>
      <c r="PM117" s="1"/>
      <c r="PN117" s="1"/>
      <c r="PO117" s="1"/>
      <c r="PP117" s="1"/>
      <c r="PQ117" s="1"/>
      <c r="PR117" s="1"/>
      <c r="PS117" s="1"/>
      <c r="PT117" s="1"/>
      <c r="PU117" s="1"/>
      <c r="PV117" s="1"/>
      <c r="PW117" s="1"/>
      <c r="PX117" s="1"/>
      <c r="PY117" s="1"/>
      <c r="PZ117" s="1"/>
      <c r="QA117" s="1"/>
      <c r="QB117" s="1"/>
      <c r="QC117" s="1"/>
      <c r="QD117" s="1"/>
      <c r="QE117" s="1"/>
      <c r="QF117" s="1"/>
      <c r="QG117" s="1"/>
      <c r="QH117" s="1"/>
      <c r="QI117" s="1"/>
      <c r="QJ117" s="1"/>
      <c r="QK117" s="1"/>
      <c r="QL117" s="1"/>
      <c r="QM117" s="1"/>
      <c r="QN117" s="1"/>
      <c r="QO117" s="1"/>
      <c r="QP117" s="1"/>
      <c r="QQ117" s="1"/>
      <c r="QR117" s="1"/>
      <c r="QS117" s="1"/>
      <c r="QT117" s="1"/>
      <c r="QU117" s="1"/>
      <c r="QV117" s="1"/>
      <c r="QW117" s="1"/>
      <c r="QX117" s="1"/>
      <c r="QY117" s="1"/>
      <c r="QZ117" s="1"/>
      <c r="RA117" s="1"/>
      <c r="RB117" s="1"/>
      <c r="RC117" s="1"/>
      <c r="RD117" s="1"/>
      <c r="RE117" s="1"/>
      <c r="RF117" s="1"/>
      <c r="RG117" s="1"/>
      <c r="RH117" s="1"/>
      <c r="RI117" s="1"/>
      <c r="RJ117" s="1"/>
      <c r="RK117" s="1"/>
      <c r="RL117" s="1"/>
      <c r="RM117" s="1"/>
      <c r="RN117" s="1"/>
      <c r="RO117" s="1"/>
      <c r="RP117" s="1"/>
      <c r="RQ117" s="1"/>
      <c r="RR117" s="1"/>
      <c r="RS117" s="1"/>
      <c r="RT117" s="1"/>
      <c r="RU117" s="1"/>
      <c r="RV117" s="1"/>
      <c r="RW117" s="1"/>
      <c r="RX117" s="1"/>
      <c r="RY117" s="1"/>
      <c r="RZ117" s="1"/>
      <c r="SA117" s="1"/>
      <c r="SB117" s="1"/>
      <c r="SC117" s="1"/>
      <c r="SD117" s="1"/>
      <c r="SE117" s="1"/>
      <c r="SF117" s="1"/>
      <c r="SG117" s="1"/>
      <c r="SH117" s="1"/>
      <c r="SI117" s="1"/>
      <c r="SJ117" s="1"/>
      <c r="SK117" s="1"/>
      <c r="SL117" s="1"/>
      <c r="SM117" s="1"/>
      <c r="SN117" s="1"/>
      <c r="SO117" s="1"/>
      <c r="SP117" s="1"/>
      <c r="SQ117" s="1"/>
      <c r="SR117" s="1"/>
      <c r="SS117" s="1"/>
      <c r="ST117" s="1"/>
      <c r="SU117" s="1"/>
      <c r="SV117" s="1"/>
      <c r="SW117" s="1"/>
      <c r="SX117" s="1"/>
      <c r="SY117" s="1"/>
      <c r="SZ117" s="1"/>
      <c r="TA117" s="1"/>
      <c r="TB117" s="1"/>
      <c r="TC117" s="1"/>
      <c r="TD117" s="1"/>
      <c r="TE117" s="1"/>
      <c r="TF117" s="1"/>
      <c r="TG117" s="1"/>
      <c r="TH117" s="1"/>
      <c r="TI117" s="1"/>
      <c r="TJ117" s="1"/>
      <c r="TK117" s="1"/>
      <c r="TL117" s="1"/>
      <c r="TM117" s="1"/>
      <c r="TN117" s="1"/>
      <c r="TO117" s="1"/>
      <c r="TP117" s="1"/>
      <c r="TQ117" s="1"/>
      <c r="TR117" s="1"/>
      <c r="TS117" s="1"/>
      <c r="TT117" s="1"/>
      <c r="TU117" s="1"/>
      <c r="TV117" s="1"/>
      <c r="TW117" s="1"/>
      <c r="TX117" s="1"/>
      <c r="TY117" s="1"/>
      <c r="TZ117" s="1"/>
      <c r="UA117" s="1"/>
      <c r="UB117" s="1"/>
      <c r="UC117" s="1"/>
      <c r="UD117" s="1"/>
      <c r="UE117" s="1"/>
      <c r="UF117" s="1"/>
      <c r="UG117" s="1"/>
      <c r="UH117" s="1"/>
      <c r="UI117" s="1"/>
      <c r="UJ117" s="1"/>
      <c r="UK117" s="1"/>
      <c r="UL117" s="1"/>
      <c r="UM117" s="1"/>
      <c r="UN117" s="1"/>
      <c r="UO117" s="1"/>
      <c r="UP117" s="1"/>
      <c r="UQ117" s="1"/>
      <c r="UR117" s="1"/>
      <c r="US117" s="1"/>
      <c r="UT117" s="1"/>
      <c r="UU117" s="1"/>
      <c r="UV117" s="1"/>
      <c r="UW117" s="1"/>
      <c r="UX117" s="1"/>
      <c r="UY117" s="1"/>
      <c r="UZ117" s="1"/>
      <c r="VA117" s="1"/>
      <c r="VB117" s="1"/>
      <c r="VC117" s="1"/>
      <c r="VD117" s="1"/>
      <c r="VE117" s="1"/>
      <c r="VF117" s="1"/>
      <c r="VG117" s="1"/>
      <c r="VH117" s="1"/>
      <c r="VI117" s="1"/>
      <c r="VJ117" s="1"/>
      <c r="VK117" s="1"/>
      <c r="VL117" s="1"/>
      <c r="VM117" s="1"/>
      <c r="VN117" s="1"/>
      <c r="VO117" s="1"/>
      <c r="VP117" s="1"/>
    </row>
    <row r="118" spans="2:588" s="2" customFormat="1" x14ac:dyDescent="0.25">
      <c r="B118" s="1"/>
      <c r="C118" s="1"/>
      <c r="D118" s="1"/>
      <c r="E118" s="1"/>
      <c r="F118" s="1"/>
      <c r="G118" s="101"/>
      <c r="H118" s="1"/>
      <c r="J118" s="57"/>
      <c r="K118" s="18"/>
      <c r="L118" s="18"/>
      <c r="M118" s="18"/>
      <c r="N118" s="18"/>
      <c r="O118" s="18"/>
      <c r="P118" s="18"/>
      <c r="Q118" s="18"/>
      <c r="R118" s="18"/>
      <c r="S118" s="18"/>
      <c r="T118" s="18"/>
      <c r="U118" s="18"/>
      <c r="V118" s="18"/>
      <c r="W118" s="18"/>
      <c r="X118" s="18"/>
      <c r="Y118" s="18"/>
      <c r="Z118" s="18"/>
      <c r="AA118" s="18"/>
      <c r="AB118" s="18"/>
      <c r="AC118" s="18"/>
      <c r="AD118" s="18"/>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c r="IW118" s="1"/>
      <c r="IX118" s="1"/>
      <c r="IY118" s="1"/>
      <c r="IZ118" s="1"/>
      <c r="JA118" s="1"/>
      <c r="JB118" s="1"/>
      <c r="JC118" s="1"/>
      <c r="JD118" s="1"/>
      <c r="JE118" s="1"/>
      <c r="JF118" s="1"/>
      <c r="JG118" s="1"/>
      <c r="JH118" s="1"/>
      <c r="JI118" s="1"/>
      <c r="JJ118" s="1"/>
      <c r="JK118" s="1"/>
      <c r="JL118" s="1"/>
      <c r="JM118" s="1"/>
      <c r="JN118" s="1"/>
      <c r="JO118" s="1"/>
      <c r="JP118" s="1"/>
      <c r="JQ118" s="1"/>
      <c r="JR118" s="1"/>
      <c r="JS118" s="1"/>
      <c r="JT118" s="1"/>
      <c r="JU118" s="1"/>
      <c r="JV118" s="1"/>
      <c r="JW118" s="1"/>
      <c r="JX118" s="1"/>
      <c r="JY118" s="1"/>
      <c r="JZ118" s="1"/>
      <c r="KA118" s="1"/>
      <c r="KB118" s="1"/>
      <c r="KC118" s="1"/>
      <c r="KD118" s="1"/>
      <c r="KE118" s="1"/>
      <c r="KF118" s="1"/>
      <c r="KG118" s="1"/>
      <c r="KH118" s="1"/>
      <c r="KI118" s="1"/>
      <c r="KJ118" s="1"/>
      <c r="KK118" s="1"/>
      <c r="KL118" s="1"/>
      <c r="KM118" s="1"/>
      <c r="KN118" s="1"/>
      <c r="KO118" s="1"/>
      <c r="KP118" s="1"/>
      <c r="KQ118" s="1"/>
      <c r="KR118" s="1"/>
      <c r="KS118" s="1"/>
      <c r="KT118" s="1"/>
      <c r="KU118" s="1"/>
      <c r="KV118" s="1"/>
      <c r="KW118" s="1"/>
      <c r="KX118" s="1"/>
      <c r="KY118" s="1"/>
      <c r="KZ118" s="1"/>
      <c r="LA118" s="1"/>
      <c r="LB118" s="1"/>
      <c r="LC118" s="1"/>
      <c r="LD118" s="1"/>
      <c r="LE118" s="1"/>
      <c r="LF118" s="1"/>
      <c r="LG118" s="1"/>
      <c r="LH118" s="1"/>
      <c r="LI118" s="1"/>
      <c r="LJ118" s="1"/>
      <c r="LK118" s="1"/>
      <c r="LL118" s="1"/>
      <c r="LM118" s="1"/>
      <c r="LN118" s="1"/>
      <c r="LO118" s="1"/>
      <c r="LP118" s="1"/>
      <c r="LQ118" s="1"/>
      <c r="LR118" s="1"/>
      <c r="LS118" s="1"/>
      <c r="LT118" s="1"/>
      <c r="LU118" s="1"/>
      <c r="LV118" s="1"/>
      <c r="LW118" s="1"/>
      <c r="LX118" s="1"/>
      <c r="LY118" s="1"/>
      <c r="LZ118" s="1"/>
      <c r="MA118" s="1"/>
      <c r="MB118" s="1"/>
      <c r="MC118" s="1"/>
      <c r="MD118" s="1"/>
      <c r="ME118" s="1"/>
      <c r="MF118" s="1"/>
      <c r="MG118" s="1"/>
      <c r="MH118" s="1"/>
      <c r="MI118" s="1"/>
      <c r="MJ118" s="1"/>
      <c r="MK118" s="1"/>
      <c r="ML118" s="1"/>
      <c r="MM118" s="1"/>
      <c r="MN118" s="1"/>
      <c r="MO118" s="1"/>
      <c r="MP118" s="1"/>
      <c r="MQ118" s="1"/>
      <c r="MR118" s="1"/>
      <c r="MS118" s="1"/>
      <c r="MT118" s="1"/>
      <c r="MU118" s="1"/>
      <c r="MV118" s="1"/>
      <c r="MW118" s="1"/>
      <c r="MX118" s="1"/>
      <c r="MY118" s="1"/>
      <c r="MZ118" s="1"/>
      <c r="NA118" s="1"/>
      <c r="NB118" s="1"/>
      <c r="NC118" s="1"/>
      <c r="ND118" s="1"/>
      <c r="NE118" s="1"/>
      <c r="NF118" s="1"/>
      <c r="NG118" s="1"/>
      <c r="NH118" s="1"/>
      <c r="NI118" s="1"/>
      <c r="NJ118" s="1"/>
      <c r="NK118" s="1"/>
      <c r="NL118" s="1"/>
      <c r="NM118" s="1"/>
      <c r="NN118" s="1"/>
      <c r="NO118" s="1"/>
      <c r="NP118" s="1"/>
      <c r="NQ118" s="1"/>
      <c r="NR118" s="1"/>
      <c r="NS118" s="1"/>
      <c r="NT118" s="1"/>
      <c r="NU118" s="1"/>
      <c r="NV118" s="1"/>
      <c r="NW118" s="1"/>
      <c r="NX118" s="1"/>
      <c r="NY118" s="1"/>
      <c r="NZ118" s="1"/>
      <c r="OA118" s="1"/>
      <c r="OB118" s="1"/>
      <c r="OC118" s="1"/>
      <c r="OD118" s="1"/>
      <c r="OE118" s="1"/>
      <c r="OF118" s="1"/>
      <c r="OG118" s="1"/>
      <c r="OH118" s="1"/>
      <c r="OI118" s="1"/>
      <c r="OJ118" s="1"/>
      <c r="OK118" s="1"/>
      <c r="OL118" s="1"/>
      <c r="OM118" s="1"/>
      <c r="ON118" s="1"/>
      <c r="OO118" s="1"/>
      <c r="OP118" s="1"/>
      <c r="OQ118" s="1"/>
      <c r="OR118" s="1"/>
      <c r="OS118" s="1"/>
      <c r="OT118" s="1"/>
      <c r="OU118" s="1"/>
      <c r="OV118" s="1"/>
      <c r="OW118" s="1"/>
      <c r="OX118" s="1"/>
      <c r="OY118" s="1"/>
      <c r="OZ118" s="1"/>
      <c r="PA118" s="1"/>
      <c r="PB118" s="1"/>
      <c r="PC118" s="1"/>
      <c r="PD118" s="1"/>
      <c r="PE118" s="1"/>
      <c r="PF118" s="1"/>
      <c r="PG118" s="1"/>
      <c r="PH118" s="1"/>
      <c r="PI118" s="1"/>
      <c r="PJ118" s="1"/>
      <c r="PK118" s="1"/>
      <c r="PL118" s="1"/>
      <c r="PM118" s="1"/>
      <c r="PN118" s="1"/>
      <c r="PO118" s="1"/>
      <c r="PP118" s="1"/>
      <c r="PQ118" s="1"/>
      <c r="PR118" s="1"/>
      <c r="PS118" s="1"/>
      <c r="PT118" s="1"/>
      <c r="PU118" s="1"/>
      <c r="PV118" s="1"/>
      <c r="PW118" s="1"/>
      <c r="PX118" s="1"/>
      <c r="PY118" s="1"/>
      <c r="PZ118" s="1"/>
      <c r="QA118" s="1"/>
      <c r="QB118" s="1"/>
      <c r="QC118" s="1"/>
      <c r="QD118" s="1"/>
      <c r="QE118" s="1"/>
      <c r="QF118" s="1"/>
      <c r="QG118" s="1"/>
      <c r="QH118" s="1"/>
      <c r="QI118" s="1"/>
      <c r="QJ118" s="1"/>
      <c r="QK118" s="1"/>
      <c r="QL118" s="1"/>
      <c r="QM118" s="1"/>
      <c r="QN118" s="1"/>
      <c r="QO118" s="1"/>
      <c r="QP118" s="1"/>
      <c r="QQ118" s="1"/>
      <c r="QR118" s="1"/>
      <c r="QS118" s="1"/>
      <c r="QT118" s="1"/>
      <c r="QU118" s="1"/>
      <c r="QV118" s="1"/>
      <c r="QW118" s="1"/>
      <c r="QX118" s="1"/>
      <c r="QY118" s="1"/>
      <c r="QZ118" s="1"/>
      <c r="RA118" s="1"/>
      <c r="RB118" s="1"/>
      <c r="RC118" s="1"/>
      <c r="RD118" s="1"/>
      <c r="RE118" s="1"/>
      <c r="RF118" s="1"/>
      <c r="RG118" s="1"/>
      <c r="RH118" s="1"/>
      <c r="RI118" s="1"/>
      <c r="RJ118" s="1"/>
      <c r="RK118" s="1"/>
      <c r="RL118" s="1"/>
      <c r="RM118" s="1"/>
      <c r="RN118" s="1"/>
      <c r="RO118" s="1"/>
      <c r="RP118" s="1"/>
      <c r="RQ118" s="1"/>
      <c r="RR118" s="1"/>
      <c r="RS118" s="1"/>
      <c r="RT118" s="1"/>
      <c r="RU118" s="1"/>
      <c r="RV118" s="1"/>
      <c r="RW118" s="1"/>
      <c r="RX118" s="1"/>
      <c r="RY118" s="1"/>
      <c r="RZ118" s="1"/>
      <c r="SA118" s="1"/>
      <c r="SB118" s="1"/>
      <c r="SC118" s="1"/>
      <c r="SD118" s="1"/>
      <c r="SE118" s="1"/>
      <c r="SF118" s="1"/>
      <c r="SG118" s="1"/>
      <c r="SH118" s="1"/>
      <c r="SI118" s="1"/>
      <c r="SJ118" s="1"/>
      <c r="SK118" s="1"/>
      <c r="SL118" s="1"/>
      <c r="SM118" s="1"/>
      <c r="SN118" s="1"/>
      <c r="SO118" s="1"/>
      <c r="SP118" s="1"/>
      <c r="SQ118" s="1"/>
      <c r="SR118" s="1"/>
      <c r="SS118" s="1"/>
      <c r="ST118" s="1"/>
      <c r="SU118" s="1"/>
      <c r="SV118" s="1"/>
      <c r="SW118" s="1"/>
      <c r="SX118" s="1"/>
      <c r="SY118" s="1"/>
      <c r="SZ118" s="1"/>
      <c r="TA118" s="1"/>
      <c r="TB118" s="1"/>
      <c r="TC118" s="1"/>
      <c r="TD118" s="1"/>
      <c r="TE118" s="1"/>
      <c r="TF118" s="1"/>
      <c r="TG118" s="1"/>
      <c r="TH118" s="1"/>
      <c r="TI118" s="1"/>
      <c r="TJ118" s="1"/>
      <c r="TK118" s="1"/>
      <c r="TL118" s="1"/>
      <c r="TM118" s="1"/>
      <c r="TN118" s="1"/>
      <c r="TO118" s="1"/>
      <c r="TP118" s="1"/>
      <c r="TQ118" s="1"/>
      <c r="TR118" s="1"/>
      <c r="TS118" s="1"/>
      <c r="TT118" s="1"/>
      <c r="TU118" s="1"/>
      <c r="TV118" s="1"/>
      <c r="TW118" s="1"/>
      <c r="TX118" s="1"/>
      <c r="TY118" s="1"/>
      <c r="TZ118" s="1"/>
      <c r="UA118" s="1"/>
      <c r="UB118" s="1"/>
      <c r="UC118" s="1"/>
      <c r="UD118" s="1"/>
      <c r="UE118" s="1"/>
      <c r="UF118" s="1"/>
      <c r="UG118" s="1"/>
      <c r="UH118" s="1"/>
      <c r="UI118" s="1"/>
      <c r="UJ118" s="1"/>
      <c r="UK118" s="1"/>
      <c r="UL118" s="1"/>
      <c r="UM118" s="1"/>
      <c r="UN118" s="1"/>
      <c r="UO118" s="1"/>
      <c r="UP118" s="1"/>
      <c r="UQ118" s="1"/>
      <c r="UR118" s="1"/>
      <c r="US118" s="1"/>
      <c r="UT118" s="1"/>
      <c r="UU118" s="1"/>
      <c r="UV118" s="1"/>
      <c r="UW118" s="1"/>
      <c r="UX118" s="1"/>
      <c r="UY118" s="1"/>
      <c r="UZ118" s="1"/>
      <c r="VA118" s="1"/>
      <c r="VB118" s="1"/>
      <c r="VC118" s="1"/>
      <c r="VD118" s="1"/>
      <c r="VE118" s="1"/>
      <c r="VF118" s="1"/>
      <c r="VG118" s="1"/>
      <c r="VH118" s="1"/>
      <c r="VI118" s="1"/>
      <c r="VJ118" s="1"/>
      <c r="VK118" s="1"/>
      <c r="VL118" s="1"/>
      <c r="VM118" s="1"/>
      <c r="VN118" s="1"/>
      <c r="VO118" s="1"/>
      <c r="VP118" s="1"/>
    </row>
    <row r="119" spans="2:588" s="2" customFormat="1" x14ac:dyDescent="0.25">
      <c r="B119" s="1"/>
      <c r="C119" s="1"/>
      <c r="D119" s="1"/>
      <c r="E119" s="1"/>
      <c r="F119" s="1"/>
      <c r="G119" s="101"/>
      <c r="H119" s="1"/>
      <c r="J119" s="57"/>
      <c r="K119" s="18"/>
      <c r="L119" s="18"/>
      <c r="M119" s="18"/>
      <c r="N119" s="18"/>
      <c r="O119" s="18"/>
      <c r="P119" s="18"/>
      <c r="Q119" s="18"/>
      <c r="R119" s="18"/>
      <c r="S119" s="18"/>
      <c r="T119" s="18"/>
      <c r="U119" s="18"/>
      <c r="V119" s="18"/>
      <c r="W119" s="18"/>
      <c r="X119" s="18"/>
      <c r="Y119" s="18"/>
      <c r="Z119" s="18"/>
      <c r="AA119" s="18"/>
      <c r="AB119" s="18"/>
      <c r="AC119" s="18"/>
      <c r="AD119" s="18"/>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c r="IW119" s="1"/>
      <c r="IX119" s="1"/>
      <c r="IY119" s="1"/>
      <c r="IZ119" s="1"/>
      <c r="JA119" s="1"/>
      <c r="JB119" s="1"/>
      <c r="JC119" s="1"/>
      <c r="JD119" s="1"/>
      <c r="JE119" s="1"/>
      <c r="JF119" s="1"/>
      <c r="JG119" s="1"/>
      <c r="JH119" s="1"/>
      <c r="JI119" s="1"/>
      <c r="JJ119" s="1"/>
      <c r="JK119" s="1"/>
      <c r="JL119" s="1"/>
      <c r="JM119" s="1"/>
      <c r="JN119" s="1"/>
      <c r="JO119" s="1"/>
      <c r="JP119" s="1"/>
      <c r="JQ119" s="1"/>
      <c r="JR119" s="1"/>
      <c r="JS119" s="1"/>
      <c r="JT119" s="1"/>
      <c r="JU119" s="1"/>
      <c r="JV119" s="1"/>
      <c r="JW119" s="1"/>
      <c r="JX119" s="1"/>
      <c r="JY119" s="1"/>
      <c r="JZ119" s="1"/>
      <c r="KA119" s="1"/>
      <c r="KB119" s="1"/>
      <c r="KC119" s="1"/>
      <c r="KD119" s="1"/>
      <c r="KE119" s="1"/>
      <c r="KF119" s="1"/>
      <c r="KG119" s="1"/>
      <c r="KH119" s="1"/>
      <c r="KI119" s="1"/>
      <c r="KJ119" s="1"/>
      <c r="KK119" s="1"/>
      <c r="KL119" s="1"/>
      <c r="KM119" s="1"/>
      <c r="KN119" s="1"/>
      <c r="KO119" s="1"/>
      <c r="KP119" s="1"/>
      <c r="KQ119" s="1"/>
      <c r="KR119" s="1"/>
      <c r="KS119" s="1"/>
      <c r="KT119" s="1"/>
      <c r="KU119" s="1"/>
      <c r="KV119" s="1"/>
      <c r="KW119" s="1"/>
      <c r="KX119" s="1"/>
      <c r="KY119" s="1"/>
      <c r="KZ119" s="1"/>
      <c r="LA119" s="1"/>
      <c r="LB119" s="1"/>
      <c r="LC119" s="1"/>
      <c r="LD119" s="1"/>
      <c r="LE119" s="1"/>
      <c r="LF119" s="1"/>
      <c r="LG119" s="1"/>
      <c r="LH119" s="1"/>
      <c r="LI119" s="1"/>
      <c r="LJ119" s="1"/>
      <c r="LK119" s="1"/>
      <c r="LL119" s="1"/>
      <c r="LM119" s="1"/>
      <c r="LN119" s="1"/>
      <c r="LO119" s="1"/>
      <c r="LP119" s="1"/>
      <c r="LQ119" s="1"/>
      <c r="LR119" s="1"/>
      <c r="LS119" s="1"/>
      <c r="LT119" s="1"/>
      <c r="LU119" s="1"/>
      <c r="LV119" s="1"/>
      <c r="LW119" s="1"/>
      <c r="LX119" s="1"/>
      <c r="LY119" s="1"/>
      <c r="LZ119" s="1"/>
      <c r="MA119" s="1"/>
      <c r="MB119" s="1"/>
      <c r="MC119" s="1"/>
      <c r="MD119" s="1"/>
      <c r="ME119" s="1"/>
      <c r="MF119" s="1"/>
      <c r="MG119" s="1"/>
      <c r="MH119" s="1"/>
      <c r="MI119" s="1"/>
      <c r="MJ119" s="1"/>
      <c r="MK119" s="1"/>
      <c r="ML119" s="1"/>
      <c r="MM119" s="1"/>
      <c r="MN119" s="1"/>
      <c r="MO119" s="1"/>
      <c r="MP119" s="1"/>
      <c r="MQ119" s="1"/>
      <c r="MR119" s="1"/>
      <c r="MS119" s="1"/>
      <c r="MT119" s="1"/>
      <c r="MU119" s="1"/>
      <c r="MV119" s="1"/>
      <c r="MW119" s="1"/>
      <c r="MX119" s="1"/>
      <c r="MY119" s="1"/>
      <c r="MZ119" s="1"/>
      <c r="NA119" s="1"/>
      <c r="NB119" s="1"/>
      <c r="NC119" s="1"/>
      <c r="ND119" s="1"/>
      <c r="NE119" s="1"/>
      <c r="NF119" s="1"/>
      <c r="NG119" s="1"/>
      <c r="NH119" s="1"/>
      <c r="NI119" s="1"/>
      <c r="NJ119" s="1"/>
      <c r="NK119" s="1"/>
      <c r="NL119" s="1"/>
      <c r="NM119" s="1"/>
      <c r="NN119" s="1"/>
      <c r="NO119" s="1"/>
      <c r="NP119" s="1"/>
      <c r="NQ119" s="1"/>
      <c r="NR119" s="1"/>
      <c r="NS119" s="1"/>
      <c r="NT119" s="1"/>
      <c r="NU119" s="1"/>
      <c r="NV119" s="1"/>
      <c r="NW119" s="1"/>
      <c r="NX119" s="1"/>
      <c r="NY119" s="1"/>
      <c r="NZ119" s="1"/>
      <c r="OA119" s="1"/>
      <c r="OB119" s="1"/>
      <c r="OC119" s="1"/>
      <c r="OD119" s="1"/>
      <c r="OE119" s="1"/>
      <c r="OF119" s="1"/>
      <c r="OG119" s="1"/>
      <c r="OH119" s="1"/>
      <c r="OI119" s="1"/>
      <c r="OJ119" s="1"/>
      <c r="OK119" s="1"/>
      <c r="OL119" s="1"/>
      <c r="OM119" s="1"/>
      <c r="ON119" s="1"/>
      <c r="OO119" s="1"/>
      <c r="OP119" s="1"/>
      <c r="OQ119" s="1"/>
      <c r="OR119" s="1"/>
      <c r="OS119" s="1"/>
      <c r="OT119" s="1"/>
      <c r="OU119" s="1"/>
      <c r="OV119" s="1"/>
      <c r="OW119" s="1"/>
      <c r="OX119" s="1"/>
      <c r="OY119" s="1"/>
      <c r="OZ119" s="1"/>
      <c r="PA119" s="1"/>
      <c r="PB119" s="1"/>
      <c r="PC119" s="1"/>
      <c r="PD119" s="1"/>
      <c r="PE119" s="1"/>
      <c r="PF119" s="1"/>
      <c r="PG119" s="1"/>
      <c r="PH119" s="1"/>
      <c r="PI119" s="1"/>
      <c r="PJ119" s="1"/>
      <c r="PK119" s="1"/>
      <c r="PL119" s="1"/>
      <c r="PM119" s="1"/>
      <c r="PN119" s="1"/>
      <c r="PO119" s="1"/>
      <c r="PP119" s="1"/>
      <c r="PQ119" s="1"/>
      <c r="PR119" s="1"/>
      <c r="PS119" s="1"/>
      <c r="PT119" s="1"/>
      <c r="PU119" s="1"/>
      <c r="PV119" s="1"/>
      <c r="PW119" s="1"/>
      <c r="PX119" s="1"/>
      <c r="PY119" s="1"/>
      <c r="PZ119" s="1"/>
      <c r="QA119" s="1"/>
      <c r="QB119" s="1"/>
      <c r="QC119" s="1"/>
      <c r="QD119" s="1"/>
      <c r="QE119" s="1"/>
      <c r="QF119" s="1"/>
      <c r="QG119" s="1"/>
      <c r="QH119" s="1"/>
      <c r="QI119" s="1"/>
      <c r="QJ119" s="1"/>
      <c r="QK119" s="1"/>
      <c r="QL119" s="1"/>
      <c r="QM119" s="1"/>
      <c r="QN119" s="1"/>
      <c r="QO119" s="1"/>
      <c r="QP119" s="1"/>
      <c r="QQ119" s="1"/>
      <c r="QR119" s="1"/>
      <c r="QS119" s="1"/>
      <c r="QT119" s="1"/>
      <c r="QU119" s="1"/>
      <c r="QV119" s="1"/>
      <c r="QW119" s="1"/>
      <c r="QX119" s="1"/>
      <c r="QY119" s="1"/>
      <c r="QZ119" s="1"/>
      <c r="RA119" s="1"/>
      <c r="RB119" s="1"/>
      <c r="RC119" s="1"/>
      <c r="RD119" s="1"/>
      <c r="RE119" s="1"/>
      <c r="RF119" s="1"/>
      <c r="RG119" s="1"/>
      <c r="RH119" s="1"/>
      <c r="RI119" s="1"/>
      <c r="RJ119" s="1"/>
      <c r="RK119" s="1"/>
      <c r="RL119" s="1"/>
      <c r="RM119" s="1"/>
      <c r="RN119" s="1"/>
      <c r="RO119" s="1"/>
      <c r="RP119" s="1"/>
      <c r="RQ119" s="1"/>
      <c r="RR119" s="1"/>
      <c r="RS119" s="1"/>
      <c r="RT119" s="1"/>
      <c r="RU119" s="1"/>
      <c r="RV119" s="1"/>
      <c r="RW119" s="1"/>
      <c r="RX119" s="1"/>
      <c r="RY119" s="1"/>
      <c r="RZ119" s="1"/>
      <c r="SA119" s="1"/>
      <c r="SB119" s="1"/>
      <c r="SC119" s="1"/>
      <c r="SD119" s="1"/>
      <c r="SE119" s="1"/>
      <c r="SF119" s="1"/>
      <c r="SG119" s="1"/>
      <c r="SH119" s="1"/>
      <c r="SI119" s="1"/>
      <c r="SJ119" s="1"/>
      <c r="SK119" s="1"/>
      <c r="SL119" s="1"/>
      <c r="SM119" s="1"/>
      <c r="SN119" s="1"/>
      <c r="SO119" s="1"/>
      <c r="SP119" s="1"/>
      <c r="SQ119" s="1"/>
      <c r="SR119" s="1"/>
      <c r="SS119" s="1"/>
      <c r="ST119" s="1"/>
      <c r="SU119" s="1"/>
      <c r="SV119" s="1"/>
      <c r="SW119" s="1"/>
      <c r="SX119" s="1"/>
      <c r="SY119" s="1"/>
      <c r="SZ119" s="1"/>
      <c r="TA119" s="1"/>
      <c r="TB119" s="1"/>
      <c r="TC119" s="1"/>
      <c r="TD119" s="1"/>
      <c r="TE119" s="1"/>
      <c r="TF119" s="1"/>
      <c r="TG119" s="1"/>
      <c r="TH119" s="1"/>
      <c r="TI119" s="1"/>
      <c r="TJ119" s="1"/>
      <c r="TK119" s="1"/>
      <c r="TL119" s="1"/>
      <c r="TM119" s="1"/>
      <c r="TN119" s="1"/>
      <c r="TO119" s="1"/>
      <c r="TP119" s="1"/>
      <c r="TQ119" s="1"/>
      <c r="TR119" s="1"/>
      <c r="TS119" s="1"/>
      <c r="TT119" s="1"/>
      <c r="TU119" s="1"/>
      <c r="TV119" s="1"/>
      <c r="TW119" s="1"/>
      <c r="TX119" s="1"/>
      <c r="TY119" s="1"/>
      <c r="TZ119" s="1"/>
      <c r="UA119" s="1"/>
      <c r="UB119" s="1"/>
      <c r="UC119" s="1"/>
      <c r="UD119" s="1"/>
      <c r="UE119" s="1"/>
      <c r="UF119" s="1"/>
      <c r="UG119" s="1"/>
      <c r="UH119" s="1"/>
      <c r="UI119" s="1"/>
      <c r="UJ119" s="1"/>
      <c r="UK119" s="1"/>
      <c r="UL119" s="1"/>
      <c r="UM119" s="1"/>
      <c r="UN119" s="1"/>
      <c r="UO119" s="1"/>
      <c r="UP119" s="1"/>
      <c r="UQ119" s="1"/>
      <c r="UR119" s="1"/>
      <c r="US119" s="1"/>
      <c r="UT119" s="1"/>
      <c r="UU119" s="1"/>
      <c r="UV119" s="1"/>
      <c r="UW119" s="1"/>
      <c r="UX119" s="1"/>
      <c r="UY119" s="1"/>
      <c r="UZ119" s="1"/>
      <c r="VA119" s="1"/>
      <c r="VB119" s="1"/>
      <c r="VC119" s="1"/>
      <c r="VD119" s="1"/>
      <c r="VE119" s="1"/>
      <c r="VF119" s="1"/>
      <c r="VG119" s="1"/>
      <c r="VH119" s="1"/>
      <c r="VI119" s="1"/>
      <c r="VJ119" s="1"/>
      <c r="VK119" s="1"/>
      <c r="VL119" s="1"/>
      <c r="VM119" s="1"/>
      <c r="VN119" s="1"/>
      <c r="VO119" s="1"/>
      <c r="VP119" s="1"/>
    </row>
    <row r="120" spans="2:588" s="2" customFormat="1" x14ac:dyDescent="0.25">
      <c r="B120" s="1"/>
      <c r="C120" s="1"/>
      <c r="D120" s="1"/>
      <c r="E120" s="1"/>
      <c r="F120" s="1"/>
      <c r="G120" s="101"/>
      <c r="H120" s="1"/>
      <c r="J120" s="57"/>
      <c r="K120" s="18"/>
      <c r="L120" s="18"/>
      <c r="M120" s="18"/>
      <c r="N120" s="18"/>
      <c r="O120" s="18"/>
      <c r="P120" s="18"/>
      <c r="Q120" s="18"/>
      <c r="R120" s="18"/>
      <c r="S120" s="18"/>
      <c r="T120" s="18"/>
      <c r="U120" s="18"/>
      <c r="V120" s="18"/>
      <c r="W120" s="18"/>
      <c r="X120" s="18"/>
      <c r="Y120" s="18"/>
      <c r="Z120" s="18"/>
      <c r="AA120" s="18"/>
      <c r="AB120" s="18"/>
      <c r="AC120" s="18"/>
      <c r="AD120" s="18"/>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c r="IW120" s="1"/>
      <c r="IX120" s="1"/>
      <c r="IY120" s="1"/>
      <c r="IZ120" s="1"/>
      <c r="JA120" s="1"/>
      <c r="JB120" s="1"/>
      <c r="JC120" s="1"/>
      <c r="JD120" s="1"/>
      <c r="JE120" s="1"/>
      <c r="JF120" s="1"/>
      <c r="JG120" s="1"/>
      <c r="JH120" s="1"/>
      <c r="JI120" s="1"/>
      <c r="JJ120" s="1"/>
      <c r="JK120" s="1"/>
      <c r="JL120" s="1"/>
      <c r="JM120" s="1"/>
      <c r="JN120" s="1"/>
      <c r="JO120" s="1"/>
      <c r="JP120" s="1"/>
      <c r="JQ120" s="1"/>
      <c r="JR120" s="1"/>
      <c r="JS120" s="1"/>
      <c r="JT120" s="1"/>
      <c r="JU120" s="1"/>
      <c r="JV120" s="1"/>
      <c r="JW120" s="1"/>
      <c r="JX120" s="1"/>
      <c r="JY120" s="1"/>
      <c r="JZ120" s="1"/>
      <c r="KA120" s="1"/>
      <c r="KB120" s="1"/>
      <c r="KC120" s="1"/>
      <c r="KD120" s="1"/>
      <c r="KE120" s="1"/>
      <c r="KF120" s="1"/>
      <c r="KG120" s="1"/>
      <c r="KH120" s="1"/>
      <c r="KI120" s="1"/>
      <c r="KJ120" s="1"/>
      <c r="KK120" s="1"/>
      <c r="KL120" s="1"/>
      <c r="KM120" s="1"/>
      <c r="KN120" s="1"/>
      <c r="KO120" s="1"/>
      <c r="KP120" s="1"/>
      <c r="KQ120" s="1"/>
      <c r="KR120" s="1"/>
      <c r="KS120" s="1"/>
      <c r="KT120" s="1"/>
      <c r="KU120" s="1"/>
      <c r="KV120" s="1"/>
      <c r="KW120" s="1"/>
      <c r="KX120" s="1"/>
      <c r="KY120" s="1"/>
      <c r="KZ120" s="1"/>
      <c r="LA120" s="1"/>
      <c r="LB120" s="1"/>
      <c r="LC120" s="1"/>
      <c r="LD120" s="1"/>
      <c r="LE120" s="1"/>
      <c r="LF120" s="1"/>
      <c r="LG120" s="1"/>
      <c r="LH120" s="1"/>
      <c r="LI120" s="1"/>
      <c r="LJ120" s="1"/>
      <c r="LK120" s="1"/>
      <c r="LL120" s="1"/>
      <c r="LM120" s="1"/>
      <c r="LN120" s="1"/>
      <c r="LO120" s="1"/>
      <c r="LP120" s="1"/>
      <c r="LQ120" s="1"/>
      <c r="LR120" s="1"/>
      <c r="LS120" s="1"/>
      <c r="LT120" s="1"/>
      <c r="LU120" s="1"/>
      <c r="LV120" s="1"/>
      <c r="LW120" s="1"/>
      <c r="LX120" s="1"/>
      <c r="LY120" s="1"/>
      <c r="LZ120" s="1"/>
      <c r="MA120" s="1"/>
      <c r="MB120" s="1"/>
      <c r="MC120" s="1"/>
      <c r="MD120" s="1"/>
      <c r="ME120" s="1"/>
      <c r="MF120" s="1"/>
      <c r="MG120" s="1"/>
      <c r="MH120" s="1"/>
      <c r="MI120" s="1"/>
      <c r="MJ120" s="1"/>
      <c r="MK120" s="1"/>
      <c r="ML120" s="1"/>
      <c r="MM120" s="1"/>
      <c r="MN120" s="1"/>
      <c r="MO120" s="1"/>
      <c r="MP120" s="1"/>
      <c r="MQ120" s="1"/>
      <c r="MR120" s="1"/>
      <c r="MS120" s="1"/>
      <c r="MT120" s="1"/>
      <c r="MU120" s="1"/>
      <c r="MV120" s="1"/>
      <c r="MW120" s="1"/>
      <c r="MX120" s="1"/>
      <c r="MY120" s="1"/>
      <c r="MZ120" s="1"/>
      <c r="NA120" s="1"/>
      <c r="NB120" s="1"/>
      <c r="NC120" s="1"/>
      <c r="ND120" s="1"/>
      <c r="NE120" s="1"/>
      <c r="NF120" s="1"/>
      <c r="NG120" s="1"/>
      <c r="NH120" s="1"/>
      <c r="NI120" s="1"/>
      <c r="NJ120" s="1"/>
      <c r="NK120" s="1"/>
      <c r="NL120" s="1"/>
      <c r="NM120" s="1"/>
      <c r="NN120" s="1"/>
      <c r="NO120" s="1"/>
      <c r="NP120" s="1"/>
      <c r="NQ120" s="1"/>
      <c r="NR120" s="1"/>
      <c r="NS120" s="1"/>
      <c r="NT120" s="1"/>
      <c r="NU120" s="1"/>
      <c r="NV120" s="1"/>
      <c r="NW120" s="1"/>
      <c r="NX120" s="1"/>
      <c r="NY120" s="1"/>
      <c r="NZ120" s="1"/>
      <c r="OA120" s="1"/>
      <c r="OB120" s="1"/>
      <c r="OC120" s="1"/>
      <c r="OD120" s="1"/>
      <c r="OE120" s="1"/>
      <c r="OF120" s="1"/>
      <c r="OG120" s="1"/>
      <c r="OH120" s="1"/>
      <c r="OI120" s="1"/>
      <c r="OJ120" s="1"/>
      <c r="OK120" s="1"/>
      <c r="OL120" s="1"/>
      <c r="OM120" s="1"/>
      <c r="ON120" s="1"/>
      <c r="OO120" s="1"/>
      <c r="OP120" s="1"/>
      <c r="OQ120" s="1"/>
      <c r="OR120" s="1"/>
      <c r="OS120" s="1"/>
      <c r="OT120" s="1"/>
      <c r="OU120" s="1"/>
      <c r="OV120" s="1"/>
      <c r="OW120" s="1"/>
      <c r="OX120" s="1"/>
      <c r="OY120" s="1"/>
      <c r="OZ120" s="1"/>
      <c r="PA120" s="1"/>
      <c r="PB120" s="1"/>
      <c r="PC120" s="1"/>
      <c r="PD120" s="1"/>
      <c r="PE120" s="1"/>
      <c r="PF120" s="1"/>
      <c r="PG120" s="1"/>
      <c r="PH120" s="1"/>
      <c r="PI120" s="1"/>
      <c r="PJ120" s="1"/>
      <c r="PK120" s="1"/>
      <c r="PL120" s="1"/>
      <c r="PM120" s="1"/>
      <c r="PN120" s="1"/>
      <c r="PO120" s="1"/>
      <c r="PP120" s="1"/>
      <c r="PQ120" s="1"/>
      <c r="PR120" s="1"/>
      <c r="PS120" s="1"/>
      <c r="PT120" s="1"/>
      <c r="PU120" s="1"/>
      <c r="PV120" s="1"/>
      <c r="PW120" s="1"/>
      <c r="PX120" s="1"/>
      <c r="PY120" s="1"/>
      <c r="PZ120" s="1"/>
      <c r="QA120" s="1"/>
      <c r="QB120" s="1"/>
      <c r="QC120" s="1"/>
      <c r="QD120" s="1"/>
      <c r="QE120" s="1"/>
      <c r="QF120" s="1"/>
      <c r="QG120" s="1"/>
      <c r="QH120" s="1"/>
      <c r="QI120" s="1"/>
      <c r="QJ120" s="1"/>
      <c r="QK120" s="1"/>
      <c r="QL120" s="1"/>
      <c r="QM120" s="1"/>
      <c r="QN120" s="1"/>
      <c r="QO120" s="1"/>
      <c r="QP120" s="1"/>
      <c r="QQ120" s="1"/>
      <c r="QR120" s="1"/>
      <c r="QS120" s="1"/>
      <c r="QT120" s="1"/>
      <c r="QU120" s="1"/>
      <c r="QV120" s="1"/>
      <c r="QW120" s="1"/>
      <c r="QX120" s="1"/>
      <c r="QY120" s="1"/>
      <c r="QZ120" s="1"/>
      <c r="RA120" s="1"/>
      <c r="RB120" s="1"/>
      <c r="RC120" s="1"/>
      <c r="RD120" s="1"/>
      <c r="RE120" s="1"/>
      <c r="RF120" s="1"/>
      <c r="RG120" s="1"/>
      <c r="RH120" s="1"/>
      <c r="RI120" s="1"/>
      <c r="RJ120" s="1"/>
      <c r="RK120" s="1"/>
      <c r="RL120" s="1"/>
      <c r="RM120" s="1"/>
      <c r="RN120" s="1"/>
      <c r="RO120" s="1"/>
      <c r="RP120" s="1"/>
      <c r="RQ120" s="1"/>
      <c r="RR120" s="1"/>
      <c r="RS120" s="1"/>
      <c r="RT120" s="1"/>
      <c r="RU120" s="1"/>
      <c r="RV120" s="1"/>
      <c r="RW120" s="1"/>
      <c r="RX120" s="1"/>
      <c r="RY120" s="1"/>
      <c r="RZ120" s="1"/>
      <c r="SA120" s="1"/>
      <c r="SB120" s="1"/>
      <c r="SC120" s="1"/>
      <c r="SD120" s="1"/>
      <c r="SE120" s="1"/>
      <c r="SF120" s="1"/>
      <c r="SG120" s="1"/>
      <c r="SH120" s="1"/>
      <c r="SI120" s="1"/>
      <c r="SJ120" s="1"/>
      <c r="SK120" s="1"/>
      <c r="SL120" s="1"/>
      <c r="SM120" s="1"/>
      <c r="SN120" s="1"/>
      <c r="SO120" s="1"/>
      <c r="SP120" s="1"/>
      <c r="SQ120" s="1"/>
      <c r="SR120" s="1"/>
      <c r="SS120" s="1"/>
      <c r="ST120" s="1"/>
      <c r="SU120" s="1"/>
      <c r="SV120" s="1"/>
      <c r="SW120" s="1"/>
      <c r="SX120" s="1"/>
      <c r="SY120" s="1"/>
      <c r="SZ120" s="1"/>
      <c r="TA120" s="1"/>
      <c r="TB120" s="1"/>
      <c r="TC120" s="1"/>
      <c r="TD120" s="1"/>
      <c r="TE120" s="1"/>
      <c r="TF120" s="1"/>
      <c r="TG120" s="1"/>
      <c r="TH120" s="1"/>
      <c r="TI120" s="1"/>
      <c r="TJ120" s="1"/>
      <c r="TK120" s="1"/>
      <c r="TL120" s="1"/>
      <c r="TM120" s="1"/>
      <c r="TN120" s="1"/>
      <c r="TO120" s="1"/>
      <c r="TP120" s="1"/>
      <c r="TQ120" s="1"/>
      <c r="TR120" s="1"/>
      <c r="TS120" s="1"/>
      <c r="TT120" s="1"/>
      <c r="TU120" s="1"/>
      <c r="TV120" s="1"/>
      <c r="TW120" s="1"/>
      <c r="TX120" s="1"/>
      <c r="TY120" s="1"/>
      <c r="TZ120" s="1"/>
      <c r="UA120" s="1"/>
      <c r="UB120" s="1"/>
      <c r="UC120" s="1"/>
      <c r="UD120" s="1"/>
      <c r="UE120" s="1"/>
      <c r="UF120" s="1"/>
      <c r="UG120" s="1"/>
      <c r="UH120" s="1"/>
      <c r="UI120" s="1"/>
      <c r="UJ120" s="1"/>
      <c r="UK120" s="1"/>
      <c r="UL120" s="1"/>
      <c r="UM120" s="1"/>
      <c r="UN120" s="1"/>
      <c r="UO120" s="1"/>
      <c r="UP120" s="1"/>
      <c r="UQ120" s="1"/>
      <c r="UR120" s="1"/>
      <c r="US120" s="1"/>
      <c r="UT120" s="1"/>
      <c r="UU120" s="1"/>
      <c r="UV120" s="1"/>
      <c r="UW120" s="1"/>
      <c r="UX120" s="1"/>
      <c r="UY120" s="1"/>
      <c r="UZ120" s="1"/>
      <c r="VA120" s="1"/>
      <c r="VB120" s="1"/>
      <c r="VC120" s="1"/>
      <c r="VD120" s="1"/>
      <c r="VE120" s="1"/>
      <c r="VF120" s="1"/>
      <c r="VG120" s="1"/>
      <c r="VH120" s="1"/>
      <c r="VI120" s="1"/>
      <c r="VJ120" s="1"/>
      <c r="VK120" s="1"/>
      <c r="VL120" s="1"/>
      <c r="VM120" s="1"/>
      <c r="VN120" s="1"/>
      <c r="VO120" s="1"/>
      <c r="VP120" s="1"/>
    </row>
    <row r="121" spans="2:588" s="2" customFormat="1" x14ac:dyDescent="0.25">
      <c r="B121" s="1"/>
      <c r="C121" s="1"/>
      <c r="D121" s="1"/>
      <c r="E121" s="1"/>
      <c r="F121" s="1"/>
      <c r="G121" s="101"/>
      <c r="H121" s="1"/>
      <c r="J121" s="57"/>
      <c r="K121" s="18"/>
      <c r="L121" s="18"/>
      <c r="M121" s="18"/>
      <c r="N121" s="18"/>
      <c r="O121" s="18"/>
      <c r="P121" s="18"/>
      <c r="Q121" s="18"/>
      <c r="R121" s="18"/>
      <c r="S121" s="18"/>
      <c r="T121" s="18"/>
      <c r="U121" s="18"/>
      <c r="V121" s="18"/>
      <c r="W121" s="18"/>
      <c r="X121" s="18"/>
      <c r="Y121" s="18"/>
      <c r="Z121" s="18"/>
      <c r="AA121" s="18"/>
      <c r="AB121" s="18"/>
      <c r="AC121" s="18"/>
      <c r="AD121" s="18"/>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c r="IW121" s="1"/>
      <c r="IX121" s="1"/>
      <c r="IY121" s="1"/>
      <c r="IZ121" s="1"/>
      <c r="JA121" s="1"/>
      <c r="JB121" s="1"/>
      <c r="JC121" s="1"/>
      <c r="JD121" s="1"/>
      <c r="JE121" s="1"/>
      <c r="JF121" s="1"/>
      <c r="JG121" s="1"/>
      <c r="JH121" s="1"/>
      <c r="JI121" s="1"/>
      <c r="JJ121" s="1"/>
      <c r="JK121" s="1"/>
      <c r="JL121" s="1"/>
      <c r="JM121" s="1"/>
      <c r="JN121" s="1"/>
      <c r="JO121" s="1"/>
      <c r="JP121" s="1"/>
      <c r="JQ121" s="1"/>
      <c r="JR121" s="1"/>
      <c r="JS121" s="1"/>
      <c r="JT121" s="1"/>
      <c r="JU121" s="1"/>
      <c r="JV121" s="1"/>
      <c r="JW121" s="1"/>
      <c r="JX121" s="1"/>
      <c r="JY121" s="1"/>
      <c r="JZ121" s="1"/>
      <c r="KA121" s="1"/>
      <c r="KB121" s="1"/>
      <c r="KC121" s="1"/>
      <c r="KD121" s="1"/>
      <c r="KE121" s="1"/>
      <c r="KF121" s="1"/>
      <c r="KG121" s="1"/>
      <c r="KH121" s="1"/>
      <c r="KI121" s="1"/>
      <c r="KJ121" s="1"/>
      <c r="KK121" s="1"/>
      <c r="KL121" s="1"/>
      <c r="KM121" s="1"/>
      <c r="KN121" s="1"/>
      <c r="KO121" s="1"/>
      <c r="KP121" s="1"/>
      <c r="KQ121" s="1"/>
      <c r="KR121" s="1"/>
      <c r="KS121" s="1"/>
      <c r="KT121" s="1"/>
      <c r="KU121" s="1"/>
      <c r="KV121" s="1"/>
      <c r="KW121" s="1"/>
      <c r="KX121" s="1"/>
      <c r="KY121" s="1"/>
      <c r="KZ121" s="1"/>
      <c r="LA121" s="1"/>
      <c r="LB121" s="1"/>
      <c r="LC121" s="1"/>
      <c r="LD121" s="1"/>
      <c r="LE121" s="1"/>
      <c r="LF121" s="1"/>
      <c r="LG121" s="1"/>
      <c r="LH121" s="1"/>
      <c r="LI121" s="1"/>
      <c r="LJ121" s="1"/>
      <c r="LK121" s="1"/>
      <c r="LL121" s="1"/>
      <c r="LM121" s="1"/>
      <c r="LN121" s="1"/>
      <c r="LO121" s="1"/>
      <c r="LP121" s="1"/>
      <c r="LQ121" s="1"/>
      <c r="LR121" s="1"/>
      <c r="LS121" s="1"/>
      <c r="LT121" s="1"/>
      <c r="LU121" s="1"/>
      <c r="LV121" s="1"/>
      <c r="LW121" s="1"/>
      <c r="LX121" s="1"/>
      <c r="LY121" s="1"/>
      <c r="LZ121" s="1"/>
      <c r="MA121" s="1"/>
      <c r="MB121" s="1"/>
      <c r="MC121" s="1"/>
      <c r="MD121" s="1"/>
      <c r="ME121" s="1"/>
      <c r="MF121" s="1"/>
      <c r="MG121" s="1"/>
      <c r="MH121" s="1"/>
      <c r="MI121" s="1"/>
      <c r="MJ121" s="1"/>
      <c r="MK121" s="1"/>
      <c r="ML121" s="1"/>
      <c r="MM121" s="1"/>
      <c r="MN121" s="1"/>
      <c r="MO121" s="1"/>
      <c r="MP121" s="1"/>
      <c r="MQ121" s="1"/>
      <c r="MR121" s="1"/>
      <c r="MS121" s="1"/>
      <c r="MT121" s="1"/>
      <c r="MU121" s="1"/>
      <c r="MV121" s="1"/>
      <c r="MW121" s="1"/>
      <c r="MX121" s="1"/>
      <c r="MY121" s="1"/>
      <c r="MZ121" s="1"/>
      <c r="NA121" s="1"/>
      <c r="NB121" s="1"/>
      <c r="NC121" s="1"/>
      <c r="ND121" s="1"/>
      <c r="NE121" s="1"/>
      <c r="NF121" s="1"/>
      <c r="NG121" s="1"/>
      <c r="NH121" s="1"/>
      <c r="NI121" s="1"/>
      <c r="NJ121" s="1"/>
      <c r="NK121" s="1"/>
      <c r="NL121" s="1"/>
      <c r="NM121" s="1"/>
      <c r="NN121" s="1"/>
      <c r="NO121" s="1"/>
      <c r="NP121" s="1"/>
      <c r="NQ121" s="1"/>
      <c r="NR121" s="1"/>
      <c r="NS121" s="1"/>
      <c r="NT121" s="1"/>
      <c r="NU121" s="1"/>
      <c r="NV121" s="1"/>
      <c r="NW121" s="1"/>
      <c r="NX121" s="1"/>
      <c r="NY121" s="1"/>
      <c r="NZ121" s="1"/>
      <c r="OA121" s="1"/>
      <c r="OB121" s="1"/>
      <c r="OC121" s="1"/>
      <c r="OD121" s="1"/>
      <c r="OE121" s="1"/>
      <c r="OF121" s="1"/>
      <c r="OG121" s="1"/>
      <c r="OH121" s="1"/>
      <c r="OI121" s="1"/>
      <c r="OJ121" s="1"/>
      <c r="OK121" s="1"/>
      <c r="OL121" s="1"/>
      <c r="OM121" s="1"/>
      <c r="ON121" s="1"/>
      <c r="OO121" s="1"/>
      <c r="OP121" s="1"/>
      <c r="OQ121" s="1"/>
      <c r="OR121" s="1"/>
      <c r="OS121" s="1"/>
      <c r="OT121" s="1"/>
      <c r="OU121" s="1"/>
      <c r="OV121" s="1"/>
      <c r="OW121" s="1"/>
      <c r="OX121" s="1"/>
      <c r="OY121" s="1"/>
      <c r="OZ121" s="1"/>
      <c r="PA121" s="1"/>
      <c r="PB121" s="1"/>
      <c r="PC121" s="1"/>
      <c r="PD121" s="1"/>
      <c r="PE121" s="1"/>
      <c r="PF121" s="1"/>
      <c r="PG121" s="1"/>
      <c r="PH121" s="1"/>
      <c r="PI121" s="1"/>
      <c r="PJ121" s="1"/>
      <c r="PK121" s="1"/>
      <c r="PL121" s="1"/>
      <c r="PM121" s="1"/>
      <c r="PN121" s="1"/>
      <c r="PO121" s="1"/>
      <c r="PP121" s="1"/>
      <c r="PQ121" s="1"/>
      <c r="PR121" s="1"/>
      <c r="PS121" s="1"/>
      <c r="PT121" s="1"/>
      <c r="PU121" s="1"/>
      <c r="PV121" s="1"/>
      <c r="PW121" s="1"/>
      <c r="PX121" s="1"/>
      <c r="PY121" s="1"/>
      <c r="PZ121" s="1"/>
      <c r="QA121" s="1"/>
      <c r="QB121" s="1"/>
      <c r="QC121" s="1"/>
      <c r="QD121" s="1"/>
      <c r="QE121" s="1"/>
      <c r="QF121" s="1"/>
      <c r="QG121" s="1"/>
      <c r="QH121" s="1"/>
      <c r="QI121" s="1"/>
      <c r="QJ121" s="1"/>
      <c r="QK121" s="1"/>
      <c r="QL121" s="1"/>
      <c r="QM121" s="1"/>
      <c r="QN121" s="1"/>
      <c r="QO121" s="1"/>
      <c r="QP121" s="1"/>
      <c r="QQ121" s="1"/>
      <c r="QR121" s="1"/>
      <c r="QS121" s="1"/>
      <c r="QT121" s="1"/>
      <c r="QU121" s="1"/>
      <c r="QV121" s="1"/>
      <c r="QW121" s="1"/>
      <c r="QX121" s="1"/>
      <c r="QY121" s="1"/>
      <c r="QZ121" s="1"/>
      <c r="RA121" s="1"/>
      <c r="RB121" s="1"/>
      <c r="RC121" s="1"/>
      <c r="RD121" s="1"/>
      <c r="RE121" s="1"/>
      <c r="RF121" s="1"/>
      <c r="RG121" s="1"/>
      <c r="RH121" s="1"/>
      <c r="RI121" s="1"/>
      <c r="RJ121" s="1"/>
      <c r="RK121" s="1"/>
      <c r="RL121" s="1"/>
      <c r="RM121" s="1"/>
      <c r="RN121" s="1"/>
      <c r="RO121" s="1"/>
      <c r="RP121" s="1"/>
      <c r="RQ121" s="1"/>
      <c r="RR121" s="1"/>
      <c r="RS121" s="1"/>
      <c r="RT121" s="1"/>
      <c r="RU121" s="1"/>
      <c r="RV121" s="1"/>
      <c r="RW121" s="1"/>
      <c r="RX121" s="1"/>
      <c r="RY121" s="1"/>
      <c r="RZ121" s="1"/>
      <c r="SA121" s="1"/>
      <c r="SB121" s="1"/>
      <c r="SC121" s="1"/>
      <c r="SD121" s="1"/>
      <c r="SE121" s="1"/>
      <c r="SF121" s="1"/>
      <c r="SG121" s="1"/>
      <c r="SH121" s="1"/>
      <c r="SI121" s="1"/>
      <c r="SJ121" s="1"/>
      <c r="SK121" s="1"/>
      <c r="SL121" s="1"/>
      <c r="SM121" s="1"/>
      <c r="SN121" s="1"/>
      <c r="SO121" s="1"/>
      <c r="SP121" s="1"/>
      <c r="SQ121" s="1"/>
      <c r="SR121" s="1"/>
      <c r="SS121" s="1"/>
      <c r="ST121" s="1"/>
      <c r="SU121" s="1"/>
      <c r="SV121" s="1"/>
      <c r="SW121" s="1"/>
      <c r="SX121" s="1"/>
      <c r="SY121" s="1"/>
      <c r="SZ121" s="1"/>
      <c r="TA121" s="1"/>
      <c r="TB121" s="1"/>
      <c r="TC121" s="1"/>
      <c r="TD121" s="1"/>
      <c r="TE121" s="1"/>
      <c r="TF121" s="1"/>
      <c r="TG121" s="1"/>
      <c r="TH121" s="1"/>
      <c r="TI121" s="1"/>
      <c r="TJ121" s="1"/>
      <c r="TK121" s="1"/>
      <c r="TL121" s="1"/>
      <c r="TM121" s="1"/>
      <c r="TN121" s="1"/>
      <c r="TO121" s="1"/>
      <c r="TP121" s="1"/>
      <c r="TQ121" s="1"/>
      <c r="TR121" s="1"/>
      <c r="TS121" s="1"/>
      <c r="TT121" s="1"/>
      <c r="TU121" s="1"/>
      <c r="TV121" s="1"/>
      <c r="TW121" s="1"/>
      <c r="TX121" s="1"/>
      <c r="TY121" s="1"/>
      <c r="TZ121" s="1"/>
      <c r="UA121" s="1"/>
      <c r="UB121" s="1"/>
      <c r="UC121" s="1"/>
      <c r="UD121" s="1"/>
      <c r="UE121" s="1"/>
      <c r="UF121" s="1"/>
      <c r="UG121" s="1"/>
      <c r="UH121" s="1"/>
      <c r="UI121" s="1"/>
      <c r="UJ121" s="1"/>
      <c r="UK121" s="1"/>
      <c r="UL121" s="1"/>
      <c r="UM121" s="1"/>
      <c r="UN121" s="1"/>
      <c r="UO121" s="1"/>
      <c r="UP121" s="1"/>
      <c r="UQ121" s="1"/>
      <c r="UR121" s="1"/>
      <c r="US121" s="1"/>
      <c r="UT121" s="1"/>
      <c r="UU121" s="1"/>
      <c r="UV121" s="1"/>
      <c r="UW121" s="1"/>
      <c r="UX121" s="1"/>
      <c r="UY121" s="1"/>
      <c r="UZ121" s="1"/>
      <c r="VA121" s="1"/>
      <c r="VB121" s="1"/>
      <c r="VC121" s="1"/>
      <c r="VD121" s="1"/>
      <c r="VE121" s="1"/>
      <c r="VF121" s="1"/>
      <c r="VG121" s="1"/>
      <c r="VH121" s="1"/>
      <c r="VI121" s="1"/>
      <c r="VJ121" s="1"/>
      <c r="VK121" s="1"/>
      <c r="VL121" s="1"/>
      <c r="VM121" s="1"/>
      <c r="VN121" s="1"/>
      <c r="VO121" s="1"/>
      <c r="VP121" s="1"/>
    </row>
    <row r="122" spans="2:588" s="2" customFormat="1" x14ac:dyDescent="0.25">
      <c r="B122" s="1"/>
      <c r="C122" s="1"/>
      <c r="D122" s="1"/>
      <c r="E122" s="1"/>
      <c r="F122" s="1"/>
      <c r="G122" s="101"/>
      <c r="H122" s="1"/>
      <c r="J122" s="57"/>
      <c r="K122" s="18"/>
      <c r="L122" s="18"/>
      <c r="M122" s="18"/>
      <c r="N122" s="18"/>
      <c r="O122" s="18"/>
      <c r="P122" s="18"/>
      <c r="Q122" s="18"/>
      <c r="R122" s="18"/>
      <c r="S122" s="18"/>
      <c r="T122" s="18"/>
      <c r="U122" s="18"/>
      <c r="V122" s="18"/>
      <c r="W122" s="18"/>
      <c r="X122" s="18"/>
      <c r="Y122" s="18"/>
      <c r="Z122" s="18"/>
      <c r="AA122" s="18"/>
      <c r="AB122" s="18"/>
      <c r="AC122" s="18"/>
      <c r="AD122" s="18"/>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c r="IW122" s="1"/>
      <c r="IX122" s="1"/>
      <c r="IY122" s="1"/>
      <c r="IZ122" s="1"/>
      <c r="JA122" s="1"/>
      <c r="JB122" s="1"/>
      <c r="JC122" s="1"/>
      <c r="JD122" s="1"/>
      <c r="JE122" s="1"/>
      <c r="JF122" s="1"/>
      <c r="JG122" s="1"/>
      <c r="JH122" s="1"/>
      <c r="JI122" s="1"/>
      <c r="JJ122" s="1"/>
      <c r="JK122" s="1"/>
      <c r="JL122" s="1"/>
      <c r="JM122" s="1"/>
      <c r="JN122" s="1"/>
      <c r="JO122" s="1"/>
      <c r="JP122" s="1"/>
      <c r="JQ122" s="1"/>
      <c r="JR122" s="1"/>
      <c r="JS122" s="1"/>
      <c r="JT122" s="1"/>
      <c r="JU122" s="1"/>
      <c r="JV122" s="1"/>
      <c r="JW122" s="1"/>
      <c r="JX122" s="1"/>
      <c r="JY122" s="1"/>
      <c r="JZ122" s="1"/>
      <c r="KA122" s="1"/>
      <c r="KB122" s="1"/>
      <c r="KC122" s="1"/>
      <c r="KD122" s="1"/>
      <c r="KE122" s="1"/>
      <c r="KF122" s="1"/>
      <c r="KG122" s="1"/>
      <c r="KH122" s="1"/>
      <c r="KI122" s="1"/>
      <c r="KJ122" s="1"/>
      <c r="KK122" s="1"/>
      <c r="KL122" s="1"/>
      <c r="KM122" s="1"/>
      <c r="KN122" s="1"/>
      <c r="KO122" s="1"/>
      <c r="KP122" s="1"/>
      <c r="KQ122" s="1"/>
      <c r="KR122" s="1"/>
      <c r="KS122" s="1"/>
      <c r="KT122" s="1"/>
      <c r="KU122" s="1"/>
      <c r="KV122" s="1"/>
      <c r="KW122" s="1"/>
      <c r="KX122" s="1"/>
      <c r="KY122" s="1"/>
      <c r="KZ122" s="1"/>
      <c r="LA122" s="1"/>
      <c r="LB122" s="1"/>
      <c r="LC122" s="1"/>
      <c r="LD122" s="1"/>
      <c r="LE122" s="1"/>
      <c r="LF122" s="1"/>
      <c r="LG122" s="1"/>
      <c r="LH122" s="1"/>
      <c r="LI122" s="1"/>
      <c r="LJ122" s="1"/>
      <c r="LK122" s="1"/>
      <c r="LL122" s="1"/>
      <c r="LM122" s="1"/>
      <c r="LN122" s="1"/>
      <c r="LO122" s="1"/>
      <c r="LP122" s="1"/>
      <c r="LQ122" s="1"/>
      <c r="LR122" s="1"/>
      <c r="LS122" s="1"/>
      <c r="LT122" s="1"/>
      <c r="LU122" s="1"/>
      <c r="LV122" s="1"/>
      <c r="LW122" s="1"/>
      <c r="LX122" s="1"/>
      <c r="LY122" s="1"/>
      <c r="LZ122" s="1"/>
      <c r="MA122" s="1"/>
      <c r="MB122" s="1"/>
      <c r="MC122" s="1"/>
      <c r="MD122" s="1"/>
      <c r="ME122" s="1"/>
      <c r="MF122" s="1"/>
      <c r="MG122" s="1"/>
      <c r="MH122" s="1"/>
      <c r="MI122" s="1"/>
      <c r="MJ122" s="1"/>
      <c r="MK122" s="1"/>
      <c r="ML122" s="1"/>
      <c r="MM122" s="1"/>
      <c r="MN122" s="1"/>
      <c r="MO122" s="1"/>
      <c r="MP122" s="1"/>
      <c r="MQ122" s="1"/>
      <c r="MR122" s="1"/>
      <c r="MS122" s="1"/>
      <c r="MT122" s="1"/>
      <c r="MU122" s="1"/>
      <c r="MV122" s="1"/>
      <c r="MW122" s="1"/>
      <c r="MX122" s="1"/>
      <c r="MY122" s="1"/>
      <c r="MZ122" s="1"/>
      <c r="NA122" s="1"/>
      <c r="NB122" s="1"/>
      <c r="NC122" s="1"/>
      <c r="ND122" s="1"/>
      <c r="NE122" s="1"/>
      <c r="NF122" s="1"/>
      <c r="NG122" s="1"/>
      <c r="NH122" s="1"/>
      <c r="NI122" s="1"/>
      <c r="NJ122" s="1"/>
      <c r="NK122" s="1"/>
      <c r="NL122" s="1"/>
      <c r="NM122" s="1"/>
      <c r="NN122" s="1"/>
      <c r="NO122" s="1"/>
      <c r="NP122" s="1"/>
      <c r="NQ122" s="1"/>
      <c r="NR122" s="1"/>
      <c r="NS122" s="1"/>
      <c r="NT122" s="1"/>
      <c r="NU122" s="1"/>
      <c r="NV122" s="1"/>
      <c r="NW122" s="1"/>
      <c r="NX122" s="1"/>
      <c r="NY122" s="1"/>
      <c r="NZ122" s="1"/>
      <c r="OA122" s="1"/>
      <c r="OB122" s="1"/>
      <c r="OC122" s="1"/>
      <c r="OD122" s="1"/>
      <c r="OE122" s="1"/>
      <c r="OF122" s="1"/>
      <c r="OG122" s="1"/>
      <c r="OH122" s="1"/>
      <c r="OI122" s="1"/>
      <c r="OJ122" s="1"/>
      <c r="OK122" s="1"/>
      <c r="OL122" s="1"/>
      <c r="OM122" s="1"/>
      <c r="ON122" s="1"/>
      <c r="OO122" s="1"/>
      <c r="OP122" s="1"/>
      <c r="OQ122" s="1"/>
      <c r="OR122" s="1"/>
      <c r="OS122" s="1"/>
      <c r="OT122" s="1"/>
      <c r="OU122" s="1"/>
      <c r="OV122" s="1"/>
      <c r="OW122" s="1"/>
      <c r="OX122" s="1"/>
      <c r="OY122" s="1"/>
      <c r="OZ122" s="1"/>
      <c r="PA122" s="1"/>
      <c r="PB122" s="1"/>
      <c r="PC122" s="1"/>
      <c r="PD122" s="1"/>
      <c r="PE122" s="1"/>
      <c r="PF122" s="1"/>
      <c r="PG122" s="1"/>
      <c r="PH122" s="1"/>
      <c r="PI122" s="1"/>
      <c r="PJ122" s="1"/>
      <c r="PK122" s="1"/>
      <c r="PL122" s="1"/>
      <c r="PM122" s="1"/>
      <c r="PN122" s="1"/>
      <c r="PO122" s="1"/>
      <c r="PP122" s="1"/>
      <c r="PQ122" s="1"/>
      <c r="PR122" s="1"/>
      <c r="PS122" s="1"/>
      <c r="PT122" s="1"/>
      <c r="PU122" s="1"/>
      <c r="PV122" s="1"/>
      <c r="PW122" s="1"/>
      <c r="PX122" s="1"/>
      <c r="PY122" s="1"/>
      <c r="PZ122" s="1"/>
      <c r="QA122" s="1"/>
      <c r="QB122" s="1"/>
      <c r="QC122" s="1"/>
      <c r="QD122" s="1"/>
      <c r="QE122" s="1"/>
      <c r="QF122" s="1"/>
      <c r="QG122" s="1"/>
      <c r="QH122" s="1"/>
      <c r="QI122" s="1"/>
      <c r="QJ122" s="1"/>
      <c r="QK122" s="1"/>
      <c r="QL122" s="1"/>
      <c r="QM122" s="1"/>
      <c r="QN122" s="1"/>
      <c r="QO122" s="1"/>
      <c r="QP122" s="1"/>
      <c r="QQ122" s="1"/>
      <c r="QR122" s="1"/>
      <c r="QS122" s="1"/>
      <c r="QT122" s="1"/>
      <c r="QU122" s="1"/>
      <c r="QV122" s="1"/>
      <c r="QW122" s="1"/>
      <c r="QX122" s="1"/>
      <c r="QY122" s="1"/>
      <c r="QZ122" s="1"/>
      <c r="RA122" s="1"/>
      <c r="RB122" s="1"/>
      <c r="RC122" s="1"/>
      <c r="RD122" s="1"/>
      <c r="RE122" s="1"/>
      <c r="RF122" s="1"/>
      <c r="RG122" s="1"/>
      <c r="RH122" s="1"/>
      <c r="RI122" s="1"/>
      <c r="RJ122" s="1"/>
      <c r="RK122" s="1"/>
      <c r="RL122" s="1"/>
      <c r="RM122" s="1"/>
      <c r="RN122" s="1"/>
      <c r="RO122" s="1"/>
      <c r="RP122" s="1"/>
      <c r="RQ122" s="1"/>
      <c r="RR122" s="1"/>
      <c r="RS122" s="1"/>
      <c r="RT122" s="1"/>
      <c r="RU122" s="1"/>
      <c r="RV122" s="1"/>
      <c r="RW122" s="1"/>
      <c r="RX122" s="1"/>
      <c r="RY122" s="1"/>
      <c r="RZ122" s="1"/>
      <c r="SA122" s="1"/>
      <c r="SB122" s="1"/>
      <c r="SC122" s="1"/>
      <c r="SD122" s="1"/>
      <c r="SE122" s="1"/>
      <c r="SF122" s="1"/>
      <c r="SG122" s="1"/>
      <c r="SH122" s="1"/>
      <c r="SI122" s="1"/>
      <c r="SJ122" s="1"/>
      <c r="SK122" s="1"/>
      <c r="SL122" s="1"/>
      <c r="SM122" s="1"/>
      <c r="SN122" s="1"/>
      <c r="SO122" s="1"/>
      <c r="SP122" s="1"/>
      <c r="SQ122" s="1"/>
      <c r="SR122" s="1"/>
      <c r="SS122" s="1"/>
      <c r="ST122" s="1"/>
      <c r="SU122" s="1"/>
      <c r="SV122" s="1"/>
      <c r="SW122" s="1"/>
      <c r="SX122" s="1"/>
      <c r="SY122" s="1"/>
      <c r="SZ122" s="1"/>
      <c r="TA122" s="1"/>
      <c r="TB122" s="1"/>
      <c r="TC122" s="1"/>
      <c r="TD122" s="1"/>
      <c r="TE122" s="1"/>
      <c r="TF122" s="1"/>
      <c r="TG122" s="1"/>
      <c r="TH122" s="1"/>
      <c r="TI122" s="1"/>
      <c r="TJ122" s="1"/>
      <c r="TK122" s="1"/>
      <c r="TL122" s="1"/>
      <c r="TM122" s="1"/>
      <c r="TN122" s="1"/>
      <c r="TO122" s="1"/>
      <c r="TP122" s="1"/>
      <c r="TQ122" s="1"/>
      <c r="TR122" s="1"/>
      <c r="TS122" s="1"/>
      <c r="TT122" s="1"/>
      <c r="TU122" s="1"/>
      <c r="TV122" s="1"/>
      <c r="TW122" s="1"/>
      <c r="TX122" s="1"/>
      <c r="TY122" s="1"/>
      <c r="TZ122" s="1"/>
      <c r="UA122" s="1"/>
      <c r="UB122" s="1"/>
      <c r="UC122" s="1"/>
      <c r="UD122" s="1"/>
      <c r="UE122" s="1"/>
      <c r="UF122" s="1"/>
      <c r="UG122" s="1"/>
      <c r="UH122" s="1"/>
      <c r="UI122" s="1"/>
      <c r="UJ122" s="1"/>
      <c r="UK122" s="1"/>
      <c r="UL122" s="1"/>
      <c r="UM122" s="1"/>
      <c r="UN122" s="1"/>
      <c r="UO122" s="1"/>
      <c r="UP122" s="1"/>
      <c r="UQ122" s="1"/>
      <c r="UR122" s="1"/>
      <c r="US122" s="1"/>
      <c r="UT122" s="1"/>
      <c r="UU122" s="1"/>
      <c r="UV122" s="1"/>
      <c r="UW122" s="1"/>
      <c r="UX122" s="1"/>
      <c r="UY122" s="1"/>
      <c r="UZ122" s="1"/>
      <c r="VA122" s="1"/>
      <c r="VB122" s="1"/>
      <c r="VC122" s="1"/>
      <c r="VD122" s="1"/>
      <c r="VE122" s="1"/>
      <c r="VF122" s="1"/>
      <c r="VG122" s="1"/>
      <c r="VH122" s="1"/>
      <c r="VI122" s="1"/>
      <c r="VJ122" s="1"/>
      <c r="VK122" s="1"/>
      <c r="VL122" s="1"/>
      <c r="VM122" s="1"/>
      <c r="VN122" s="1"/>
      <c r="VO122" s="1"/>
      <c r="VP122" s="1"/>
    </row>
    <row r="123" spans="2:588" s="2" customFormat="1" x14ac:dyDescent="0.25">
      <c r="B123" s="1"/>
      <c r="C123" s="1"/>
      <c r="D123" s="1"/>
      <c r="E123" s="1"/>
      <c r="F123" s="1"/>
      <c r="G123" s="101"/>
      <c r="H123" s="1"/>
      <c r="J123" s="57"/>
      <c r="K123" s="18"/>
      <c r="L123" s="18"/>
      <c r="M123" s="18"/>
      <c r="N123" s="18"/>
      <c r="O123" s="18"/>
      <c r="P123" s="18"/>
      <c r="Q123" s="18"/>
      <c r="R123" s="18"/>
      <c r="S123" s="18"/>
      <c r="T123" s="18"/>
      <c r="U123" s="18"/>
      <c r="V123" s="18"/>
      <c r="W123" s="18"/>
      <c r="X123" s="18"/>
      <c r="Y123" s="18"/>
      <c r="Z123" s="18"/>
      <c r="AA123" s="18"/>
      <c r="AB123" s="18"/>
      <c r="AC123" s="18"/>
      <c r="AD123" s="18"/>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c r="FH123" s="1"/>
      <c r="FI123" s="1"/>
      <c r="FJ123" s="1"/>
      <c r="FK123" s="1"/>
      <c r="FL123" s="1"/>
      <c r="FM123" s="1"/>
      <c r="FN123" s="1"/>
      <c r="FO123" s="1"/>
      <c r="FP123" s="1"/>
      <c r="FQ123" s="1"/>
      <c r="FR123" s="1"/>
      <c r="FS123" s="1"/>
      <c r="FT123" s="1"/>
      <c r="FU123" s="1"/>
      <c r="FV123" s="1"/>
      <c r="FW123" s="1"/>
      <c r="FX123" s="1"/>
      <c r="FY123" s="1"/>
      <c r="FZ123" s="1"/>
      <c r="GA123" s="1"/>
      <c r="GB123" s="1"/>
      <c r="GC123" s="1"/>
      <c r="GD123" s="1"/>
      <c r="GE123" s="1"/>
      <c r="GF123" s="1"/>
      <c r="GG123" s="1"/>
      <c r="GH123" s="1"/>
      <c r="GI123" s="1"/>
      <c r="GJ123" s="1"/>
      <c r="GK123" s="1"/>
      <c r="GL123" s="1"/>
      <c r="GM123" s="1"/>
      <c r="GN123" s="1"/>
      <c r="GO123" s="1"/>
      <c r="GP123" s="1"/>
      <c r="GQ123" s="1"/>
      <c r="GR123" s="1"/>
      <c r="GS123" s="1"/>
      <c r="GT123" s="1"/>
      <c r="GU123" s="1"/>
      <c r="GV123" s="1"/>
      <c r="GW123" s="1"/>
      <c r="GX123" s="1"/>
      <c r="GY123" s="1"/>
      <c r="GZ123" s="1"/>
      <c r="HA123" s="1"/>
      <c r="HB123" s="1"/>
      <c r="HC123" s="1"/>
      <c r="HD123" s="1"/>
      <c r="HE123" s="1"/>
      <c r="HF123" s="1"/>
      <c r="HG123" s="1"/>
      <c r="HH123" s="1"/>
      <c r="HI123" s="1"/>
      <c r="HJ123" s="1"/>
      <c r="HK123" s="1"/>
      <c r="HL123" s="1"/>
      <c r="HM123" s="1"/>
      <c r="HN123" s="1"/>
      <c r="HO123" s="1"/>
      <c r="HP123" s="1"/>
      <c r="HQ123" s="1"/>
      <c r="HR123" s="1"/>
      <c r="HS123" s="1"/>
      <c r="HT123" s="1"/>
      <c r="HU123" s="1"/>
      <c r="HV123" s="1"/>
      <c r="HW123" s="1"/>
      <c r="HX123" s="1"/>
      <c r="HY123" s="1"/>
      <c r="HZ123" s="1"/>
      <c r="IA123" s="1"/>
      <c r="IB123" s="1"/>
      <c r="IC123" s="1"/>
      <c r="ID123" s="1"/>
      <c r="IE123" s="1"/>
      <c r="IF123" s="1"/>
      <c r="IG123" s="1"/>
      <c r="IH123" s="1"/>
      <c r="II123" s="1"/>
      <c r="IJ123" s="1"/>
      <c r="IK123" s="1"/>
      <c r="IL123" s="1"/>
      <c r="IM123" s="1"/>
      <c r="IN123" s="1"/>
      <c r="IO123" s="1"/>
      <c r="IP123" s="1"/>
      <c r="IQ123" s="1"/>
      <c r="IR123" s="1"/>
      <c r="IS123" s="1"/>
      <c r="IT123" s="1"/>
      <c r="IU123" s="1"/>
      <c r="IV123" s="1"/>
      <c r="IW123" s="1"/>
      <c r="IX123" s="1"/>
      <c r="IY123" s="1"/>
      <c r="IZ123" s="1"/>
      <c r="JA123" s="1"/>
      <c r="JB123" s="1"/>
      <c r="JC123" s="1"/>
      <c r="JD123" s="1"/>
      <c r="JE123" s="1"/>
      <c r="JF123" s="1"/>
      <c r="JG123" s="1"/>
      <c r="JH123" s="1"/>
      <c r="JI123" s="1"/>
      <c r="JJ123" s="1"/>
      <c r="JK123" s="1"/>
      <c r="JL123" s="1"/>
      <c r="JM123" s="1"/>
      <c r="JN123" s="1"/>
      <c r="JO123" s="1"/>
      <c r="JP123" s="1"/>
      <c r="JQ123" s="1"/>
      <c r="JR123" s="1"/>
      <c r="JS123" s="1"/>
      <c r="JT123" s="1"/>
      <c r="JU123" s="1"/>
      <c r="JV123" s="1"/>
      <c r="JW123" s="1"/>
      <c r="JX123" s="1"/>
      <c r="JY123" s="1"/>
      <c r="JZ123" s="1"/>
      <c r="KA123" s="1"/>
      <c r="KB123" s="1"/>
      <c r="KC123" s="1"/>
      <c r="KD123" s="1"/>
      <c r="KE123" s="1"/>
      <c r="KF123" s="1"/>
      <c r="KG123" s="1"/>
      <c r="KH123" s="1"/>
      <c r="KI123" s="1"/>
      <c r="KJ123" s="1"/>
      <c r="KK123" s="1"/>
      <c r="KL123" s="1"/>
      <c r="KM123" s="1"/>
      <c r="KN123" s="1"/>
      <c r="KO123" s="1"/>
      <c r="KP123" s="1"/>
      <c r="KQ123" s="1"/>
      <c r="KR123" s="1"/>
      <c r="KS123" s="1"/>
      <c r="KT123" s="1"/>
      <c r="KU123" s="1"/>
      <c r="KV123" s="1"/>
      <c r="KW123" s="1"/>
      <c r="KX123" s="1"/>
      <c r="KY123" s="1"/>
      <c r="KZ123" s="1"/>
      <c r="LA123" s="1"/>
      <c r="LB123" s="1"/>
      <c r="LC123" s="1"/>
      <c r="LD123" s="1"/>
      <c r="LE123" s="1"/>
      <c r="LF123" s="1"/>
      <c r="LG123" s="1"/>
      <c r="LH123" s="1"/>
      <c r="LI123" s="1"/>
      <c r="LJ123" s="1"/>
      <c r="LK123" s="1"/>
      <c r="LL123" s="1"/>
      <c r="LM123" s="1"/>
      <c r="LN123" s="1"/>
      <c r="LO123" s="1"/>
      <c r="LP123" s="1"/>
      <c r="LQ123" s="1"/>
      <c r="LR123" s="1"/>
      <c r="LS123" s="1"/>
      <c r="LT123" s="1"/>
      <c r="LU123" s="1"/>
      <c r="LV123" s="1"/>
      <c r="LW123" s="1"/>
      <c r="LX123" s="1"/>
      <c r="LY123" s="1"/>
      <c r="LZ123" s="1"/>
      <c r="MA123" s="1"/>
      <c r="MB123" s="1"/>
      <c r="MC123" s="1"/>
      <c r="MD123" s="1"/>
      <c r="ME123" s="1"/>
      <c r="MF123" s="1"/>
      <c r="MG123" s="1"/>
      <c r="MH123" s="1"/>
      <c r="MI123" s="1"/>
      <c r="MJ123" s="1"/>
      <c r="MK123" s="1"/>
      <c r="ML123" s="1"/>
      <c r="MM123" s="1"/>
      <c r="MN123" s="1"/>
      <c r="MO123" s="1"/>
      <c r="MP123" s="1"/>
      <c r="MQ123" s="1"/>
      <c r="MR123" s="1"/>
      <c r="MS123" s="1"/>
      <c r="MT123" s="1"/>
      <c r="MU123" s="1"/>
      <c r="MV123" s="1"/>
      <c r="MW123" s="1"/>
      <c r="MX123" s="1"/>
      <c r="MY123" s="1"/>
      <c r="MZ123" s="1"/>
      <c r="NA123" s="1"/>
      <c r="NB123" s="1"/>
      <c r="NC123" s="1"/>
      <c r="ND123" s="1"/>
      <c r="NE123" s="1"/>
      <c r="NF123" s="1"/>
      <c r="NG123" s="1"/>
      <c r="NH123" s="1"/>
      <c r="NI123" s="1"/>
      <c r="NJ123" s="1"/>
      <c r="NK123" s="1"/>
      <c r="NL123" s="1"/>
      <c r="NM123" s="1"/>
      <c r="NN123" s="1"/>
      <c r="NO123" s="1"/>
      <c r="NP123" s="1"/>
      <c r="NQ123" s="1"/>
      <c r="NR123" s="1"/>
      <c r="NS123" s="1"/>
      <c r="NT123" s="1"/>
      <c r="NU123" s="1"/>
      <c r="NV123" s="1"/>
      <c r="NW123" s="1"/>
      <c r="NX123" s="1"/>
      <c r="NY123" s="1"/>
      <c r="NZ123" s="1"/>
      <c r="OA123" s="1"/>
      <c r="OB123" s="1"/>
      <c r="OC123" s="1"/>
      <c r="OD123" s="1"/>
      <c r="OE123" s="1"/>
      <c r="OF123" s="1"/>
      <c r="OG123" s="1"/>
      <c r="OH123" s="1"/>
      <c r="OI123" s="1"/>
      <c r="OJ123" s="1"/>
      <c r="OK123" s="1"/>
      <c r="OL123" s="1"/>
      <c r="OM123" s="1"/>
      <c r="ON123" s="1"/>
      <c r="OO123" s="1"/>
      <c r="OP123" s="1"/>
      <c r="OQ123" s="1"/>
      <c r="OR123" s="1"/>
      <c r="OS123" s="1"/>
      <c r="OT123" s="1"/>
      <c r="OU123" s="1"/>
      <c r="OV123" s="1"/>
      <c r="OW123" s="1"/>
      <c r="OX123" s="1"/>
      <c r="OY123" s="1"/>
      <c r="OZ123" s="1"/>
      <c r="PA123" s="1"/>
      <c r="PB123" s="1"/>
      <c r="PC123" s="1"/>
      <c r="PD123" s="1"/>
      <c r="PE123" s="1"/>
      <c r="PF123" s="1"/>
      <c r="PG123" s="1"/>
      <c r="PH123" s="1"/>
      <c r="PI123" s="1"/>
      <c r="PJ123" s="1"/>
      <c r="PK123" s="1"/>
      <c r="PL123" s="1"/>
      <c r="PM123" s="1"/>
      <c r="PN123" s="1"/>
      <c r="PO123" s="1"/>
      <c r="PP123" s="1"/>
      <c r="PQ123" s="1"/>
      <c r="PR123" s="1"/>
      <c r="PS123" s="1"/>
      <c r="PT123" s="1"/>
      <c r="PU123" s="1"/>
      <c r="PV123" s="1"/>
      <c r="PW123" s="1"/>
      <c r="PX123" s="1"/>
      <c r="PY123" s="1"/>
      <c r="PZ123" s="1"/>
      <c r="QA123" s="1"/>
      <c r="QB123" s="1"/>
      <c r="QC123" s="1"/>
      <c r="QD123" s="1"/>
      <c r="QE123" s="1"/>
      <c r="QF123" s="1"/>
      <c r="QG123" s="1"/>
      <c r="QH123" s="1"/>
      <c r="QI123" s="1"/>
      <c r="QJ123" s="1"/>
      <c r="QK123" s="1"/>
      <c r="QL123" s="1"/>
      <c r="QM123" s="1"/>
      <c r="QN123" s="1"/>
      <c r="QO123" s="1"/>
      <c r="QP123" s="1"/>
      <c r="QQ123" s="1"/>
      <c r="QR123" s="1"/>
      <c r="QS123" s="1"/>
      <c r="QT123" s="1"/>
      <c r="QU123" s="1"/>
      <c r="QV123" s="1"/>
      <c r="QW123" s="1"/>
      <c r="QX123" s="1"/>
      <c r="QY123" s="1"/>
      <c r="QZ123" s="1"/>
      <c r="RA123" s="1"/>
      <c r="RB123" s="1"/>
      <c r="RC123" s="1"/>
      <c r="RD123" s="1"/>
      <c r="RE123" s="1"/>
      <c r="RF123" s="1"/>
      <c r="RG123" s="1"/>
      <c r="RH123" s="1"/>
      <c r="RI123" s="1"/>
      <c r="RJ123" s="1"/>
      <c r="RK123" s="1"/>
      <c r="RL123" s="1"/>
      <c r="RM123" s="1"/>
      <c r="RN123" s="1"/>
      <c r="RO123" s="1"/>
      <c r="RP123" s="1"/>
      <c r="RQ123" s="1"/>
      <c r="RR123" s="1"/>
      <c r="RS123" s="1"/>
      <c r="RT123" s="1"/>
      <c r="RU123" s="1"/>
      <c r="RV123" s="1"/>
      <c r="RW123" s="1"/>
      <c r="RX123" s="1"/>
      <c r="RY123" s="1"/>
      <c r="RZ123" s="1"/>
      <c r="SA123" s="1"/>
      <c r="SB123" s="1"/>
      <c r="SC123" s="1"/>
      <c r="SD123" s="1"/>
      <c r="SE123" s="1"/>
      <c r="SF123" s="1"/>
      <c r="SG123" s="1"/>
      <c r="SH123" s="1"/>
      <c r="SI123" s="1"/>
      <c r="SJ123" s="1"/>
      <c r="SK123" s="1"/>
      <c r="SL123" s="1"/>
      <c r="SM123" s="1"/>
      <c r="SN123" s="1"/>
      <c r="SO123" s="1"/>
      <c r="SP123" s="1"/>
      <c r="SQ123" s="1"/>
      <c r="SR123" s="1"/>
      <c r="SS123" s="1"/>
      <c r="ST123" s="1"/>
      <c r="SU123" s="1"/>
      <c r="SV123" s="1"/>
      <c r="SW123" s="1"/>
      <c r="SX123" s="1"/>
      <c r="SY123" s="1"/>
      <c r="SZ123" s="1"/>
      <c r="TA123" s="1"/>
      <c r="TB123" s="1"/>
      <c r="TC123" s="1"/>
      <c r="TD123" s="1"/>
      <c r="TE123" s="1"/>
      <c r="TF123" s="1"/>
      <c r="TG123" s="1"/>
      <c r="TH123" s="1"/>
      <c r="TI123" s="1"/>
      <c r="TJ123" s="1"/>
      <c r="TK123" s="1"/>
      <c r="TL123" s="1"/>
      <c r="TM123" s="1"/>
      <c r="TN123" s="1"/>
      <c r="TO123" s="1"/>
      <c r="TP123" s="1"/>
      <c r="TQ123" s="1"/>
      <c r="TR123" s="1"/>
      <c r="TS123" s="1"/>
      <c r="TT123" s="1"/>
      <c r="TU123" s="1"/>
      <c r="TV123" s="1"/>
      <c r="TW123" s="1"/>
      <c r="TX123" s="1"/>
      <c r="TY123" s="1"/>
      <c r="TZ123" s="1"/>
      <c r="UA123" s="1"/>
      <c r="UB123" s="1"/>
      <c r="UC123" s="1"/>
      <c r="UD123" s="1"/>
      <c r="UE123" s="1"/>
      <c r="UF123" s="1"/>
      <c r="UG123" s="1"/>
      <c r="UH123" s="1"/>
      <c r="UI123" s="1"/>
      <c r="UJ123" s="1"/>
      <c r="UK123" s="1"/>
      <c r="UL123" s="1"/>
      <c r="UM123" s="1"/>
      <c r="UN123" s="1"/>
      <c r="UO123" s="1"/>
      <c r="UP123" s="1"/>
      <c r="UQ123" s="1"/>
      <c r="UR123" s="1"/>
      <c r="US123" s="1"/>
      <c r="UT123" s="1"/>
      <c r="UU123" s="1"/>
      <c r="UV123" s="1"/>
      <c r="UW123" s="1"/>
      <c r="UX123" s="1"/>
      <c r="UY123" s="1"/>
      <c r="UZ123" s="1"/>
      <c r="VA123" s="1"/>
      <c r="VB123" s="1"/>
      <c r="VC123" s="1"/>
      <c r="VD123" s="1"/>
      <c r="VE123" s="1"/>
      <c r="VF123" s="1"/>
      <c r="VG123" s="1"/>
      <c r="VH123" s="1"/>
      <c r="VI123" s="1"/>
      <c r="VJ123" s="1"/>
      <c r="VK123" s="1"/>
      <c r="VL123" s="1"/>
      <c r="VM123" s="1"/>
      <c r="VN123" s="1"/>
      <c r="VO123" s="1"/>
      <c r="VP123" s="1"/>
    </row>
    <row r="124" spans="2:588" s="2" customFormat="1" x14ac:dyDescent="0.25">
      <c r="B124" s="1"/>
      <c r="C124" s="1"/>
      <c r="D124" s="1"/>
      <c r="E124" s="1"/>
      <c r="F124" s="1"/>
      <c r="G124" s="101"/>
      <c r="H124" s="1"/>
      <c r="J124" s="57"/>
      <c r="K124" s="18"/>
      <c r="L124" s="18"/>
      <c r="M124" s="18"/>
      <c r="N124" s="18"/>
      <c r="O124" s="18"/>
      <c r="P124" s="18"/>
      <c r="Q124" s="18"/>
      <c r="R124" s="18"/>
      <c r="S124" s="18"/>
      <c r="T124" s="18"/>
      <c r="U124" s="18"/>
      <c r="V124" s="18"/>
      <c r="W124" s="18"/>
      <c r="X124" s="18"/>
      <c r="Y124" s="18"/>
      <c r="Z124" s="18"/>
      <c r="AA124" s="18"/>
      <c r="AB124" s="18"/>
      <c r="AC124" s="18"/>
      <c r="AD124" s="18"/>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c r="FH124" s="1"/>
      <c r="FI124" s="1"/>
      <c r="FJ124" s="1"/>
      <c r="FK124" s="1"/>
      <c r="FL124" s="1"/>
      <c r="FM124" s="1"/>
      <c r="FN124" s="1"/>
      <c r="FO124" s="1"/>
      <c r="FP124" s="1"/>
      <c r="FQ124" s="1"/>
      <c r="FR124" s="1"/>
      <c r="FS124" s="1"/>
      <c r="FT124" s="1"/>
      <c r="FU124" s="1"/>
      <c r="FV124" s="1"/>
      <c r="FW124" s="1"/>
      <c r="FX124" s="1"/>
      <c r="FY124" s="1"/>
      <c r="FZ124" s="1"/>
      <c r="GA124" s="1"/>
      <c r="GB124" s="1"/>
      <c r="GC124" s="1"/>
      <c r="GD124" s="1"/>
      <c r="GE124" s="1"/>
      <c r="GF124" s="1"/>
      <c r="GG124" s="1"/>
      <c r="GH124" s="1"/>
      <c r="GI124" s="1"/>
      <c r="GJ124" s="1"/>
      <c r="GK124" s="1"/>
      <c r="GL124" s="1"/>
      <c r="GM124" s="1"/>
      <c r="GN124" s="1"/>
      <c r="GO124" s="1"/>
      <c r="GP124" s="1"/>
      <c r="GQ124" s="1"/>
      <c r="GR124" s="1"/>
      <c r="GS124" s="1"/>
      <c r="GT124" s="1"/>
      <c r="GU124" s="1"/>
      <c r="GV124" s="1"/>
      <c r="GW124" s="1"/>
      <c r="GX124" s="1"/>
      <c r="GY124" s="1"/>
      <c r="GZ124" s="1"/>
      <c r="HA124" s="1"/>
      <c r="HB124" s="1"/>
      <c r="HC124" s="1"/>
      <c r="HD124" s="1"/>
      <c r="HE124" s="1"/>
      <c r="HF124" s="1"/>
      <c r="HG124" s="1"/>
      <c r="HH124" s="1"/>
      <c r="HI124" s="1"/>
      <c r="HJ124" s="1"/>
      <c r="HK124" s="1"/>
      <c r="HL124" s="1"/>
      <c r="HM124" s="1"/>
      <c r="HN124" s="1"/>
      <c r="HO124" s="1"/>
      <c r="HP124" s="1"/>
      <c r="HQ124" s="1"/>
      <c r="HR124" s="1"/>
      <c r="HS124" s="1"/>
      <c r="HT124" s="1"/>
      <c r="HU124" s="1"/>
      <c r="HV124" s="1"/>
      <c r="HW124" s="1"/>
      <c r="HX124" s="1"/>
      <c r="HY124" s="1"/>
      <c r="HZ124" s="1"/>
      <c r="IA124" s="1"/>
      <c r="IB124" s="1"/>
      <c r="IC124" s="1"/>
      <c r="ID124" s="1"/>
      <c r="IE124" s="1"/>
      <c r="IF124" s="1"/>
      <c r="IG124" s="1"/>
      <c r="IH124" s="1"/>
      <c r="II124" s="1"/>
      <c r="IJ124" s="1"/>
      <c r="IK124" s="1"/>
      <c r="IL124" s="1"/>
      <c r="IM124" s="1"/>
      <c r="IN124" s="1"/>
      <c r="IO124" s="1"/>
      <c r="IP124" s="1"/>
      <c r="IQ124" s="1"/>
      <c r="IR124" s="1"/>
      <c r="IS124" s="1"/>
      <c r="IT124" s="1"/>
      <c r="IU124" s="1"/>
      <c r="IV124" s="1"/>
      <c r="IW124" s="1"/>
      <c r="IX124" s="1"/>
      <c r="IY124" s="1"/>
      <c r="IZ124" s="1"/>
      <c r="JA124" s="1"/>
      <c r="JB124" s="1"/>
      <c r="JC124" s="1"/>
      <c r="JD124" s="1"/>
      <c r="JE124" s="1"/>
      <c r="JF124" s="1"/>
      <c r="JG124" s="1"/>
      <c r="JH124" s="1"/>
      <c r="JI124" s="1"/>
      <c r="JJ124" s="1"/>
      <c r="JK124" s="1"/>
      <c r="JL124" s="1"/>
      <c r="JM124" s="1"/>
      <c r="JN124" s="1"/>
      <c r="JO124" s="1"/>
      <c r="JP124" s="1"/>
      <c r="JQ124" s="1"/>
      <c r="JR124" s="1"/>
      <c r="JS124" s="1"/>
      <c r="JT124" s="1"/>
      <c r="JU124" s="1"/>
      <c r="JV124" s="1"/>
      <c r="JW124" s="1"/>
      <c r="JX124" s="1"/>
      <c r="JY124" s="1"/>
      <c r="JZ124" s="1"/>
      <c r="KA124" s="1"/>
      <c r="KB124" s="1"/>
      <c r="KC124" s="1"/>
      <c r="KD124" s="1"/>
      <c r="KE124" s="1"/>
      <c r="KF124" s="1"/>
      <c r="KG124" s="1"/>
      <c r="KH124" s="1"/>
      <c r="KI124" s="1"/>
      <c r="KJ124" s="1"/>
      <c r="KK124" s="1"/>
      <c r="KL124" s="1"/>
      <c r="KM124" s="1"/>
      <c r="KN124" s="1"/>
      <c r="KO124" s="1"/>
      <c r="KP124" s="1"/>
      <c r="KQ124" s="1"/>
      <c r="KR124" s="1"/>
      <c r="KS124" s="1"/>
      <c r="KT124" s="1"/>
      <c r="KU124" s="1"/>
      <c r="KV124" s="1"/>
      <c r="KW124" s="1"/>
      <c r="KX124" s="1"/>
      <c r="KY124" s="1"/>
      <c r="KZ124" s="1"/>
      <c r="LA124" s="1"/>
      <c r="LB124" s="1"/>
      <c r="LC124" s="1"/>
      <c r="LD124" s="1"/>
      <c r="LE124" s="1"/>
      <c r="LF124" s="1"/>
      <c r="LG124" s="1"/>
      <c r="LH124" s="1"/>
      <c r="LI124" s="1"/>
      <c r="LJ124" s="1"/>
      <c r="LK124" s="1"/>
      <c r="LL124" s="1"/>
      <c r="LM124" s="1"/>
      <c r="LN124" s="1"/>
      <c r="LO124" s="1"/>
      <c r="LP124" s="1"/>
      <c r="LQ124" s="1"/>
      <c r="LR124" s="1"/>
      <c r="LS124" s="1"/>
      <c r="LT124" s="1"/>
      <c r="LU124" s="1"/>
      <c r="LV124" s="1"/>
      <c r="LW124" s="1"/>
      <c r="LX124" s="1"/>
      <c r="LY124" s="1"/>
      <c r="LZ124" s="1"/>
      <c r="MA124" s="1"/>
      <c r="MB124" s="1"/>
      <c r="MC124" s="1"/>
      <c r="MD124" s="1"/>
      <c r="ME124" s="1"/>
      <c r="MF124" s="1"/>
      <c r="MG124" s="1"/>
      <c r="MH124" s="1"/>
      <c r="MI124" s="1"/>
      <c r="MJ124" s="1"/>
      <c r="MK124" s="1"/>
      <c r="ML124" s="1"/>
      <c r="MM124" s="1"/>
      <c r="MN124" s="1"/>
      <c r="MO124" s="1"/>
      <c r="MP124" s="1"/>
      <c r="MQ124" s="1"/>
      <c r="MR124" s="1"/>
      <c r="MS124" s="1"/>
      <c r="MT124" s="1"/>
      <c r="MU124" s="1"/>
      <c r="MV124" s="1"/>
      <c r="MW124" s="1"/>
      <c r="MX124" s="1"/>
      <c r="MY124" s="1"/>
      <c r="MZ124" s="1"/>
      <c r="NA124" s="1"/>
      <c r="NB124" s="1"/>
      <c r="NC124" s="1"/>
      <c r="ND124" s="1"/>
      <c r="NE124" s="1"/>
      <c r="NF124" s="1"/>
      <c r="NG124" s="1"/>
      <c r="NH124" s="1"/>
      <c r="NI124" s="1"/>
      <c r="NJ124" s="1"/>
      <c r="NK124" s="1"/>
      <c r="NL124" s="1"/>
      <c r="NM124" s="1"/>
      <c r="NN124" s="1"/>
      <c r="NO124" s="1"/>
      <c r="NP124" s="1"/>
      <c r="NQ124" s="1"/>
      <c r="NR124" s="1"/>
      <c r="NS124" s="1"/>
      <c r="NT124" s="1"/>
      <c r="NU124" s="1"/>
      <c r="NV124" s="1"/>
      <c r="NW124" s="1"/>
      <c r="NX124" s="1"/>
      <c r="NY124" s="1"/>
      <c r="NZ124" s="1"/>
      <c r="OA124" s="1"/>
      <c r="OB124" s="1"/>
      <c r="OC124" s="1"/>
      <c r="OD124" s="1"/>
      <c r="OE124" s="1"/>
      <c r="OF124" s="1"/>
      <c r="OG124" s="1"/>
      <c r="OH124" s="1"/>
      <c r="OI124" s="1"/>
      <c r="OJ124" s="1"/>
      <c r="OK124" s="1"/>
      <c r="OL124" s="1"/>
      <c r="OM124" s="1"/>
      <c r="ON124" s="1"/>
      <c r="OO124" s="1"/>
      <c r="OP124" s="1"/>
      <c r="OQ124" s="1"/>
      <c r="OR124" s="1"/>
      <c r="OS124" s="1"/>
      <c r="OT124" s="1"/>
      <c r="OU124" s="1"/>
      <c r="OV124" s="1"/>
      <c r="OW124" s="1"/>
      <c r="OX124" s="1"/>
      <c r="OY124" s="1"/>
      <c r="OZ124" s="1"/>
      <c r="PA124" s="1"/>
      <c r="PB124" s="1"/>
      <c r="PC124" s="1"/>
      <c r="PD124" s="1"/>
      <c r="PE124" s="1"/>
      <c r="PF124" s="1"/>
      <c r="PG124" s="1"/>
      <c r="PH124" s="1"/>
      <c r="PI124" s="1"/>
      <c r="PJ124" s="1"/>
      <c r="PK124" s="1"/>
      <c r="PL124" s="1"/>
      <c r="PM124" s="1"/>
      <c r="PN124" s="1"/>
      <c r="PO124" s="1"/>
      <c r="PP124" s="1"/>
      <c r="PQ124" s="1"/>
      <c r="PR124" s="1"/>
      <c r="PS124" s="1"/>
      <c r="PT124" s="1"/>
      <c r="PU124" s="1"/>
      <c r="PV124" s="1"/>
      <c r="PW124" s="1"/>
      <c r="PX124" s="1"/>
      <c r="PY124" s="1"/>
      <c r="PZ124" s="1"/>
      <c r="QA124" s="1"/>
      <c r="QB124" s="1"/>
      <c r="QC124" s="1"/>
      <c r="QD124" s="1"/>
      <c r="QE124" s="1"/>
      <c r="QF124" s="1"/>
      <c r="QG124" s="1"/>
      <c r="QH124" s="1"/>
      <c r="QI124" s="1"/>
      <c r="QJ124" s="1"/>
      <c r="QK124" s="1"/>
      <c r="QL124" s="1"/>
      <c r="QM124" s="1"/>
      <c r="QN124" s="1"/>
      <c r="QO124" s="1"/>
      <c r="QP124" s="1"/>
      <c r="QQ124" s="1"/>
      <c r="QR124" s="1"/>
      <c r="QS124" s="1"/>
      <c r="QT124" s="1"/>
      <c r="QU124" s="1"/>
      <c r="QV124" s="1"/>
      <c r="QW124" s="1"/>
      <c r="QX124" s="1"/>
      <c r="QY124" s="1"/>
      <c r="QZ124" s="1"/>
      <c r="RA124" s="1"/>
      <c r="RB124" s="1"/>
      <c r="RC124" s="1"/>
      <c r="RD124" s="1"/>
      <c r="RE124" s="1"/>
      <c r="RF124" s="1"/>
      <c r="RG124" s="1"/>
      <c r="RH124" s="1"/>
      <c r="RI124" s="1"/>
      <c r="RJ124" s="1"/>
      <c r="RK124" s="1"/>
      <c r="RL124" s="1"/>
      <c r="RM124" s="1"/>
      <c r="RN124" s="1"/>
      <c r="RO124" s="1"/>
      <c r="RP124" s="1"/>
      <c r="RQ124" s="1"/>
      <c r="RR124" s="1"/>
      <c r="RS124" s="1"/>
      <c r="RT124" s="1"/>
      <c r="RU124" s="1"/>
      <c r="RV124" s="1"/>
      <c r="RW124" s="1"/>
      <c r="RX124" s="1"/>
      <c r="RY124" s="1"/>
      <c r="RZ124" s="1"/>
      <c r="SA124" s="1"/>
      <c r="SB124" s="1"/>
      <c r="SC124" s="1"/>
      <c r="SD124" s="1"/>
      <c r="SE124" s="1"/>
      <c r="SF124" s="1"/>
      <c r="SG124" s="1"/>
      <c r="SH124" s="1"/>
      <c r="SI124" s="1"/>
      <c r="SJ124" s="1"/>
      <c r="SK124" s="1"/>
      <c r="SL124" s="1"/>
      <c r="SM124" s="1"/>
      <c r="SN124" s="1"/>
      <c r="SO124" s="1"/>
      <c r="SP124" s="1"/>
      <c r="SQ124" s="1"/>
      <c r="SR124" s="1"/>
      <c r="SS124" s="1"/>
      <c r="ST124" s="1"/>
      <c r="SU124" s="1"/>
      <c r="SV124" s="1"/>
      <c r="SW124" s="1"/>
      <c r="SX124" s="1"/>
      <c r="SY124" s="1"/>
      <c r="SZ124" s="1"/>
      <c r="TA124" s="1"/>
      <c r="TB124" s="1"/>
      <c r="TC124" s="1"/>
      <c r="TD124" s="1"/>
      <c r="TE124" s="1"/>
      <c r="TF124" s="1"/>
      <c r="TG124" s="1"/>
      <c r="TH124" s="1"/>
      <c r="TI124" s="1"/>
      <c r="TJ124" s="1"/>
      <c r="TK124" s="1"/>
      <c r="TL124" s="1"/>
      <c r="TM124" s="1"/>
      <c r="TN124" s="1"/>
      <c r="TO124" s="1"/>
      <c r="TP124" s="1"/>
      <c r="TQ124" s="1"/>
      <c r="TR124" s="1"/>
      <c r="TS124" s="1"/>
      <c r="TT124" s="1"/>
      <c r="TU124" s="1"/>
      <c r="TV124" s="1"/>
      <c r="TW124" s="1"/>
      <c r="TX124" s="1"/>
      <c r="TY124" s="1"/>
      <c r="TZ124" s="1"/>
      <c r="UA124" s="1"/>
      <c r="UB124" s="1"/>
      <c r="UC124" s="1"/>
      <c r="UD124" s="1"/>
      <c r="UE124" s="1"/>
      <c r="UF124" s="1"/>
      <c r="UG124" s="1"/>
      <c r="UH124" s="1"/>
      <c r="UI124" s="1"/>
      <c r="UJ124" s="1"/>
      <c r="UK124" s="1"/>
      <c r="UL124" s="1"/>
      <c r="UM124" s="1"/>
      <c r="UN124" s="1"/>
      <c r="UO124" s="1"/>
      <c r="UP124" s="1"/>
      <c r="UQ124" s="1"/>
      <c r="UR124" s="1"/>
      <c r="US124" s="1"/>
      <c r="UT124" s="1"/>
      <c r="UU124" s="1"/>
      <c r="UV124" s="1"/>
      <c r="UW124" s="1"/>
      <c r="UX124" s="1"/>
      <c r="UY124" s="1"/>
      <c r="UZ124" s="1"/>
      <c r="VA124" s="1"/>
      <c r="VB124" s="1"/>
      <c r="VC124" s="1"/>
      <c r="VD124" s="1"/>
      <c r="VE124" s="1"/>
      <c r="VF124" s="1"/>
      <c r="VG124" s="1"/>
      <c r="VH124" s="1"/>
      <c r="VI124" s="1"/>
      <c r="VJ124" s="1"/>
      <c r="VK124" s="1"/>
      <c r="VL124" s="1"/>
      <c r="VM124" s="1"/>
      <c r="VN124" s="1"/>
      <c r="VO124" s="1"/>
      <c r="VP124" s="1"/>
    </row>
  </sheetData>
  <sheetProtection algorithmName="SHA-512" hashValue="4xS1kfR6y6J69GSmz6fyHqT1o9uOOH7wUBY8sJhUd+8wg+osrKWyReqXW0PX3mgShAqJPj45BI+34tTMOuQUSg==" saltValue="djIjE79g/Dp+E8baqsMtMA==" spinCount="100000" sheet="1" formatCells="0" formatRows="0" insertRows="0" insertHyperlinks="0" deleteRows="0" selectLockedCells="1"/>
  <protectedRanges>
    <protectedRange sqref="E34" name="Range1"/>
  </protectedRanges>
  <sortState xmlns:xlrd2="http://schemas.microsoft.com/office/spreadsheetml/2017/richdata2" ref="N82:N94">
    <sortCondition ref="N82"/>
  </sortState>
  <mergeCells count="48">
    <mergeCell ref="C95:F95"/>
    <mergeCell ref="C76:G82"/>
    <mergeCell ref="C51:G51"/>
    <mergeCell ref="C38:G50"/>
    <mergeCell ref="C62:G62"/>
    <mergeCell ref="C64:G64"/>
    <mergeCell ref="C65:G66"/>
    <mergeCell ref="C68:G68"/>
    <mergeCell ref="C69:G70"/>
    <mergeCell ref="C53:G53"/>
    <mergeCell ref="C54:G55"/>
    <mergeCell ref="C57:G57"/>
    <mergeCell ref="C58:G59"/>
    <mergeCell ref="C61:G61"/>
    <mergeCell ref="C3:E3"/>
    <mergeCell ref="C4:E4"/>
    <mergeCell ref="C5:E5"/>
    <mergeCell ref="C72:G72"/>
    <mergeCell ref="C75:G75"/>
    <mergeCell ref="C36:G36"/>
    <mergeCell ref="C10:D12"/>
    <mergeCell ref="C14:G14"/>
    <mergeCell ref="C16:G16"/>
    <mergeCell ref="C13:G13"/>
    <mergeCell ref="C20:F20"/>
    <mergeCell ref="C21:F21"/>
    <mergeCell ref="C23:F23"/>
    <mergeCell ref="D24:E24"/>
    <mergeCell ref="C18:G18"/>
    <mergeCell ref="C32:F32"/>
    <mergeCell ref="F3:G3"/>
    <mergeCell ref="F4:G4"/>
    <mergeCell ref="F5:G5"/>
    <mergeCell ref="F6:G6"/>
    <mergeCell ref="F7:G7"/>
    <mergeCell ref="C34:D34"/>
    <mergeCell ref="E34:F34"/>
    <mergeCell ref="F8:G8"/>
    <mergeCell ref="F9:G9"/>
    <mergeCell ref="C6:E9"/>
    <mergeCell ref="E10:G12"/>
    <mergeCell ref="D30:E30"/>
    <mergeCell ref="D29:E29"/>
    <mergeCell ref="C33:F33"/>
    <mergeCell ref="D25:E25"/>
    <mergeCell ref="D26:E26"/>
    <mergeCell ref="D27:E27"/>
    <mergeCell ref="D28:E28"/>
  </mergeCells>
  <dataValidations count="7">
    <dataValidation type="list" allowBlank="1" showInputMessage="1" showErrorMessage="1" sqref="F17" xr:uid="{00000000-0002-0000-0000-000000000000}">
      <formula1>$Q$4:$Q$5</formula1>
    </dataValidation>
    <dataValidation type="list" allowBlank="1" showInputMessage="1" showErrorMessage="1" sqref="C25:C30" xr:uid="{00000000-0002-0000-0000-000001000000}">
      <formula1>$K$82:$K$89</formula1>
    </dataValidation>
    <dataValidation type="list" allowBlank="1" showInputMessage="1" showErrorMessage="1" sqref="D25:E30" xr:uid="{00000000-0002-0000-0000-000002000000}">
      <formula1>INDIRECT(VLOOKUP(C25,$K$82:$L$89,2,FALSE))</formula1>
    </dataValidation>
    <dataValidation type="list" allowBlank="1" showInputMessage="1" showErrorMessage="1" sqref="G21 G25:G30 G33:G34" xr:uid="{00000000-0002-0000-0000-000003000000}">
      <formula1>$P$4:$P$5</formula1>
    </dataValidation>
    <dataValidation type="list" allowBlank="1" showInputMessage="1" showErrorMessage="1" sqref="C73" xr:uid="{A7ABE32D-C110-4261-8833-853CE1CF13CB}">
      <formula1>"Yes - Copies are enclosed,No - Copies are not enclosed,Not Applicable"</formula1>
    </dataValidation>
    <dataValidation type="list" allowBlank="1" showInputMessage="1" showErrorMessage="1" sqref="C33:F33" xr:uid="{386CC845-F9BB-4724-9BFD-9145C8B35A1A}">
      <formula1>$AZ$33:$AZ$34</formula1>
    </dataValidation>
    <dataValidation type="custom" allowBlank="1" showInputMessage="1" showErrorMessage="1" sqref="C16:G16" xr:uid="{EFA4CA2F-67DF-4C84-B19E-78DBC05B7D51}">
      <formula1>"&lt;0&gt;0"</formula1>
    </dataValidation>
  </dataValidations>
  <hyperlinks>
    <hyperlink ref="C16:G16" r:id="rId1" display="https://www.epa.gov/snap/submit-snap-substitute" xr:uid="{2B71A64E-BA53-4E49-A723-D87009B7D29E}"/>
  </hyperlinks>
  <printOptions horizontalCentered="1"/>
  <pageMargins left="0.25" right="0.25" top="0.75" bottom="0.75" header="0.3" footer="0.3"/>
  <pageSetup scale="90" fitToHeight="3" orientation="portrait" r:id="rId2"/>
  <headerFooter>
    <oddHeader>&amp;CPart I: Introduction and CBI Information</oddHeader>
    <oddFooter>&amp;CNOTE: Please [Bracket] the information you wish to claim as confidential
&amp;P of &amp;N</oddFooter>
  </headerFooter>
  <rowBreaks count="1" manualBreakCount="1">
    <brk id="83" min="1"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59999389629810485"/>
    <pageSetUpPr fitToPage="1"/>
  </sheetPr>
  <dimension ref="A1:BP67"/>
  <sheetViews>
    <sheetView zoomScaleNormal="100" workbookViewId="0">
      <selection activeCell="E11" sqref="E11"/>
    </sheetView>
  </sheetViews>
  <sheetFormatPr defaultColWidth="9.28515625" defaultRowHeight="15" x14ac:dyDescent="0.25"/>
  <cols>
    <col min="1" max="1" width="3.5703125" style="2" customWidth="1"/>
    <col min="2" max="2" width="3.5703125" style="1" customWidth="1"/>
    <col min="3" max="3" width="54.28515625" style="1" customWidth="1"/>
    <col min="4" max="4" width="45.28515625" style="1" customWidth="1"/>
    <col min="5" max="5" width="5" style="13" customWidth="1"/>
    <col min="6" max="6" width="5" style="1" customWidth="1"/>
    <col min="7" max="7" width="4.7109375" style="2" customWidth="1"/>
    <col min="8" max="8" width="9.28515625" style="13"/>
    <col min="9" max="9" width="0" style="1" hidden="1" customWidth="1"/>
    <col min="10" max="16384" width="9.28515625" style="1"/>
  </cols>
  <sheetData>
    <row r="1" spans="3:15" s="50" customFormat="1" x14ac:dyDescent="0.25">
      <c r="E1" s="178"/>
      <c r="H1" s="178"/>
    </row>
    <row r="2" spans="3:15" x14ac:dyDescent="0.25">
      <c r="C2" s="289"/>
      <c r="D2" s="289"/>
      <c r="E2" s="179"/>
      <c r="F2" s="30"/>
      <c r="J2" s="12" t="s">
        <v>84</v>
      </c>
    </row>
    <row r="3" spans="3:15" ht="57" customHeight="1" x14ac:dyDescent="0.25">
      <c r="C3" s="290" t="s">
        <v>73</v>
      </c>
      <c r="D3" s="290"/>
      <c r="E3" s="290"/>
      <c r="F3" s="3"/>
      <c r="J3" s="68"/>
      <c r="O3" s="13"/>
    </row>
    <row r="4" spans="3:15" ht="24.75" customHeight="1" x14ac:dyDescent="0.25">
      <c r="C4" s="295" t="s">
        <v>105</v>
      </c>
      <c r="D4" s="295"/>
      <c r="E4" s="295"/>
      <c r="F4" s="295"/>
      <c r="H4" s="236"/>
      <c r="I4" s="39"/>
      <c r="O4" s="13"/>
    </row>
    <row r="5" spans="3:15" ht="30" customHeight="1" x14ac:dyDescent="0.25">
      <c r="C5" s="291" t="s">
        <v>117</v>
      </c>
      <c r="D5" s="291"/>
      <c r="E5" s="45"/>
      <c r="F5" s="29"/>
      <c r="O5" s="13"/>
    </row>
    <row r="6" spans="3:15" x14ac:dyDescent="0.25">
      <c r="C6" s="41"/>
      <c r="D6" s="41"/>
      <c r="E6" s="177"/>
      <c r="F6" s="3"/>
    </row>
    <row r="7" spans="3:15" x14ac:dyDescent="0.25">
      <c r="C7" s="292" t="s">
        <v>93</v>
      </c>
      <c r="D7" s="293"/>
      <c r="E7" s="294"/>
      <c r="F7" s="29"/>
    </row>
    <row r="8" spans="3:15" x14ac:dyDescent="0.25">
      <c r="C8" s="42"/>
      <c r="D8" s="41"/>
      <c r="E8" s="45"/>
      <c r="F8" s="29"/>
    </row>
    <row r="9" spans="3:15" ht="19.5" customHeight="1" x14ac:dyDescent="0.25">
      <c r="C9" s="288" t="s">
        <v>289</v>
      </c>
      <c r="D9" s="288"/>
      <c r="E9" s="43"/>
      <c r="F9" s="43"/>
    </row>
    <row r="10" spans="3:15" x14ac:dyDescent="0.25">
      <c r="C10" s="78" t="s">
        <v>94</v>
      </c>
      <c r="D10" s="78" t="s">
        <v>95</v>
      </c>
      <c r="E10" s="225" t="s">
        <v>0</v>
      </c>
      <c r="F10" s="7"/>
    </row>
    <row r="11" spans="3:15" x14ac:dyDescent="0.25">
      <c r="C11" s="220"/>
      <c r="D11" s="220"/>
      <c r="E11" s="221"/>
      <c r="F11" s="7"/>
      <c r="H11" s="13" t="str">
        <f>IF(E11="X","[Bracket] the information you claim as confidential","")</f>
        <v/>
      </c>
    </row>
    <row r="12" spans="3:15" x14ac:dyDescent="0.25">
      <c r="C12" s="286" t="s">
        <v>96</v>
      </c>
      <c r="D12" s="286"/>
      <c r="E12" s="225" t="s">
        <v>0</v>
      </c>
      <c r="F12" s="7"/>
    </row>
    <row r="13" spans="3:15" x14ac:dyDescent="0.25">
      <c r="C13" s="283"/>
      <c r="D13" s="283"/>
      <c r="E13" s="221"/>
      <c r="F13" s="7"/>
      <c r="H13" s="13" t="str">
        <f>IF(E13="X","[Bracket] the information you claim as confidential","")</f>
        <v/>
      </c>
    </row>
    <row r="14" spans="3:15" ht="22.5" customHeight="1" x14ac:dyDescent="0.25">
      <c r="C14" s="78" t="s">
        <v>97</v>
      </c>
      <c r="D14" s="78" t="s">
        <v>118</v>
      </c>
      <c r="E14" s="225" t="s">
        <v>0</v>
      </c>
      <c r="F14" s="7"/>
    </row>
    <row r="15" spans="3:15" x14ac:dyDescent="0.25">
      <c r="C15" s="220"/>
      <c r="D15" s="220"/>
      <c r="E15" s="221"/>
      <c r="F15" s="7"/>
      <c r="H15" s="13" t="str">
        <f>IF(E15="X","[Bracket] the information you claim as confidential","")</f>
        <v/>
      </c>
    </row>
    <row r="16" spans="3:15" x14ac:dyDescent="0.25">
      <c r="C16" s="286" t="s">
        <v>98</v>
      </c>
      <c r="D16" s="286"/>
      <c r="E16" s="225" t="s">
        <v>0</v>
      </c>
      <c r="F16" s="7"/>
    </row>
    <row r="17" spans="2:68" x14ac:dyDescent="0.25">
      <c r="C17" s="283"/>
      <c r="D17" s="283"/>
      <c r="E17" s="221"/>
      <c r="F17" s="44"/>
      <c r="H17" s="13" t="str">
        <f>IF(E17="X","[Bracket] the information you claim as confidential","")</f>
        <v/>
      </c>
    </row>
    <row r="18" spans="2:68" s="2" customFormat="1" x14ac:dyDescent="0.25">
      <c r="B18" s="1"/>
      <c r="C18" s="52"/>
      <c r="D18" s="52"/>
      <c r="E18" s="26"/>
      <c r="F18" s="44"/>
      <c r="H18" s="13"/>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row>
    <row r="19" spans="2:68" s="2" customFormat="1" ht="24" customHeight="1" x14ac:dyDescent="0.25">
      <c r="B19" s="1"/>
      <c r="C19" s="288" t="s">
        <v>119</v>
      </c>
      <c r="D19" s="288"/>
      <c r="E19" s="10"/>
      <c r="F19" s="45"/>
      <c r="H19" s="13"/>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row>
    <row r="20" spans="2:68" s="2" customFormat="1" x14ac:dyDescent="0.25">
      <c r="B20" s="1"/>
      <c r="C20" s="79" t="s">
        <v>94</v>
      </c>
      <c r="D20" s="79" t="s">
        <v>95</v>
      </c>
      <c r="E20" s="225" t="s">
        <v>0</v>
      </c>
      <c r="F20" s="7"/>
      <c r="H20" s="13"/>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row>
    <row r="21" spans="2:68" s="2" customFormat="1" x14ac:dyDescent="0.25">
      <c r="B21" s="1"/>
      <c r="C21" s="220"/>
      <c r="D21" s="220"/>
      <c r="E21" s="221"/>
      <c r="F21" s="7"/>
      <c r="H21" s="13" t="str">
        <f>IF(E21="X","[Bracket] the information you claim as confidential","")</f>
        <v/>
      </c>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row>
    <row r="22" spans="2:68" s="2" customFormat="1" x14ac:dyDescent="0.25">
      <c r="B22" s="1"/>
      <c r="C22" s="286" t="s">
        <v>96</v>
      </c>
      <c r="D22" s="286"/>
      <c r="E22" s="225" t="s">
        <v>0</v>
      </c>
      <c r="F22" s="7"/>
      <c r="H22" s="13"/>
      <c r="I22" s="18" t="s">
        <v>71</v>
      </c>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row>
    <row r="23" spans="2:68" s="2" customFormat="1" x14ac:dyDescent="0.25">
      <c r="B23" s="1"/>
      <c r="C23" s="283"/>
      <c r="D23" s="283"/>
      <c r="E23" s="221"/>
      <c r="F23" s="7"/>
      <c r="H23" s="13" t="str">
        <f>IF(E23="X","[Bracket] the information you claim as confidential","")</f>
        <v/>
      </c>
      <c r="I23" s="18" t="s">
        <v>69</v>
      </c>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row>
    <row r="24" spans="2:68" s="2" customFormat="1" x14ac:dyDescent="0.25">
      <c r="B24" s="1"/>
      <c r="C24" s="79" t="s">
        <v>97</v>
      </c>
      <c r="D24" s="79" t="s">
        <v>118</v>
      </c>
      <c r="E24" s="225" t="s">
        <v>0</v>
      </c>
      <c r="F24" s="7"/>
      <c r="H24" s="13"/>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row>
    <row r="25" spans="2:68" s="2" customFormat="1" x14ac:dyDescent="0.25">
      <c r="B25" s="1"/>
      <c r="C25" s="220"/>
      <c r="D25" s="220"/>
      <c r="E25" s="221"/>
      <c r="F25" s="7"/>
      <c r="H25" s="13" t="str">
        <f>IF(E25="X","[Bracket] the information you claim as confidential","")</f>
        <v/>
      </c>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row>
    <row r="26" spans="2:68" s="2" customFormat="1" x14ac:dyDescent="0.25">
      <c r="B26" s="1"/>
      <c r="C26" s="286" t="s">
        <v>98</v>
      </c>
      <c r="D26" s="286"/>
      <c r="E26" s="225" t="s">
        <v>0</v>
      </c>
      <c r="F26" s="7"/>
      <c r="H26" s="13"/>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row>
    <row r="27" spans="2:68" s="2" customFormat="1" ht="15" customHeight="1" x14ac:dyDescent="0.25">
      <c r="B27" s="1"/>
      <c r="C27" s="283"/>
      <c r="D27" s="283"/>
      <c r="E27" s="221"/>
      <c r="F27" s="45"/>
      <c r="H27" s="13" t="str">
        <f>IF(E27="X","[Bracket] the information you claim as confidential","")</f>
        <v/>
      </c>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row>
    <row r="28" spans="2:68" s="2" customFormat="1" ht="21.75" customHeight="1" x14ac:dyDescent="0.25">
      <c r="B28" s="1"/>
      <c r="C28" s="80" t="s">
        <v>120</v>
      </c>
      <c r="D28" s="283"/>
      <c r="E28" s="283"/>
      <c r="F28" s="45"/>
      <c r="H28" s="13"/>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row>
    <row r="29" spans="2:68" s="2" customFormat="1" x14ac:dyDescent="0.25">
      <c r="B29" s="1"/>
      <c r="C29" s="52"/>
      <c r="D29" s="52"/>
      <c r="E29" s="10"/>
      <c r="F29" s="45"/>
      <c r="H29" s="13"/>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row>
    <row r="30" spans="2:68" s="2" customFormat="1" ht="40.5" customHeight="1" x14ac:dyDescent="0.25">
      <c r="B30" s="1"/>
      <c r="C30" s="287" t="s">
        <v>290</v>
      </c>
      <c r="D30" s="287"/>
      <c r="E30" s="10"/>
      <c r="F30" s="7"/>
      <c r="H30" s="13"/>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row>
    <row r="31" spans="2:68" s="2" customFormat="1" x14ac:dyDescent="0.25">
      <c r="B31" s="1"/>
      <c r="C31" s="79" t="s">
        <v>94</v>
      </c>
      <c r="D31" s="79" t="s">
        <v>95</v>
      </c>
      <c r="E31" s="225" t="s">
        <v>0</v>
      </c>
      <c r="F31" s="7"/>
      <c r="H31" s="13"/>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row>
    <row r="32" spans="2:68" s="2" customFormat="1" x14ac:dyDescent="0.25">
      <c r="B32" s="1"/>
      <c r="C32" s="220"/>
      <c r="D32" s="220"/>
      <c r="E32" s="221"/>
      <c r="F32" s="7"/>
      <c r="H32" s="13" t="str">
        <f>IF(E32="X","[Bracket] the information you claim as confidential","")</f>
        <v/>
      </c>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row>
    <row r="33" spans="2:68" s="2" customFormat="1" x14ac:dyDescent="0.25">
      <c r="B33" s="1"/>
      <c r="C33" s="286" t="s">
        <v>96</v>
      </c>
      <c r="D33" s="286"/>
      <c r="E33" s="225" t="s">
        <v>0</v>
      </c>
      <c r="F33" s="7"/>
      <c r="H33" s="13"/>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row>
    <row r="34" spans="2:68" s="2" customFormat="1" x14ac:dyDescent="0.25">
      <c r="B34" s="1"/>
      <c r="C34" s="283"/>
      <c r="D34" s="283"/>
      <c r="E34" s="221"/>
      <c r="F34" s="7"/>
      <c r="H34" s="13" t="str">
        <f>IF(E34="X","[Bracket] the information you claim as confidential","")</f>
        <v/>
      </c>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row>
    <row r="35" spans="2:68" s="2" customFormat="1" x14ac:dyDescent="0.25">
      <c r="B35" s="1"/>
      <c r="C35" s="79" t="s">
        <v>97</v>
      </c>
      <c r="D35" s="79" t="s">
        <v>118</v>
      </c>
      <c r="E35" s="225" t="s">
        <v>0</v>
      </c>
      <c r="F35" s="7"/>
      <c r="H35" s="13"/>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row>
    <row r="36" spans="2:68" s="2" customFormat="1" x14ac:dyDescent="0.25">
      <c r="B36" s="1"/>
      <c r="C36" s="220"/>
      <c r="D36" s="220"/>
      <c r="E36" s="221"/>
      <c r="F36" s="7"/>
      <c r="H36" s="13" t="str">
        <f>IF(E36="X","[Bracket] the information you claim as confidential","")</f>
        <v/>
      </c>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row>
    <row r="37" spans="2:68" s="2" customFormat="1" x14ac:dyDescent="0.25">
      <c r="B37" s="1"/>
      <c r="C37" s="286" t="s">
        <v>98</v>
      </c>
      <c r="D37" s="286"/>
      <c r="E37" s="225" t="s">
        <v>0</v>
      </c>
      <c r="F37" s="44"/>
      <c r="H37" s="13"/>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row>
    <row r="38" spans="2:68" s="2" customFormat="1" x14ac:dyDescent="0.25">
      <c r="B38" s="1"/>
      <c r="C38" s="283"/>
      <c r="D38" s="283"/>
      <c r="E38" s="221"/>
      <c r="F38" s="44"/>
      <c r="H38" s="13" t="str">
        <f>IF(E38="X","[Bracket] the information you claim as confidential","")</f>
        <v/>
      </c>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row>
    <row r="39" spans="2:68" s="2" customFormat="1" ht="24" x14ac:dyDescent="0.25">
      <c r="B39" s="1"/>
      <c r="C39" s="80" t="s">
        <v>120</v>
      </c>
      <c r="D39" s="283"/>
      <c r="E39" s="283"/>
      <c r="F39" s="45"/>
      <c r="H39" s="13"/>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row>
    <row r="40" spans="2:68" s="2" customFormat="1" x14ac:dyDescent="0.25">
      <c r="B40" s="1"/>
      <c r="C40" s="52"/>
      <c r="D40" s="52"/>
      <c r="E40" s="26"/>
      <c r="F40" s="7"/>
      <c r="H40" s="13"/>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row>
    <row r="41" spans="2:68" s="2" customFormat="1" ht="36" customHeight="1" x14ac:dyDescent="0.25">
      <c r="B41" s="1"/>
      <c r="C41" s="285" t="s">
        <v>121</v>
      </c>
      <c r="D41" s="285"/>
      <c r="E41" s="10"/>
      <c r="F41" s="7"/>
      <c r="H41" s="13"/>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row>
    <row r="42" spans="2:68" s="2" customFormat="1" x14ac:dyDescent="0.25">
      <c r="B42" s="1"/>
      <c r="C42" s="79" t="s">
        <v>94</v>
      </c>
      <c r="D42" s="79" t="s">
        <v>95</v>
      </c>
      <c r="E42" s="225" t="s">
        <v>0</v>
      </c>
      <c r="F42" s="7"/>
      <c r="H42" s="13"/>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row>
    <row r="43" spans="2:68" s="2" customFormat="1" x14ac:dyDescent="0.25">
      <c r="B43" s="1"/>
      <c r="C43" s="220"/>
      <c r="D43" s="220"/>
      <c r="E43" s="221"/>
      <c r="F43" s="20"/>
      <c r="H43" s="13" t="str">
        <f>IF(E43="X","[Bracket] the information you claim as confidential","")</f>
        <v/>
      </c>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row>
    <row r="44" spans="2:68" s="2" customFormat="1" x14ac:dyDescent="0.25">
      <c r="B44" s="1"/>
      <c r="C44" s="286" t="s">
        <v>96</v>
      </c>
      <c r="D44" s="286"/>
      <c r="E44" s="225" t="s">
        <v>0</v>
      </c>
      <c r="F44" s="7"/>
      <c r="H44" s="13"/>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row>
    <row r="45" spans="2:68" s="2" customFormat="1" x14ac:dyDescent="0.25">
      <c r="B45" s="1"/>
      <c r="C45" s="283"/>
      <c r="D45" s="283"/>
      <c r="E45" s="221"/>
      <c r="F45" s="7"/>
      <c r="H45" s="13" t="str">
        <f>IF(E45="X","[Bracket] the information you claim as confidential","")</f>
        <v/>
      </c>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row>
    <row r="46" spans="2:68" s="2" customFormat="1" x14ac:dyDescent="0.25">
      <c r="B46" s="1"/>
      <c r="C46" s="79" t="s">
        <v>97</v>
      </c>
      <c r="D46" s="79" t="s">
        <v>118</v>
      </c>
      <c r="E46" s="225" t="s">
        <v>0</v>
      </c>
      <c r="F46" s="7"/>
      <c r="H46" s="13"/>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row>
    <row r="47" spans="2:68" s="2" customFormat="1" x14ac:dyDescent="0.25">
      <c r="B47" s="1"/>
      <c r="C47" s="220"/>
      <c r="D47" s="220"/>
      <c r="E47" s="221"/>
      <c r="F47" s="46"/>
      <c r="H47" s="13" t="str">
        <f>IF(E47="X","[Bracket] the information you claim as confidential","")</f>
        <v/>
      </c>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row>
    <row r="48" spans="2:68" s="2" customFormat="1" x14ac:dyDescent="0.25">
      <c r="B48" s="1"/>
      <c r="C48" s="286" t="s">
        <v>98</v>
      </c>
      <c r="D48" s="286"/>
      <c r="E48" s="225" t="s">
        <v>0</v>
      </c>
      <c r="F48" s="1"/>
      <c r="H48" s="13"/>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row>
    <row r="49" spans="2:68" s="2" customFormat="1" x14ac:dyDescent="0.25">
      <c r="B49" s="1"/>
      <c r="C49" s="283"/>
      <c r="D49" s="283"/>
      <c r="E49" s="221"/>
      <c r="F49" s="1"/>
      <c r="H49" s="13" t="str">
        <f>IF(E49="X","[Bracket] the information you claim as confidential","")</f>
        <v/>
      </c>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row>
    <row r="50" spans="2:68" ht="24" x14ac:dyDescent="0.25">
      <c r="C50" s="80" t="s">
        <v>120</v>
      </c>
      <c r="D50" s="283"/>
      <c r="E50" s="283"/>
    </row>
    <row r="51" spans="2:68" x14ac:dyDescent="0.25">
      <c r="C51" s="16"/>
      <c r="D51" s="16"/>
    </row>
    <row r="52" spans="2:68" x14ac:dyDescent="0.25">
      <c r="C52" s="16"/>
      <c r="D52" s="16"/>
    </row>
    <row r="53" spans="2:68" x14ac:dyDescent="0.25">
      <c r="C53" s="284" t="s">
        <v>250</v>
      </c>
      <c r="D53" s="284"/>
    </row>
    <row r="54" spans="2:68" x14ac:dyDescent="0.25">
      <c r="C54" s="16"/>
      <c r="D54" s="16"/>
    </row>
    <row r="55" spans="2:68" x14ac:dyDescent="0.25">
      <c r="C55" s="16"/>
      <c r="D55" s="16"/>
    </row>
    <row r="56" spans="2:68" x14ac:dyDescent="0.25">
      <c r="C56" s="16"/>
      <c r="D56" s="16"/>
    </row>
    <row r="57" spans="2:68" x14ac:dyDescent="0.25">
      <c r="C57" s="16"/>
      <c r="D57" s="16"/>
    </row>
    <row r="58" spans="2:68" x14ac:dyDescent="0.25">
      <c r="C58" s="47"/>
      <c r="D58" s="16"/>
    </row>
    <row r="59" spans="2:68" x14ac:dyDescent="0.25">
      <c r="C59" s="48"/>
      <c r="D59" s="48"/>
    </row>
    <row r="60" spans="2:68" x14ac:dyDescent="0.25">
      <c r="C60" s="48"/>
      <c r="D60" s="48"/>
    </row>
    <row r="61" spans="2:68" x14ac:dyDescent="0.25">
      <c r="C61" s="48"/>
      <c r="D61" s="48"/>
    </row>
    <row r="62" spans="2:68" x14ac:dyDescent="0.25">
      <c r="C62" s="48"/>
      <c r="D62" s="48"/>
    </row>
    <row r="63" spans="2:68" x14ac:dyDescent="0.25">
      <c r="C63" s="48"/>
      <c r="D63" s="48"/>
    </row>
    <row r="64" spans="2:68" x14ac:dyDescent="0.25">
      <c r="C64" s="48"/>
      <c r="D64" s="48"/>
    </row>
    <row r="65" spans="3:4" x14ac:dyDescent="0.25">
      <c r="C65" s="48"/>
      <c r="D65" s="48"/>
    </row>
    <row r="66" spans="3:4" x14ac:dyDescent="0.25">
      <c r="C66" s="29"/>
      <c r="D66" s="29"/>
    </row>
    <row r="67" spans="3:4" x14ac:dyDescent="0.25">
      <c r="C67" s="29"/>
      <c r="D67" s="29"/>
    </row>
  </sheetData>
  <sheetProtection algorithmName="SHA-512" hashValue="GI+0broQ/4pZO7xt2cYvLvTTiabJmq+UZ+9z0FXrPhsLRuarKOqx5bkDnDPsfmwo6YQrPkZbYQbhq17ZfhfWNw==" saltValue="xY3ecWt4toGTBV3USGhEHg==" spinCount="100000" sheet="1" formatCells="0" formatRows="0" insertRows="0" deleteRows="0" selectLockedCells="1"/>
  <mergeCells count="29">
    <mergeCell ref="C2:D2"/>
    <mergeCell ref="C3:E3"/>
    <mergeCell ref="C5:D5"/>
    <mergeCell ref="C7:E7"/>
    <mergeCell ref="C9:D9"/>
    <mergeCell ref="C4:F4"/>
    <mergeCell ref="C12:D12"/>
    <mergeCell ref="D28:E28"/>
    <mergeCell ref="C30:D30"/>
    <mergeCell ref="C34:D34"/>
    <mergeCell ref="C38:D38"/>
    <mergeCell ref="C26:D26"/>
    <mergeCell ref="C27:D27"/>
    <mergeCell ref="C33:D33"/>
    <mergeCell ref="C37:D37"/>
    <mergeCell ref="C13:D13"/>
    <mergeCell ref="C16:D16"/>
    <mergeCell ref="C17:D17"/>
    <mergeCell ref="C19:D19"/>
    <mergeCell ref="C22:D22"/>
    <mergeCell ref="C23:D23"/>
    <mergeCell ref="D39:E39"/>
    <mergeCell ref="D50:E50"/>
    <mergeCell ref="C53:D53"/>
    <mergeCell ref="C41:D41"/>
    <mergeCell ref="C44:D44"/>
    <mergeCell ref="C45:D45"/>
    <mergeCell ref="C48:D48"/>
    <mergeCell ref="C49:D49"/>
  </mergeCells>
  <dataValidations count="2">
    <dataValidation type="list" allowBlank="1" showInputMessage="1" showErrorMessage="1" sqref="D28 D39 D50" xr:uid="{00000000-0002-0000-0100-000000000000}">
      <formula1>$I$22:$I$23</formula1>
    </dataValidation>
    <dataValidation type="list" allowBlank="1" showInputMessage="1" showErrorMessage="1" sqref="E11 E13 E15 E17 E21 E23 E25 E27 E32 E34 E36 E38 E43 E45 E47 E49" xr:uid="{00000000-0002-0000-0100-000001000000}">
      <formula1>$J$2:$J$3</formula1>
    </dataValidation>
  </dataValidations>
  <printOptions horizontalCentered="1"/>
  <pageMargins left="0.25" right="0.25" top="0.75" bottom="0.75" header="0.3" footer="0.3"/>
  <pageSetup scale="75" orientation="portrait" r:id="rId1"/>
  <headerFooter>
    <oddHeader>&amp;CPart II: Contact Information</oddHeader>
    <oddFooter>&amp;CNOTE: Please [Bracket] the information you claim as confidential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59999389629810485"/>
    <pageSetUpPr fitToPage="1"/>
  </sheetPr>
  <dimension ref="A1:UB250"/>
  <sheetViews>
    <sheetView zoomScaleNormal="100" workbookViewId="0">
      <selection activeCell="F223" sqref="F223:I223"/>
    </sheetView>
  </sheetViews>
  <sheetFormatPr defaultColWidth="9.28515625" defaultRowHeight="15" outlineLevelRow="1" x14ac:dyDescent="0.25"/>
  <cols>
    <col min="1" max="1" width="3.5703125" style="2" customWidth="1"/>
    <col min="2" max="2" width="4.7109375" style="1" customWidth="1"/>
    <col min="3" max="4" width="27.7109375" style="1" customWidth="1"/>
    <col min="5" max="5" width="22.28515625" style="1" customWidth="1"/>
    <col min="6" max="6" width="17.28515625" style="1" customWidth="1"/>
    <col min="7" max="7" width="21.28515625" style="1" customWidth="1"/>
    <col min="8" max="8" width="21" style="1" customWidth="1"/>
    <col min="9" max="9" width="19.42578125" style="1" customWidth="1"/>
    <col min="10" max="10" width="5" style="68" customWidth="1"/>
    <col min="11" max="11" width="5" style="1" customWidth="1"/>
    <col min="12" max="12" width="4.7109375" style="2" customWidth="1"/>
    <col min="13" max="13" width="9.28515625" style="13"/>
    <col min="14" max="15" width="12.5703125" style="18" hidden="1" customWidth="1"/>
    <col min="16" max="16" width="27.7109375" style="18" hidden="1" customWidth="1"/>
    <col min="17" max="17" width="21" style="18" bestFit="1" customWidth="1"/>
    <col min="18" max="18" width="17.28515625" style="18" bestFit="1" customWidth="1"/>
    <col min="19" max="19" width="18.28515625" style="18" bestFit="1" customWidth="1"/>
    <col min="20" max="20" width="10.28515625" style="18" hidden="1" customWidth="1"/>
    <col min="21" max="22" width="0" style="18" hidden="1" customWidth="1"/>
    <col min="23" max="16384" width="9.28515625" style="1"/>
  </cols>
  <sheetData>
    <row r="1" spans="3:548" s="2" customFormat="1" x14ac:dyDescent="0.25">
      <c r="J1" s="82"/>
      <c r="M1" s="113"/>
      <c r="N1" s="56"/>
      <c r="O1" s="56"/>
      <c r="P1" s="56"/>
      <c r="Q1" s="56"/>
      <c r="R1" s="56"/>
      <c r="S1" s="56"/>
      <c r="T1" s="18"/>
      <c r="U1" s="18"/>
      <c r="V1" s="18"/>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row>
    <row r="2" spans="3:548" x14ac:dyDescent="0.25">
      <c r="C2" s="289"/>
      <c r="D2" s="289"/>
      <c r="E2" s="289"/>
      <c r="F2" s="289"/>
      <c r="G2" s="289"/>
      <c r="H2" s="31"/>
      <c r="I2" s="31"/>
      <c r="J2" s="83"/>
      <c r="K2" s="30"/>
      <c r="O2" s="18" t="s">
        <v>71</v>
      </c>
    </row>
    <row r="3" spans="3:548" ht="44.25" customHeight="1" x14ac:dyDescent="0.25">
      <c r="C3" s="290" t="s">
        <v>73</v>
      </c>
      <c r="D3" s="290"/>
      <c r="E3" s="290"/>
      <c r="F3" s="290"/>
      <c r="G3" s="290"/>
      <c r="H3" s="290"/>
      <c r="I3" s="290"/>
      <c r="J3" s="290"/>
      <c r="K3" s="3"/>
      <c r="O3" s="18" t="s">
        <v>69</v>
      </c>
      <c r="T3" s="69" t="s">
        <v>72</v>
      </c>
      <c r="U3" s="69" t="s">
        <v>71</v>
      </c>
      <c r="V3" s="69" t="s">
        <v>84</v>
      </c>
    </row>
    <row r="4" spans="3:548" ht="29.25" customHeight="1" x14ac:dyDescent="0.25">
      <c r="C4" s="295" t="s">
        <v>105</v>
      </c>
      <c r="D4" s="295"/>
      <c r="E4" s="295"/>
      <c r="F4" s="295"/>
      <c r="G4" s="295"/>
      <c r="H4" s="295"/>
      <c r="I4" s="295"/>
      <c r="J4" s="295"/>
      <c r="K4" s="29"/>
      <c r="N4" s="12" t="s">
        <v>84</v>
      </c>
      <c r="T4" s="69" t="s">
        <v>70</v>
      </c>
      <c r="U4" s="69" t="s">
        <v>69</v>
      </c>
      <c r="V4" s="69"/>
      <c r="W4" s="12"/>
      <c r="X4" s="12"/>
      <c r="Y4" s="12"/>
    </row>
    <row r="5" spans="3:548" ht="21.75" customHeight="1" x14ac:dyDescent="0.25">
      <c r="C5" s="291" t="s">
        <v>122</v>
      </c>
      <c r="D5" s="291"/>
      <c r="E5" s="291"/>
      <c r="F5" s="291"/>
      <c r="G5" s="291"/>
      <c r="H5" s="291"/>
      <c r="I5" s="291"/>
      <c r="J5" s="291"/>
      <c r="K5" s="29"/>
      <c r="T5" s="69" t="s">
        <v>219</v>
      </c>
      <c r="U5" s="57"/>
      <c r="W5" s="12"/>
      <c r="X5" s="12"/>
      <c r="Y5" s="12"/>
    </row>
    <row r="6" spans="3:548" ht="21.75" customHeight="1" x14ac:dyDescent="0.25">
      <c r="C6" s="51"/>
      <c r="D6" s="51"/>
      <c r="E6" s="51"/>
      <c r="F6" s="51"/>
      <c r="G6" s="51"/>
      <c r="H6" s="51"/>
      <c r="I6" s="51"/>
      <c r="J6" s="84"/>
      <c r="K6" s="29"/>
      <c r="T6" s="69"/>
      <c r="U6" s="57"/>
      <c r="W6" s="12"/>
      <c r="X6" s="12"/>
      <c r="Y6" s="12"/>
    </row>
    <row r="7" spans="3:548" ht="15" customHeight="1" x14ac:dyDescent="0.25">
      <c r="C7" s="312" t="s">
        <v>99</v>
      </c>
      <c r="D7" s="312"/>
      <c r="E7" s="312"/>
      <c r="F7" s="312"/>
      <c r="G7" s="312"/>
      <c r="H7" s="312"/>
      <c r="I7" s="312"/>
      <c r="J7" s="312"/>
      <c r="K7" s="29"/>
      <c r="U7" s="57"/>
      <c r="W7" s="12"/>
      <c r="X7" s="12"/>
      <c r="Y7" s="12"/>
    </row>
    <row r="8" spans="3:548" ht="12" customHeight="1" x14ac:dyDescent="0.25">
      <c r="C8" s="49"/>
      <c r="D8" s="49"/>
      <c r="E8" s="49"/>
      <c r="F8" s="49"/>
      <c r="G8" s="49"/>
      <c r="H8" s="49"/>
      <c r="I8" s="49"/>
      <c r="J8" s="85"/>
      <c r="K8" s="29"/>
      <c r="U8" s="57"/>
      <c r="W8" s="12"/>
      <c r="X8" s="12"/>
      <c r="Y8" s="12"/>
    </row>
    <row r="9" spans="3:548" ht="18.75" x14ac:dyDescent="0.25">
      <c r="C9" s="288" t="s">
        <v>216</v>
      </c>
      <c r="D9" s="288"/>
      <c r="E9" s="288"/>
      <c r="F9" s="288"/>
      <c r="G9" s="288"/>
      <c r="H9" s="288"/>
      <c r="I9" s="26"/>
      <c r="J9" s="85"/>
      <c r="K9" s="29"/>
      <c r="U9" s="57"/>
      <c r="W9" s="12"/>
      <c r="X9" s="12"/>
      <c r="Y9" s="12"/>
    </row>
    <row r="10" spans="3:548" ht="61.9" customHeight="1" x14ac:dyDescent="0.25">
      <c r="C10" s="298" t="s">
        <v>193</v>
      </c>
      <c r="D10" s="298"/>
      <c r="E10" s="298"/>
      <c r="F10" s="298"/>
      <c r="G10" s="222" t="s">
        <v>194</v>
      </c>
      <c r="H10" s="222" t="s">
        <v>100</v>
      </c>
      <c r="I10" s="222" t="s">
        <v>195</v>
      </c>
      <c r="J10" s="81" t="s">
        <v>0</v>
      </c>
      <c r="K10" s="29"/>
      <c r="U10" s="57"/>
      <c r="W10" s="12"/>
      <c r="X10" s="12"/>
      <c r="Y10" s="12"/>
    </row>
    <row r="11" spans="3:548" x14ac:dyDescent="0.25">
      <c r="C11" s="315"/>
      <c r="D11" s="315"/>
      <c r="E11" s="315"/>
      <c r="F11" s="315"/>
      <c r="G11" s="223"/>
      <c r="H11" s="94"/>
      <c r="I11" s="94"/>
      <c r="J11" s="223"/>
      <c r="K11" s="29"/>
      <c r="M11" s="13" t="str">
        <f>IF(J11="X","[Bracket] the information you claim as confidential","")</f>
        <v/>
      </c>
      <c r="U11" s="57"/>
      <c r="W11" s="12"/>
      <c r="X11" s="12"/>
      <c r="Y11" s="12"/>
    </row>
    <row r="12" spans="3:548" x14ac:dyDescent="0.25">
      <c r="C12" s="315"/>
      <c r="D12" s="315"/>
      <c r="E12" s="315"/>
      <c r="F12" s="315"/>
      <c r="G12" s="223"/>
      <c r="H12" s="94"/>
      <c r="I12" s="94"/>
      <c r="J12" s="223"/>
      <c r="K12" s="29"/>
      <c r="M12" s="13" t="str">
        <f t="shared" ref="M12:M113" si="0">IF(J12="X","[Bracket] the information you claim as confidential","")</f>
        <v/>
      </c>
      <c r="U12" s="57"/>
      <c r="W12" s="12"/>
      <c r="X12" s="12"/>
      <c r="Y12" s="12"/>
    </row>
    <row r="13" spans="3:548" x14ac:dyDescent="0.25">
      <c r="C13" s="315"/>
      <c r="D13" s="315"/>
      <c r="E13" s="315"/>
      <c r="F13" s="315"/>
      <c r="G13" s="223"/>
      <c r="H13" s="94"/>
      <c r="I13" s="94"/>
      <c r="J13" s="223"/>
      <c r="K13" s="29"/>
      <c r="M13" s="13" t="str">
        <f t="shared" si="0"/>
        <v/>
      </c>
      <c r="U13" s="57"/>
      <c r="W13" s="12"/>
      <c r="X13" s="12"/>
      <c r="Y13" s="12"/>
    </row>
    <row r="14" spans="3:548" x14ac:dyDescent="0.25">
      <c r="C14" s="315"/>
      <c r="D14" s="315"/>
      <c r="E14" s="315"/>
      <c r="F14" s="315"/>
      <c r="G14" s="223"/>
      <c r="H14" s="94"/>
      <c r="I14" s="94"/>
      <c r="J14" s="223"/>
      <c r="K14" s="29"/>
      <c r="M14" s="13" t="str">
        <f t="shared" si="0"/>
        <v/>
      </c>
      <c r="U14" s="57"/>
      <c r="W14" s="12"/>
      <c r="X14" s="12"/>
      <c r="Y14" s="12"/>
    </row>
    <row r="15" spans="3:548" x14ac:dyDescent="0.25">
      <c r="C15" s="315"/>
      <c r="D15" s="315"/>
      <c r="E15" s="315"/>
      <c r="F15" s="315"/>
      <c r="G15" s="223"/>
      <c r="H15" s="94"/>
      <c r="I15" s="94"/>
      <c r="J15" s="223"/>
      <c r="K15" s="29"/>
      <c r="M15" s="13" t="str">
        <f t="shared" si="0"/>
        <v/>
      </c>
      <c r="U15" s="57"/>
      <c r="W15" s="12"/>
      <c r="X15" s="12"/>
      <c r="Y15" s="12"/>
    </row>
    <row r="16" spans="3:548" ht="15" customHeight="1" x14ac:dyDescent="0.25">
      <c r="C16" s="19"/>
      <c r="D16" s="19"/>
      <c r="E16" s="19"/>
      <c r="F16" s="19"/>
      <c r="G16" s="19"/>
      <c r="H16" s="19"/>
      <c r="I16" s="8"/>
      <c r="J16" s="85"/>
      <c r="K16" s="29"/>
      <c r="M16" s="13" t="str">
        <f t="shared" si="0"/>
        <v/>
      </c>
      <c r="U16" s="57"/>
      <c r="W16" s="12"/>
      <c r="X16" s="12"/>
      <c r="Y16" s="12"/>
    </row>
    <row r="17" spans="3:25" ht="15" customHeight="1" x14ac:dyDescent="0.25">
      <c r="C17" s="287" t="s">
        <v>206</v>
      </c>
      <c r="D17" s="287"/>
      <c r="E17" s="287"/>
      <c r="F17" s="287"/>
      <c r="G17" s="287"/>
      <c r="H17" s="287"/>
      <c r="I17" s="317"/>
      <c r="J17" s="81" t="s">
        <v>0</v>
      </c>
      <c r="K17" s="29"/>
      <c r="M17" s="13" t="str">
        <f t="shared" si="0"/>
        <v/>
      </c>
      <c r="U17" s="57"/>
      <c r="W17" s="12"/>
      <c r="X17" s="12"/>
      <c r="Y17" s="12"/>
    </row>
    <row r="18" spans="3:25" ht="15" customHeight="1" x14ac:dyDescent="0.25">
      <c r="C18" s="316"/>
      <c r="D18" s="316"/>
      <c r="E18" s="316"/>
      <c r="F18" s="316"/>
      <c r="G18" s="316"/>
      <c r="H18" s="316"/>
      <c r="I18" s="316"/>
      <c r="J18" s="223"/>
      <c r="K18" s="29"/>
      <c r="M18" s="13" t="str">
        <f t="shared" si="0"/>
        <v/>
      </c>
      <c r="U18" s="57"/>
      <c r="W18" s="12"/>
      <c r="X18" s="12"/>
      <c r="Y18" s="12"/>
    </row>
    <row r="19" spans="3:25" ht="15" customHeight="1" x14ac:dyDescent="0.25">
      <c r="C19" s="7"/>
      <c r="D19" s="7"/>
      <c r="E19" s="7"/>
      <c r="F19" s="7"/>
      <c r="G19" s="7"/>
      <c r="H19" s="7"/>
      <c r="I19" s="8"/>
      <c r="J19" s="85"/>
      <c r="K19" s="29"/>
      <c r="M19" s="13" t="str">
        <f t="shared" si="0"/>
        <v/>
      </c>
      <c r="U19" s="57"/>
      <c r="W19" s="12"/>
      <c r="X19" s="12"/>
      <c r="Y19" s="12"/>
    </row>
    <row r="20" spans="3:25" ht="21.75" customHeight="1" x14ac:dyDescent="0.25">
      <c r="C20" s="287" t="s">
        <v>291</v>
      </c>
      <c r="D20" s="287"/>
      <c r="E20" s="287"/>
      <c r="F20" s="287"/>
      <c r="G20" s="287"/>
      <c r="H20" s="287"/>
      <c r="I20" s="287"/>
      <c r="J20" s="287"/>
      <c r="K20" s="29"/>
      <c r="M20" s="13" t="str">
        <f t="shared" si="0"/>
        <v/>
      </c>
      <c r="U20" s="57"/>
      <c r="W20" s="12"/>
      <c r="X20" s="12"/>
      <c r="Y20" s="12"/>
    </row>
    <row r="21" spans="3:25" ht="18.75" customHeight="1" x14ac:dyDescent="0.25">
      <c r="C21" s="249"/>
      <c r="D21" s="249"/>
      <c r="E21" s="249"/>
      <c r="F21" s="249"/>
      <c r="G21" s="249"/>
      <c r="H21" s="249"/>
      <c r="I21" s="249"/>
      <c r="J21" s="249"/>
      <c r="K21" s="29"/>
      <c r="M21" s="13" t="str">
        <f t="shared" si="0"/>
        <v/>
      </c>
      <c r="U21" s="57"/>
      <c r="W21" s="12"/>
      <c r="X21" s="12"/>
      <c r="Y21" s="12"/>
    </row>
    <row r="22" spans="3:25" ht="18.75" x14ac:dyDescent="0.25">
      <c r="C22" s="49"/>
      <c r="D22" s="49"/>
      <c r="E22" s="49"/>
      <c r="F22" s="49"/>
      <c r="G22" s="49"/>
      <c r="H22" s="49"/>
      <c r="I22" s="49"/>
      <c r="J22" s="85"/>
      <c r="K22" s="29"/>
      <c r="M22" s="13" t="str">
        <f t="shared" si="0"/>
        <v/>
      </c>
      <c r="U22" s="57"/>
      <c r="W22" s="12"/>
      <c r="X22" s="12"/>
      <c r="Y22" s="12"/>
    </row>
    <row r="23" spans="3:25" ht="30.75" customHeight="1" x14ac:dyDescent="0.25">
      <c r="C23" s="269" t="s">
        <v>248</v>
      </c>
      <c r="D23" s="269"/>
      <c r="E23" s="269"/>
      <c r="F23" s="269"/>
      <c r="G23" s="269"/>
      <c r="H23" s="269"/>
      <c r="I23" s="269"/>
      <c r="J23" s="85"/>
      <c r="K23" s="29"/>
      <c r="M23" s="13" t="str">
        <f t="shared" si="0"/>
        <v/>
      </c>
      <c r="U23" s="57"/>
      <c r="W23" s="12"/>
      <c r="X23" s="12"/>
      <c r="Y23" s="12"/>
    </row>
    <row r="24" spans="3:25" ht="30" customHeight="1" x14ac:dyDescent="0.25">
      <c r="C24" s="298" t="s">
        <v>196</v>
      </c>
      <c r="D24" s="298"/>
      <c r="E24" s="298" t="s">
        <v>102</v>
      </c>
      <c r="F24" s="298"/>
      <c r="G24" s="298" t="s">
        <v>197</v>
      </c>
      <c r="H24" s="298"/>
      <c r="I24" s="298"/>
      <c r="J24" s="225" t="s">
        <v>0</v>
      </c>
      <c r="K24" s="29"/>
      <c r="M24" s="13" t="str">
        <f t="shared" si="0"/>
        <v/>
      </c>
      <c r="U24" s="57"/>
      <c r="W24" s="12"/>
      <c r="X24" s="12"/>
      <c r="Y24" s="12"/>
    </row>
    <row r="25" spans="3:25" x14ac:dyDescent="0.25">
      <c r="C25" s="249"/>
      <c r="D25" s="249"/>
      <c r="E25" s="249"/>
      <c r="F25" s="249"/>
      <c r="G25" s="249"/>
      <c r="H25" s="249"/>
      <c r="I25" s="249"/>
      <c r="J25" s="223"/>
      <c r="K25" s="29"/>
      <c r="M25" s="13" t="str">
        <f t="shared" si="0"/>
        <v/>
      </c>
      <c r="U25" s="57"/>
      <c r="W25" s="12"/>
      <c r="X25" s="12"/>
      <c r="Y25" s="12"/>
    </row>
    <row r="26" spans="3:25" x14ac:dyDescent="0.25">
      <c r="C26" s="249"/>
      <c r="D26" s="249"/>
      <c r="E26" s="249"/>
      <c r="F26" s="249"/>
      <c r="G26" s="249"/>
      <c r="H26" s="249"/>
      <c r="I26" s="249"/>
      <c r="J26" s="223"/>
      <c r="K26" s="29"/>
      <c r="M26" s="13" t="str">
        <f t="shared" si="0"/>
        <v/>
      </c>
      <c r="U26" s="57"/>
      <c r="W26" s="12"/>
      <c r="X26" s="12"/>
      <c r="Y26" s="12"/>
    </row>
    <row r="27" spans="3:25" x14ac:dyDescent="0.25">
      <c r="C27" s="249"/>
      <c r="D27" s="249"/>
      <c r="E27" s="249"/>
      <c r="F27" s="249"/>
      <c r="G27" s="249"/>
      <c r="H27" s="249"/>
      <c r="I27" s="249"/>
      <c r="J27" s="223"/>
      <c r="K27" s="29"/>
      <c r="M27" s="13" t="str">
        <f t="shared" si="0"/>
        <v/>
      </c>
      <c r="U27" s="57"/>
      <c r="W27" s="12"/>
      <c r="X27" s="12"/>
      <c r="Y27" s="12"/>
    </row>
    <row r="28" spans="3:25" ht="43.5" customHeight="1" x14ac:dyDescent="0.25">
      <c r="C28" s="310" t="s">
        <v>103</v>
      </c>
      <c r="D28" s="310"/>
      <c r="E28" s="310"/>
      <c r="F28" s="310"/>
      <c r="G28" s="222" t="s">
        <v>198</v>
      </c>
      <c r="H28" s="298" t="s">
        <v>199</v>
      </c>
      <c r="I28" s="298"/>
      <c r="J28" s="225" t="s">
        <v>0</v>
      </c>
      <c r="K28" s="29"/>
      <c r="M28" s="13" t="str">
        <f t="shared" si="0"/>
        <v/>
      </c>
      <c r="U28" s="57"/>
      <c r="W28" s="12"/>
      <c r="X28" s="12"/>
      <c r="Y28" s="12"/>
    </row>
    <row r="29" spans="3:25" x14ac:dyDescent="0.25">
      <c r="C29" s="249"/>
      <c r="D29" s="249"/>
      <c r="E29" s="249"/>
      <c r="F29" s="249"/>
      <c r="G29" s="98"/>
      <c r="H29" s="249"/>
      <c r="I29" s="249"/>
      <c r="J29" s="223"/>
      <c r="K29" s="29"/>
      <c r="M29" s="13" t="str">
        <f t="shared" si="0"/>
        <v/>
      </c>
      <c r="U29" s="57"/>
      <c r="W29" s="12"/>
      <c r="X29" s="12"/>
      <c r="Y29" s="12"/>
    </row>
    <row r="30" spans="3:25" ht="18.75" x14ac:dyDescent="0.25">
      <c r="C30" s="16"/>
      <c r="D30" s="16"/>
      <c r="E30" s="16"/>
      <c r="F30" s="16"/>
      <c r="G30" s="16"/>
      <c r="H30" s="16"/>
      <c r="J30" s="85"/>
      <c r="K30" s="29"/>
      <c r="M30" s="13" t="str">
        <f t="shared" si="0"/>
        <v/>
      </c>
      <c r="U30" s="57"/>
      <c r="W30" s="12"/>
      <c r="X30" s="12"/>
      <c r="Y30" s="12"/>
    </row>
    <row r="31" spans="3:25" ht="45.75" customHeight="1" x14ac:dyDescent="0.25">
      <c r="C31" s="311" t="s">
        <v>249</v>
      </c>
      <c r="D31" s="311"/>
      <c r="E31" s="311"/>
      <c r="F31" s="311"/>
      <c r="G31" s="311"/>
      <c r="H31" s="311"/>
      <c r="I31" s="311"/>
      <c r="J31" s="85"/>
      <c r="K31" s="29"/>
      <c r="M31" s="13" t="str">
        <f t="shared" si="0"/>
        <v/>
      </c>
      <c r="U31" s="57"/>
      <c r="W31" s="12"/>
      <c r="X31" s="12"/>
      <c r="Y31" s="12"/>
    </row>
    <row r="32" spans="3:25" ht="36" x14ac:dyDescent="0.25">
      <c r="C32" s="222" t="s">
        <v>200</v>
      </c>
      <c r="D32" s="298" t="s">
        <v>104</v>
      </c>
      <c r="E32" s="298"/>
      <c r="F32" s="298" t="s">
        <v>217</v>
      </c>
      <c r="G32" s="298"/>
      <c r="H32" s="298" t="s">
        <v>197</v>
      </c>
      <c r="I32" s="298"/>
      <c r="J32" s="225" t="s">
        <v>0</v>
      </c>
      <c r="K32" s="29"/>
      <c r="M32" s="13" t="str">
        <f t="shared" si="0"/>
        <v/>
      </c>
      <c r="U32" s="57"/>
      <c r="W32" s="12"/>
      <c r="X32" s="12"/>
      <c r="Y32" s="12"/>
    </row>
    <row r="33" spans="2:25" x14ac:dyDescent="0.25">
      <c r="C33" s="221"/>
      <c r="D33" s="249"/>
      <c r="E33" s="249"/>
      <c r="F33" s="249"/>
      <c r="G33" s="249"/>
      <c r="H33" s="249"/>
      <c r="I33" s="249"/>
      <c r="J33" s="223"/>
      <c r="K33" s="29"/>
      <c r="M33" s="13" t="str">
        <f t="shared" si="0"/>
        <v/>
      </c>
      <c r="U33" s="57"/>
      <c r="W33" s="12"/>
      <c r="X33" s="12"/>
      <c r="Y33" s="12"/>
    </row>
    <row r="34" spans="2:25" x14ac:dyDescent="0.25">
      <c r="C34" s="221"/>
      <c r="D34" s="249"/>
      <c r="E34" s="249"/>
      <c r="F34" s="249"/>
      <c r="G34" s="249"/>
      <c r="H34" s="249"/>
      <c r="I34" s="249"/>
      <c r="J34" s="223"/>
      <c r="K34" s="29"/>
      <c r="M34" s="13" t="str">
        <f t="shared" si="0"/>
        <v/>
      </c>
      <c r="U34" s="57"/>
      <c r="W34" s="12"/>
      <c r="X34" s="12"/>
      <c r="Y34" s="12"/>
    </row>
    <row r="35" spans="2:25" x14ac:dyDescent="0.25">
      <c r="C35" s="221"/>
      <c r="D35" s="249"/>
      <c r="E35" s="249"/>
      <c r="F35" s="249"/>
      <c r="G35" s="249"/>
      <c r="H35" s="249"/>
      <c r="I35" s="249"/>
      <c r="J35" s="223"/>
      <c r="K35" s="29"/>
      <c r="M35" s="13" t="str">
        <f t="shared" si="0"/>
        <v/>
      </c>
      <c r="U35" s="57"/>
      <c r="W35" s="12"/>
      <c r="X35" s="12"/>
      <c r="Y35" s="12"/>
    </row>
    <row r="36" spans="2:25" ht="36" customHeight="1" x14ac:dyDescent="0.25">
      <c r="C36" s="298" t="s">
        <v>123</v>
      </c>
      <c r="D36" s="298"/>
      <c r="E36" s="222" t="s">
        <v>198</v>
      </c>
      <c r="F36" s="298" t="s">
        <v>286</v>
      </c>
      <c r="G36" s="298"/>
      <c r="H36" s="298"/>
      <c r="I36" s="222" t="s">
        <v>198</v>
      </c>
      <c r="J36" s="225" t="s">
        <v>0</v>
      </c>
      <c r="K36" s="29"/>
      <c r="M36" s="13" t="str">
        <f t="shared" si="0"/>
        <v/>
      </c>
      <c r="O36" s="1"/>
      <c r="P36" s="1"/>
      <c r="U36" s="57"/>
      <c r="W36" s="12"/>
      <c r="X36" s="12"/>
      <c r="Y36" s="12"/>
    </row>
    <row r="37" spans="2:25" x14ac:dyDescent="0.25">
      <c r="C37" s="249"/>
      <c r="D37" s="249"/>
      <c r="E37" s="98"/>
      <c r="F37" s="249"/>
      <c r="G37" s="249"/>
      <c r="H37" s="249"/>
      <c r="I37" s="98"/>
      <c r="J37" s="223"/>
      <c r="K37" s="29"/>
      <c r="M37" s="13" t="str">
        <f t="shared" si="0"/>
        <v/>
      </c>
      <c r="O37" s="1"/>
      <c r="P37" s="1"/>
      <c r="U37" s="57"/>
      <c r="W37" s="12"/>
      <c r="X37" s="12"/>
      <c r="Y37" s="12"/>
    </row>
    <row r="38" spans="2:25" x14ac:dyDescent="0.25">
      <c r="C38" s="117"/>
      <c r="D38" s="117"/>
      <c r="E38" s="118"/>
      <c r="F38" s="117"/>
      <c r="G38" s="117"/>
      <c r="H38" s="117"/>
      <c r="I38" s="118"/>
      <c r="J38" s="117"/>
      <c r="K38" s="29"/>
      <c r="O38" s="1"/>
      <c r="P38" s="1"/>
      <c r="U38" s="57"/>
      <c r="W38" s="12"/>
      <c r="X38" s="12"/>
      <c r="Y38" s="12"/>
    </row>
    <row r="39" spans="2:25" x14ac:dyDescent="0.25">
      <c r="B39" s="13"/>
      <c r="C39" s="130" t="s">
        <v>294</v>
      </c>
      <c r="D39" s="112"/>
      <c r="E39" s="13"/>
      <c r="F39" s="13"/>
      <c r="G39" s="13"/>
      <c r="H39" s="13"/>
      <c r="J39" s="225" t="s">
        <v>0</v>
      </c>
      <c r="L39" s="113"/>
      <c r="M39" s="57" t="str">
        <f t="shared" ref="M39:M51" si="1">IF(J39="X","[Bracket] the information you claim as confidential","")</f>
        <v/>
      </c>
      <c r="O39" s="1"/>
      <c r="P39" s="1"/>
      <c r="U39" s="57"/>
      <c r="W39" s="12"/>
      <c r="X39" s="12"/>
      <c r="Y39" s="12"/>
    </row>
    <row r="40" spans="2:25" ht="26.65" customHeight="1" x14ac:dyDescent="0.25">
      <c r="B40" s="13"/>
      <c r="C40" s="309" t="s">
        <v>252</v>
      </c>
      <c r="D40" s="309"/>
      <c r="E40" s="309"/>
      <c r="F40" s="309"/>
      <c r="G40" s="309"/>
      <c r="H40" s="309"/>
      <c r="I40" s="91"/>
      <c r="J40" s="159"/>
      <c r="L40" s="113"/>
      <c r="M40" s="57" t="str">
        <f t="shared" si="1"/>
        <v/>
      </c>
      <c r="O40" s="1"/>
      <c r="P40" s="12" t="s">
        <v>71</v>
      </c>
      <c r="U40" s="57"/>
      <c r="W40" s="12"/>
      <c r="X40" s="12"/>
      <c r="Y40" s="12"/>
    </row>
    <row r="41" spans="2:25" ht="19.149999999999999" customHeight="1" x14ac:dyDescent="0.25">
      <c r="B41" s="13"/>
      <c r="C41" s="286" t="s">
        <v>253</v>
      </c>
      <c r="D41" s="286"/>
      <c r="E41" s="286"/>
      <c r="F41" s="286"/>
      <c r="G41" s="286"/>
      <c r="H41" s="286"/>
      <c r="I41" s="286"/>
      <c r="J41" s="225" t="s">
        <v>0</v>
      </c>
      <c r="L41" s="113"/>
      <c r="M41" s="57" t="str">
        <f t="shared" si="1"/>
        <v/>
      </c>
      <c r="O41" s="1"/>
      <c r="P41" s="12" t="s">
        <v>69</v>
      </c>
      <c r="U41" s="57"/>
      <c r="W41" s="12"/>
      <c r="X41" s="12"/>
      <c r="Y41" s="12"/>
    </row>
    <row r="42" spans="2:25" x14ac:dyDescent="0.25">
      <c r="B42" s="13"/>
      <c r="C42" s="319"/>
      <c r="D42" s="319"/>
      <c r="E42" s="319"/>
      <c r="F42" s="319"/>
      <c r="G42" s="319"/>
      <c r="H42" s="319"/>
      <c r="I42" s="319"/>
      <c r="J42" s="223"/>
      <c r="L42" s="113"/>
      <c r="M42" s="57" t="str">
        <f t="shared" si="1"/>
        <v/>
      </c>
      <c r="O42" s="1"/>
      <c r="P42" s="1"/>
      <c r="U42" s="57"/>
      <c r="W42" s="12"/>
      <c r="X42" s="12"/>
      <c r="Y42" s="12"/>
    </row>
    <row r="43" spans="2:25" ht="14.65" customHeight="1" x14ac:dyDescent="0.25">
      <c r="B43" s="13"/>
      <c r="C43" s="286" t="s">
        <v>387</v>
      </c>
      <c r="D43" s="286"/>
      <c r="E43" s="286"/>
      <c r="F43" s="286"/>
      <c r="G43" s="286"/>
      <c r="H43" s="286"/>
      <c r="I43" s="221"/>
      <c r="J43" s="225" t="s">
        <v>0</v>
      </c>
      <c r="L43" s="113"/>
      <c r="M43" s="57" t="str">
        <f t="shared" si="1"/>
        <v/>
      </c>
      <c r="O43" s="1"/>
      <c r="P43" s="1"/>
      <c r="U43" s="57"/>
      <c r="W43" s="12"/>
      <c r="X43" s="12"/>
      <c r="Y43" s="12"/>
    </row>
    <row r="44" spans="2:25" x14ac:dyDescent="0.25">
      <c r="B44" s="13"/>
      <c r="C44" s="320"/>
      <c r="D44" s="320"/>
      <c r="E44" s="320"/>
      <c r="F44" s="320"/>
      <c r="G44" s="320"/>
      <c r="H44" s="320"/>
      <c r="I44" s="320"/>
      <c r="J44" s="159"/>
      <c r="L44" s="113"/>
      <c r="M44" s="57" t="str">
        <f t="shared" si="1"/>
        <v/>
      </c>
      <c r="O44" s="1"/>
      <c r="P44" s="1"/>
      <c r="U44" s="57"/>
      <c r="W44" s="12"/>
      <c r="X44" s="12"/>
      <c r="Y44" s="12"/>
    </row>
    <row r="45" spans="2:25" ht="31.9" customHeight="1" x14ac:dyDescent="0.25">
      <c r="B45" s="13"/>
      <c r="C45" s="286" t="s">
        <v>293</v>
      </c>
      <c r="D45" s="286"/>
      <c r="E45" s="286"/>
      <c r="F45" s="286"/>
      <c r="G45" s="286"/>
      <c r="H45" s="286"/>
      <c r="I45" s="286"/>
      <c r="J45" s="299" t="s">
        <v>0</v>
      </c>
      <c r="L45" s="113"/>
      <c r="M45" s="57" t="str">
        <f t="shared" si="1"/>
        <v/>
      </c>
      <c r="O45" s="1"/>
      <c r="P45" s="1"/>
      <c r="U45" s="57"/>
      <c r="W45" s="12"/>
      <c r="X45" s="12"/>
      <c r="Y45" s="12"/>
    </row>
    <row r="46" spans="2:25" x14ac:dyDescent="0.25">
      <c r="B46" s="13"/>
      <c r="C46" s="318" t="s">
        <v>254</v>
      </c>
      <c r="D46" s="318"/>
      <c r="E46" s="318"/>
      <c r="F46" s="115" t="s">
        <v>255</v>
      </c>
      <c r="G46" s="129" t="s">
        <v>292</v>
      </c>
      <c r="H46" s="129" t="s">
        <v>256</v>
      </c>
      <c r="I46" s="129" t="s">
        <v>279</v>
      </c>
      <c r="J46" s="299"/>
      <c r="L46" s="113"/>
      <c r="M46" s="57" t="str">
        <f t="shared" si="1"/>
        <v/>
      </c>
      <c r="O46" s="1"/>
      <c r="P46" s="1"/>
      <c r="U46" s="57"/>
      <c r="W46" s="12"/>
      <c r="X46" s="12"/>
      <c r="Y46" s="12"/>
    </row>
    <row r="47" spans="2:25" x14ac:dyDescent="0.25">
      <c r="B47" s="88"/>
      <c r="C47" s="314"/>
      <c r="D47" s="314"/>
      <c r="E47" s="314"/>
      <c r="F47" s="157"/>
      <c r="G47" s="176"/>
      <c r="H47" s="176"/>
      <c r="I47" s="176"/>
      <c r="J47" s="223"/>
      <c r="L47" s="116"/>
      <c r="M47" s="57" t="str">
        <f t="shared" si="1"/>
        <v/>
      </c>
      <c r="O47" s="1"/>
      <c r="P47" s="1"/>
      <c r="U47" s="57"/>
      <c r="W47" s="12"/>
      <c r="X47" s="12"/>
      <c r="Y47" s="12"/>
    </row>
    <row r="48" spans="2:25" x14ac:dyDescent="0.25">
      <c r="B48" s="88"/>
      <c r="C48" s="314"/>
      <c r="D48" s="314"/>
      <c r="E48" s="314"/>
      <c r="F48" s="157"/>
      <c r="G48" s="176"/>
      <c r="H48" s="176"/>
      <c r="I48" s="176"/>
      <c r="J48" s="159"/>
      <c r="L48" s="116"/>
      <c r="M48" s="57" t="str">
        <f t="shared" si="1"/>
        <v/>
      </c>
      <c r="O48" s="1"/>
      <c r="P48" s="1"/>
      <c r="U48" s="57"/>
      <c r="W48" s="12"/>
      <c r="X48" s="12"/>
      <c r="Y48" s="12"/>
    </row>
    <row r="49" spans="2:25" x14ac:dyDescent="0.25">
      <c r="B49" s="88"/>
      <c r="C49" s="314"/>
      <c r="D49" s="314"/>
      <c r="E49" s="314"/>
      <c r="F49" s="157"/>
      <c r="G49" s="176"/>
      <c r="H49" s="176"/>
      <c r="I49" s="176"/>
      <c r="J49" s="159"/>
      <c r="L49" s="116"/>
      <c r="M49" s="57" t="str">
        <f t="shared" si="1"/>
        <v/>
      </c>
      <c r="O49" s="1"/>
      <c r="P49" s="1"/>
      <c r="U49" s="57"/>
      <c r="W49" s="12"/>
      <c r="X49" s="12"/>
      <c r="Y49" s="12"/>
    </row>
    <row r="50" spans="2:25" x14ac:dyDescent="0.25">
      <c r="B50" s="88"/>
      <c r="C50" s="314"/>
      <c r="D50" s="314"/>
      <c r="E50" s="314"/>
      <c r="F50" s="176"/>
      <c r="G50" s="176"/>
      <c r="H50" s="176"/>
      <c r="I50" s="176"/>
      <c r="J50" s="159"/>
      <c r="L50" s="116"/>
      <c r="M50" s="57" t="str">
        <f t="shared" si="1"/>
        <v/>
      </c>
      <c r="O50" s="1"/>
      <c r="P50" s="1"/>
      <c r="U50" s="57"/>
      <c r="W50" s="12"/>
      <c r="X50" s="12"/>
      <c r="Y50" s="12"/>
    </row>
    <row r="51" spans="2:25" x14ac:dyDescent="0.25">
      <c r="B51" s="88"/>
      <c r="C51" s="314"/>
      <c r="D51" s="314"/>
      <c r="E51" s="314"/>
      <c r="F51" s="176"/>
      <c r="G51" s="176"/>
      <c r="H51" s="176"/>
      <c r="I51" s="176"/>
      <c r="J51" s="159"/>
      <c r="L51" s="116"/>
      <c r="M51" s="57" t="str">
        <f t="shared" si="1"/>
        <v/>
      </c>
      <c r="O51" s="1"/>
      <c r="P51" s="1"/>
      <c r="U51" s="57"/>
      <c r="W51" s="12"/>
      <c r="X51" s="12"/>
      <c r="Y51" s="12"/>
    </row>
    <row r="52" spans="2:25" x14ac:dyDescent="0.25">
      <c r="B52" s="13"/>
      <c r="C52" s="13"/>
      <c r="D52" s="13"/>
      <c r="E52" s="13"/>
      <c r="F52" s="13"/>
      <c r="G52" s="13"/>
      <c r="H52" s="13"/>
      <c r="I52" s="13"/>
      <c r="J52" s="114"/>
      <c r="L52" s="113"/>
      <c r="M52" s="57" t="str">
        <f>IF(I52="X","[Bracket] the information you claim as confidential","")</f>
        <v/>
      </c>
      <c r="O52" s="1"/>
      <c r="P52" s="1"/>
      <c r="U52" s="57"/>
      <c r="W52" s="12"/>
      <c r="X52" s="12"/>
      <c r="Y52" s="12"/>
    </row>
    <row r="53" spans="2:25" ht="27" customHeight="1" x14ac:dyDescent="0.25">
      <c r="C53" s="303" t="s">
        <v>380</v>
      </c>
      <c r="D53" s="303"/>
      <c r="E53" s="303"/>
      <c r="F53" s="303"/>
      <c r="G53" s="303"/>
      <c r="H53" s="303"/>
      <c r="I53" s="114"/>
      <c r="J53" s="117"/>
      <c r="K53" s="29"/>
      <c r="O53" s="1"/>
      <c r="P53" s="1"/>
      <c r="U53" s="57"/>
      <c r="W53" s="12"/>
      <c r="X53" s="12"/>
      <c r="Y53" s="12"/>
    </row>
    <row r="54" spans="2:25" ht="39.75" customHeight="1" x14ac:dyDescent="0.25">
      <c r="C54" s="298" t="s">
        <v>268</v>
      </c>
      <c r="D54" s="298"/>
      <c r="E54" s="298"/>
      <c r="F54" s="222" t="s">
        <v>269</v>
      </c>
      <c r="G54" s="222" t="s">
        <v>270</v>
      </c>
      <c r="H54" s="222" t="s">
        <v>271</v>
      </c>
      <c r="I54" s="222" t="s">
        <v>272</v>
      </c>
      <c r="J54" s="225" t="s">
        <v>0</v>
      </c>
      <c r="K54" s="29"/>
      <c r="O54" s="1"/>
      <c r="P54" s="1"/>
      <c r="U54" s="57"/>
      <c r="W54" s="12"/>
      <c r="X54" s="12"/>
      <c r="Y54" s="12"/>
    </row>
    <row r="55" spans="2:25" x14ac:dyDescent="0.25">
      <c r="C55" s="248"/>
      <c r="D55" s="248"/>
      <c r="E55" s="248"/>
      <c r="F55" s="95"/>
      <c r="G55" s="95"/>
      <c r="H55" s="95"/>
      <c r="I55" s="95"/>
      <c r="J55" s="223"/>
      <c r="K55" s="29"/>
      <c r="M55" s="13" t="str">
        <f>IF(J55="X","[Bracket] the information you claim as confidential","")</f>
        <v/>
      </c>
      <c r="O55" s="1"/>
      <c r="P55" s="1"/>
      <c r="U55" s="57"/>
      <c r="W55" s="12"/>
      <c r="X55" s="12"/>
      <c r="Y55" s="12"/>
    </row>
    <row r="56" spans="2:25" x14ac:dyDescent="0.25">
      <c r="C56" s="248"/>
      <c r="D56" s="248"/>
      <c r="E56" s="248"/>
      <c r="F56" s="95"/>
      <c r="G56" s="95"/>
      <c r="H56" s="95"/>
      <c r="I56" s="95"/>
      <c r="J56" s="223"/>
      <c r="K56" s="29"/>
      <c r="M56" s="13" t="str">
        <f t="shared" ref="M56:M64" si="2">IF(J56="X","[Bracket] the information you claim as confidential","")</f>
        <v/>
      </c>
      <c r="O56" s="1"/>
      <c r="P56" s="1"/>
      <c r="U56" s="57"/>
      <c r="W56" s="12"/>
      <c r="X56" s="12"/>
      <c r="Y56" s="12"/>
    </row>
    <row r="57" spans="2:25" x14ac:dyDescent="0.25">
      <c r="C57" s="248"/>
      <c r="D57" s="248"/>
      <c r="E57" s="248"/>
      <c r="F57" s="95"/>
      <c r="G57" s="95"/>
      <c r="H57" s="95"/>
      <c r="I57" s="95"/>
      <c r="J57" s="223"/>
      <c r="K57" s="29"/>
      <c r="M57" s="13" t="str">
        <f t="shared" si="2"/>
        <v/>
      </c>
      <c r="O57" s="1"/>
      <c r="P57" s="1"/>
      <c r="U57" s="57"/>
      <c r="W57" s="12"/>
      <c r="X57" s="12"/>
      <c r="Y57" s="12"/>
    </row>
    <row r="58" spans="2:25" x14ac:dyDescent="0.25">
      <c r="C58" s="248"/>
      <c r="D58" s="248"/>
      <c r="E58" s="248"/>
      <c r="F58" s="95"/>
      <c r="G58" s="95"/>
      <c r="H58" s="95"/>
      <c r="I58" s="95"/>
      <c r="J58" s="223"/>
      <c r="K58" s="29"/>
      <c r="M58" s="13" t="str">
        <f t="shared" si="2"/>
        <v/>
      </c>
      <c r="O58" s="1"/>
      <c r="P58" s="1"/>
      <c r="U58" s="57"/>
      <c r="W58" s="12"/>
      <c r="X58" s="12"/>
      <c r="Y58" s="12"/>
    </row>
    <row r="59" spans="2:25" x14ac:dyDescent="0.25">
      <c r="C59" s="248"/>
      <c r="D59" s="248"/>
      <c r="E59" s="248"/>
      <c r="F59" s="95"/>
      <c r="G59" s="95"/>
      <c r="H59" s="95"/>
      <c r="I59" s="95"/>
      <c r="J59" s="223"/>
      <c r="K59" s="29"/>
      <c r="M59" s="13" t="str">
        <f t="shared" si="2"/>
        <v/>
      </c>
      <c r="O59" s="1"/>
      <c r="P59" s="1"/>
      <c r="U59" s="57"/>
      <c r="W59" s="12"/>
      <c r="X59" s="12"/>
      <c r="Y59" s="12"/>
    </row>
    <row r="60" spans="2:25" x14ac:dyDescent="0.25">
      <c r="C60" s="248"/>
      <c r="D60" s="248"/>
      <c r="E60" s="248"/>
      <c r="F60" s="95"/>
      <c r="G60" s="95"/>
      <c r="H60" s="95"/>
      <c r="I60" s="95"/>
      <c r="J60" s="223"/>
      <c r="K60" s="29"/>
      <c r="M60" s="13" t="str">
        <f t="shared" si="2"/>
        <v/>
      </c>
      <c r="O60" s="1"/>
      <c r="P60" s="1"/>
      <c r="U60" s="57"/>
      <c r="W60" s="12"/>
      <c r="X60" s="12"/>
      <c r="Y60" s="12"/>
    </row>
    <row r="61" spans="2:25" x14ac:dyDescent="0.25">
      <c r="C61" s="248"/>
      <c r="D61" s="248"/>
      <c r="E61" s="248"/>
      <c r="F61" s="95"/>
      <c r="G61" s="95"/>
      <c r="H61" s="95"/>
      <c r="I61" s="95"/>
      <c r="J61" s="223"/>
      <c r="K61" s="29"/>
      <c r="M61" s="13" t="str">
        <f t="shared" si="2"/>
        <v/>
      </c>
      <c r="O61" s="1"/>
      <c r="P61" s="1"/>
      <c r="U61" s="57"/>
      <c r="W61" s="12"/>
      <c r="X61" s="12"/>
      <c r="Y61" s="12"/>
    </row>
    <row r="62" spans="2:25" x14ac:dyDescent="0.25">
      <c r="C62" s="248"/>
      <c r="D62" s="248"/>
      <c r="E62" s="248"/>
      <c r="F62" s="95"/>
      <c r="G62" s="95"/>
      <c r="H62" s="95"/>
      <c r="I62" s="95"/>
      <c r="J62" s="223"/>
      <c r="K62" s="29"/>
      <c r="M62" s="13" t="str">
        <f t="shared" si="2"/>
        <v/>
      </c>
      <c r="O62" s="1"/>
      <c r="P62" s="1"/>
      <c r="U62" s="57"/>
      <c r="W62" s="12"/>
      <c r="X62" s="12"/>
      <c r="Y62" s="12"/>
    </row>
    <row r="63" spans="2:25" x14ac:dyDescent="0.25">
      <c r="C63" s="248"/>
      <c r="D63" s="248"/>
      <c r="E63" s="248"/>
      <c r="F63" s="95"/>
      <c r="G63" s="95"/>
      <c r="H63" s="95"/>
      <c r="I63" s="95"/>
      <c r="J63" s="223"/>
      <c r="K63" s="29"/>
      <c r="M63" s="13" t="str">
        <f t="shared" si="2"/>
        <v/>
      </c>
      <c r="O63" s="1"/>
      <c r="P63" s="1"/>
      <c r="U63" s="57"/>
      <c r="W63" s="12"/>
      <c r="X63" s="12"/>
      <c r="Y63" s="12"/>
    </row>
    <row r="64" spans="2:25" x14ac:dyDescent="0.25">
      <c r="C64" s="248"/>
      <c r="D64" s="248"/>
      <c r="E64" s="248"/>
      <c r="F64" s="95"/>
      <c r="G64" s="95"/>
      <c r="H64" s="95"/>
      <c r="I64" s="95"/>
      <c r="J64" s="223"/>
      <c r="K64" s="29"/>
      <c r="M64" s="13" t="str">
        <f t="shared" si="2"/>
        <v/>
      </c>
      <c r="O64" s="1"/>
      <c r="P64" s="1"/>
      <c r="U64" s="57"/>
      <c r="W64" s="12"/>
      <c r="X64" s="12"/>
      <c r="Y64" s="12"/>
    </row>
    <row r="65" spans="3:25" x14ac:dyDescent="0.25">
      <c r="C65" s="121"/>
      <c r="D65" s="121"/>
      <c r="E65" s="121"/>
      <c r="F65" s="121"/>
      <c r="G65" s="121"/>
      <c r="H65" s="121"/>
      <c r="I65" s="13"/>
      <c r="J65" s="117"/>
      <c r="K65" s="29"/>
      <c r="O65" s="1"/>
      <c r="P65" s="1"/>
      <c r="U65" s="57"/>
      <c r="W65" s="12"/>
      <c r="X65" s="12"/>
      <c r="Y65" s="12"/>
    </row>
    <row r="66" spans="3:25" ht="36.75" customHeight="1" x14ac:dyDescent="0.25">
      <c r="C66" s="303" t="s">
        <v>381</v>
      </c>
      <c r="D66" s="303"/>
      <c r="E66" s="303"/>
      <c r="F66" s="303"/>
      <c r="G66" s="303"/>
      <c r="H66" s="303"/>
      <c r="I66" s="13"/>
      <c r="J66" s="117"/>
      <c r="K66" s="29"/>
      <c r="O66" s="1"/>
      <c r="P66" s="1"/>
      <c r="U66" s="57"/>
      <c r="W66" s="12"/>
      <c r="X66" s="12"/>
      <c r="Y66" s="12"/>
    </row>
    <row r="67" spans="3:25" ht="36" x14ac:dyDescent="0.25">
      <c r="C67" s="298" t="s">
        <v>273</v>
      </c>
      <c r="D67" s="298"/>
      <c r="E67" s="298"/>
      <c r="F67" s="222" t="s">
        <v>269</v>
      </c>
      <c r="G67" s="222" t="s">
        <v>270</v>
      </c>
      <c r="H67" s="222" t="s">
        <v>271</v>
      </c>
      <c r="I67" s="222" t="s">
        <v>274</v>
      </c>
      <c r="J67" s="225" t="s">
        <v>0</v>
      </c>
      <c r="K67" s="29"/>
      <c r="O67" s="1"/>
      <c r="P67" s="1"/>
      <c r="U67" s="57"/>
      <c r="W67" s="12"/>
      <c r="X67" s="12"/>
      <c r="Y67" s="12"/>
    </row>
    <row r="68" spans="3:25" x14ac:dyDescent="0.25">
      <c r="C68" s="248"/>
      <c r="D68" s="248"/>
      <c r="E68" s="248"/>
      <c r="F68" s="95"/>
      <c r="G68" s="95"/>
      <c r="H68" s="95"/>
      <c r="I68" s="95"/>
      <c r="J68" s="223"/>
      <c r="K68" s="29"/>
      <c r="M68" s="13" t="str">
        <f t="shared" ref="M68:M72" si="3">IF(J68="X","[Bracket] the information you claim as confidential","")</f>
        <v/>
      </c>
      <c r="O68" s="1"/>
      <c r="P68" s="1"/>
      <c r="U68" s="57"/>
      <c r="W68" s="12"/>
      <c r="X68" s="12"/>
      <c r="Y68" s="12"/>
    </row>
    <row r="69" spans="3:25" x14ac:dyDescent="0.25">
      <c r="C69" s="248"/>
      <c r="D69" s="248"/>
      <c r="E69" s="248"/>
      <c r="F69" s="95"/>
      <c r="G69" s="95"/>
      <c r="H69" s="95"/>
      <c r="I69" s="95"/>
      <c r="J69" s="223"/>
      <c r="K69" s="29"/>
      <c r="M69" s="13" t="str">
        <f t="shared" si="3"/>
        <v/>
      </c>
      <c r="O69" s="1"/>
      <c r="P69" s="1"/>
      <c r="U69" s="57"/>
      <c r="W69" s="12"/>
      <c r="X69" s="12"/>
      <c r="Y69" s="12"/>
    </row>
    <row r="70" spans="3:25" x14ac:dyDescent="0.25">
      <c r="C70" s="248"/>
      <c r="D70" s="248"/>
      <c r="E70" s="248"/>
      <c r="F70" s="95"/>
      <c r="G70" s="95"/>
      <c r="H70" s="95"/>
      <c r="I70" s="95"/>
      <c r="J70" s="223"/>
      <c r="K70" s="29"/>
      <c r="M70" s="13" t="str">
        <f t="shared" si="3"/>
        <v/>
      </c>
      <c r="O70" s="1"/>
      <c r="P70" s="1"/>
      <c r="U70" s="57"/>
      <c r="W70" s="12"/>
      <c r="X70" s="12"/>
      <c r="Y70" s="12"/>
    </row>
    <row r="71" spans="3:25" x14ac:dyDescent="0.25">
      <c r="C71" s="248"/>
      <c r="D71" s="248"/>
      <c r="E71" s="248"/>
      <c r="F71" s="95"/>
      <c r="G71" s="95"/>
      <c r="H71" s="95"/>
      <c r="I71" s="95"/>
      <c r="J71" s="223"/>
      <c r="K71" s="29"/>
      <c r="M71" s="13" t="str">
        <f t="shared" si="3"/>
        <v/>
      </c>
      <c r="O71" s="1"/>
      <c r="P71" s="1"/>
      <c r="U71" s="57"/>
      <c r="W71" s="12"/>
      <c r="X71" s="12"/>
      <c r="Y71" s="12"/>
    </row>
    <row r="72" spans="3:25" x14ac:dyDescent="0.25">
      <c r="C72" s="248"/>
      <c r="D72" s="248"/>
      <c r="E72" s="248"/>
      <c r="F72" s="95"/>
      <c r="G72" s="95"/>
      <c r="H72" s="95"/>
      <c r="I72" s="95"/>
      <c r="J72" s="223"/>
      <c r="K72" s="29"/>
      <c r="M72" s="13" t="str">
        <f t="shared" si="3"/>
        <v/>
      </c>
      <c r="O72" s="1"/>
      <c r="P72" s="1"/>
      <c r="U72" s="57"/>
      <c r="W72" s="12"/>
      <c r="X72" s="12"/>
      <c r="Y72" s="12"/>
    </row>
    <row r="73" spans="3:25" ht="18.75" x14ac:dyDescent="0.25">
      <c r="C73" s="49"/>
      <c r="D73" s="49"/>
      <c r="E73" s="49"/>
      <c r="F73" s="49"/>
      <c r="G73" s="49"/>
      <c r="H73" s="49"/>
      <c r="I73" s="49"/>
      <c r="J73" s="85"/>
      <c r="K73" s="29"/>
      <c r="U73" s="57"/>
      <c r="W73" s="12"/>
      <c r="X73" s="12"/>
      <c r="Y73" s="12"/>
    </row>
    <row r="74" spans="3:25" ht="19.5" customHeight="1" x14ac:dyDescent="0.25">
      <c r="C74" s="264" t="s">
        <v>101</v>
      </c>
      <c r="D74" s="264"/>
      <c r="E74" s="264"/>
      <c r="F74" s="264"/>
      <c r="G74" s="264"/>
      <c r="H74" s="264"/>
      <c r="I74" s="264"/>
      <c r="J74" s="264"/>
      <c r="K74" s="7"/>
      <c r="M74" s="13" t="str">
        <f t="shared" si="0"/>
        <v/>
      </c>
      <c r="W74" s="12"/>
      <c r="X74" s="12"/>
      <c r="Y74" s="12"/>
    </row>
    <row r="75" spans="3:25" ht="15.75" customHeight="1" x14ac:dyDescent="0.25">
      <c r="C75" s="15"/>
      <c r="D75" s="15"/>
      <c r="E75" s="15"/>
      <c r="F75" s="15"/>
      <c r="G75" s="15"/>
      <c r="H75" s="15"/>
      <c r="I75" s="15"/>
      <c r="J75" s="7"/>
      <c r="K75" s="7"/>
      <c r="M75" s="13" t="str">
        <f t="shared" si="0"/>
        <v/>
      </c>
      <c r="W75" s="12"/>
      <c r="X75" s="12"/>
      <c r="Y75" s="12"/>
    </row>
    <row r="76" spans="3:25" ht="115.5" customHeight="1" x14ac:dyDescent="0.25">
      <c r="C76" s="305" t="s">
        <v>385</v>
      </c>
      <c r="D76" s="305"/>
      <c r="E76" s="305"/>
      <c r="F76" s="305"/>
      <c r="G76" s="305"/>
      <c r="H76" s="305"/>
      <c r="I76" s="305"/>
      <c r="J76" s="27"/>
      <c r="K76" s="8"/>
      <c r="M76" s="13" t="str">
        <f t="shared" si="0"/>
        <v/>
      </c>
      <c r="W76" s="12"/>
      <c r="X76" s="12"/>
      <c r="Y76" s="12"/>
    </row>
    <row r="77" spans="3:25" ht="90.4" customHeight="1" x14ac:dyDescent="0.25">
      <c r="C77" s="222" t="s">
        <v>67</v>
      </c>
      <c r="D77" s="222" t="s">
        <v>2</v>
      </c>
      <c r="E77" s="222" t="s">
        <v>1</v>
      </c>
      <c r="F77" s="62" t="s">
        <v>218</v>
      </c>
      <c r="G77" s="222" t="s">
        <v>220</v>
      </c>
      <c r="H77" s="222" t="s">
        <v>275</v>
      </c>
      <c r="I77" s="222" t="s">
        <v>201</v>
      </c>
      <c r="J77" s="225" t="s">
        <v>0</v>
      </c>
      <c r="K77" s="26"/>
      <c r="M77" s="13" t="str">
        <f t="shared" si="0"/>
        <v/>
      </c>
      <c r="N77" s="58"/>
      <c r="O77" s="58"/>
      <c r="P77" s="59"/>
      <c r="Q77" s="59"/>
      <c r="R77" s="59"/>
      <c r="S77" s="59"/>
      <c r="T77" s="59"/>
      <c r="U77" s="59"/>
      <c r="V77" s="59"/>
      <c r="W77" s="25"/>
      <c r="X77" s="22"/>
      <c r="Y77" s="12"/>
    </row>
    <row r="78" spans="3:25" x14ac:dyDescent="0.25">
      <c r="C78" s="297" t="s">
        <v>65</v>
      </c>
      <c r="D78" s="313" t="s">
        <v>112</v>
      </c>
      <c r="E78" s="123" t="s">
        <v>57</v>
      </c>
      <c r="F78" s="226"/>
      <c r="G78" s="105"/>
      <c r="H78" s="95"/>
      <c r="I78" s="95"/>
      <c r="J78" s="223"/>
      <c r="K78" s="163"/>
      <c r="M78" s="13" t="str">
        <f t="shared" si="0"/>
        <v/>
      </c>
      <c r="N78" s="55"/>
      <c r="O78" s="55"/>
      <c r="P78" s="60"/>
      <c r="Q78" s="61"/>
      <c r="R78" s="60"/>
      <c r="S78" s="23"/>
      <c r="T78" s="23"/>
      <c r="U78" s="23"/>
      <c r="V78" s="23"/>
      <c r="W78" s="24"/>
      <c r="X78" s="22"/>
      <c r="Y78" s="12"/>
    </row>
    <row r="79" spans="3:25" ht="58.5" customHeight="1" x14ac:dyDescent="0.25">
      <c r="C79" s="297"/>
      <c r="D79" s="313"/>
      <c r="E79" s="123" t="s">
        <v>124</v>
      </c>
      <c r="F79" s="226"/>
      <c r="G79" s="105"/>
      <c r="H79" s="95"/>
      <c r="I79" s="95"/>
      <c r="J79" s="223"/>
      <c r="K79" s="163"/>
      <c r="M79" s="13" t="str">
        <f t="shared" si="0"/>
        <v/>
      </c>
      <c r="N79" s="55"/>
      <c r="O79" s="55"/>
      <c r="P79" s="60"/>
      <c r="Q79" s="61"/>
      <c r="R79" s="60"/>
      <c r="S79" s="23"/>
      <c r="T79" s="23"/>
      <c r="U79" s="23"/>
      <c r="V79" s="23"/>
      <c r="W79" s="22"/>
      <c r="X79" s="22"/>
      <c r="Y79" s="12"/>
    </row>
    <row r="80" spans="3:25" ht="28.5" customHeight="1" x14ac:dyDescent="0.25">
      <c r="C80" s="297"/>
      <c r="D80" s="131" t="s">
        <v>114</v>
      </c>
      <c r="E80" s="132"/>
      <c r="F80" s="226"/>
      <c r="G80" s="105"/>
      <c r="H80" s="95"/>
      <c r="I80" s="95"/>
      <c r="J80" s="223"/>
      <c r="K80" s="163"/>
      <c r="M80" s="13" t="str">
        <f t="shared" si="0"/>
        <v/>
      </c>
      <c r="N80" s="55"/>
      <c r="O80" s="55"/>
      <c r="P80" s="60"/>
      <c r="Q80" s="60"/>
      <c r="R80" s="60"/>
      <c r="S80" s="23"/>
      <c r="T80" s="23"/>
      <c r="U80" s="23"/>
      <c r="V80" s="23"/>
      <c r="W80" s="22"/>
      <c r="X80" s="22"/>
      <c r="Y80" s="12"/>
    </row>
    <row r="81" spans="3:25" ht="21.4" customHeight="1" x14ac:dyDescent="0.25">
      <c r="C81" s="297"/>
      <c r="D81" s="131" t="s">
        <v>115</v>
      </c>
      <c r="E81" s="133"/>
      <c r="F81" s="226"/>
      <c r="G81" s="105"/>
      <c r="H81" s="95"/>
      <c r="I81" s="95"/>
      <c r="J81" s="223"/>
      <c r="K81" s="163"/>
      <c r="M81" s="13" t="str">
        <f t="shared" si="0"/>
        <v/>
      </c>
      <c r="N81" s="55"/>
      <c r="O81" s="55"/>
      <c r="P81" s="60"/>
      <c r="Q81" s="60"/>
      <c r="R81" s="60"/>
      <c r="S81" s="23"/>
      <c r="T81" s="23"/>
      <c r="U81" s="23"/>
      <c r="V81" s="23"/>
      <c r="W81" s="22"/>
      <c r="X81" s="22"/>
      <c r="Y81" s="12"/>
    </row>
    <row r="82" spans="3:25" ht="14.65" customHeight="1" x14ac:dyDescent="0.25">
      <c r="C82" s="297"/>
      <c r="D82" s="131" t="s">
        <v>41</v>
      </c>
      <c r="E82" s="132"/>
      <c r="F82" s="226"/>
      <c r="G82" s="105"/>
      <c r="H82" s="95"/>
      <c r="I82" s="95"/>
      <c r="J82" s="223"/>
      <c r="K82" s="163"/>
      <c r="M82" s="13" t="str">
        <f t="shared" si="0"/>
        <v/>
      </c>
      <c r="N82" s="55"/>
      <c r="O82" s="55"/>
      <c r="P82" s="60"/>
      <c r="Q82" s="60"/>
      <c r="R82" s="60"/>
      <c r="S82" s="23"/>
      <c r="T82" s="23"/>
      <c r="U82" s="23"/>
      <c r="V82" s="23"/>
      <c r="W82" s="22"/>
      <c r="X82" s="22"/>
      <c r="Y82" s="12"/>
    </row>
    <row r="83" spans="3:25" ht="19.899999999999999" customHeight="1" x14ac:dyDescent="0.25">
      <c r="C83" s="297"/>
      <c r="D83" s="321" t="s">
        <v>33</v>
      </c>
      <c r="E83" s="134" t="s">
        <v>282</v>
      </c>
      <c r="F83" s="226"/>
      <c r="G83" s="105"/>
      <c r="H83" s="95"/>
      <c r="I83" s="95"/>
      <c r="J83" s="223"/>
      <c r="K83" s="163"/>
      <c r="M83" s="13" t="str">
        <f t="shared" si="0"/>
        <v/>
      </c>
      <c r="N83" s="55"/>
      <c r="O83" s="55"/>
      <c r="P83" s="60"/>
      <c r="Q83" s="60"/>
      <c r="R83" s="60"/>
      <c r="S83" s="23"/>
      <c r="T83" s="23"/>
      <c r="U83" s="23"/>
      <c r="V83" s="23"/>
      <c r="W83" s="22"/>
      <c r="X83" s="22"/>
      <c r="Y83" s="12"/>
    </row>
    <row r="84" spans="3:25" ht="21.4" customHeight="1" x14ac:dyDescent="0.25">
      <c r="C84" s="297"/>
      <c r="D84" s="321"/>
      <c r="E84" s="134" t="s">
        <v>283</v>
      </c>
      <c r="F84" s="226"/>
      <c r="G84" s="105"/>
      <c r="H84" s="95"/>
      <c r="I84" s="95"/>
      <c r="J84" s="223"/>
      <c r="K84" s="163"/>
      <c r="M84" s="13" t="str">
        <f t="shared" si="0"/>
        <v/>
      </c>
      <c r="N84" s="55"/>
      <c r="O84" s="55"/>
      <c r="P84" s="60"/>
      <c r="Q84" s="60"/>
      <c r="R84" s="60"/>
      <c r="S84" s="23"/>
      <c r="T84" s="23"/>
      <c r="U84" s="23"/>
      <c r="V84" s="23"/>
      <c r="W84" s="22"/>
      <c r="X84" s="22"/>
      <c r="Y84" s="12"/>
    </row>
    <row r="85" spans="3:25" ht="27" customHeight="1" x14ac:dyDescent="0.25">
      <c r="C85" s="297"/>
      <c r="D85" s="304" t="s">
        <v>31</v>
      </c>
      <c r="E85" s="135" t="s">
        <v>125</v>
      </c>
      <c r="F85" s="226"/>
      <c r="G85" s="105"/>
      <c r="H85" s="95"/>
      <c r="I85" s="95"/>
      <c r="J85" s="223"/>
      <c r="K85" s="163"/>
      <c r="M85" s="13" t="str">
        <f t="shared" si="0"/>
        <v/>
      </c>
      <c r="N85" s="55"/>
      <c r="O85" s="55"/>
      <c r="P85" s="60"/>
      <c r="Q85" s="60"/>
      <c r="R85" s="60"/>
      <c r="S85" s="23"/>
      <c r="T85" s="23"/>
      <c r="U85" s="23"/>
      <c r="V85" s="23"/>
      <c r="W85" s="22"/>
      <c r="X85" s="22"/>
      <c r="Y85" s="12"/>
    </row>
    <row r="86" spans="3:25" ht="30" customHeight="1" x14ac:dyDescent="0.25">
      <c r="C86" s="297"/>
      <c r="D86" s="304"/>
      <c r="E86" s="135" t="s">
        <v>126</v>
      </c>
      <c r="F86" s="226"/>
      <c r="G86" s="105"/>
      <c r="H86" s="95"/>
      <c r="I86" s="95"/>
      <c r="J86" s="223"/>
      <c r="K86" s="163"/>
      <c r="M86" s="13" t="str">
        <f t="shared" si="0"/>
        <v/>
      </c>
      <c r="N86" s="55"/>
      <c r="O86" s="55"/>
      <c r="P86" s="60"/>
      <c r="Q86" s="60"/>
      <c r="R86" s="60"/>
      <c r="S86" s="23"/>
      <c r="T86" s="23"/>
      <c r="U86" s="23"/>
      <c r="V86" s="23"/>
      <c r="W86" s="22"/>
      <c r="X86" s="22"/>
      <c r="Y86" s="12"/>
    </row>
    <row r="87" spans="3:25" ht="34.5" customHeight="1" x14ac:dyDescent="0.25">
      <c r="C87" s="297"/>
      <c r="D87" s="304"/>
      <c r="E87" s="135" t="s">
        <v>280</v>
      </c>
      <c r="F87" s="226"/>
      <c r="G87" s="105"/>
      <c r="H87" s="95"/>
      <c r="I87" s="95"/>
      <c r="J87" s="223"/>
      <c r="K87" s="163"/>
      <c r="M87" s="13" t="str">
        <f t="shared" si="0"/>
        <v/>
      </c>
      <c r="N87" s="55"/>
      <c r="O87" s="55"/>
      <c r="P87" s="60"/>
      <c r="Q87" s="60"/>
      <c r="R87" s="60"/>
      <c r="S87" s="23"/>
      <c r="T87" s="23"/>
      <c r="U87" s="23"/>
      <c r="V87" s="23"/>
      <c r="W87" s="22"/>
      <c r="X87" s="22"/>
      <c r="Y87" s="12"/>
    </row>
    <row r="88" spans="3:25" ht="48" x14ac:dyDescent="0.25">
      <c r="C88" s="297"/>
      <c r="D88" s="304"/>
      <c r="E88" s="135" t="s">
        <v>295</v>
      </c>
      <c r="F88" s="226"/>
      <c r="G88" s="105"/>
      <c r="H88" s="95"/>
      <c r="I88" s="95"/>
      <c r="J88" s="223"/>
      <c r="K88" s="163"/>
      <c r="M88" s="13" t="str">
        <f t="shared" si="0"/>
        <v/>
      </c>
      <c r="N88" s="55"/>
      <c r="O88" s="55"/>
      <c r="P88" s="60"/>
      <c r="Q88" s="60"/>
      <c r="R88" s="60"/>
      <c r="S88" s="23"/>
      <c r="T88" s="23"/>
      <c r="U88" s="23"/>
      <c r="V88" s="23"/>
      <c r="W88" s="22"/>
      <c r="X88" s="22"/>
      <c r="Y88" s="12"/>
    </row>
    <row r="89" spans="3:25" ht="24.4" customHeight="1" x14ac:dyDescent="0.25">
      <c r="C89" s="297"/>
      <c r="D89" s="304" t="s">
        <v>28</v>
      </c>
      <c r="E89" s="135" t="s">
        <v>296</v>
      </c>
      <c r="F89" s="226"/>
      <c r="G89" s="105"/>
      <c r="H89" s="95"/>
      <c r="I89" s="95"/>
      <c r="J89" s="223"/>
      <c r="K89" s="163"/>
      <c r="M89" s="13" t="str">
        <f t="shared" si="0"/>
        <v/>
      </c>
      <c r="N89" s="55"/>
      <c r="O89" s="55"/>
      <c r="P89" s="60"/>
      <c r="Q89" s="60"/>
      <c r="R89" s="60"/>
      <c r="S89" s="23"/>
      <c r="T89" s="23"/>
      <c r="U89" s="23"/>
      <c r="V89" s="23"/>
      <c r="W89" s="22"/>
      <c r="X89" s="22"/>
      <c r="Y89" s="12"/>
    </row>
    <row r="90" spans="3:25" ht="24" x14ac:dyDescent="0.25">
      <c r="C90" s="297"/>
      <c r="D90" s="304"/>
      <c r="E90" s="135" t="s">
        <v>297</v>
      </c>
      <c r="F90" s="226"/>
      <c r="G90" s="105"/>
      <c r="H90" s="95"/>
      <c r="I90" s="95"/>
      <c r="J90" s="223"/>
      <c r="K90" s="163"/>
      <c r="M90" s="13" t="str">
        <f t="shared" si="0"/>
        <v/>
      </c>
      <c r="N90" s="55"/>
      <c r="O90" s="55"/>
      <c r="P90" s="60"/>
      <c r="Q90" s="60"/>
      <c r="R90" s="60"/>
      <c r="S90" s="23"/>
      <c r="T90" s="23"/>
      <c r="U90" s="23"/>
      <c r="V90" s="23"/>
      <c r="W90" s="22"/>
      <c r="X90" s="22"/>
      <c r="Y90" s="12"/>
    </row>
    <row r="91" spans="3:25" ht="72" x14ac:dyDescent="0.25">
      <c r="C91" s="297"/>
      <c r="D91" s="304"/>
      <c r="E91" s="135" t="s">
        <v>383</v>
      </c>
      <c r="F91" s="226"/>
      <c r="G91" s="105"/>
      <c r="H91" s="95"/>
      <c r="I91" s="95"/>
      <c r="J91" s="223"/>
      <c r="K91" s="163"/>
      <c r="M91" s="13" t="str">
        <f t="shared" si="0"/>
        <v/>
      </c>
      <c r="N91" s="55"/>
      <c r="O91" s="55"/>
      <c r="P91" s="60"/>
      <c r="Q91" s="60"/>
      <c r="R91" s="60"/>
      <c r="S91" s="23"/>
      <c r="T91" s="23"/>
      <c r="U91" s="23"/>
      <c r="V91" s="23"/>
      <c r="W91" s="22"/>
      <c r="X91" s="22"/>
      <c r="Y91" s="12"/>
    </row>
    <row r="92" spans="3:25" ht="84" x14ac:dyDescent="0.25">
      <c r="C92" s="297"/>
      <c r="D92" s="304"/>
      <c r="E92" s="135" t="s">
        <v>382</v>
      </c>
      <c r="F92" s="226"/>
      <c r="G92" s="105"/>
      <c r="H92" s="95"/>
      <c r="I92" s="95"/>
      <c r="J92" s="223"/>
      <c r="K92" s="163"/>
      <c r="M92" s="13" t="str">
        <f t="shared" si="0"/>
        <v/>
      </c>
      <c r="N92" s="55"/>
      <c r="O92" s="55"/>
      <c r="P92" s="60"/>
      <c r="Q92" s="60"/>
      <c r="R92" s="60"/>
      <c r="S92" s="23"/>
      <c r="T92" s="23"/>
      <c r="U92" s="23"/>
      <c r="V92" s="23"/>
      <c r="W92" s="22"/>
      <c r="X92" s="22"/>
      <c r="Y92" s="12"/>
    </row>
    <row r="93" spans="3:25" ht="36" x14ac:dyDescent="0.25">
      <c r="C93" s="297"/>
      <c r="D93" s="304"/>
      <c r="E93" s="135" t="s">
        <v>127</v>
      </c>
      <c r="F93" s="226"/>
      <c r="G93" s="105"/>
      <c r="H93" s="95"/>
      <c r="I93" s="95"/>
      <c r="J93" s="223"/>
      <c r="K93" s="163"/>
      <c r="M93" s="13" t="str">
        <f t="shared" si="0"/>
        <v/>
      </c>
      <c r="N93" s="55"/>
      <c r="O93" s="55"/>
      <c r="P93" s="60"/>
      <c r="Q93" s="60"/>
      <c r="R93" s="60"/>
      <c r="S93" s="23"/>
      <c r="T93" s="23"/>
      <c r="U93" s="23"/>
      <c r="V93" s="23"/>
      <c r="W93" s="22"/>
      <c r="X93" s="22"/>
      <c r="Y93" s="12"/>
    </row>
    <row r="94" spans="3:25" ht="75.75" customHeight="1" x14ac:dyDescent="0.25">
      <c r="C94" s="297"/>
      <c r="D94" s="304"/>
      <c r="E94" s="135" t="s">
        <v>298</v>
      </c>
      <c r="F94" s="226"/>
      <c r="G94" s="105"/>
      <c r="H94" s="95"/>
      <c r="I94" s="95"/>
      <c r="J94" s="223"/>
      <c r="K94" s="163"/>
      <c r="M94" s="13" t="str">
        <f t="shared" si="0"/>
        <v/>
      </c>
      <c r="N94" s="55"/>
      <c r="O94" s="55"/>
      <c r="P94" s="60"/>
      <c r="Q94" s="60"/>
      <c r="R94" s="60"/>
      <c r="S94" s="23"/>
      <c r="T94" s="23"/>
      <c r="U94" s="23"/>
      <c r="V94" s="23"/>
      <c r="W94" s="22"/>
      <c r="X94" s="22"/>
      <c r="Y94" s="12"/>
    </row>
    <row r="95" spans="3:25" ht="11.65" customHeight="1" x14ac:dyDescent="0.25">
      <c r="C95" s="297"/>
      <c r="D95" s="131" t="s">
        <v>26</v>
      </c>
      <c r="E95" s="136"/>
      <c r="F95" s="226"/>
      <c r="G95" s="105"/>
      <c r="H95" s="95"/>
      <c r="I95" s="95"/>
      <c r="J95" s="223"/>
      <c r="K95" s="163"/>
      <c r="M95" s="13" t="str">
        <f t="shared" si="0"/>
        <v/>
      </c>
      <c r="N95" s="55"/>
      <c r="O95" s="55"/>
      <c r="P95" s="60"/>
      <c r="Q95" s="60"/>
      <c r="R95" s="60"/>
      <c r="S95" s="23"/>
      <c r="T95" s="23"/>
      <c r="U95" s="23"/>
      <c r="V95" s="23"/>
      <c r="W95" s="22"/>
      <c r="X95" s="22"/>
      <c r="Y95" s="12"/>
    </row>
    <row r="96" spans="3:25" ht="25.5" customHeight="1" x14ac:dyDescent="0.25">
      <c r="C96" s="297"/>
      <c r="D96" s="304" t="s">
        <v>128</v>
      </c>
      <c r="E96" s="135" t="s">
        <v>299</v>
      </c>
      <c r="F96" s="226"/>
      <c r="G96" s="105"/>
      <c r="H96" s="95"/>
      <c r="I96" s="95"/>
      <c r="J96" s="223"/>
      <c r="K96" s="163"/>
      <c r="M96" s="13" t="str">
        <f t="shared" si="0"/>
        <v/>
      </c>
      <c r="N96" s="55"/>
      <c r="O96" s="55"/>
      <c r="P96" s="60"/>
      <c r="Q96" s="60"/>
      <c r="R96" s="60"/>
      <c r="S96" s="23"/>
      <c r="T96" s="23"/>
      <c r="U96" s="23"/>
      <c r="V96" s="23"/>
      <c r="W96" s="22"/>
      <c r="X96" s="22"/>
      <c r="Y96" s="12"/>
    </row>
    <row r="97" spans="3:25" ht="22.9" customHeight="1" x14ac:dyDescent="0.25">
      <c r="C97" s="297"/>
      <c r="D97" s="304"/>
      <c r="E97" s="135" t="s">
        <v>129</v>
      </c>
      <c r="F97" s="226"/>
      <c r="G97" s="105"/>
      <c r="H97" s="95"/>
      <c r="I97" s="95"/>
      <c r="J97" s="223"/>
      <c r="K97" s="163"/>
      <c r="M97" s="13" t="str">
        <f t="shared" si="0"/>
        <v/>
      </c>
      <c r="N97" s="55"/>
      <c r="O97" s="55"/>
      <c r="P97" s="60"/>
      <c r="Q97" s="60"/>
      <c r="R97" s="60"/>
      <c r="S97" s="23"/>
      <c r="T97" s="23"/>
      <c r="U97" s="23"/>
      <c r="V97" s="23"/>
      <c r="W97" s="22"/>
      <c r="X97" s="22"/>
      <c r="Y97" s="12"/>
    </row>
    <row r="98" spans="3:25" ht="22.9" customHeight="1" x14ac:dyDescent="0.25">
      <c r="C98" s="297"/>
      <c r="D98" s="304" t="s">
        <v>19</v>
      </c>
      <c r="E98" s="135" t="s">
        <v>130</v>
      </c>
      <c r="F98" s="226"/>
      <c r="G98" s="105"/>
      <c r="H98" s="95"/>
      <c r="I98" s="95"/>
      <c r="J98" s="223"/>
      <c r="K98" s="163"/>
      <c r="M98" s="13" t="str">
        <f t="shared" si="0"/>
        <v/>
      </c>
      <c r="N98" s="55"/>
      <c r="O98" s="55"/>
      <c r="P98" s="60"/>
      <c r="Q98" s="60"/>
      <c r="R98" s="60"/>
      <c r="S98" s="23"/>
      <c r="T98" s="23"/>
      <c r="U98" s="23"/>
      <c r="V98" s="23"/>
      <c r="W98" s="22"/>
      <c r="X98" s="22"/>
      <c r="Y98" s="12"/>
    </row>
    <row r="99" spans="3:25" ht="24" x14ac:dyDescent="0.25">
      <c r="C99" s="297"/>
      <c r="D99" s="304"/>
      <c r="E99" s="135" t="s">
        <v>300</v>
      </c>
      <c r="F99" s="226"/>
      <c r="G99" s="105"/>
      <c r="H99" s="95"/>
      <c r="I99" s="95"/>
      <c r="J99" s="223"/>
      <c r="K99" s="163"/>
      <c r="M99" s="13" t="str">
        <f t="shared" si="0"/>
        <v/>
      </c>
      <c r="N99" s="55"/>
      <c r="O99" s="55"/>
      <c r="P99" s="60"/>
      <c r="Q99" s="60"/>
      <c r="R99" s="60"/>
      <c r="S99" s="23"/>
      <c r="T99" s="23"/>
      <c r="U99" s="23"/>
      <c r="V99" s="23"/>
      <c r="W99" s="22"/>
      <c r="X99" s="22"/>
      <c r="Y99" s="12"/>
    </row>
    <row r="100" spans="3:25" ht="24" x14ac:dyDescent="0.25">
      <c r="C100" s="297"/>
      <c r="D100" s="304" t="s">
        <v>17</v>
      </c>
      <c r="E100" s="135" t="s">
        <v>131</v>
      </c>
      <c r="F100" s="226"/>
      <c r="G100" s="105"/>
      <c r="H100" s="95"/>
      <c r="I100" s="95"/>
      <c r="J100" s="223"/>
      <c r="K100" s="163"/>
      <c r="M100" s="13" t="str">
        <f t="shared" si="0"/>
        <v/>
      </c>
      <c r="N100" s="55"/>
      <c r="O100" s="55"/>
      <c r="P100" s="60"/>
      <c r="Q100" s="60"/>
      <c r="R100" s="60"/>
      <c r="S100" s="23"/>
      <c r="T100" s="23"/>
      <c r="U100" s="23"/>
      <c r="V100" s="23"/>
      <c r="W100" s="22"/>
      <c r="X100" s="22"/>
      <c r="Y100" s="12"/>
    </row>
    <row r="101" spans="3:25" ht="64.5" customHeight="1" x14ac:dyDescent="0.25">
      <c r="C101" s="297"/>
      <c r="D101" s="304"/>
      <c r="E101" s="135" t="s">
        <v>301</v>
      </c>
      <c r="F101" s="226"/>
      <c r="G101" s="105"/>
      <c r="H101" s="95"/>
      <c r="I101" s="95"/>
      <c r="J101" s="223"/>
      <c r="K101" s="163"/>
      <c r="M101" s="13" t="str">
        <f t="shared" si="0"/>
        <v/>
      </c>
      <c r="N101" s="55"/>
      <c r="O101" s="55"/>
      <c r="P101" s="60"/>
      <c r="Q101" s="60"/>
      <c r="R101" s="60"/>
      <c r="S101" s="23"/>
      <c r="T101" s="23"/>
      <c r="U101" s="23"/>
      <c r="V101" s="23"/>
      <c r="W101" s="22"/>
      <c r="X101" s="22"/>
      <c r="Y101" s="12"/>
    </row>
    <row r="102" spans="3:25" ht="102.4" customHeight="1" x14ac:dyDescent="0.25">
      <c r="C102" s="297"/>
      <c r="D102" s="304" t="s">
        <v>16</v>
      </c>
      <c r="E102" s="135" t="s">
        <v>132</v>
      </c>
      <c r="F102" s="226"/>
      <c r="G102" s="105"/>
      <c r="H102" s="95"/>
      <c r="I102" s="95"/>
      <c r="J102" s="223"/>
      <c r="K102" s="163"/>
      <c r="M102" s="13" t="str">
        <f t="shared" si="0"/>
        <v/>
      </c>
      <c r="N102" s="55"/>
      <c r="O102" s="55"/>
      <c r="P102" s="60"/>
      <c r="Q102" s="60"/>
      <c r="R102" s="60"/>
      <c r="S102" s="23"/>
      <c r="T102" s="23"/>
      <c r="U102" s="23"/>
      <c r="V102" s="23"/>
      <c r="W102" s="22"/>
      <c r="X102" s="22"/>
      <c r="Y102" s="12"/>
    </row>
    <row r="103" spans="3:25" ht="25.15" customHeight="1" x14ac:dyDescent="0.25">
      <c r="C103" s="297"/>
      <c r="D103" s="304"/>
      <c r="E103" s="135" t="s">
        <v>133</v>
      </c>
      <c r="F103" s="226"/>
      <c r="G103" s="105"/>
      <c r="H103" s="95"/>
      <c r="I103" s="95"/>
      <c r="J103" s="223"/>
      <c r="K103" s="163"/>
      <c r="M103" s="13" t="str">
        <f t="shared" si="0"/>
        <v/>
      </c>
      <c r="N103" s="55"/>
      <c r="O103" s="55"/>
      <c r="P103" s="60"/>
      <c r="Q103" s="60"/>
      <c r="R103" s="60"/>
      <c r="S103" s="23"/>
      <c r="T103" s="23"/>
      <c r="U103" s="23"/>
      <c r="V103" s="23"/>
      <c r="W103" s="22"/>
      <c r="X103" s="22"/>
      <c r="Y103" s="12"/>
    </row>
    <row r="104" spans="3:25" ht="32.65" customHeight="1" x14ac:dyDescent="0.25">
      <c r="C104" s="297"/>
      <c r="D104" s="304"/>
      <c r="E104" s="135" t="s">
        <v>134</v>
      </c>
      <c r="F104" s="226"/>
      <c r="G104" s="105"/>
      <c r="H104" s="95"/>
      <c r="I104" s="95"/>
      <c r="J104" s="223"/>
      <c r="K104" s="163"/>
      <c r="M104" s="13" t="str">
        <f t="shared" si="0"/>
        <v/>
      </c>
      <c r="N104" s="55"/>
      <c r="O104" s="55"/>
      <c r="P104" s="60"/>
      <c r="Q104" s="60"/>
      <c r="R104" s="60"/>
      <c r="S104" s="23"/>
      <c r="T104" s="23"/>
      <c r="U104" s="23"/>
      <c r="V104" s="23"/>
      <c r="W104" s="22"/>
      <c r="X104" s="22"/>
      <c r="Y104" s="12"/>
    </row>
    <row r="105" spans="3:25" ht="24" x14ac:dyDescent="0.25">
      <c r="C105" s="297"/>
      <c r="D105" s="304"/>
      <c r="E105" s="135" t="s">
        <v>135</v>
      </c>
      <c r="F105" s="226"/>
      <c r="G105" s="105"/>
      <c r="H105" s="95"/>
      <c r="I105" s="95"/>
      <c r="J105" s="223"/>
      <c r="K105" s="163"/>
      <c r="M105" s="13" t="str">
        <f t="shared" si="0"/>
        <v/>
      </c>
      <c r="N105" s="55"/>
      <c r="O105" s="55"/>
      <c r="P105" s="60"/>
      <c r="Q105" s="60"/>
      <c r="R105" s="60"/>
      <c r="S105" s="23"/>
      <c r="T105" s="23"/>
      <c r="U105" s="23"/>
      <c r="V105" s="23"/>
      <c r="W105" s="22"/>
      <c r="X105" s="22"/>
      <c r="Y105" s="12"/>
    </row>
    <row r="106" spans="3:25" ht="36" x14ac:dyDescent="0.25">
      <c r="C106" s="297"/>
      <c r="D106" s="304"/>
      <c r="E106" s="135" t="s">
        <v>136</v>
      </c>
      <c r="F106" s="226"/>
      <c r="G106" s="105"/>
      <c r="H106" s="95"/>
      <c r="I106" s="95"/>
      <c r="J106" s="223"/>
      <c r="K106" s="163"/>
      <c r="M106" s="13" t="str">
        <f t="shared" si="0"/>
        <v/>
      </c>
      <c r="N106" s="55"/>
      <c r="O106" s="55"/>
      <c r="P106" s="60"/>
      <c r="Q106" s="60"/>
      <c r="R106" s="60"/>
      <c r="S106" s="23"/>
      <c r="T106" s="23"/>
      <c r="U106" s="23"/>
      <c r="V106" s="23"/>
      <c r="W106" s="22"/>
      <c r="X106" s="22"/>
      <c r="Y106" s="12"/>
    </row>
    <row r="107" spans="3:25" ht="23.65" customHeight="1" x14ac:dyDescent="0.25">
      <c r="C107" s="297"/>
      <c r="D107" s="304"/>
      <c r="E107" s="135" t="s">
        <v>137</v>
      </c>
      <c r="F107" s="226"/>
      <c r="G107" s="105"/>
      <c r="H107" s="95"/>
      <c r="I107" s="95"/>
      <c r="J107" s="223"/>
      <c r="K107" s="163"/>
      <c r="M107" s="13" t="str">
        <f t="shared" si="0"/>
        <v/>
      </c>
      <c r="N107" s="55"/>
      <c r="O107" s="55"/>
      <c r="P107" s="60"/>
      <c r="Q107" s="60"/>
      <c r="R107" s="60"/>
      <c r="S107" s="23"/>
      <c r="T107" s="23"/>
      <c r="U107" s="23"/>
      <c r="V107" s="23"/>
      <c r="W107" s="22"/>
      <c r="X107" s="22"/>
      <c r="Y107" s="12"/>
    </row>
    <row r="108" spans="3:25" ht="46.5" customHeight="1" x14ac:dyDescent="0.25">
      <c r="C108" s="297"/>
      <c r="D108" s="304"/>
      <c r="E108" s="135" t="s">
        <v>138</v>
      </c>
      <c r="F108" s="226"/>
      <c r="G108" s="105"/>
      <c r="H108" s="95"/>
      <c r="I108" s="95"/>
      <c r="J108" s="223"/>
      <c r="K108" s="163"/>
      <c r="M108" s="13" t="str">
        <f t="shared" si="0"/>
        <v/>
      </c>
      <c r="N108" s="55"/>
      <c r="O108" s="55"/>
      <c r="P108" s="60"/>
      <c r="Q108" s="60"/>
      <c r="R108" s="60"/>
      <c r="S108" s="23"/>
      <c r="T108" s="23"/>
      <c r="U108" s="23"/>
      <c r="V108" s="23"/>
      <c r="W108" s="22"/>
      <c r="X108" s="22"/>
      <c r="Y108" s="12"/>
    </row>
    <row r="109" spans="3:25" ht="45.75" customHeight="1" x14ac:dyDescent="0.25">
      <c r="C109" s="297"/>
      <c r="D109" s="304"/>
      <c r="E109" s="135" t="s">
        <v>139</v>
      </c>
      <c r="F109" s="226"/>
      <c r="G109" s="105"/>
      <c r="H109" s="95"/>
      <c r="I109" s="95"/>
      <c r="J109" s="223"/>
      <c r="K109" s="163"/>
      <c r="M109" s="13" t="str">
        <f t="shared" si="0"/>
        <v/>
      </c>
      <c r="N109" s="55"/>
      <c r="O109" s="55"/>
      <c r="P109" s="60"/>
      <c r="Q109" s="60"/>
      <c r="R109" s="60"/>
      <c r="S109" s="23"/>
      <c r="T109" s="23"/>
      <c r="U109" s="23"/>
      <c r="V109" s="23"/>
      <c r="W109" s="22"/>
      <c r="X109" s="22"/>
      <c r="Y109" s="12"/>
    </row>
    <row r="110" spans="3:25" x14ac:dyDescent="0.25">
      <c r="C110" s="297"/>
      <c r="D110" s="131" t="s">
        <v>14</v>
      </c>
      <c r="E110" s="132"/>
      <c r="F110" s="226"/>
      <c r="G110" s="105"/>
      <c r="H110" s="95"/>
      <c r="I110" s="95"/>
      <c r="J110" s="223"/>
      <c r="K110" s="163"/>
      <c r="M110" s="13" t="str">
        <f t="shared" si="0"/>
        <v/>
      </c>
      <c r="N110" s="55"/>
      <c r="O110" s="55"/>
      <c r="P110" s="60"/>
      <c r="Q110" s="60"/>
      <c r="R110" s="60"/>
      <c r="S110" s="23"/>
      <c r="T110" s="23"/>
      <c r="U110" s="23"/>
      <c r="V110" s="23"/>
      <c r="W110" s="22"/>
      <c r="X110" s="22"/>
      <c r="Y110" s="12"/>
    </row>
    <row r="111" spans="3:25" ht="24" x14ac:dyDescent="0.25">
      <c r="C111" s="297"/>
      <c r="D111" s="304" t="s">
        <v>13</v>
      </c>
      <c r="E111" s="135" t="s">
        <v>302</v>
      </c>
      <c r="F111" s="226"/>
      <c r="G111" s="105"/>
      <c r="H111" s="95"/>
      <c r="I111" s="95"/>
      <c r="J111" s="223"/>
      <c r="K111" s="163"/>
      <c r="M111" s="13" t="str">
        <f t="shared" si="0"/>
        <v/>
      </c>
      <c r="N111" s="55"/>
      <c r="O111" s="55"/>
      <c r="P111" s="60"/>
      <c r="Q111" s="60"/>
      <c r="R111" s="60"/>
      <c r="S111" s="23"/>
      <c r="T111" s="23"/>
      <c r="U111" s="23"/>
      <c r="V111" s="23"/>
      <c r="W111" s="22"/>
      <c r="X111" s="22"/>
      <c r="Y111" s="12"/>
    </row>
    <row r="112" spans="3:25" ht="45.75" customHeight="1" x14ac:dyDescent="0.25">
      <c r="C112" s="297"/>
      <c r="D112" s="304"/>
      <c r="E112" s="135" t="s">
        <v>303</v>
      </c>
      <c r="F112" s="226"/>
      <c r="G112" s="105"/>
      <c r="H112" s="95"/>
      <c r="I112" s="95"/>
      <c r="J112" s="223"/>
      <c r="K112" s="163"/>
      <c r="M112" s="13" t="str">
        <f t="shared" si="0"/>
        <v/>
      </c>
      <c r="N112" s="55"/>
      <c r="O112" s="55"/>
      <c r="P112" s="60"/>
      <c r="Q112" s="60"/>
      <c r="R112" s="60"/>
      <c r="S112" s="23"/>
      <c r="T112" s="23"/>
      <c r="U112" s="23"/>
      <c r="V112" s="23"/>
      <c r="W112" s="22"/>
      <c r="X112" s="22"/>
      <c r="Y112" s="12"/>
    </row>
    <row r="113" spans="3:25" ht="69.75" customHeight="1" x14ac:dyDescent="0.25">
      <c r="C113" s="297"/>
      <c r="D113" s="304"/>
      <c r="E113" s="135" t="s">
        <v>304</v>
      </c>
      <c r="F113" s="226"/>
      <c r="G113" s="105"/>
      <c r="H113" s="95"/>
      <c r="I113" s="95"/>
      <c r="J113" s="223"/>
      <c r="K113" s="163"/>
      <c r="M113" s="13" t="str">
        <f t="shared" si="0"/>
        <v/>
      </c>
      <c r="N113" s="55"/>
      <c r="O113" s="55"/>
      <c r="P113" s="60"/>
      <c r="Q113" s="60"/>
      <c r="R113" s="60"/>
      <c r="S113" s="23"/>
      <c r="T113" s="23"/>
      <c r="U113" s="23"/>
      <c r="V113" s="23"/>
      <c r="W113" s="22"/>
      <c r="X113" s="22"/>
      <c r="Y113" s="12"/>
    </row>
    <row r="114" spans="3:25" ht="36" x14ac:dyDescent="0.25">
      <c r="C114" s="297"/>
      <c r="D114" s="304"/>
      <c r="E114" s="135" t="s">
        <v>305</v>
      </c>
      <c r="F114" s="226"/>
      <c r="G114" s="105"/>
      <c r="H114" s="95"/>
      <c r="I114" s="95"/>
      <c r="J114" s="223"/>
      <c r="K114" s="163"/>
      <c r="M114" s="13" t="str">
        <f t="shared" ref="M114:M190" si="4">IF(J114="X","[Bracket] the information you claim as confidential","")</f>
        <v/>
      </c>
      <c r="N114" s="55"/>
      <c r="O114" s="55"/>
      <c r="P114" s="60"/>
      <c r="Q114" s="60"/>
      <c r="R114" s="60"/>
      <c r="S114" s="23"/>
      <c r="T114" s="23"/>
      <c r="U114" s="23"/>
      <c r="V114" s="23"/>
      <c r="W114" s="22"/>
      <c r="X114" s="22"/>
      <c r="Y114" s="12"/>
    </row>
    <row r="115" spans="3:25" ht="26.65" customHeight="1" x14ac:dyDescent="0.25">
      <c r="C115" s="297"/>
      <c r="D115" s="304"/>
      <c r="E115" s="135" t="s">
        <v>140</v>
      </c>
      <c r="F115" s="226"/>
      <c r="G115" s="105"/>
      <c r="H115" s="95"/>
      <c r="I115" s="95"/>
      <c r="J115" s="223"/>
      <c r="K115" s="163"/>
      <c r="M115" s="13" t="str">
        <f t="shared" si="4"/>
        <v/>
      </c>
      <c r="N115" s="55"/>
      <c r="O115" s="55"/>
      <c r="P115" s="60"/>
      <c r="Q115" s="60"/>
      <c r="R115" s="60"/>
      <c r="S115" s="23"/>
      <c r="T115" s="23"/>
      <c r="U115" s="23"/>
      <c r="V115" s="23"/>
      <c r="W115" s="22"/>
      <c r="X115" s="22"/>
      <c r="Y115" s="12"/>
    </row>
    <row r="116" spans="3:25" x14ac:dyDescent="0.25">
      <c r="C116" s="297"/>
      <c r="D116" s="304" t="s">
        <v>141</v>
      </c>
      <c r="E116" s="135" t="s">
        <v>142</v>
      </c>
      <c r="F116" s="226"/>
      <c r="G116" s="105"/>
      <c r="H116" s="95"/>
      <c r="I116" s="95"/>
      <c r="J116" s="223"/>
      <c r="K116" s="163"/>
      <c r="M116" s="13" t="str">
        <f t="shared" si="4"/>
        <v/>
      </c>
      <c r="N116" s="55"/>
      <c r="O116" s="55"/>
      <c r="P116" s="60"/>
      <c r="Q116" s="60"/>
      <c r="R116" s="60"/>
      <c r="S116" s="23"/>
      <c r="T116" s="23"/>
      <c r="U116" s="23"/>
      <c r="V116" s="23"/>
      <c r="W116" s="22"/>
      <c r="X116" s="22"/>
      <c r="Y116" s="12"/>
    </row>
    <row r="117" spans="3:25" x14ac:dyDescent="0.25">
      <c r="C117" s="297"/>
      <c r="D117" s="304"/>
      <c r="E117" s="135" t="s">
        <v>143</v>
      </c>
      <c r="F117" s="226"/>
      <c r="G117" s="105"/>
      <c r="H117" s="95"/>
      <c r="I117" s="95"/>
      <c r="J117" s="223"/>
      <c r="K117" s="163"/>
      <c r="M117" s="13" t="str">
        <f t="shared" si="4"/>
        <v/>
      </c>
      <c r="N117" s="55"/>
      <c r="O117" s="55"/>
      <c r="P117" s="60"/>
      <c r="Q117" s="60"/>
      <c r="R117" s="60"/>
      <c r="S117" s="23"/>
      <c r="T117" s="23"/>
      <c r="U117" s="23"/>
      <c r="V117" s="23"/>
      <c r="W117" s="22"/>
      <c r="X117" s="22"/>
      <c r="Y117" s="12"/>
    </row>
    <row r="118" spans="3:25" ht="22.15" customHeight="1" x14ac:dyDescent="0.25">
      <c r="C118" s="297"/>
      <c r="D118" s="131" t="s">
        <v>116</v>
      </c>
      <c r="E118" s="135" t="s">
        <v>144</v>
      </c>
      <c r="F118" s="226"/>
      <c r="G118" s="105"/>
      <c r="H118" s="95"/>
      <c r="I118" s="95"/>
      <c r="J118" s="223"/>
      <c r="K118" s="163"/>
      <c r="M118" s="13" t="str">
        <f t="shared" si="4"/>
        <v/>
      </c>
      <c r="N118" s="55"/>
      <c r="O118" s="55"/>
      <c r="P118" s="60"/>
      <c r="Q118" s="60"/>
      <c r="R118" s="60"/>
      <c r="S118" s="23"/>
      <c r="T118" s="23"/>
      <c r="U118" s="23"/>
      <c r="V118" s="23"/>
      <c r="W118" s="22"/>
      <c r="X118" s="22"/>
      <c r="Y118" s="12"/>
    </row>
    <row r="119" spans="3:25" ht="63.75" customHeight="1" x14ac:dyDescent="0.25">
      <c r="C119" s="297"/>
      <c r="D119" s="131" t="s">
        <v>11</v>
      </c>
      <c r="E119" s="137" t="s">
        <v>287</v>
      </c>
      <c r="F119" s="226"/>
      <c r="G119" s="105"/>
      <c r="H119" s="95"/>
      <c r="I119" s="95"/>
      <c r="J119" s="223"/>
      <c r="K119" s="163"/>
      <c r="M119" s="13" t="str">
        <f t="shared" si="4"/>
        <v/>
      </c>
      <c r="N119" s="55"/>
      <c r="O119" s="55"/>
      <c r="P119" s="60"/>
      <c r="Q119" s="60"/>
      <c r="R119" s="60"/>
      <c r="S119" s="23"/>
      <c r="T119" s="23"/>
      <c r="U119" s="23"/>
      <c r="V119" s="23"/>
      <c r="W119" s="22"/>
      <c r="X119" s="22"/>
      <c r="Y119" s="12"/>
    </row>
    <row r="120" spans="3:25" ht="24" x14ac:dyDescent="0.25">
      <c r="C120" s="297"/>
      <c r="D120" s="304" t="s">
        <v>29</v>
      </c>
      <c r="E120" s="135" t="s">
        <v>37</v>
      </c>
      <c r="F120" s="226"/>
      <c r="G120" s="105"/>
      <c r="H120" s="95"/>
      <c r="I120" s="95"/>
      <c r="J120" s="223"/>
      <c r="K120" s="163"/>
      <c r="M120" s="13" t="str">
        <f t="shared" si="4"/>
        <v/>
      </c>
      <c r="N120" s="55"/>
      <c r="O120" s="55"/>
      <c r="P120" s="60"/>
      <c r="Q120" s="60"/>
      <c r="R120" s="60"/>
      <c r="S120" s="23"/>
      <c r="T120" s="23"/>
      <c r="U120" s="23"/>
      <c r="V120" s="23"/>
      <c r="W120" s="22"/>
      <c r="X120" s="22"/>
      <c r="Y120" s="12"/>
    </row>
    <row r="121" spans="3:25" ht="72" x14ac:dyDescent="0.25">
      <c r="C121" s="297"/>
      <c r="D121" s="304"/>
      <c r="E121" s="167" t="s">
        <v>284</v>
      </c>
      <c r="F121" s="226"/>
      <c r="G121" s="105"/>
      <c r="H121" s="95"/>
      <c r="I121" s="95"/>
      <c r="J121" s="223"/>
      <c r="K121" s="163"/>
      <c r="M121" s="13" t="str">
        <f t="shared" si="4"/>
        <v/>
      </c>
      <c r="N121" s="55"/>
      <c r="O121" s="55"/>
      <c r="P121" s="60"/>
      <c r="Q121" s="60"/>
      <c r="R121" s="60"/>
      <c r="S121" s="23"/>
      <c r="T121" s="23"/>
      <c r="U121" s="23"/>
      <c r="V121" s="23"/>
      <c r="W121" s="22"/>
      <c r="X121" s="22"/>
      <c r="Y121" s="12"/>
    </row>
    <row r="122" spans="3:25" ht="16.149999999999999" customHeight="1" x14ac:dyDescent="0.25">
      <c r="C122" s="297"/>
      <c r="D122" s="304"/>
      <c r="E122" s="138"/>
      <c r="F122" s="226"/>
      <c r="G122" s="105"/>
      <c r="H122" s="95"/>
      <c r="I122" s="95"/>
      <c r="J122" s="223"/>
      <c r="K122" s="163"/>
      <c r="M122" s="13" t="str">
        <f t="shared" si="4"/>
        <v/>
      </c>
      <c r="N122" s="55"/>
      <c r="O122" s="55"/>
      <c r="P122" s="60"/>
      <c r="Q122" s="60"/>
      <c r="R122" s="60"/>
      <c r="S122" s="23"/>
      <c r="T122" s="23"/>
      <c r="U122" s="23"/>
      <c r="V122" s="23"/>
      <c r="W122" s="22"/>
      <c r="X122" s="22"/>
      <c r="Y122" s="12"/>
    </row>
    <row r="123" spans="3:25" x14ac:dyDescent="0.25">
      <c r="C123" s="297"/>
      <c r="D123" s="304"/>
      <c r="E123" s="138"/>
      <c r="F123" s="226"/>
      <c r="G123" s="105"/>
      <c r="H123" s="95"/>
      <c r="I123" s="95"/>
      <c r="J123" s="223"/>
      <c r="K123" s="163"/>
      <c r="M123" s="13" t="str">
        <f t="shared" si="4"/>
        <v/>
      </c>
      <c r="N123" s="55"/>
      <c r="O123" s="55"/>
      <c r="P123" s="60"/>
      <c r="Q123" s="60"/>
      <c r="R123" s="60"/>
      <c r="S123" s="23"/>
      <c r="T123" s="23"/>
      <c r="U123" s="23"/>
      <c r="V123" s="23"/>
      <c r="W123" s="22"/>
      <c r="X123" s="22"/>
      <c r="Y123" s="12"/>
    </row>
    <row r="124" spans="3:25" x14ac:dyDescent="0.25">
      <c r="C124" s="297"/>
      <c r="D124" s="304"/>
      <c r="E124" s="138"/>
      <c r="F124" s="226"/>
      <c r="G124" s="105"/>
      <c r="H124" s="95"/>
      <c r="I124" s="95"/>
      <c r="J124" s="223"/>
      <c r="K124" s="163"/>
      <c r="M124" s="13" t="str">
        <f t="shared" si="4"/>
        <v/>
      </c>
      <c r="N124" s="55"/>
      <c r="O124" s="55"/>
      <c r="P124" s="60"/>
      <c r="Q124" s="60"/>
      <c r="R124" s="60"/>
      <c r="S124" s="23"/>
      <c r="T124" s="23"/>
      <c r="U124" s="23"/>
      <c r="V124" s="23"/>
      <c r="W124" s="22"/>
      <c r="X124" s="22"/>
      <c r="Y124" s="12"/>
    </row>
    <row r="125" spans="3:25" x14ac:dyDescent="0.25">
      <c r="C125" s="297"/>
      <c r="D125" s="304"/>
      <c r="E125" s="139"/>
      <c r="F125" s="226"/>
      <c r="G125" s="105"/>
      <c r="H125" s="95"/>
      <c r="I125" s="95"/>
      <c r="J125" s="223"/>
      <c r="K125" s="163"/>
      <c r="M125" s="13" t="str">
        <f t="shared" si="4"/>
        <v/>
      </c>
      <c r="N125" s="55"/>
      <c r="O125" s="55"/>
      <c r="P125" s="60"/>
      <c r="Q125" s="60"/>
      <c r="R125" s="60"/>
      <c r="S125" s="23"/>
      <c r="T125" s="23"/>
      <c r="U125" s="23"/>
      <c r="V125" s="23"/>
      <c r="W125" s="22"/>
      <c r="X125" s="22"/>
      <c r="Y125" s="12"/>
    </row>
    <row r="126" spans="3:25" ht="25.15" customHeight="1" x14ac:dyDescent="0.25">
      <c r="C126" s="297" t="s">
        <v>59</v>
      </c>
      <c r="D126" s="126" t="s">
        <v>63</v>
      </c>
      <c r="E126" s="125"/>
      <c r="F126" s="226"/>
      <c r="G126" s="168"/>
      <c r="H126" s="95"/>
      <c r="I126" s="95"/>
      <c r="J126" s="223"/>
      <c r="K126" s="163"/>
      <c r="M126" s="13" t="str">
        <f t="shared" si="4"/>
        <v/>
      </c>
      <c r="N126" s="55"/>
      <c r="O126" s="55"/>
      <c r="P126" s="60"/>
      <c r="Q126" s="60"/>
      <c r="R126" s="60"/>
      <c r="S126" s="23"/>
      <c r="T126" s="23"/>
      <c r="U126" s="23"/>
      <c r="V126" s="23"/>
      <c r="W126" s="22"/>
      <c r="X126" s="22"/>
      <c r="Y126" s="12"/>
    </row>
    <row r="127" spans="3:25" x14ac:dyDescent="0.25">
      <c r="C127" s="297"/>
      <c r="D127" s="126" t="s">
        <v>56</v>
      </c>
      <c r="E127" s="125"/>
      <c r="F127" s="226"/>
      <c r="G127" s="168"/>
      <c r="H127" s="95"/>
      <c r="I127" s="95"/>
      <c r="J127" s="223"/>
      <c r="K127" s="163"/>
      <c r="M127" s="13" t="str">
        <f t="shared" si="4"/>
        <v/>
      </c>
      <c r="N127" s="55"/>
      <c r="O127" s="55"/>
      <c r="P127" s="60"/>
      <c r="Q127" s="60"/>
      <c r="R127" s="60"/>
      <c r="S127" s="23"/>
      <c r="T127" s="23"/>
      <c r="U127" s="23"/>
      <c r="V127" s="23"/>
      <c r="W127" s="22"/>
      <c r="X127" s="22"/>
      <c r="Y127" s="12"/>
    </row>
    <row r="128" spans="3:25" ht="24" x14ac:dyDescent="0.25">
      <c r="C128" s="297"/>
      <c r="D128" s="126" t="s">
        <v>50</v>
      </c>
      <c r="E128" s="125"/>
      <c r="F128" s="226"/>
      <c r="G128" s="168"/>
      <c r="H128" s="95"/>
      <c r="I128" s="95"/>
      <c r="J128" s="223"/>
      <c r="K128" s="163"/>
      <c r="M128" s="13" t="str">
        <f t="shared" si="4"/>
        <v/>
      </c>
      <c r="N128" s="55"/>
      <c r="O128" s="55"/>
      <c r="P128" s="60"/>
      <c r="Q128" s="60"/>
      <c r="R128" s="60"/>
      <c r="S128" s="23"/>
      <c r="T128" s="23"/>
      <c r="U128" s="23"/>
      <c r="V128" s="23"/>
      <c r="W128" s="22"/>
      <c r="X128" s="22"/>
      <c r="Y128" s="12"/>
    </row>
    <row r="129" spans="3:25" ht="24" x14ac:dyDescent="0.25">
      <c r="C129" s="297"/>
      <c r="D129" s="126" t="s">
        <v>45</v>
      </c>
      <c r="E129" s="125"/>
      <c r="F129" s="226"/>
      <c r="G129" s="168"/>
      <c r="H129" s="95"/>
      <c r="I129" s="95"/>
      <c r="J129" s="223"/>
      <c r="K129" s="163"/>
      <c r="M129" s="13" t="str">
        <f t="shared" si="4"/>
        <v/>
      </c>
      <c r="N129" s="55"/>
      <c r="O129" s="55"/>
      <c r="P129" s="60"/>
      <c r="Q129" s="60"/>
      <c r="R129" s="60"/>
      <c r="S129" s="23"/>
      <c r="T129" s="23"/>
      <c r="U129" s="23"/>
      <c r="V129" s="23"/>
      <c r="W129" s="22"/>
      <c r="X129" s="22"/>
      <c r="Y129" s="12"/>
    </row>
    <row r="130" spans="3:25" ht="24" x14ac:dyDescent="0.25">
      <c r="C130" s="297"/>
      <c r="D130" s="126" t="s">
        <v>43</v>
      </c>
      <c r="E130" s="125"/>
      <c r="F130" s="226"/>
      <c r="G130" s="168"/>
      <c r="H130" s="95"/>
      <c r="I130" s="95"/>
      <c r="J130" s="223"/>
      <c r="K130" s="163"/>
      <c r="M130" s="13" t="str">
        <f t="shared" si="4"/>
        <v/>
      </c>
      <c r="N130" s="55"/>
      <c r="O130" s="55"/>
      <c r="P130" s="60"/>
      <c r="Q130" s="60"/>
      <c r="R130" s="60"/>
      <c r="S130" s="23"/>
      <c r="T130" s="23"/>
      <c r="U130" s="23"/>
      <c r="V130" s="23"/>
      <c r="W130" s="22"/>
      <c r="X130" s="22"/>
      <c r="Y130" s="12"/>
    </row>
    <row r="131" spans="3:25" ht="24" x14ac:dyDescent="0.25">
      <c r="C131" s="297"/>
      <c r="D131" s="126" t="s">
        <v>396</v>
      </c>
      <c r="E131" s="125"/>
      <c r="F131" s="226"/>
      <c r="G131" s="168"/>
      <c r="H131" s="95"/>
      <c r="I131" s="95"/>
      <c r="J131" s="223"/>
      <c r="K131" s="163"/>
      <c r="M131" s="13" t="str">
        <f t="shared" si="4"/>
        <v/>
      </c>
      <c r="N131" s="55"/>
      <c r="O131" s="55"/>
      <c r="P131" s="60"/>
      <c r="Q131" s="60"/>
      <c r="R131" s="60"/>
      <c r="S131" s="23"/>
      <c r="T131" s="23"/>
      <c r="U131" s="23"/>
      <c r="V131" s="23"/>
      <c r="W131" s="22"/>
      <c r="X131" s="22"/>
      <c r="Y131" s="12"/>
    </row>
    <row r="132" spans="3:25" ht="36" x14ac:dyDescent="0.25">
      <c r="C132" s="297"/>
      <c r="D132" s="126" t="s">
        <v>40</v>
      </c>
      <c r="E132" s="125"/>
      <c r="F132" s="226"/>
      <c r="G132" s="168"/>
      <c r="H132" s="95"/>
      <c r="I132" s="95"/>
      <c r="J132" s="223"/>
      <c r="K132" s="163"/>
      <c r="M132" s="13" t="str">
        <f t="shared" si="4"/>
        <v/>
      </c>
      <c r="N132" s="55"/>
      <c r="O132" s="55"/>
      <c r="P132" s="60"/>
      <c r="Q132" s="60"/>
      <c r="R132" s="60"/>
      <c r="S132" s="23"/>
      <c r="T132" s="23"/>
      <c r="U132" s="23"/>
      <c r="V132" s="23"/>
      <c r="W132" s="22"/>
      <c r="X132" s="22"/>
      <c r="Y132" s="12"/>
    </row>
    <row r="133" spans="3:25" x14ac:dyDescent="0.25">
      <c r="C133" s="297"/>
      <c r="D133" s="126" t="s">
        <v>36</v>
      </c>
      <c r="E133" s="125"/>
      <c r="F133" s="226"/>
      <c r="G133" s="168"/>
      <c r="H133" s="95"/>
      <c r="I133" s="95"/>
      <c r="J133" s="223"/>
      <c r="K133" s="163"/>
      <c r="M133" s="13" t="str">
        <f t="shared" si="4"/>
        <v/>
      </c>
      <c r="N133" s="55"/>
      <c r="O133" s="55"/>
      <c r="P133" s="60"/>
      <c r="Q133" s="60"/>
      <c r="R133" s="60"/>
      <c r="S133" s="23"/>
      <c r="T133" s="23"/>
      <c r="U133" s="23"/>
      <c r="V133" s="23"/>
      <c r="W133" s="22"/>
      <c r="X133" s="22"/>
      <c r="Y133" s="12"/>
    </row>
    <row r="134" spans="3:25" x14ac:dyDescent="0.25">
      <c r="C134" s="297"/>
      <c r="D134" s="126" t="s">
        <v>32</v>
      </c>
      <c r="E134" s="125"/>
      <c r="F134" s="226"/>
      <c r="G134" s="168"/>
      <c r="H134" s="95"/>
      <c r="I134" s="95"/>
      <c r="J134" s="223"/>
      <c r="K134" s="163"/>
      <c r="M134" s="13" t="str">
        <f t="shared" si="4"/>
        <v/>
      </c>
      <c r="N134" s="55"/>
      <c r="O134" s="55"/>
      <c r="P134" s="60"/>
      <c r="Q134" s="60"/>
      <c r="R134" s="60"/>
      <c r="S134" s="23"/>
      <c r="T134" s="23"/>
      <c r="U134" s="23"/>
      <c r="V134" s="23"/>
      <c r="W134" s="22"/>
      <c r="X134" s="22"/>
      <c r="Y134" s="12"/>
    </row>
    <row r="135" spans="3:25" x14ac:dyDescent="0.25">
      <c r="C135" s="297"/>
      <c r="D135" s="126" t="s">
        <v>30</v>
      </c>
      <c r="E135" s="125"/>
      <c r="F135" s="226"/>
      <c r="G135" s="168"/>
      <c r="H135" s="95"/>
      <c r="I135" s="95"/>
      <c r="J135" s="223"/>
      <c r="K135" s="163"/>
      <c r="M135" s="13" t="str">
        <f t="shared" si="4"/>
        <v/>
      </c>
      <c r="N135" s="55"/>
      <c r="O135" s="55"/>
      <c r="P135" s="60"/>
      <c r="Q135" s="60"/>
      <c r="R135" s="60"/>
      <c r="S135" s="23"/>
      <c r="T135" s="23"/>
      <c r="U135" s="23"/>
      <c r="V135" s="23"/>
      <c r="W135" s="22"/>
      <c r="X135" s="22"/>
      <c r="Y135" s="12"/>
    </row>
    <row r="136" spans="3:25" ht="24" x14ac:dyDescent="0.25">
      <c r="C136" s="297"/>
      <c r="D136" s="126" t="s">
        <v>27</v>
      </c>
      <c r="E136" s="125"/>
      <c r="F136" s="226"/>
      <c r="G136" s="168"/>
      <c r="H136" s="95"/>
      <c r="I136" s="95"/>
      <c r="J136" s="223"/>
      <c r="K136" s="163"/>
      <c r="M136" s="13" t="str">
        <f t="shared" si="4"/>
        <v/>
      </c>
      <c r="N136" s="55"/>
      <c r="O136" s="55"/>
      <c r="P136" s="60"/>
      <c r="Q136" s="60"/>
      <c r="R136" s="60"/>
      <c r="S136" s="23"/>
      <c r="T136" s="23"/>
      <c r="U136" s="23"/>
      <c r="V136" s="23"/>
      <c r="W136" s="22"/>
      <c r="X136" s="22"/>
      <c r="Y136" s="12"/>
    </row>
    <row r="137" spans="3:25" x14ac:dyDescent="0.25">
      <c r="C137" s="297"/>
      <c r="D137" s="126" t="s">
        <v>25</v>
      </c>
      <c r="E137" s="125"/>
      <c r="F137" s="226"/>
      <c r="G137" s="168"/>
      <c r="H137" s="95"/>
      <c r="I137" s="95"/>
      <c r="J137" s="223"/>
      <c r="K137" s="163"/>
      <c r="M137" s="13" t="str">
        <f t="shared" si="4"/>
        <v/>
      </c>
      <c r="N137" s="55"/>
      <c r="O137" s="55"/>
      <c r="P137" s="60"/>
      <c r="Q137" s="60"/>
      <c r="R137" s="60"/>
      <c r="S137" s="23"/>
      <c r="T137" s="23"/>
      <c r="U137" s="23"/>
      <c r="V137" s="23"/>
      <c r="W137" s="22"/>
      <c r="X137" s="22"/>
      <c r="Y137" s="12"/>
    </row>
    <row r="138" spans="3:25" ht="27.75" customHeight="1" x14ac:dyDescent="0.25">
      <c r="C138" s="297"/>
      <c r="D138" s="126" t="s">
        <v>22</v>
      </c>
      <c r="E138" s="125"/>
      <c r="F138" s="226"/>
      <c r="G138" s="168"/>
      <c r="H138" s="95"/>
      <c r="I138" s="95"/>
      <c r="J138" s="223"/>
      <c r="K138" s="163"/>
      <c r="M138" s="13" t="str">
        <f t="shared" si="4"/>
        <v/>
      </c>
      <c r="N138" s="55"/>
      <c r="O138" s="55"/>
      <c r="P138" s="60"/>
      <c r="Q138" s="60"/>
      <c r="R138" s="60"/>
      <c r="S138" s="23"/>
      <c r="T138" s="23"/>
      <c r="U138" s="23"/>
      <c r="V138" s="23"/>
      <c r="W138" s="22"/>
      <c r="X138" s="22"/>
      <c r="Y138" s="12"/>
    </row>
    <row r="139" spans="3:25" x14ac:dyDescent="0.25">
      <c r="C139" s="297"/>
      <c r="D139" s="126" t="s">
        <v>29</v>
      </c>
      <c r="E139" s="95"/>
      <c r="F139" s="226"/>
      <c r="G139" s="168"/>
      <c r="H139" s="95"/>
      <c r="I139" s="95"/>
      <c r="J139" s="223"/>
      <c r="K139" s="163"/>
      <c r="M139" s="13" t="str">
        <f t="shared" si="4"/>
        <v/>
      </c>
      <c r="N139" s="55"/>
      <c r="O139" s="55"/>
      <c r="P139" s="60"/>
      <c r="Q139" s="60"/>
      <c r="R139" s="60"/>
      <c r="S139" s="23"/>
      <c r="T139" s="23"/>
      <c r="U139" s="23"/>
      <c r="V139" s="23"/>
      <c r="W139" s="22"/>
      <c r="X139" s="22"/>
      <c r="Y139" s="12"/>
    </row>
    <row r="140" spans="3:25" x14ac:dyDescent="0.25">
      <c r="C140" s="297" t="s">
        <v>52</v>
      </c>
      <c r="D140" s="127" t="s">
        <v>145</v>
      </c>
      <c r="E140" s="125"/>
      <c r="F140" s="226"/>
      <c r="G140" s="168"/>
      <c r="H140" s="95"/>
      <c r="I140" s="95"/>
      <c r="J140" s="223"/>
      <c r="K140" s="163"/>
      <c r="M140" s="13" t="str">
        <f t="shared" si="4"/>
        <v/>
      </c>
      <c r="N140" s="55"/>
      <c r="O140" s="55"/>
      <c r="P140" s="60"/>
      <c r="Q140" s="60"/>
      <c r="R140" s="60"/>
      <c r="S140" s="23"/>
      <c r="T140" s="23"/>
      <c r="U140" s="23"/>
      <c r="V140" s="23"/>
      <c r="W140" s="22"/>
      <c r="X140" s="22"/>
      <c r="Y140" s="12"/>
    </row>
    <row r="141" spans="3:25" x14ac:dyDescent="0.25">
      <c r="C141" s="297"/>
      <c r="D141" s="127" t="s">
        <v>146</v>
      </c>
      <c r="E141" s="125"/>
      <c r="F141" s="226"/>
      <c r="G141" s="168"/>
      <c r="H141" s="95"/>
      <c r="I141" s="95"/>
      <c r="J141" s="223"/>
      <c r="K141" s="163"/>
      <c r="M141" s="13" t="str">
        <f t="shared" si="4"/>
        <v/>
      </c>
      <c r="N141" s="55"/>
      <c r="O141" s="55"/>
      <c r="P141" s="60"/>
      <c r="Q141" s="60"/>
      <c r="R141" s="60"/>
      <c r="S141" s="23"/>
      <c r="T141" s="23"/>
      <c r="U141" s="23"/>
      <c r="V141" s="23"/>
      <c r="W141" s="22"/>
      <c r="X141" s="22"/>
      <c r="Y141" s="12"/>
    </row>
    <row r="142" spans="3:25" x14ac:dyDescent="0.25">
      <c r="C142" s="297"/>
      <c r="D142" s="127" t="s">
        <v>147</v>
      </c>
      <c r="E142" s="125"/>
      <c r="F142" s="226"/>
      <c r="G142" s="168"/>
      <c r="H142" s="95"/>
      <c r="I142" s="95"/>
      <c r="J142" s="223"/>
      <c r="K142" s="163"/>
      <c r="M142" s="13" t="str">
        <f t="shared" si="4"/>
        <v/>
      </c>
      <c r="N142" s="55"/>
      <c r="O142" s="55"/>
      <c r="P142" s="60"/>
      <c r="Q142" s="60"/>
      <c r="R142" s="60"/>
      <c r="S142" s="23"/>
      <c r="T142" s="23"/>
      <c r="U142" s="23"/>
      <c r="V142" s="23"/>
      <c r="W142" s="22"/>
      <c r="X142" s="22"/>
      <c r="Y142" s="12"/>
    </row>
    <row r="143" spans="3:25" ht="22.9" customHeight="1" x14ac:dyDescent="0.25">
      <c r="C143" s="297" t="s">
        <v>47</v>
      </c>
      <c r="D143" s="296" t="s">
        <v>54</v>
      </c>
      <c r="E143" s="126" t="s">
        <v>148</v>
      </c>
      <c r="F143" s="226"/>
      <c r="G143" s="168"/>
      <c r="H143" s="95"/>
      <c r="I143" s="95"/>
      <c r="J143" s="223"/>
      <c r="K143" s="163"/>
      <c r="M143" s="13" t="str">
        <f t="shared" si="4"/>
        <v/>
      </c>
      <c r="N143" s="55"/>
      <c r="O143" s="55"/>
      <c r="P143" s="60"/>
      <c r="Q143" s="60"/>
      <c r="R143" s="60"/>
      <c r="S143" s="23"/>
      <c r="T143" s="23"/>
      <c r="U143" s="23"/>
      <c r="V143" s="23"/>
      <c r="W143" s="22"/>
      <c r="X143" s="22"/>
      <c r="Y143" s="12"/>
    </row>
    <row r="144" spans="3:25" ht="21.4" customHeight="1" x14ac:dyDescent="0.25">
      <c r="C144" s="297"/>
      <c r="D144" s="296"/>
      <c r="E144" s="126" t="s">
        <v>149</v>
      </c>
      <c r="F144" s="226"/>
      <c r="G144" s="168"/>
      <c r="H144" s="95"/>
      <c r="I144" s="95"/>
      <c r="J144" s="223"/>
      <c r="K144" s="163"/>
      <c r="M144" s="13" t="str">
        <f t="shared" si="4"/>
        <v/>
      </c>
      <c r="N144" s="55"/>
      <c r="O144" s="55"/>
      <c r="P144" s="60"/>
      <c r="Q144" s="60"/>
      <c r="R144" s="60"/>
      <c r="S144" s="23"/>
      <c r="T144" s="23"/>
      <c r="U144" s="23"/>
      <c r="V144" s="23"/>
      <c r="W144" s="22"/>
      <c r="X144" s="22"/>
      <c r="Y144" s="12"/>
    </row>
    <row r="145" spans="2:548" x14ac:dyDescent="0.25">
      <c r="C145" s="297"/>
      <c r="D145" s="224" t="s">
        <v>150</v>
      </c>
      <c r="E145" s="124"/>
      <c r="F145" s="226"/>
      <c r="G145" s="168"/>
      <c r="H145" s="95"/>
      <c r="I145" s="95"/>
      <c r="J145" s="223"/>
      <c r="K145" s="163"/>
      <c r="M145" s="13" t="str">
        <f t="shared" si="4"/>
        <v/>
      </c>
      <c r="N145" s="55"/>
      <c r="O145" s="55"/>
      <c r="P145" s="60"/>
      <c r="Q145" s="60"/>
      <c r="R145" s="60"/>
      <c r="S145" s="23"/>
      <c r="T145" s="23"/>
      <c r="U145" s="23"/>
      <c r="V145" s="23"/>
      <c r="W145" s="22"/>
      <c r="X145" s="22"/>
      <c r="Y145" s="12"/>
    </row>
    <row r="146" spans="2:548" x14ac:dyDescent="0.25">
      <c r="C146" s="297" t="s">
        <v>44</v>
      </c>
      <c r="D146" s="296" t="s">
        <v>61</v>
      </c>
      <c r="E146" s="126" t="s">
        <v>151</v>
      </c>
      <c r="F146" s="226"/>
      <c r="G146" s="168"/>
      <c r="H146" s="95"/>
      <c r="I146" s="95"/>
      <c r="J146" s="223"/>
      <c r="K146" s="163"/>
      <c r="M146" s="13" t="str">
        <f t="shared" si="4"/>
        <v/>
      </c>
      <c r="N146" s="55"/>
      <c r="O146" s="55"/>
      <c r="P146" s="60"/>
      <c r="Q146" s="60"/>
      <c r="R146" s="60"/>
      <c r="S146" s="23"/>
      <c r="T146" s="23"/>
      <c r="U146" s="23"/>
      <c r="V146" s="23"/>
      <c r="W146" s="22"/>
      <c r="X146" s="22"/>
      <c r="Y146" s="12"/>
    </row>
    <row r="147" spans="2:548" x14ac:dyDescent="0.25">
      <c r="C147" s="297"/>
      <c r="D147" s="296"/>
      <c r="E147" s="126" t="s">
        <v>152</v>
      </c>
      <c r="F147" s="226"/>
      <c r="G147" s="168"/>
      <c r="H147" s="95"/>
      <c r="I147" s="95"/>
      <c r="J147" s="223"/>
      <c r="K147" s="163"/>
      <c r="M147" s="13" t="str">
        <f t="shared" si="4"/>
        <v/>
      </c>
      <c r="N147" s="55"/>
      <c r="O147" s="55"/>
      <c r="P147" s="60"/>
      <c r="Q147" s="60"/>
      <c r="R147" s="60"/>
      <c r="S147" s="23"/>
      <c r="T147" s="23"/>
      <c r="U147" s="23"/>
      <c r="V147" s="23"/>
      <c r="W147" s="22"/>
      <c r="X147" s="22"/>
      <c r="Y147" s="12"/>
    </row>
    <row r="148" spans="2:548" x14ac:dyDescent="0.25">
      <c r="C148" s="297"/>
      <c r="D148" s="296"/>
      <c r="E148" s="126" t="s">
        <v>153</v>
      </c>
      <c r="F148" s="226"/>
      <c r="G148" s="168"/>
      <c r="H148" s="95"/>
      <c r="I148" s="95"/>
      <c r="J148" s="223"/>
      <c r="K148" s="163"/>
      <c r="M148" s="13" t="str">
        <f t="shared" si="4"/>
        <v/>
      </c>
      <c r="N148" s="55"/>
      <c r="O148" s="55"/>
      <c r="P148" s="60"/>
      <c r="Q148" s="60"/>
      <c r="R148" s="60"/>
      <c r="S148" s="23"/>
      <c r="T148" s="23"/>
      <c r="U148" s="23"/>
      <c r="V148" s="23"/>
      <c r="W148" s="22"/>
      <c r="X148" s="22"/>
      <c r="Y148" s="12"/>
    </row>
    <row r="149" spans="2:548" x14ac:dyDescent="0.25">
      <c r="C149" s="297"/>
      <c r="D149" s="296" t="s">
        <v>51</v>
      </c>
      <c r="E149" s="126" t="s">
        <v>151</v>
      </c>
      <c r="F149" s="226"/>
      <c r="G149" s="168"/>
      <c r="H149" s="95"/>
      <c r="I149" s="95"/>
      <c r="J149" s="223"/>
      <c r="K149" s="163"/>
      <c r="M149" s="13" t="str">
        <f t="shared" si="4"/>
        <v/>
      </c>
      <c r="N149" s="55"/>
      <c r="O149" s="55"/>
      <c r="P149" s="60"/>
      <c r="Q149" s="60"/>
      <c r="R149" s="60"/>
      <c r="S149" s="23"/>
      <c r="T149" s="23"/>
      <c r="U149" s="23"/>
      <c r="V149" s="23"/>
      <c r="W149" s="22"/>
      <c r="X149" s="22"/>
      <c r="Y149" s="12"/>
    </row>
    <row r="150" spans="2:548" x14ac:dyDescent="0.25">
      <c r="C150" s="297"/>
      <c r="D150" s="296"/>
      <c r="E150" s="126" t="s">
        <v>152</v>
      </c>
      <c r="F150" s="226"/>
      <c r="G150" s="168"/>
      <c r="H150" s="95"/>
      <c r="I150" s="95"/>
      <c r="J150" s="223"/>
      <c r="K150" s="163"/>
      <c r="M150" s="13" t="str">
        <f t="shared" si="4"/>
        <v/>
      </c>
      <c r="N150" s="55"/>
      <c r="O150" s="55"/>
      <c r="P150" s="60"/>
      <c r="Q150" s="60"/>
      <c r="R150" s="60"/>
      <c r="S150" s="23"/>
      <c r="T150" s="23"/>
      <c r="U150" s="23"/>
      <c r="V150" s="23"/>
      <c r="W150" s="22"/>
      <c r="X150" s="22"/>
      <c r="Y150" s="12"/>
    </row>
    <row r="151" spans="2:548" x14ac:dyDescent="0.25">
      <c r="C151" s="297"/>
      <c r="D151" s="296"/>
      <c r="E151" s="126" t="s">
        <v>153</v>
      </c>
      <c r="F151" s="226"/>
      <c r="G151" s="168"/>
      <c r="H151" s="95"/>
      <c r="I151" s="95"/>
      <c r="J151" s="223"/>
      <c r="K151" s="163"/>
      <c r="M151" s="13" t="str">
        <f t="shared" si="4"/>
        <v/>
      </c>
      <c r="N151" s="55"/>
      <c r="O151" s="55"/>
      <c r="P151" s="60"/>
      <c r="Q151" s="60"/>
      <c r="R151" s="60"/>
      <c r="S151" s="23"/>
      <c r="T151" s="23"/>
      <c r="U151" s="23"/>
      <c r="V151" s="23"/>
      <c r="W151" s="22"/>
      <c r="X151" s="22"/>
      <c r="Y151" s="12"/>
    </row>
    <row r="152" spans="2:548" x14ac:dyDescent="0.25">
      <c r="C152" s="126" t="s">
        <v>155</v>
      </c>
      <c r="D152" s="127" t="s">
        <v>154</v>
      </c>
      <c r="E152" s="125"/>
      <c r="F152" s="226"/>
      <c r="G152" s="168"/>
      <c r="H152" s="95"/>
      <c r="I152" s="95"/>
      <c r="J152" s="223"/>
      <c r="K152" s="163"/>
      <c r="M152" s="13" t="str">
        <f t="shared" si="4"/>
        <v/>
      </c>
      <c r="N152" s="55"/>
      <c r="O152" s="55"/>
      <c r="P152" s="60"/>
      <c r="Q152" s="60"/>
      <c r="R152" s="60"/>
      <c r="S152" s="23"/>
      <c r="T152" s="23"/>
      <c r="U152" s="23"/>
      <c r="V152" s="23"/>
      <c r="W152" s="22"/>
      <c r="X152" s="22"/>
      <c r="Y152" s="12"/>
    </row>
    <row r="153" spans="2:548" x14ac:dyDescent="0.25">
      <c r="C153" s="297" t="s">
        <v>39</v>
      </c>
      <c r="D153" s="127" t="s">
        <v>60</v>
      </c>
      <c r="E153" s="125"/>
      <c r="F153" s="226"/>
      <c r="G153" s="168"/>
      <c r="H153" s="95"/>
      <c r="I153" s="95"/>
      <c r="J153" s="223"/>
      <c r="K153" s="163"/>
      <c r="M153" s="13" t="str">
        <f t="shared" si="4"/>
        <v/>
      </c>
      <c r="N153" s="55"/>
      <c r="O153" s="55"/>
      <c r="P153" s="60"/>
      <c r="Q153" s="60"/>
      <c r="R153" s="60"/>
      <c r="S153" s="23"/>
      <c r="T153" s="23"/>
      <c r="U153" s="23"/>
      <c r="V153" s="23"/>
      <c r="W153" s="22"/>
      <c r="X153" s="22"/>
      <c r="Y153" s="12"/>
    </row>
    <row r="154" spans="2:548" x14ac:dyDescent="0.25">
      <c r="C154" s="300"/>
      <c r="D154" s="127" t="s">
        <v>53</v>
      </c>
      <c r="E154" s="125"/>
      <c r="F154" s="226"/>
      <c r="G154" s="168"/>
      <c r="H154" s="95"/>
      <c r="I154" s="95"/>
      <c r="J154" s="223"/>
      <c r="K154" s="163"/>
      <c r="M154" s="13" t="str">
        <f t="shared" si="4"/>
        <v/>
      </c>
      <c r="N154" s="55"/>
      <c r="O154" s="55"/>
      <c r="P154" s="60"/>
      <c r="Q154" s="60"/>
      <c r="R154" s="60"/>
      <c r="S154" s="23"/>
      <c r="T154" s="23"/>
      <c r="U154" s="23"/>
      <c r="V154" s="23"/>
      <c r="W154" s="22"/>
      <c r="X154" s="22"/>
      <c r="Y154" s="12"/>
    </row>
    <row r="155" spans="2:548" x14ac:dyDescent="0.25">
      <c r="C155" s="300"/>
      <c r="D155" s="127" t="s">
        <v>48</v>
      </c>
      <c r="E155" s="125"/>
      <c r="F155" s="226"/>
      <c r="G155" s="168"/>
      <c r="H155" s="95"/>
      <c r="I155" s="95"/>
      <c r="J155" s="223"/>
      <c r="K155" s="163"/>
      <c r="M155" s="13" t="str">
        <f t="shared" si="4"/>
        <v/>
      </c>
      <c r="N155" s="55"/>
      <c r="O155" s="55"/>
      <c r="P155" s="60"/>
      <c r="Q155" s="60"/>
      <c r="R155" s="60"/>
      <c r="S155" s="23"/>
      <c r="T155" s="23"/>
      <c r="U155" s="23"/>
      <c r="V155" s="23"/>
      <c r="W155" s="22"/>
      <c r="X155" s="22"/>
      <c r="Y155" s="12"/>
    </row>
    <row r="156" spans="2:548" x14ac:dyDescent="0.25">
      <c r="C156" s="126" t="s">
        <v>35</v>
      </c>
      <c r="D156" s="128" t="s">
        <v>35</v>
      </c>
      <c r="E156" s="125"/>
      <c r="F156" s="226"/>
      <c r="G156" s="168"/>
      <c r="H156" s="95"/>
      <c r="I156" s="95"/>
      <c r="J156" s="223"/>
      <c r="K156" s="163"/>
      <c r="M156" s="13" t="str">
        <f t="shared" si="4"/>
        <v/>
      </c>
      <c r="N156" s="55"/>
      <c r="O156" s="55"/>
      <c r="P156" s="60"/>
      <c r="Q156" s="60"/>
      <c r="R156" s="60"/>
      <c r="S156" s="23"/>
      <c r="T156" s="23"/>
      <c r="U156" s="23"/>
      <c r="V156" s="23"/>
      <c r="W156" s="22"/>
      <c r="X156" s="22"/>
      <c r="Y156" s="12"/>
    </row>
    <row r="157" spans="2:548" s="2" customFormat="1" x14ac:dyDescent="0.25">
      <c r="B157" s="1"/>
      <c r="C157" s="21"/>
      <c r="D157" s="13"/>
      <c r="E157" s="13"/>
      <c r="F157" s="13"/>
      <c r="G157" s="13"/>
      <c r="H157" s="20"/>
      <c r="I157" s="20"/>
      <c r="J157" s="19"/>
      <c r="K157" s="7"/>
      <c r="M157" s="13" t="str">
        <f t="shared" si="4"/>
        <v/>
      </c>
      <c r="N157" s="18"/>
      <c r="O157" s="18"/>
      <c r="P157" s="18"/>
      <c r="Q157" s="18"/>
      <c r="R157" s="18"/>
      <c r="S157" s="18"/>
      <c r="T157" s="18"/>
      <c r="U157" s="18"/>
      <c r="V157" s="18"/>
      <c r="W157" s="12"/>
      <c r="X157" s="12"/>
      <c r="Y157" s="12"/>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c r="GK157" s="1"/>
      <c r="GL157" s="1"/>
      <c r="GM157" s="1"/>
      <c r="GN157" s="1"/>
      <c r="GO157" s="1"/>
      <c r="GP157" s="1"/>
      <c r="GQ157" s="1"/>
      <c r="GR157" s="1"/>
      <c r="GS157" s="1"/>
      <c r="GT157" s="1"/>
      <c r="GU157" s="1"/>
      <c r="GV157" s="1"/>
      <c r="GW157" s="1"/>
      <c r="GX157" s="1"/>
      <c r="GY157" s="1"/>
      <c r="GZ157" s="1"/>
      <c r="HA157" s="1"/>
      <c r="HB157" s="1"/>
      <c r="HC157" s="1"/>
      <c r="HD157" s="1"/>
      <c r="HE157" s="1"/>
      <c r="HF157" s="1"/>
      <c r="HG157" s="1"/>
      <c r="HH157" s="1"/>
      <c r="HI157" s="1"/>
      <c r="HJ157" s="1"/>
      <c r="HK157" s="1"/>
      <c r="HL157" s="1"/>
      <c r="HM157" s="1"/>
      <c r="HN157" s="1"/>
      <c r="HO157" s="1"/>
      <c r="HP157" s="1"/>
      <c r="HQ157" s="1"/>
      <c r="HR157" s="1"/>
      <c r="HS157" s="1"/>
      <c r="HT157" s="1"/>
      <c r="HU157" s="1"/>
      <c r="HV157" s="1"/>
      <c r="HW157" s="1"/>
      <c r="HX157" s="1"/>
      <c r="HY157" s="1"/>
      <c r="HZ157" s="1"/>
      <c r="IA157" s="1"/>
      <c r="IB157" s="1"/>
      <c r="IC157" s="1"/>
      <c r="ID157" s="1"/>
      <c r="IE157" s="1"/>
      <c r="IF157" s="1"/>
      <c r="IG157" s="1"/>
      <c r="IH157" s="1"/>
      <c r="II157" s="1"/>
      <c r="IJ157" s="1"/>
      <c r="IK157" s="1"/>
      <c r="IL157" s="1"/>
      <c r="IM157" s="1"/>
      <c r="IN157" s="1"/>
      <c r="IO157" s="1"/>
      <c r="IP157" s="1"/>
      <c r="IQ157" s="1"/>
      <c r="IR157" s="1"/>
      <c r="IS157" s="1"/>
      <c r="IT157" s="1"/>
      <c r="IU157" s="1"/>
      <c r="IV157" s="1"/>
      <c r="IW157" s="1"/>
      <c r="IX157" s="1"/>
      <c r="IY157" s="1"/>
      <c r="IZ157" s="1"/>
      <c r="JA157" s="1"/>
      <c r="JB157" s="1"/>
      <c r="JC157" s="1"/>
      <c r="JD157" s="1"/>
      <c r="JE157" s="1"/>
      <c r="JF157" s="1"/>
      <c r="JG157" s="1"/>
      <c r="JH157" s="1"/>
      <c r="JI157" s="1"/>
      <c r="JJ157" s="1"/>
      <c r="JK157" s="1"/>
      <c r="JL157" s="1"/>
      <c r="JM157" s="1"/>
      <c r="JN157" s="1"/>
      <c r="JO157" s="1"/>
      <c r="JP157" s="1"/>
      <c r="JQ157" s="1"/>
      <c r="JR157" s="1"/>
      <c r="JS157" s="1"/>
      <c r="JT157" s="1"/>
      <c r="JU157" s="1"/>
      <c r="JV157" s="1"/>
      <c r="JW157" s="1"/>
      <c r="JX157" s="1"/>
      <c r="JY157" s="1"/>
      <c r="JZ157" s="1"/>
      <c r="KA157" s="1"/>
      <c r="KB157" s="1"/>
      <c r="KC157" s="1"/>
      <c r="KD157" s="1"/>
      <c r="KE157" s="1"/>
      <c r="KF157" s="1"/>
      <c r="KG157" s="1"/>
      <c r="KH157" s="1"/>
      <c r="KI157" s="1"/>
      <c r="KJ157" s="1"/>
      <c r="KK157" s="1"/>
      <c r="KL157" s="1"/>
      <c r="KM157" s="1"/>
      <c r="KN157" s="1"/>
      <c r="KO157" s="1"/>
      <c r="KP157" s="1"/>
      <c r="KQ157" s="1"/>
      <c r="KR157" s="1"/>
      <c r="KS157" s="1"/>
      <c r="KT157" s="1"/>
      <c r="KU157" s="1"/>
      <c r="KV157" s="1"/>
      <c r="KW157" s="1"/>
      <c r="KX157" s="1"/>
      <c r="KY157" s="1"/>
      <c r="KZ157" s="1"/>
      <c r="LA157" s="1"/>
      <c r="LB157" s="1"/>
      <c r="LC157" s="1"/>
      <c r="LD157" s="1"/>
      <c r="LE157" s="1"/>
      <c r="LF157" s="1"/>
      <c r="LG157" s="1"/>
      <c r="LH157" s="1"/>
      <c r="LI157" s="1"/>
      <c r="LJ157" s="1"/>
      <c r="LK157" s="1"/>
      <c r="LL157" s="1"/>
      <c r="LM157" s="1"/>
      <c r="LN157" s="1"/>
      <c r="LO157" s="1"/>
      <c r="LP157" s="1"/>
      <c r="LQ157" s="1"/>
      <c r="LR157" s="1"/>
      <c r="LS157" s="1"/>
      <c r="LT157" s="1"/>
      <c r="LU157" s="1"/>
      <c r="LV157" s="1"/>
      <c r="LW157" s="1"/>
      <c r="LX157" s="1"/>
      <c r="LY157" s="1"/>
      <c r="LZ157" s="1"/>
      <c r="MA157" s="1"/>
      <c r="MB157" s="1"/>
      <c r="MC157" s="1"/>
      <c r="MD157" s="1"/>
      <c r="ME157" s="1"/>
      <c r="MF157" s="1"/>
      <c r="MG157" s="1"/>
      <c r="MH157" s="1"/>
      <c r="MI157" s="1"/>
      <c r="MJ157" s="1"/>
      <c r="MK157" s="1"/>
      <c r="ML157" s="1"/>
      <c r="MM157" s="1"/>
      <c r="MN157" s="1"/>
      <c r="MO157" s="1"/>
      <c r="MP157" s="1"/>
      <c r="MQ157" s="1"/>
      <c r="MR157" s="1"/>
      <c r="MS157" s="1"/>
      <c r="MT157" s="1"/>
      <c r="MU157" s="1"/>
      <c r="MV157" s="1"/>
      <c r="MW157" s="1"/>
      <c r="MX157" s="1"/>
      <c r="MY157" s="1"/>
      <c r="MZ157" s="1"/>
      <c r="NA157" s="1"/>
      <c r="NB157" s="1"/>
      <c r="NC157" s="1"/>
      <c r="ND157" s="1"/>
      <c r="NE157" s="1"/>
      <c r="NF157" s="1"/>
      <c r="NG157" s="1"/>
      <c r="NH157" s="1"/>
      <c r="NI157" s="1"/>
      <c r="NJ157" s="1"/>
      <c r="NK157" s="1"/>
      <c r="NL157" s="1"/>
      <c r="NM157" s="1"/>
      <c r="NN157" s="1"/>
      <c r="NO157" s="1"/>
      <c r="NP157" s="1"/>
      <c r="NQ157" s="1"/>
      <c r="NR157" s="1"/>
      <c r="NS157" s="1"/>
      <c r="NT157" s="1"/>
      <c r="NU157" s="1"/>
      <c r="NV157" s="1"/>
      <c r="NW157" s="1"/>
      <c r="NX157" s="1"/>
      <c r="NY157" s="1"/>
      <c r="NZ157" s="1"/>
      <c r="OA157" s="1"/>
      <c r="OB157" s="1"/>
      <c r="OC157" s="1"/>
      <c r="OD157" s="1"/>
      <c r="OE157" s="1"/>
      <c r="OF157" s="1"/>
      <c r="OG157" s="1"/>
      <c r="OH157" s="1"/>
      <c r="OI157" s="1"/>
      <c r="OJ157" s="1"/>
      <c r="OK157" s="1"/>
      <c r="OL157" s="1"/>
      <c r="OM157" s="1"/>
      <c r="ON157" s="1"/>
      <c r="OO157" s="1"/>
      <c r="OP157" s="1"/>
      <c r="OQ157" s="1"/>
      <c r="OR157" s="1"/>
      <c r="OS157" s="1"/>
      <c r="OT157" s="1"/>
      <c r="OU157" s="1"/>
      <c r="OV157" s="1"/>
      <c r="OW157" s="1"/>
      <c r="OX157" s="1"/>
      <c r="OY157" s="1"/>
      <c r="OZ157" s="1"/>
      <c r="PA157" s="1"/>
      <c r="PB157" s="1"/>
      <c r="PC157" s="1"/>
      <c r="PD157" s="1"/>
      <c r="PE157" s="1"/>
      <c r="PF157" s="1"/>
      <c r="PG157" s="1"/>
      <c r="PH157" s="1"/>
      <c r="PI157" s="1"/>
      <c r="PJ157" s="1"/>
      <c r="PK157" s="1"/>
      <c r="PL157" s="1"/>
      <c r="PM157" s="1"/>
      <c r="PN157" s="1"/>
      <c r="PO157" s="1"/>
      <c r="PP157" s="1"/>
      <c r="PQ157" s="1"/>
      <c r="PR157" s="1"/>
      <c r="PS157" s="1"/>
      <c r="PT157" s="1"/>
      <c r="PU157" s="1"/>
      <c r="PV157" s="1"/>
      <c r="PW157" s="1"/>
      <c r="PX157" s="1"/>
      <c r="PY157" s="1"/>
      <c r="PZ157" s="1"/>
      <c r="QA157" s="1"/>
      <c r="QB157" s="1"/>
      <c r="QC157" s="1"/>
      <c r="QD157" s="1"/>
      <c r="QE157" s="1"/>
      <c r="QF157" s="1"/>
      <c r="QG157" s="1"/>
      <c r="QH157" s="1"/>
      <c r="QI157" s="1"/>
      <c r="QJ157" s="1"/>
      <c r="QK157" s="1"/>
      <c r="QL157" s="1"/>
      <c r="QM157" s="1"/>
      <c r="QN157" s="1"/>
      <c r="QO157" s="1"/>
      <c r="QP157" s="1"/>
      <c r="QQ157" s="1"/>
      <c r="QR157" s="1"/>
      <c r="QS157" s="1"/>
      <c r="QT157" s="1"/>
      <c r="QU157" s="1"/>
      <c r="QV157" s="1"/>
      <c r="QW157" s="1"/>
      <c r="QX157" s="1"/>
      <c r="QY157" s="1"/>
      <c r="QZ157" s="1"/>
      <c r="RA157" s="1"/>
      <c r="RB157" s="1"/>
      <c r="RC157" s="1"/>
      <c r="RD157" s="1"/>
      <c r="RE157" s="1"/>
      <c r="RF157" s="1"/>
      <c r="RG157" s="1"/>
      <c r="RH157" s="1"/>
      <c r="RI157" s="1"/>
      <c r="RJ157" s="1"/>
      <c r="RK157" s="1"/>
      <c r="RL157" s="1"/>
      <c r="RM157" s="1"/>
      <c r="RN157" s="1"/>
      <c r="RO157" s="1"/>
      <c r="RP157" s="1"/>
      <c r="RQ157" s="1"/>
      <c r="RR157" s="1"/>
      <c r="RS157" s="1"/>
      <c r="RT157" s="1"/>
      <c r="RU157" s="1"/>
      <c r="RV157" s="1"/>
      <c r="RW157" s="1"/>
      <c r="RX157" s="1"/>
      <c r="RY157" s="1"/>
      <c r="RZ157" s="1"/>
      <c r="SA157" s="1"/>
      <c r="SB157" s="1"/>
      <c r="SC157" s="1"/>
      <c r="SD157" s="1"/>
      <c r="SE157" s="1"/>
      <c r="SF157" s="1"/>
      <c r="SG157" s="1"/>
      <c r="SH157" s="1"/>
      <c r="SI157" s="1"/>
      <c r="SJ157" s="1"/>
      <c r="SK157" s="1"/>
      <c r="SL157" s="1"/>
      <c r="SM157" s="1"/>
      <c r="SN157" s="1"/>
      <c r="SO157" s="1"/>
      <c r="SP157" s="1"/>
      <c r="SQ157" s="1"/>
      <c r="SR157" s="1"/>
      <c r="SS157" s="1"/>
      <c r="ST157" s="1"/>
      <c r="SU157" s="1"/>
      <c r="SV157" s="1"/>
      <c r="SW157" s="1"/>
      <c r="SX157" s="1"/>
      <c r="SY157" s="1"/>
      <c r="SZ157" s="1"/>
      <c r="TA157" s="1"/>
      <c r="TB157" s="1"/>
      <c r="TC157" s="1"/>
      <c r="TD157" s="1"/>
      <c r="TE157" s="1"/>
      <c r="TF157" s="1"/>
      <c r="TG157" s="1"/>
      <c r="TH157" s="1"/>
      <c r="TI157" s="1"/>
      <c r="TJ157" s="1"/>
      <c r="TK157" s="1"/>
      <c r="TL157" s="1"/>
      <c r="TM157" s="1"/>
      <c r="TN157" s="1"/>
      <c r="TO157" s="1"/>
      <c r="TP157" s="1"/>
      <c r="TQ157" s="1"/>
      <c r="TR157" s="1"/>
      <c r="TS157" s="1"/>
      <c r="TT157" s="1"/>
      <c r="TU157" s="1"/>
      <c r="TV157" s="1"/>
      <c r="TW157" s="1"/>
      <c r="TX157" s="1"/>
      <c r="TY157" s="1"/>
      <c r="TZ157" s="1"/>
      <c r="UA157" s="1"/>
      <c r="UB157" s="1"/>
    </row>
    <row r="158" spans="2:548" s="2" customFormat="1" ht="30.75" customHeight="1" x14ac:dyDescent="0.25">
      <c r="B158" s="1"/>
      <c r="C158" s="324" t="s">
        <v>24</v>
      </c>
      <c r="D158" s="324"/>
      <c r="E158" s="324"/>
      <c r="F158" s="324"/>
      <c r="G158" s="324"/>
      <c r="H158" s="324"/>
      <c r="I158" s="324"/>
      <c r="J158" s="324"/>
      <c r="K158" s="7"/>
      <c r="M158" s="13" t="str">
        <f t="shared" si="4"/>
        <v/>
      </c>
      <c r="N158" s="18"/>
      <c r="O158" s="18"/>
      <c r="P158" s="18"/>
      <c r="Q158" s="18"/>
      <c r="R158" s="18"/>
      <c r="S158" s="18"/>
      <c r="T158" s="18"/>
      <c r="U158" s="18"/>
      <c r="V158" s="18"/>
      <c r="W158" s="12"/>
      <c r="X158" s="12"/>
      <c r="Y158" s="12"/>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c r="FL158" s="1"/>
      <c r="FM158" s="1"/>
      <c r="FN158" s="1"/>
      <c r="FO158" s="1"/>
      <c r="FP158" s="1"/>
      <c r="FQ158" s="1"/>
      <c r="FR158" s="1"/>
      <c r="FS158" s="1"/>
      <c r="FT158" s="1"/>
      <c r="FU158" s="1"/>
      <c r="FV158" s="1"/>
      <c r="FW158" s="1"/>
      <c r="FX158" s="1"/>
      <c r="FY158" s="1"/>
      <c r="FZ158" s="1"/>
      <c r="GA158" s="1"/>
      <c r="GB158" s="1"/>
      <c r="GC158" s="1"/>
      <c r="GD158" s="1"/>
      <c r="GE158" s="1"/>
      <c r="GF158" s="1"/>
      <c r="GG158" s="1"/>
      <c r="GH158" s="1"/>
      <c r="GI158" s="1"/>
      <c r="GJ158" s="1"/>
      <c r="GK158" s="1"/>
      <c r="GL158" s="1"/>
      <c r="GM158" s="1"/>
      <c r="GN158" s="1"/>
      <c r="GO158" s="1"/>
      <c r="GP158" s="1"/>
      <c r="GQ158" s="1"/>
      <c r="GR158" s="1"/>
      <c r="GS158" s="1"/>
      <c r="GT158" s="1"/>
      <c r="GU158" s="1"/>
      <c r="GV158" s="1"/>
      <c r="GW158" s="1"/>
      <c r="GX158" s="1"/>
      <c r="GY158" s="1"/>
      <c r="GZ158" s="1"/>
      <c r="HA158" s="1"/>
      <c r="HB158" s="1"/>
      <c r="HC158" s="1"/>
      <c r="HD158" s="1"/>
      <c r="HE158" s="1"/>
      <c r="HF158" s="1"/>
      <c r="HG158" s="1"/>
      <c r="HH158" s="1"/>
      <c r="HI158" s="1"/>
      <c r="HJ158" s="1"/>
      <c r="HK158" s="1"/>
      <c r="HL158" s="1"/>
      <c r="HM158" s="1"/>
      <c r="HN158" s="1"/>
      <c r="HO158" s="1"/>
      <c r="HP158" s="1"/>
      <c r="HQ158" s="1"/>
      <c r="HR158" s="1"/>
      <c r="HS158" s="1"/>
      <c r="HT158" s="1"/>
      <c r="HU158" s="1"/>
      <c r="HV158" s="1"/>
      <c r="HW158" s="1"/>
      <c r="HX158" s="1"/>
      <c r="HY158" s="1"/>
      <c r="HZ158" s="1"/>
      <c r="IA158" s="1"/>
      <c r="IB158" s="1"/>
      <c r="IC158" s="1"/>
      <c r="ID158" s="1"/>
      <c r="IE158" s="1"/>
      <c r="IF158" s="1"/>
      <c r="IG158" s="1"/>
      <c r="IH158" s="1"/>
      <c r="II158" s="1"/>
      <c r="IJ158" s="1"/>
      <c r="IK158" s="1"/>
      <c r="IL158" s="1"/>
      <c r="IM158" s="1"/>
      <c r="IN158" s="1"/>
      <c r="IO158" s="1"/>
      <c r="IP158" s="1"/>
      <c r="IQ158" s="1"/>
      <c r="IR158" s="1"/>
      <c r="IS158" s="1"/>
      <c r="IT158" s="1"/>
      <c r="IU158" s="1"/>
      <c r="IV158" s="1"/>
      <c r="IW158" s="1"/>
      <c r="IX158" s="1"/>
      <c r="IY158" s="1"/>
      <c r="IZ158" s="1"/>
      <c r="JA158" s="1"/>
      <c r="JB158" s="1"/>
      <c r="JC158" s="1"/>
      <c r="JD158" s="1"/>
      <c r="JE158" s="1"/>
      <c r="JF158" s="1"/>
      <c r="JG158" s="1"/>
      <c r="JH158" s="1"/>
      <c r="JI158" s="1"/>
      <c r="JJ158" s="1"/>
      <c r="JK158" s="1"/>
      <c r="JL158" s="1"/>
      <c r="JM158" s="1"/>
      <c r="JN158" s="1"/>
      <c r="JO158" s="1"/>
      <c r="JP158" s="1"/>
      <c r="JQ158" s="1"/>
      <c r="JR158" s="1"/>
      <c r="JS158" s="1"/>
      <c r="JT158" s="1"/>
      <c r="JU158" s="1"/>
      <c r="JV158" s="1"/>
      <c r="JW158" s="1"/>
      <c r="JX158" s="1"/>
      <c r="JY158" s="1"/>
      <c r="JZ158" s="1"/>
      <c r="KA158" s="1"/>
      <c r="KB158" s="1"/>
      <c r="KC158" s="1"/>
      <c r="KD158" s="1"/>
      <c r="KE158" s="1"/>
      <c r="KF158" s="1"/>
      <c r="KG158" s="1"/>
      <c r="KH158" s="1"/>
      <c r="KI158" s="1"/>
      <c r="KJ158" s="1"/>
      <c r="KK158" s="1"/>
      <c r="KL158" s="1"/>
      <c r="KM158" s="1"/>
      <c r="KN158" s="1"/>
      <c r="KO158" s="1"/>
      <c r="KP158" s="1"/>
      <c r="KQ158" s="1"/>
      <c r="KR158" s="1"/>
      <c r="KS158" s="1"/>
      <c r="KT158" s="1"/>
      <c r="KU158" s="1"/>
      <c r="KV158" s="1"/>
      <c r="KW158" s="1"/>
      <c r="KX158" s="1"/>
      <c r="KY158" s="1"/>
      <c r="KZ158" s="1"/>
      <c r="LA158" s="1"/>
      <c r="LB158" s="1"/>
      <c r="LC158" s="1"/>
      <c r="LD158" s="1"/>
      <c r="LE158" s="1"/>
      <c r="LF158" s="1"/>
      <c r="LG158" s="1"/>
      <c r="LH158" s="1"/>
      <c r="LI158" s="1"/>
      <c r="LJ158" s="1"/>
      <c r="LK158" s="1"/>
      <c r="LL158" s="1"/>
      <c r="LM158" s="1"/>
      <c r="LN158" s="1"/>
      <c r="LO158" s="1"/>
      <c r="LP158" s="1"/>
      <c r="LQ158" s="1"/>
      <c r="LR158" s="1"/>
      <c r="LS158" s="1"/>
      <c r="LT158" s="1"/>
      <c r="LU158" s="1"/>
      <c r="LV158" s="1"/>
      <c r="LW158" s="1"/>
      <c r="LX158" s="1"/>
      <c r="LY158" s="1"/>
      <c r="LZ158" s="1"/>
      <c r="MA158" s="1"/>
      <c r="MB158" s="1"/>
      <c r="MC158" s="1"/>
      <c r="MD158" s="1"/>
      <c r="ME158" s="1"/>
      <c r="MF158" s="1"/>
      <c r="MG158" s="1"/>
      <c r="MH158" s="1"/>
      <c r="MI158" s="1"/>
      <c r="MJ158" s="1"/>
      <c r="MK158" s="1"/>
      <c r="ML158" s="1"/>
      <c r="MM158" s="1"/>
      <c r="MN158" s="1"/>
      <c r="MO158" s="1"/>
      <c r="MP158" s="1"/>
      <c r="MQ158" s="1"/>
      <c r="MR158" s="1"/>
      <c r="MS158" s="1"/>
      <c r="MT158" s="1"/>
      <c r="MU158" s="1"/>
      <c r="MV158" s="1"/>
      <c r="MW158" s="1"/>
      <c r="MX158" s="1"/>
      <c r="MY158" s="1"/>
      <c r="MZ158" s="1"/>
      <c r="NA158" s="1"/>
      <c r="NB158" s="1"/>
      <c r="NC158" s="1"/>
      <c r="ND158" s="1"/>
      <c r="NE158" s="1"/>
      <c r="NF158" s="1"/>
      <c r="NG158" s="1"/>
      <c r="NH158" s="1"/>
      <c r="NI158" s="1"/>
      <c r="NJ158" s="1"/>
      <c r="NK158" s="1"/>
      <c r="NL158" s="1"/>
      <c r="NM158" s="1"/>
      <c r="NN158" s="1"/>
      <c r="NO158" s="1"/>
      <c r="NP158" s="1"/>
      <c r="NQ158" s="1"/>
      <c r="NR158" s="1"/>
      <c r="NS158" s="1"/>
      <c r="NT158" s="1"/>
      <c r="NU158" s="1"/>
      <c r="NV158" s="1"/>
      <c r="NW158" s="1"/>
      <c r="NX158" s="1"/>
      <c r="NY158" s="1"/>
      <c r="NZ158" s="1"/>
      <c r="OA158" s="1"/>
      <c r="OB158" s="1"/>
      <c r="OC158" s="1"/>
      <c r="OD158" s="1"/>
      <c r="OE158" s="1"/>
      <c r="OF158" s="1"/>
      <c r="OG158" s="1"/>
      <c r="OH158" s="1"/>
      <c r="OI158" s="1"/>
      <c r="OJ158" s="1"/>
      <c r="OK158" s="1"/>
      <c r="OL158" s="1"/>
      <c r="OM158" s="1"/>
      <c r="ON158" s="1"/>
      <c r="OO158" s="1"/>
      <c r="OP158" s="1"/>
      <c r="OQ158" s="1"/>
      <c r="OR158" s="1"/>
      <c r="OS158" s="1"/>
      <c r="OT158" s="1"/>
      <c r="OU158" s="1"/>
      <c r="OV158" s="1"/>
      <c r="OW158" s="1"/>
      <c r="OX158" s="1"/>
      <c r="OY158" s="1"/>
      <c r="OZ158" s="1"/>
      <c r="PA158" s="1"/>
      <c r="PB158" s="1"/>
      <c r="PC158" s="1"/>
      <c r="PD158" s="1"/>
      <c r="PE158" s="1"/>
      <c r="PF158" s="1"/>
      <c r="PG158" s="1"/>
      <c r="PH158" s="1"/>
      <c r="PI158" s="1"/>
      <c r="PJ158" s="1"/>
      <c r="PK158" s="1"/>
      <c r="PL158" s="1"/>
      <c r="PM158" s="1"/>
      <c r="PN158" s="1"/>
      <c r="PO158" s="1"/>
      <c r="PP158" s="1"/>
      <c r="PQ158" s="1"/>
      <c r="PR158" s="1"/>
      <c r="PS158" s="1"/>
      <c r="PT158" s="1"/>
      <c r="PU158" s="1"/>
      <c r="PV158" s="1"/>
      <c r="PW158" s="1"/>
      <c r="PX158" s="1"/>
      <c r="PY158" s="1"/>
      <c r="PZ158" s="1"/>
      <c r="QA158" s="1"/>
      <c r="QB158" s="1"/>
      <c r="QC158" s="1"/>
      <c r="QD158" s="1"/>
      <c r="QE158" s="1"/>
      <c r="QF158" s="1"/>
      <c r="QG158" s="1"/>
      <c r="QH158" s="1"/>
      <c r="QI158" s="1"/>
      <c r="QJ158" s="1"/>
      <c r="QK158" s="1"/>
      <c r="QL158" s="1"/>
      <c r="QM158" s="1"/>
      <c r="QN158" s="1"/>
      <c r="QO158" s="1"/>
      <c r="QP158" s="1"/>
      <c r="QQ158" s="1"/>
      <c r="QR158" s="1"/>
      <c r="QS158" s="1"/>
      <c r="QT158" s="1"/>
      <c r="QU158" s="1"/>
      <c r="QV158" s="1"/>
      <c r="QW158" s="1"/>
      <c r="QX158" s="1"/>
      <c r="QY158" s="1"/>
      <c r="QZ158" s="1"/>
      <c r="RA158" s="1"/>
      <c r="RB158" s="1"/>
      <c r="RC158" s="1"/>
      <c r="RD158" s="1"/>
      <c r="RE158" s="1"/>
      <c r="RF158" s="1"/>
      <c r="RG158" s="1"/>
      <c r="RH158" s="1"/>
      <c r="RI158" s="1"/>
      <c r="RJ158" s="1"/>
      <c r="RK158" s="1"/>
      <c r="RL158" s="1"/>
      <c r="RM158" s="1"/>
      <c r="RN158" s="1"/>
      <c r="RO158" s="1"/>
      <c r="RP158" s="1"/>
      <c r="RQ158" s="1"/>
      <c r="RR158" s="1"/>
      <c r="RS158" s="1"/>
      <c r="RT158" s="1"/>
      <c r="RU158" s="1"/>
      <c r="RV158" s="1"/>
      <c r="RW158" s="1"/>
      <c r="RX158" s="1"/>
      <c r="RY158" s="1"/>
      <c r="RZ158" s="1"/>
      <c r="SA158" s="1"/>
      <c r="SB158" s="1"/>
      <c r="SC158" s="1"/>
      <c r="SD158" s="1"/>
      <c r="SE158" s="1"/>
      <c r="SF158" s="1"/>
      <c r="SG158" s="1"/>
      <c r="SH158" s="1"/>
      <c r="SI158" s="1"/>
      <c r="SJ158" s="1"/>
      <c r="SK158" s="1"/>
      <c r="SL158" s="1"/>
      <c r="SM158" s="1"/>
      <c r="SN158" s="1"/>
      <c r="SO158" s="1"/>
      <c r="SP158" s="1"/>
      <c r="SQ158" s="1"/>
      <c r="SR158" s="1"/>
      <c r="SS158" s="1"/>
      <c r="ST158" s="1"/>
      <c r="SU158" s="1"/>
      <c r="SV158" s="1"/>
      <c r="SW158" s="1"/>
      <c r="SX158" s="1"/>
      <c r="SY158" s="1"/>
      <c r="SZ158" s="1"/>
      <c r="TA158" s="1"/>
      <c r="TB158" s="1"/>
      <c r="TC158" s="1"/>
      <c r="TD158" s="1"/>
      <c r="TE158" s="1"/>
      <c r="TF158" s="1"/>
      <c r="TG158" s="1"/>
      <c r="TH158" s="1"/>
      <c r="TI158" s="1"/>
      <c r="TJ158" s="1"/>
      <c r="TK158" s="1"/>
      <c r="TL158" s="1"/>
      <c r="TM158" s="1"/>
      <c r="TN158" s="1"/>
      <c r="TO158" s="1"/>
      <c r="TP158" s="1"/>
      <c r="TQ158" s="1"/>
      <c r="TR158" s="1"/>
      <c r="TS158" s="1"/>
      <c r="TT158" s="1"/>
      <c r="TU158" s="1"/>
      <c r="TV158" s="1"/>
      <c r="TW158" s="1"/>
      <c r="TX158" s="1"/>
      <c r="TY158" s="1"/>
      <c r="TZ158" s="1"/>
      <c r="UA158" s="1"/>
      <c r="UB158" s="1"/>
    </row>
    <row r="159" spans="2:548" s="2" customFormat="1" ht="24" customHeight="1" x14ac:dyDescent="0.25">
      <c r="B159" s="1"/>
      <c r="C159" s="271" t="s">
        <v>21</v>
      </c>
      <c r="D159" s="271"/>
      <c r="E159" s="218" t="s">
        <v>2</v>
      </c>
      <c r="F159" s="222" t="s">
        <v>1</v>
      </c>
      <c r="G159" s="271" t="s">
        <v>202</v>
      </c>
      <c r="H159" s="271"/>
      <c r="I159" s="218" t="s">
        <v>20</v>
      </c>
      <c r="J159" s="225" t="s">
        <v>0</v>
      </c>
      <c r="K159" s="8"/>
      <c r="M159" s="13" t="str">
        <f t="shared" si="4"/>
        <v/>
      </c>
      <c r="N159" s="1"/>
      <c r="O159" s="1"/>
      <c r="P159" s="18"/>
      <c r="Q159" s="18"/>
      <c r="R159" s="18"/>
      <c r="S159" s="18"/>
      <c r="T159" s="18"/>
      <c r="U159" s="18"/>
      <c r="V159" s="18"/>
      <c r="W159" s="12"/>
      <c r="X159" s="12"/>
      <c r="Y159" s="12"/>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c r="FL159" s="1"/>
      <c r="FM159" s="1"/>
      <c r="FN159" s="1"/>
      <c r="FO159" s="1"/>
      <c r="FP159" s="1"/>
      <c r="FQ159" s="1"/>
      <c r="FR159" s="1"/>
      <c r="FS159" s="1"/>
      <c r="FT159" s="1"/>
      <c r="FU159" s="1"/>
      <c r="FV159" s="1"/>
      <c r="FW159" s="1"/>
      <c r="FX159" s="1"/>
      <c r="FY159" s="1"/>
      <c r="FZ159" s="1"/>
      <c r="GA159" s="1"/>
      <c r="GB159" s="1"/>
      <c r="GC159" s="1"/>
      <c r="GD159" s="1"/>
      <c r="GE159" s="1"/>
      <c r="GF159" s="1"/>
      <c r="GG159" s="1"/>
      <c r="GH159" s="1"/>
      <c r="GI159" s="1"/>
      <c r="GJ159" s="1"/>
      <c r="GK159" s="1"/>
      <c r="GL159" s="1"/>
      <c r="GM159" s="1"/>
      <c r="GN159" s="1"/>
      <c r="GO159" s="1"/>
      <c r="GP159" s="1"/>
      <c r="GQ159" s="1"/>
      <c r="GR159" s="1"/>
      <c r="GS159" s="1"/>
      <c r="GT159" s="1"/>
      <c r="GU159" s="1"/>
      <c r="GV159" s="1"/>
      <c r="GW159" s="1"/>
      <c r="GX159" s="1"/>
      <c r="GY159" s="1"/>
      <c r="GZ159" s="1"/>
      <c r="HA159" s="1"/>
      <c r="HB159" s="1"/>
      <c r="HC159" s="1"/>
      <c r="HD159" s="1"/>
      <c r="HE159" s="1"/>
      <c r="HF159" s="1"/>
      <c r="HG159" s="1"/>
      <c r="HH159" s="1"/>
      <c r="HI159" s="1"/>
      <c r="HJ159" s="1"/>
      <c r="HK159" s="1"/>
      <c r="HL159" s="1"/>
      <c r="HM159" s="1"/>
      <c r="HN159" s="1"/>
      <c r="HO159" s="1"/>
      <c r="HP159" s="1"/>
      <c r="HQ159" s="1"/>
      <c r="HR159" s="1"/>
      <c r="HS159" s="1"/>
      <c r="HT159" s="1"/>
      <c r="HU159" s="1"/>
      <c r="HV159" s="1"/>
      <c r="HW159" s="1"/>
      <c r="HX159" s="1"/>
      <c r="HY159" s="1"/>
      <c r="HZ159" s="1"/>
      <c r="IA159" s="1"/>
      <c r="IB159" s="1"/>
      <c r="IC159" s="1"/>
      <c r="ID159" s="1"/>
      <c r="IE159" s="1"/>
      <c r="IF159" s="1"/>
      <c r="IG159" s="1"/>
      <c r="IH159" s="1"/>
      <c r="II159" s="1"/>
      <c r="IJ159" s="1"/>
      <c r="IK159" s="1"/>
      <c r="IL159" s="1"/>
      <c r="IM159" s="1"/>
      <c r="IN159" s="1"/>
      <c r="IO159" s="1"/>
      <c r="IP159" s="1"/>
      <c r="IQ159" s="1"/>
      <c r="IR159" s="1"/>
      <c r="IS159" s="1"/>
      <c r="IT159" s="1"/>
      <c r="IU159" s="1"/>
      <c r="IV159" s="1"/>
      <c r="IW159" s="1"/>
      <c r="IX159" s="1"/>
      <c r="IY159" s="1"/>
      <c r="IZ159" s="1"/>
      <c r="JA159" s="1"/>
      <c r="JB159" s="1"/>
      <c r="JC159" s="1"/>
      <c r="JD159" s="1"/>
      <c r="JE159" s="1"/>
      <c r="JF159" s="1"/>
      <c r="JG159" s="1"/>
      <c r="JH159" s="1"/>
      <c r="JI159" s="1"/>
      <c r="JJ159" s="1"/>
      <c r="JK159" s="1"/>
      <c r="JL159" s="1"/>
      <c r="JM159" s="1"/>
      <c r="JN159" s="1"/>
      <c r="JO159" s="1"/>
      <c r="JP159" s="1"/>
      <c r="JQ159" s="1"/>
      <c r="JR159" s="1"/>
      <c r="JS159" s="1"/>
      <c r="JT159" s="1"/>
      <c r="JU159" s="1"/>
      <c r="JV159" s="1"/>
      <c r="JW159" s="1"/>
      <c r="JX159" s="1"/>
      <c r="JY159" s="1"/>
      <c r="JZ159" s="1"/>
      <c r="KA159" s="1"/>
      <c r="KB159" s="1"/>
      <c r="KC159" s="1"/>
      <c r="KD159" s="1"/>
      <c r="KE159" s="1"/>
      <c r="KF159" s="1"/>
      <c r="KG159" s="1"/>
      <c r="KH159" s="1"/>
      <c r="KI159" s="1"/>
      <c r="KJ159" s="1"/>
      <c r="KK159" s="1"/>
      <c r="KL159" s="1"/>
      <c r="KM159" s="1"/>
      <c r="KN159" s="1"/>
      <c r="KO159" s="1"/>
      <c r="KP159" s="1"/>
      <c r="KQ159" s="1"/>
      <c r="KR159" s="1"/>
      <c r="KS159" s="1"/>
      <c r="KT159" s="1"/>
      <c r="KU159" s="1"/>
      <c r="KV159" s="1"/>
      <c r="KW159" s="1"/>
      <c r="KX159" s="1"/>
      <c r="KY159" s="1"/>
      <c r="KZ159" s="1"/>
      <c r="LA159" s="1"/>
      <c r="LB159" s="1"/>
      <c r="LC159" s="1"/>
      <c r="LD159" s="1"/>
      <c r="LE159" s="1"/>
      <c r="LF159" s="1"/>
      <c r="LG159" s="1"/>
      <c r="LH159" s="1"/>
      <c r="LI159" s="1"/>
      <c r="LJ159" s="1"/>
      <c r="LK159" s="1"/>
      <c r="LL159" s="1"/>
      <c r="LM159" s="1"/>
      <c r="LN159" s="1"/>
      <c r="LO159" s="1"/>
      <c r="LP159" s="1"/>
      <c r="LQ159" s="1"/>
      <c r="LR159" s="1"/>
      <c r="LS159" s="1"/>
      <c r="LT159" s="1"/>
      <c r="LU159" s="1"/>
      <c r="LV159" s="1"/>
      <c r="LW159" s="1"/>
      <c r="LX159" s="1"/>
      <c r="LY159" s="1"/>
      <c r="LZ159" s="1"/>
      <c r="MA159" s="1"/>
      <c r="MB159" s="1"/>
      <c r="MC159" s="1"/>
      <c r="MD159" s="1"/>
      <c r="ME159" s="1"/>
      <c r="MF159" s="1"/>
      <c r="MG159" s="1"/>
      <c r="MH159" s="1"/>
      <c r="MI159" s="1"/>
      <c r="MJ159" s="1"/>
      <c r="MK159" s="1"/>
      <c r="ML159" s="1"/>
      <c r="MM159" s="1"/>
      <c r="MN159" s="1"/>
      <c r="MO159" s="1"/>
      <c r="MP159" s="1"/>
      <c r="MQ159" s="1"/>
      <c r="MR159" s="1"/>
      <c r="MS159" s="1"/>
      <c r="MT159" s="1"/>
      <c r="MU159" s="1"/>
      <c r="MV159" s="1"/>
      <c r="MW159" s="1"/>
      <c r="MX159" s="1"/>
      <c r="MY159" s="1"/>
      <c r="MZ159" s="1"/>
      <c r="NA159" s="1"/>
      <c r="NB159" s="1"/>
      <c r="NC159" s="1"/>
      <c r="ND159" s="1"/>
      <c r="NE159" s="1"/>
      <c r="NF159" s="1"/>
      <c r="NG159" s="1"/>
      <c r="NH159" s="1"/>
      <c r="NI159" s="1"/>
      <c r="NJ159" s="1"/>
      <c r="NK159" s="1"/>
      <c r="NL159" s="1"/>
      <c r="NM159" s="1"/>
      <c r="NN159" s="1"/>
      <c r="NO159" s="1"/>
      <c r="NP159" s="1"/>
      <c r="NQ159" s="1"/>
      <c r="NR159" s="1"/>
      <c r="NS159" s="1"/>
      <c r="NT159" s="1"/>
      <c r="NU159" s="1"/>
      <c r="NV159" s="1"/>
      <c r="NW159" s="1"/>
      <c r="NX159" s="1"/>
      <c r="NY159" s="1"/>
      <c r="NZ159" s="1"/>
      <c r="OA159" s="1"/>
      <c r="OB159" s="1"/>
      <c r="OC159" s="1"/>
      <c r="OD159" s="1"/>
      <c r="OE159" s="1"/>
      <c r="OF159" s="1"/>
      <c r="OG159" s="1"/>
      <c r="OH159" s="1"/>
      <c r="OI159" s="1"/>
      <c r="OJ159" s="1"/>
      <c r="OK159" s="1"/>
      <c r="OL159" s="1"/>
      <c r="OM159" s="1"/>
      <c r="ON159" s="1"/>
      <c r="OO159" s="1"/>
      <c r="OP159" s="1"/>
      <c r="OQ159" s="1"/>
      <c r="OR159" s="1"/>
      <c r="OS159" s="1"/>
      <c r="OT159" s="1"/>
      <c r="OU159" s="1"/>
      <c r="OV159" s="1"/>
      <c r="OW159" s="1"/>
      <c r="OX159" s="1"/>
      <c r="OY159" s="1"/>
      <c r="OZ159" s="1"/>
      <c r="PA159" s="1"/>
      <c r="PB159" s="1"/>
      <c r="PC159" s="1"/>
      <c r="PD159" s="1"/>
      <c r="PE159" s="1"/>
      <c r="PF159" s="1"/>
      <c r="PG159" s="1"/>
      <c r="PH159" s="1"/>
      <c r="PI159" s="1"/>
      <c r="PJ159" s="1"/>
      <c r="PK159" s="1"/>
      <c r="PL159" s="1"/>
      <c r="PM159" s="1"/>
      <c r="PN159" s="1"/>
      <c r="PO159" s="1"/>
      <c r="PP159" s="1"/>
      <c r="PQ159" s="1"/>
      <c r="PR159" s="1"/>
      <c r="PS159" s="1"/>
      <c r="PT159" s="1"/>
      <c r="PU159" s="1"/>
      <c r="PV159" s="1"/>
      <c r="PW159" s="1"/>
      <c r="PX159" s="1"/>
      <c r="PY159" s="1"/>
      <c r="PZ159" s="1"/>
      <c r="QA159" s="1"/>
      <c r="QB159" s="1"/>
      <c r="QC159" s="1"/>
      <c r="QD159" s="1"/>
      <c r="QE159" s="1"/>
      <c r="QF159" s="1"/>
      <c r="QG159" s="1"/>
      <c r="QH159" s="1"/>
      <c r="QI159" s="1"/>
      <c r="QJ159" s="1"/>
      <c r="QK159" s="1"/>
      <c r="QL159" s="1"/>
      <c r="QM159" s="1"/>
      <c r="QN159" s="1"/>
      <c r="QO159" s="1"/>
      <c r="QP159" s="1"/>
      <c r="QQ159" s="1"/>
      <c r="QR159" s="1"/>
      <c r="QS159" s="1"/>
      <c r="QT159" s="1"/>
      <c r="QU159" s="1"/>
      <c r="QV159" s="1"/>
      <c r="QW159" s="1"/>
      <c r="QX159" s="1"/>
      <c r="QY159" s="1"/>
      <c r="QZ159" s="1"/>
      <c r="RA159" s="1"/>
      <c r="RB159" s="1"/>
      <c r="RC159" s="1"/>
      <c r="RD159" s="1"/>
      <c r="RE159" s="1"/>
      <c r="RF159" s="1"/>
      <c r="RG159" s="1"/>
      <c r="RH159" s="1"/>
      <c r="RI159" s="1"/>
      <c r="RJ159" s="1"/>
      <c r="RK159" s="1"/>
      <c r="RL159" s="1"/>
      <c r="RM159" s="1"/>
      <c r="RN159" s="1"/>
      <c r="RO159" s="1"/>
      <c r="RP159" s="1"/>
      <c r="RQ159" s="1"/>
      <c r="RR159" s="1"/>
      <c r="RS159" s="1"/>
      <c r="RT159" s="1"/>
      <c r="RU159" s="1"/>
      <c r="RV159" s="1"/>
      <c r="RW159" s="1"/>
      <c r="RX159" s="1"/>
      <c r="RY159" s="1"/>
      <c r="RZ159" s="1"/>
      <c r="SA159" s="1"/>
      <c r="SB159" s="1"/>
      <c r="SC159" s="1"/>
      <c r="SD159" s="1"/>
      <c r="SE159" s="1"/>
      <c r="SF159" s="1"/>
      <c r="SG159" s="1"/>
      <c r="SH159" s="1"/>
      <c r="SI159" s="1"/>
      <c r="SJ159" s="1"/>
      <c r="SK159" s="1"/>
      <c r="SL159" s="1"/>
      <c r="SM159" s="1"/>
      <c r="SN159" s="1"/>
      <c r="SO159" s="1"/>
      <c r="SP159" s="1"/>
      <c r="SQ159" s="1"/>
      <c r="SR159" s="1"/>
      <c r="SS159" s="1"/>
      <c r="ST159" s="1"/>
      <c r="SU159" s="1"/>
      <c r="SV159" s="1"/>
      <c r="SW159" s="1"/>
      <c r="SX159" s="1"/>
      <c r="SY159" s="1"/>
      <c r="SZ159" s="1"/>
      <c r="TA159" s="1"/>
      <c r="TB159" s="1"/>
      <c r="TC159" s="1"/>
      <c r="TD159" s="1"/>
      <c r="TE159" s="1"/>
      <c r="TF159" s="1"/>
      <c r="TG159" s="1"/>
      <c r="TH159" s="1"/>
      <c r="TI159" s="1"/>
      <c r="TJ159" s="1"/>
      <c r="TK159" s="1"/>
      <c r="TL159" s="1"/>
      <c r="TM159" s="1"/>
      <c r="TN159" s="1"/>
      <c r="TO159" s="1"/>
      <c r="TP159" s="1"/>
      <c r="TQ159" s="1"/>
      <c r="TR159" s="1"/>
      <c r="TS159" s="1"/>
      <c r="TT159" s="1"/>
      <c r="TU159" s="1"/>
      <c r="TV159" s="1"/>
      <c r="TW159" s="1"/>
      <c r="TX159" s="1"/>
      <c r="TY159" s="1"/>
      <c r="TZ159" s="1"/>
      <c r="UA159" s="1"/>
      <c r="UB159" s="1"/>
    </row>
    <row r="160" spans="2:548" ht="24.75" customHeight="1" x14ac:dyDescent="0.25">
      <c r="C160" s="297" t="s">
        <v>18</v>
      </c>
      <c r="D160" s="297"/>
      <c r="E160" s="220"/>
      <c r="F160" s="221"/>
      <c r="G160" s="248"/>
      <c r="H160" s="248"/>
      <c r="I160" s="219"/>
      <c r="J160" s="223"/>
      <c r="K160" s="7"/>
      <c r="M160" s="13" t="str">
        <f t="shared" si="4"/>
        <v/>
      </c>
      <c r="W160" s="12"/>
      <c r="X160" s="12"/>
      <c r="Y160" s="12"/>
    </row>
    <row r="161" spans="2:548" s="2" customFormat="1" ht="26.25" customHeight="1" x14ac:dyDescent="0.25">
      <c r="B161" s="1"/>
      <c r="C161" s="323" t="s">
        <v>306</v>
      </c>
      <c r="D161" s="323"/>
      <c r="E161" s="220"/>
      <c r="F161" s="221"/>
      <c r="G161" s="248"/>
      <c r="H161" s="248"/>
      <c r="I161" s="219"/>
      <c r="J161" s="223"/>
      <c r="K161" s="7"/>
      <c r="M161" s="13" t="str">
        <f t="shared" si="4"/>
        <v/>
      </c>
      <c r="N161" s="1"/>
      <c r="O161" s="1"/>
      <c r="P161" s="18"/>
      <c r="Q161" s="18"/>
      <c r="R161" s="18"/>
      <c r="S161" s="18"/>
      <c r="T161" s="18"/>
      <c r="U161" s="18"/>
      <c r="V161" s="18"/>
      <c r="W161" s="12"/>
      <c r="X161" s="12"/>
      <c r="Y161" s="12"/>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c r="DH161" s="1"/>
      <c r="DI161" s="1"/>
      <c r="DJ161" s="1"/>
      <c r="DK161" s="1"/>
      <c r="DL161" s="1"/>
      <c r="DM161" s="1"/>
      <c r="DN161" s="1"/>
      <c r="DO161" s="1"/>
      <c r="DP161" s="1"/>
      <c r="DQ161" s="1"/>
      <c r="DR161" s="1"/>
      <c r="DS161" s="1"/>
      <c r="DT161" s="1"/>
      <c r="DU161" s="1"/>
      <c r="DV161" s="1"/>
      <c r="DW161" s="1"/>
      <c r="DX161" s="1"/>
      <c r="DY161" s="1"/>
      <c r="DZ161" s="1"/>
      <c r="EA161" s="1"/>
      <c r="EB161" s="1"/>
      <c r="EC161" s="1"/>
      <c r="ED161" s="1"/>
      <c r="EE161" s="1"/>
      <c r="EF161" s="1"/>
      <c r="EG161" s="1"/>
      <c r="EH161" s="1"/>
      <c r="EI161" s="1"/>
      <c r="EJ161" s="1"/>
      <c r="EK161" s="1"/>
      <c r="EL161" s="1"/>
      <c r="EM161" s="1"/>
      <c r="EN161" s="1"/>
      <c r="EO161" s="1"/>
      <c r="EP161" s="1"/>
      <c r="EQ161" s="1"/>
      <c r="ER161" s="1"/>
      <c r="ES161" s="1"/>
      <c r="ET161" s="1"/>
      <c r="EU161" s="1"/>
      <c r="EV161" s="1"/>
      <c r="EW161" s="1"/>
      <c r="EX161" s="1"/>
      <c r="EY161" s="1"/>
      <c r="EZ161" s="1"/>
      <c r="FA161" s="1"/>
      <c r="FB161" s="1"/>
      <c r="FC161" s="1"/>
      <c r="FD161" s="1"/>
      <c r="FE161" s="1"/>
      <c r="FF161" s="1"/>
      <c r="FG161" s="1"/>
      <c r="FH161" s="1"/>
      <c r="FI161" s="1"/>
      <c r="FJ161" s="1"/>
      <c r="FK161" s="1"/>
      <c r="FL161" s="1"/>
      <c r="FM161" s="1"/>
      <c r="FN161" s="1"/>
      <c r="FO161" s="1"/>
      <c r="FP161" s="1"/>
      <c r="FQ161" s="1"/>
      <c r="FR161" s="1"/>
      <c r="FS161" s="1"/>
      <c r="FT161" s="1"/>
      <c r="FU161" s="1"/>
      <c r="FV161" s="1"/>
      <c r="FW161" s="1"/>
      <c r="FX161" s="1"/>
      <c r="FY161" s="1"/>
      <c r="FZ161" s="1"/>
      <c r="GA161" s="1"/>
      <c r="GB161" s="1"/>
      <c r="GC161" s="1"/>
      <c r="GD161" s="1"/>
      <c r="GE161" s="1"/>
      <c r="GF161" s="1"/>
      <c r="GG161" s="1"/>
      <c r="GH161" s="1"/>
      <c r="GI161" s="1"/>
      <c r="GJ161" s="1"/>
      <c r="GK161" s="1"/>
      <c r="GL161" s="1"/>
      <c r="GM161" s="1"/>
      <c r="GN161" s="1"/>
      <c r="GO161" s="1"/>
      <c r="GP161" s="1"/>
      <c r="GQ161" s="1"/>
      <c r="GR161" s="1"/>
      <c r="GS161" s="1"/>
      <c r="GT161" s="1"/>
      <c r="GU161" s="1"/>
      <c r="GV161" s="1"/>
      <c r="GW161" s="1"/>
      <c r="GX161" s="1"/>
      <c r="GY161" s="1"/>
      <c r="GZ161" s="1"/>
      <c r="HA161" s="1"/>
      <c r="HB161" s="1"/>
      <c r="HC161" s="1"/>
      <c r="HD161" s="1"/>
      <c r="HE161" s="1"/>
      <c r="HF161" s="1"/>
      <c r="HG161" s="1"/>
      <c r="HH161" s="1"/>
      <c r="HI161" s="1"/>
      <c r="HJ161" s="1"/>
      <c r="HK161" s="1"/>
      <c r="HL161" s="1"/>
      <c r="HM161" s="1"/>
      <c r="HN161" s="1"/>
      <c r="HO161" s="1"/>
      <c r="HP161" s="1"/>
      <c r="HQ161" s="1"/>
      <c r="HR161" s="1"/>
      <c r="HS161" s="1"/>
      <c r="HT161" s="1"/>
      <c r="HU161" s="1"/>
      <c r="HV161" s="1"/>
      <c r="HW161" s="1"/>
      <c r="HX161" s="1"/>
      <c r="HY161" s="1"/>
      <c r="HZ161" s="1"/>
      <c r="IA161" s="1"/>
      <c r="IB161" s="1"/>
      <c r="IC161" s="1"/>
      <c r="ID161" s="1"/>
      <c r="IE161" s="1"/>
      <c r="IF161" s="1"/>
      <c r="IG161" s="1"/>
      <c r="IH161" s="1"/>
      <c r="II161" s="1"/>
      <c r="IJ161" s="1"/>
      <c r="IK161" s="1"/>
      <c r="IL161" s="1"/>
      <c r="IM161" s="1"/>
      <c r="IN161" s="1"/>
      <c r="IO161" s="1"/>
      <c r="IP161" s="1"/>
      <c r="IQ161" s="1"/>
      <c r="IR161" s="1"/>
      <c r="IS161" s="1"/>
      <c r="IT161" s="1"/>
      <c r="IU161" s="1"/>
      <c r="IV161" s="1"/>
      <c r="IW161" s="1"/>
      <c r="IX161" s="1"/>
      <c r="IY161" s="1"/>
      <c r="IZ161" s="1"/>
      <c r="JA161" s="1"/>
      <c r="JB161" s="1"/>
      <c r="JC161" s="1"/>
      <c r="JD161" s="1"/>
      <c r="JE161" s="1"/>
      <c r="JF161" s="1"/>
      <c r="JG161" s="1"/>
      <c r="JH161" s="1"/>
      <c r="JI161" s="1"/>
      <c r="JJ161" s="1"/>
      <c r="JK161" s="1"/>
      <c r="JL161" s="1"/>
      <c r="JM161" s="1"/>
      <c r="JN161" s="1"/>
      <c r="JO161" s="1"/>
      <c r="JP161" s="1"/>
      <c r="JQ161" s="1"/>
      <c r="JR161" s="1"/>
      <c r="JS161" s="1"/>
      <c r="JT161" s="1"/>
      <c r="JU161" s="1"/>
      <c r="JV161" s="1"/>
      <c r="JW161" s="1"/>
      <c r="JX161" s="1"/>
      <c r="JY161" s="1"/>
      <c r="JZ161" s="1"/>
      <c r="KA161" s="1"/>
      <c r="KB161" s="1"/>
      <c r="KC161" s="1"/>
      <c r="KD161" s="1"/>
      <c r="KE161" s="1"/>
      <c r="KF161" s="1"/>
      <c r="KG161" s="1"/>
      <c r="KH161" s="1"/>
      <c r="KI161" s="1"/>
      <c r="KJ161" s="1"/>
      <c r="KK161" s="1"/>
      <c r="KL161" s="1"/>
      <c r="KM161" s="1"/>
      <c r="KN161" s="1"/>
      <c r="KO161" s="1"/>
      <c r="KP161" s="1"/>
      <c r="KQ161" s="1"/>
      <c r="KR161" s="1"/>
      <c r="KS161" s="1"/>
      <c r="KT161" s="1"/>
      <c r="KU161" s="1"/>
      <c r="KV161" s="1"/>
      <c r="KW161" s="1"/>
      <c r="KX161" s="1"/>
      <c r="KY161" s="1"/>
      <c r="KZ161" s="1"/>
      <c r="LA161" s="1"/>
      <c r="LB161" s="1"/>
      <c r="LC161" s="1"/>
      <c r="LD161" s="1"/>
      <c r="LE161" s="1"/>
      <c r="LF161" s="1"/>
      <c r="LG161" s="1"/>
      <c r="LH161" s="1"/>
      <c r="LI161" s="1"/>
      <c r="LJ161" s="1"/>
      <c r="LK161" s="1"/>
      <c r="LL161" s="1"/>
      <c r="LM161" s="1"/>
      <c r="LN161" s="1"/>
      <c r="LO161" s="1"/>
      <c r="LP161" s="1"/>
      <c r="LQ161" s="1"/>
      <c r="LR161" s="1"/>
      <c r="LS161" s="1"/>
      <c r="LT161" s="1"/>
      <c r="LU161" s="1"/>
      <c r="LV161" s="1"/>
      <c r="LW161" s="1"/>
      <c r="LX161" s="1"/>
      <c r="LY161" s="1"/>
      <c r="LZ161" s="1"/>
      <c r="MA161" s="1"/>
      <c r="MB161" s="1"/>
      <c r="MC161" s="1"/>
      <c r="MD161" s="1"/>
      <c r="ME161" s="1"/>
      <c r="MF161" s="1"/>
      <c r="MG161" s="1"/>
      <c r="MH161" s="1"/>
      <c r="MI161" s="1"/>
      <c r="MJ161" s="1"/>
      <c r="MK161" s="1"/>
      <c r="ML161" s="1"/>
      <c r="MM161" s="1"/>
      <c r="MN161" s="1"/>
      <c r="MO161" s="1"/>
      <c r="MP161" s="1"/>
      <c r="MQ161" s="1"/>
      <c r="MR161" s="1"/>
      <c r="MS161" s="1"/>
      <c r="MT161" s="1"/>
      <c r="MU161" s="1"/>
      <c r="MV161" s="1"/>
      <c r="MW161" s="1"/>
      <c r="MX161" s="1"/>
      <c r="MY161" s="1"/>
      <c r="MZ161" s="1"/>
      <c r="NA161" s="1"/>
      <c r="NB161" s="1"/>
      <c r="NC161" s="1"/>
      <c r="ND161" s="1"/>
      <c r="NE161" s="1"/>
      <c r="NF161" s="1"/>
      <c r="NG161" s="1"/>
      <c r="NH161" s="1"/>
      <c r="NI161" s="1"/>
      <c r="NJ161" s="1"/>
      <c r="NK161" s="1"/>
      <c r="NL161" s="1"/>
      <c r="NM161" s="1"/>
      <c r="NN161" s="1"/>
      <c r="NO161" s="1"/>
      <c r="NP161" s="1"/>
      <c r="NQ161" s="1"/>
      <c r="NR161" s="1"/>
      <c r="NS161" s="1"/>
      <c r="NT161" s="1"/>
      <c r="NU161" s="1"/>
      <c r="NV161" s="1"/>
      <c r="NW161" s="1"/>
      <c r="NX161" s="1"/>
      <c r="NY161" s="1"/>
      <c r="NZ161" s="1"/>
      <c r="OA161" s="1"/>
      <c r="OB161" s="1"/>
      <c r="OC161" s="1"/>
      <c r="OD161" s="1"/>
      <c r="OE161" s="1"/>
      <c r="OF161" s="1"/>
      <c r="OG161" s="1"/>
      <c r="OH161" s="1"/>
      <c r="OI161" s="1"/>
      <c r="OJ161" s="1"/>
      <c r="OK161" s="1"/>
      <c r="OL161" s="1"/>
      <c r="OM161" s="1"/>
      <c r="ON161" s="1"/>
      <c r="OO161" s="1"/>
      <c r="OP161" s="1"/>
      <c r="OQ161" s="1"/>
      <c r="OR161" s="1"/>
      <c r="OS161" s="1"/>
      <c r="OT161" s="1"/>
      <c r="OU161" s="1"/>
      <c r="OV161" s="1"/>
      <c r="OW161" s="1"/>
      <c r="OX161" s="1"/>
      <c r="OY161" s="1"/>
      <c r="OZ161" s="1"/>
      <c r="PA161" s="1"/>
      <c r="PB161" s="1"/>
      <c r="PC161" s="1"/>
      <c r="PD161" s="1"/>
      <c r="PE161" s="1"/>
      <c r="PF161" s="1"/>
      <c r="PG161" s="1"/>
      <c r="PH161" s="1"/>
      <c r="PI161" s="1"/>
      <c r="PJ161" s="1"/>
      <c r="PK161" s="1"/>
      <c r="PL161" s="1"/>
      <c r="PM161" s="1"/>
      <c r="PN161" s="1"/>
      <c r="PO161" s="1"/>
      <c r="PP161" s="1"/>
      <c r="PQ161" s="1"/>
      <c r="PR161" s="1"/>
      <c r="PS161" s="1"/>
      <c r="PT161" s="1"/>
      <c r="PU161" s="1"/>
      <c r="PV161" s="1"/>
      <c r="PW161" s="1"/>
      <c r="PX161" s="1"/>
      <c r="PY161" s="1"/>
      <c r="PZ161" s="1"/>
      <c r="QA161" s="1"/>
      <c r="QB161" s="1"/>
      <c r="QC161" s="1"/>
      <c r="QD161" s="1"/>
      <c r="QE161" s="1"/>
      <c r="QF161" s="1"/>
      <c r="QG161" s="1"/>
      <c r="QH161" s="1"/>
      <c r="QI161" s="1"/>
      <c r="QJ161" s="1"/>
      <c r="QK161" s="1"/>
      <c r="QL161" s="1"/>
      <c r="QM161" s="1"/>
      <c r="QN161" s="1"/>
      <c r="QO161" s="1"/>
      <c r="QP161" s="1"/>
      <c r="QQ161" s="1"/>
      <c r="QR161" s="1"/>
      <c r="QS161" s="1"/>
      <c r="QT161" s="1"/>
      <c r="QU161" s="1"/>
      <c r="QV161" s="1"/>
      <c r="QW161" s="1"/>
      <c r="QX161" s="1"/>
      <c r="QY161" s="1"/>
      <c r="QZ161" s="1"/>
      <c r="RA161" s="1"/>
      <c r="RB161" s="1"/>
      <c r="RC161" s="1"/>
      <c r="RD161" s="1"/>
      <c r="RE161" s="1"/>
      <c r="RF161" s="1"/>
      <c r="RG161" s="1"/>
      <c r="RH161" s="1"/>
      <c r="RI161" s="1"/>
      <c r="RJ161" s="1"/>
      <c r="RK161" s="1"/>
      <c r="RL161" s="1"/>
      <c r="RM161" s="1"/>
      <c r="RN161" s="1"/>
      <c r="RO161" s="1"/>
      <c r="RP161" s="1"/>
      <c r="RQ161" s="1"/>
      <c r="RR161" s="1"/>
      <c r="RS161" s="1"/>
      <c r="RT161" s="1"/>
      <c r="RU161" s="1"/>
      <c r="RV161" s="1"/>
      <c r="RW161" s="1"/>
      <c r="RX161" s="1"/>
      <c r="RY161" s="1"/>
      <c r="RZ161" s="1"/>
      <c r="SA161" s="1"/>
      <c r="SB161" s="1"/>
      <c r="SC161" s="1"/>
      <c r="SD161" s="1"/>
      <c r="SE161" s="1"/>
      <c r="SF161" s="1"/>
      <c r="SG161" s="1"/>
      <c r="SH161" s="1"/>
      <c r="SI161" s="1"/>
      <c r="SJ161" s="1"/>
      <c r="SK161" s="1"/>
      <c r="SL161" s="1"/>
      <c r="SM161" s="1"/>
      <c r="SN161" s="1"/>
      <c r="SO161" s="1"/>
      <c r="SP161" s="1"/>
      <c r="SQ161" s="1"/>
      <c r="SR161" s="1"/>
      <c r="SS161" s="1"/>
      <c r="ST161" s="1"/>
      <c r="SU161" s="1"/>
      <c r="SV161" s="1"/>
      <c r="SW161" s="1"/>
      <c r="SX161" s="1"/>
      <c r="SY161" s="1"/>
      <c r="SZ161" s="1"/>
      <c r="TA161" s="1"/>
      <c r="TB161" s="1"/>
      <c r="TC161" s="1"/>
      <c r="TD161" s="1"/>
      <c r="TE161" s="1"/>
      <c r="TF161" s="1"/>
      <c r="TG161" s="1"/>
      <c r="TH161" s="1"/>
      <c r="TI161" s="1"/>
      <c r="TJ161" s="1"/>
      <c r="TK161" s="1"/>
      <c r="TL161" s="1"/>
      <c r="TM161" s="1"/>
      <c r="TN161" s="1"/>
      <c r="TO161" s="1"/>
      <c r="TP161" s="1"/>
      <c r="TQ161" s="1"/>
      <c r="TR161" s="1"/>
      <c r="TS161" s="1"/>
      <c r="TT161" s="1"/>
      <c r="TU161" s="1"/>
      <c r="TV161" s="1"/>
      <c r="TW161" s="1"/>
      <c r="TX161" s="1"/>
      <c r="TY161" s="1"/>
      <c r="TZ161" s="1"/>
      <c r="UA161" s="1"/>
      <c r="UB161" s="1"/>
    </row>
    <row r="162" spans="2:548" s="2" customFormat="1" ht="28.5" customHeight="1" x14ac:dyDescent="0.25">
      <c r="B162" s="1"/>
      <c r="C162" s="297" t="s">
        <v>15</v>
      </c>
      <c r="D162" s="297"/>
      <c r="E162" s="220"/>
      <c r="F162" s="221"/>
      <c r="G162" s="248"/>
      <c r="H162" s="248"/>
      <c r="I162" s="219"/>
      <c r="J162" s="223"/>
      <c r="K162" s="7"/>
      <c r="M162" s="13" t="str">
        <f t="shared" si="4"/>
        <v/>
      </c>
      <c r="N162" s="1"/>
      <c r="O162" s="1"/>
      <c r="P162" s="18"/>
      <c r="Q162" s="18"/>
      <c r="R162" s="18"/>
      <c r="S162" s="18"/>
      <c r="T162" s="18"/>
      <c r="U162" s="18"/>
      <c r="V162" s="18"/>
      <c r="W162" s="12"/>
      <c r="X162" s="12"/>
      <c r="Y162" s="12"/>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c r="IW162" s="1"/>
      <c r="IX162" s="1"/>
      <c r="IY162" s="1"/>
      <c r="IZ162" s="1"/>
      <c r="JA162" s="1"/>
      <c r="JB162" s="1"/>
      <c r="JC162" s="1"/>
      <c r="JD162" s="1"/>
      <c r="JE162" s="1"/>
      <c r="JF162" s="1"/>
      <c r="JG162" s="1"/>
      <c r="JH162" s="1"/>
      <c r="JI162" s="1"/>
      <c r="JJ162" s="1"/>
      <c r="JK162" s="1"/>
      <c r="JL162" s="1"/>
      <c r="JM162" s="1"/>
      <c r="JN162" s="1"/>
      <c r="JO162" s="1"/>
      <c r="JP162" s="1"/>
      <c r="JQ162" s="1"/>
      <c r="JR162" s="1"/>
      <c r="JS162" s="1"/>
      <c r="JT162" s="1"/>
      <c r="JU162" s="1"/>
      <c r="JV162" s="1"/>
      <c r="JW162" s="1"/>
      <c r="JX162" s="1"/>
      <c r="JY162" s="1"/>
      <c r="JZ162" s="1"/>
      <c r="KA162" s="1"/>
      <c r="KB162" s="1"/>
      <c r="KC162" s="1"/>
      <c r="KD162" s="1"/>
      <c r="KE162" s="1"/>
      <c r="KF162" s="1"/>
      <c r="KG162" s="1"/>
      <c r="KH162" s="1"/>
      <c r="KI162" s="1"/>
      <c r="KJ162" s="1"/>
      <c r="KK162" s="1"/>
      <c r="KL162" s="1"/>
      <c r="KM162" s="1"/>
      <c r="KN162" s="1"/>
      <c r="KO162" s="1"/>
      <c r="KP162" s="1"/>
      <c r="KQ162" s="1"/>
      <c r="KR162" s="1"/>
      <c r="KS162" s="1"/>
      <c r="KT162" s="1"/>
      <c r="KU162" s="1"/>
      <c r="KV162" s="1"/>
      <c r="KW162" s="1"/>
      <c r="KX162" s="1"/>
      <c r="KY162" s="1"/>
      <c r="KZ162" s="1"/>
      <c r="LA162" s="1"/>
      <c r="LB162" s="1"/>
      <c r="LC162" s="1"/>
      <c r="LD162" s="1"/>
      <c r="LE162" s="1"/>
      <c r="LF162" s="1"/>
      <c r="LG162" s="1"/>
      <c r="LH162" s="1"/>
      <c r="LI162" s="1"/>
      <c r="LJ162" s="1"/>
      <c r="LK162" s="1"/>
      <c r="LL162" s="1"/>
      <c r="LM162" s="1"/>
      <c r="LN162" s="1"/>
      <c r="LO162" s="1"/>
      <c r="LP162" s="1"/>
      <c r="LQ162" s="1"/>
      <c r="LR162" s="1"/>
      <c r="LS162" s="1"/>
      <c r="LT162" s="1"/>
      <c r="LU162" s="1"/>
      <c r="LV162" s="1"/>
      <c r="LW162" s="1"/>
      <c r="LX162" s="1"/>
      <c r="LY162" s="1"/>
      <c r="LZ162" s="1"/>
      <c r="MA162" s="1"/>
      <c r="MB162" s="1"/>
      <c r="MC162" s="1"/>
      <c r="MD162" s="1"/>
      <c r="ME162" s="1"/>
      <c r="MF162" s="1"/>
      <c r="MG162" s="1"/>
      <c r="MH162" s="1"/>
      <c r="MI162" s="1"/>
      <c r="MJ162" s="1"/>
      <c r="MK162" s="1"/>
      <c r="ML162" s="1"/>
      <c r="MM162" s="1"/>
      <c r="MN162" s="1"/>
      <c r="MO162" s="1"/>
      <c r="MP162" s="1"/>
      <c r="MQ162" s="1"/>
      <c r="MR162" s="1"/>
      <c r="MS162" s="1"/>
      <c r="MT162" s="1"/>
      <c r="MU162" s="1"/>
      <c r="MV162" s="1"/>
      <c r="MW162" s="1"/>
      <c r="MX162" s="1"/>
      <c r="MY162" s="1"/>
      <c r="MZ162" s="1"/>
      <c r="NA162" s="1"/>
      <c r="NB162" s="1"/>
      <c r="NC162" s="1"/>
      <c r="ND162" s="1"/>
      <c r="NE162" s="1"/>
      <c r="NF162" s="1"/>
      <c r="NG162" s="1"/>
      <c r="NH162" s="1"/>
      <c r="NI162" s="1"/>
      <c r="NJ162" s="1"/>
      <c r="NK162" s="1"/>
      <c r="NL162" s="1"/>
      <c r="NM162" s="1"/>
      <c r="NN162" s="1"/>
      <c r="NO162" s="1"/>
      <c r="NP162" s="1"/>
      <c r="NQ162" s="1"/>
      <c r="NR162" s="1"/>
      <c r="NS162" s="1"/>
      <c r="NT162" s="1"/>
      <c r="NU162" s="1"/>
      <c r="NV162" s="1"/>
      <c r="NW162" s="1"/>
      <c r="NX162" s="1"/>
      <c r="NY162" s="1"/>
      <c r="NZ162" s="1"/>
      <c r="OA162" s="1"/>
      <c r="OB162" s="1"/>
      <c r="OC162" s="1"/>
      <c r="OD162" s="1"/>
      <c r="OE162" s="1"/>
      <c r="OF162" s="1"/>
      <c r="OG162" s="1"/>
      <c r="OH162" s="1"/>
      <c r="OI162" s="1"/>
      <c r="OJ162" s="1"/>
      <c r="OK162" s="1"/>
      <c r="OL162" s="1"/>
      <c r="OM162" s="1"/>
      <c r="ON162" s="1"/>
      <c r="OO162" s="1"/>
      <c r="OP162" s="1"/>
      <c r="OQ162" s="1"/>
      <c r="OR162" s="1"/>
      <c r="OS162" s="1"/>
      <c r="OT162" s="1"/>
      <c r="OU162" s="1"/>
      <c r="OV162" s="1"/>
      <c r="OW162" s="1"/>
      <c r="OX162" s="1"/>
      <c r="OY162" s="1"/>
      <c r="OZ162" s="1"/>
      <c r="PA162" s="1"/>
      <c r="PB162" s="1"/>
      <c r="PC162" s="1"/>
      <c r="PD162" s="1"/>
      <c r="PE162" s="1"/>
      <c r="PF162" s="1"/>
      <c r="PG162" s="1"/>
      <c r="PH162" s="1"/>
      <c r="PI162" s="1"/>
      <c r="PJ162" s="1"/>
      <c r="PK162" s="1"/>
      <c r="PL162" s="1"/>
      <c r="PM162" s="1"/>
      <c r="PN162" s="1"/>
      <c r="PO162" s="1"/>
      <c r="PP162" s="1"/>
      <c r="PQ162" s="1"/>
      <c r="PR162" s="1"/>
      <c r="PS162" s="1"/>
      <c r="PT162" s="1"/>
      <c r="PU162" s="1"/>
      <c r="PV162" s="1"/>
      <c r="PW162" s="1"/>
      <c r="PX162" s="1"/>
      <c r="PY162" s="1"/>
      <c r="PZ162" s="1"/>
      <c r="QA162" s="1"/>
      <c r="QB162" s="1"/>
      <c r="QC162" s="1"/>
      <c r="QD162" s="1"/>
      <c r="QE162" s="1"/>
      <c r="QF162" s="1"/>
      <c r="QG162" s="1"/>
      <c r="QH162" s="1"/>
      <c r="QI162" s="1"/>
      <c r="QJ162" s="1"/>
      <c r="QK162" s="1"/>
      <c r="QL162" s="1"/>
      <c r="QM162" s="1"/>
      <c r="QN162" s="1"/>
      <c r="QO162" s="1"/>
      <c r="QP162" s="1"/>
      <c r="QQ162" s="1"/>
      <c r="QR162" s="1"/>
      <c r="QS162" s="1"/>
      <c r="QT162" s="1"/>
      <c r="QU162" s="1"/>
      <c r="QV162" s="1"/>
      <c r="QW162" s="1"/>
      <c r="QX162" s="1"/>
      <c r="QY162" s="1"/>
      <c r="QZ162" s="1"/>
      <c r="RA162" s="1"/>
      <c r="RB162" s="1"/>
      <c r="RC162" s="1"/>
      <c r="RD162" s="1"/>
      <c r="RE162" s="1"/>
      <c r="RF162" s="1"/>
      <c r="RG162" s="1"/>
      <c r="RH162" s="1"/>
      <c r="RI162" s="1"/>
      <c r="RJ162" s="1"/>
      <c r="RK162" s="1"/>
      <c r="RL162" s="1"/>
      <c r="RM162" s="1"/>
      <c r="RN162" s="1"/>
      <c r="RO162" s="1"/>
      <c r="RP162" s="1"/>
      <c r="RQ162" s="1"/>
      <c r="RR162" s="1"/>
      <c r="RS162" s="1"/>
      <c r="RT162" s="1"/>
      <c r="RU162" s="1"/>
      <c r="RV162" s="1"/>
      <c r="RW162" s="1"/>
      <c r="RX162" s="1"/>
      <c r="RY162" s="1"/>
      <c r="RZ162" s="1"/>
      <c r="SA162" s="1"/>
      <c r="SB162" s="1"/>
      <c r="SC162" s="1"/>
      <c r="SD162" s="1"/>
      <c r="SE162" s="1"/>
      <c r="SF162" s="1"/>
      <c r="SG162" s="1"/>
      <c r="SH162" s="1"/>
      <c r="SI162" s="1"/>
      <c r="SJ162" s="1"/>
      <c r="SK162" s="1"/>
      <c r="SL162" s="1"/>
      <c r="SM162" s="1"/>
      <c r="SN162" s="1"/>
      <c r="SO162" s="1"/>
      <c r="SP162" s="1"/>
      <c r="SQ162" s="1"/>
      <c r="SR162" s="1"/>
      <c r="SS162" s="1"/>
      <c r="ST162" s="1"/>
      <c r="SU162" s="1"/>
      <c r="SV162" s="1"/>
      <c r="SW162" s="1"/>
      <c r="SX162" s="1"/>
      <c r="SY162" s="1"/>
      <c r="SZ162" s="1"/>
      <c r="TA162" s="1"/>
      <c r="TB162" s="1"/>
      <c r="TC162" s="1"/>
      <c r="TD162" s="1"/>
      <c r="TE162" s="1"/>
      <c r="TF162" s="1"/>
      <c r="TG162" s="1"/>
      <c r="TH162" s="1"/>
      <c r="TI162" s="1"/>
      <c r="TJ162" s="1"/>
      <c r="TK162" s="1"/>
      <c r="TL162" s="1"/>
      <c r="TM162" s="1"/>
      <c r="TN162" s="1"/>
      <c r="TO162" s="1"/>
      <c r="TP162" s="1"/>
      <c r="TQ162" s="1"/>
      <c r="TR162" s="1"/>
      <c r="TS162" s="1"/>
      <c r="TT162" s="1"/>
      <c r="TU162" s="1"/>
      <c r="TV162" s="1"/>
      <c r="TW162" s="1"/>
      <c r="TX162" s="1"/>
      <c r="TY162" s="1"/>
      <c r="TZ162" s="1"/>
      <c r="UA162" s="1"/>
      <c r="UB162" s="1"/>
    </row>
    <row r="163" spans="2:548" s="2" customFormat="1" ht="37.5" customHeight="1" x14ac:dyDescent="0.25">
      <c r="B163" s="1"/>
      <c r="C163" s="323" t="s">
        <v>221</v>
      </c>
      <c r="D163" s="323"/>
      <c r="E163" s="220"/>
      <c r="F163" s="221"/>
      <c r="G163" s="248"/>
      <c r="H163" s="248"/>
      <c r="I163" s="219"/>
      <c r="J163" s="223"/>
      <c r="K163" s="7"/>
      <c r="M163" s="13" t="str">
        <f t="shared" si="4"/>
        <v/>
      </c>
      <c r="N163" s="1"/>
      <c r="O163" s="1"/>
      <c r="P163" s="18"/>
      <c r="Q163" s="18"/>
      <c r="R163" s="18"/>
      <c r="S163" s="18"/>
      <c r="T163" s="18"/>
      <c r="U163" s="18"/>
      <c r="V163" s="18"/>
      <c r="W163" s="12"/>
      <c r="X163" s="12"/>
      <c r="Y163" s="12"/>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c r="DH163" s="1"/>
      <c r="DI163" s="1"/>
      <c r="DJ163" s="1"/>
      <c r="DK163" s="1"/>
      <c r="DL163" s="1"/>
      <c r="DM163" s="1"/>
      <c r="DN163" s="1"/>
      <c r="DO163" s="1"/>
      <c r="DP163" s="1"/>
      <c r="DQ163" s="1"/>
      <c r="DR163" s="1"/>
      <c r="DS163" s="1"/>
      <c r="DT163" s="1"/>
      <c r="DU163" s="1"/>
      <c r="DV163" s="1"/>
      <c r="DW163" s="1"/>
      <c r="DX163" s="1"/>
      <c r="DY163" s="1"/>
      <c r="DZ163" s="1"/>
      <c r="EA163" s="1"/>
      <c r="EB163" s="1"/>
      <c r="EC163" s="1"/>
      <c r="ED163" s="1"/>
      <c r="EE163" s="1"/>
      <c r="EF163" s="1"/>
      <c r="EG163" s="1"/>
      <c r="EH163" s="1"/>
      <c r="EI163" s="1"/>
      <c r="EJ163" s="1"/>
      <c r="EK163" s="1"/>
      <c r="EL163" s="1"/>
      <c r="EM163" s="1"/>
      <c r="EN163" s="1"/>
      <c r="EO163" s="1"/>
      <c r="EP163" s="1"/>
      <c r="EQ163" s="1"/>
      <c r="ER163" s="1"/>
      <c r="ES163" s="1"/>
      <c r="ET163" s="1"/>
      <c r="EU163" s="1"/>
      <c r="EV163" s="1"/>
      <c r="EW163" s="1"/>
      <c r="EX163" s="1"/>
      <c r="EY163" s="1"/>
      <c r="EZ163" s="1"/>
      <c r="FA163" s="1"/>
      <c r="FB163" s="1"/>
      <c r="FC163" s="1"/>
      <c r="FD163" s="1"/>
      <c r="FE163" s="1"/>
      <c r="FF163" s="1"/>
      <c r="FG163" s="1"/>
      <c r="FH163" s="1"/>
      <c r="FI163" s="1"/>
      <c r="FJ163" s="1"/>
      <c r="FK163" s="1"/>
      <c r="FL163" s="1"/>
      <c r="FM163" s="1"/>
      <c r="FN163" s="1"/>
      <c r="FO163" s="1"/>
      <c r="FP163" s="1"/>
      <c r="FQ163" s="1"/>
      <c r="FR163" s="1"/>
      <c r="FS163" s="1"/>
      <c r="FT163" s="1"/>
      <c r="FU163" s="1"/>
      <c r="FV163" s="1"/>
      <c r="FW163" s="1"/>
      <c r="FX163" s="1"/>
      <c r="FY163" s="1"/>
      <c r="FZ163" s="1"/>
      <c r="GA163" s="1"/>
      <c r="GB163" s="1"/>
      <c r="GC163" s="1"/>
      <c r="GD163" s="1"/>
      <c r="GE163" s="1"/>
      <c r="GF163" s="1"/>
      <c r="GG163" s="1"/>
      <c r="GH163" s="1"/>
      <c r="GI163" s="1"/>
      <c r="GJ163" s="1"/>
      <c r="GK163" s="1"/>
      <c r="GL163" s="1"/>
      <c r="GM163" s="1"/>
      <c r="GN163" s="1"/>
      <c r="GO163" s="1"/>
      <c r="GP163" s="1"/>
      <c r="GQ163" s="1"/>
      <c r="GR163" s="1"/>
      <c r="GS163" s="1"/>
      <c r="GT163" s="1"/>
      <c r="GU163" s="1"/>
      <c r="GV163" s="1"/>
      <c r="GW163" s="1"/>
      <c r="GX163" s="1"/>
      <c r="GY163" s="1"/>
      <c r="GZ163" s="1"/>
      <c r="HA163" s="1"/>
      <c r="HB163" s="1"/>
      <c r="HC163" s="1"/>
      <c r="HD163" s="1"/>
      <c r="HE163" s="1"/>
      <c r="HF163" s="1"/>
      <c r="HG163" s="1"/>
      <c r="HH163" s="1"/>
      <c r="HI163" s="1"/>
      <c r="HJ163" s="1"/>
      <c r="HK163" s="1"/>
      <c r="HL163" s="1"/>
      <c r="HM163" s="1"/>
      <c r="HN163" s="1"/>
      <c r="HO163" s="1"/>
      <c r="HP163" s="1"/>
      <c r="HQ163" s="1"/>
      <c r="HR163" s="1"/>
      <c r="HS163" s="1"/>
      <c r="HT163" s="1"/>
      <c r="HU163" s="1"/>
      <c r="HV163" s="1"/>
      <c r="HW163" s="1"/>
      <c r="HX163" s="1"/>
      <c r="HY163" s="1"/>
      <c r="HZ163" s="1"/>
      <c r="IA163" s="1"/>
      <c r="IB163" s="1"/>
      <c r="IC163" s="1"/>
      <c r="ID163" s="1"/>
      <c r="IE163" s="1"/>
      <c r="IF163" s="1"/>
      <c r="IG163" s="1"/>
      <c r="IH163" s="1"/>
      <c r="II163" s="1"/>
      <c r="IJ163" s="1"/>
      <c r="IK163" s="1"/>
      <c r="IL163" s="1"/>
      <c r="IM163" s="1"/>
      <c r="IN163" s="1"/>
      <c r="IO163" s="1"/>
      <c r="IP163" s="1"/>
      <c r="IQ163" s="1"/>
      <c r="IR163" s="1"/>
      <c r="IS163" s="1"/>
      <c r="IT163" s="1"/>
      <c r="IU163" s="1"/>
      <c r="IV163" s="1"/>
      <c r="IW163" s="1"/>
      <c r="IX163" s="1"/>
      <c r="IY163" s="1"/>
      <c r="IZ163" s="1"/>
      <c r="JA163" s="1"/>
      <c r="JB163" s="1"/>
      <c r="JC163" s="1"/>
      <c r="JD163" s="1"/>
      <c r="JE163" s="1"/>
      <c r="JF163" s="1"/>
      <c r="JG163" s="1"/>
      <c r="JH163" s="1"/>
      <c r="JI163" s="1"/>
      <c r="JJ163" s="1"/>
      <c r="JK163" s="1"/>
      <c r="JL163" s="1"/>
      <c r="JM163" s="1"/>
      <c r="JN163" s="1"/>
      <c r="JO163" s="1"/>
      <c r="JP163" s="1"/>
      <c r="JQ163" s="1"/>
      <c r="JR163" s="1"/>
      <c r="JS163" s="1"/>
      <c r="JT163" s="1"/>
      <c r="JU163" s="1"/>
      <c r="JV163" s="1"/>
      <c r="JW163" s="1"/>
      <c r="JX163" s="1"/>
      <c r="JY163" s="1"/>
      <c r="JZ163" s="1"/>
      <c r="KA163" s="1"/>
      <c r="KB163" s="1"/>
      <c r="KC163" s="1"/>
      <c r="KD163" s="1"/>
      <c r="KE163" s="1"/>
      <c r="KF163" s="1"/>
      <c r="KG163" s="1"/>
      <c r="KH163" s="1"/>
      <c r="KI163" s="1"/>
      <c r="KJ163" s="1"/>
      <c r="KK163" s="1"/>
      <c r="KL163" s="1"/>
      <c r="KM163" s="1"/>
      <c r="KN163" s="1"/>
      <c r="KO163" s="1"/>
      <c r="KP163" s="1"/>
      <c r="KQ163" s="1"/>
      <c r="KR163" s="1"/>
      <c r="KS163" s="1"/>
      <c r="KT163" s="1"/>
      <c r="KU163" s="1"/>
      <c r="KV163" s="1"/>
      <c r="KW163" s="1"/>
      <c r="KX163" s="1"/>
      <c r="KY163" s="1"/>
      <c r="KZ163" s="1"/>
      <c r="LA163" s="1"/>
      <c r="LB163" s="1"/>
      <c r="LC163" s="1"/>
      <c r="LD163" s="1"/>
      <c r="LE163" s="1"/>
      <c r="LF163" s="1"/>
      <c r="LG163" s="1"/>
      <c r="LH163" s="1"/>
      <c r="LI163" s="1"/>
      <c r="LJ163" s="1"/>
      <c r="LK163" s="1"/>
      <c r="LL163" s="1"/>
      <c r="LM163" s="1"/>
      <c r="LN163" s="1"/>
      <c r="LO163" s="1"/>
      <c r="LP163" s="1"/>
      <c r="LQ163" s="1"/>
      <c r="LR163" s="1"/>
      <c r="LS163" s="1"/>
      <c r="LT163" s="1"/>
      <c r="LU163" s="1"/>
      <c r="LV163" s="1"/>
      <c r="LW163" s="1"/>
      <c r="LX163" s="1"/>
      <c r="LY163" s="1"/>
      <c r="LZ163" s="1"/>
      <c r="MA163" s="1"/>
      <c r="MB163" s="1"/>
      <c r="MC163" s="1"/>
      <c r="MD163" s="1"/>
      <c r="ME163" s="1"/>
      <c r="MF163" s="1"/>
      <c r="MG163" s="1"/>
      <c r="MH163" s="1"/>
      <c r="MI163" s="1"/>
      <c r="MJ163" s="1"/>
      <c r="MK163" s="1"/>
      <c r="ML163" s="1"/>
      <c r="MM163" s="1"/>
      <c r="MN163" s="1"/>
      <c r="MO163" s="1"/>
      <c r="MP163" s="1"/>
      <c r="MQ163" s="1"/>
      <c r="MR163" s="1"/>
      <c r="MS163" s="1"/>
      <c r="MT163" s="1"/>
      <c r="MU163" s="1"/>
      <c r="MV163" s="1"/>
      <c r="MW163" s="1"/>
      <c r="MX163" s="1"/>
      <c r="MY163" s="1"/>
      <c r="MZ163" s="1"/>
      <c r="NA163" s="1"/>
      <c r="NB163" s="1"/>
      <c r="NC163" s="1"/>
      <c r="ND163" s="1"/>
      <c r="NE163" s="1"/>
      <c r="NF163" s="1"/>
      <c r="NG163" s="1"/>
      <c r="NH163" s="1"/>
      <c r="NI163" s="1"/>
      <c r="NJ163" s="1"/>
      <c r="NK163" s="1"/>
      <c r="NL163" s="1"/>
      <c r="NM163" s="1"/>
      <c r="NN163" s="1"/>
      <c r="NO163" s="1"/>
      <c r="NP163" s="1"/>
      <c r="NQ163" s="1"/>
      <c r="NR163" s="1"/>
      <c r="NS163" s="1"/>
      <c r="NT163" s="1"/>
      <c r="NU163" s="1"/>
      <c r="NV163" s="1"/>
      <c r="NW163" s="1"/>
      <c r="NX163" s="1"/>
      <c r="NY163" s="1"/>
      <c r="NZ163" s="1"/>
      <c r="OA163" s="1"/>
      <c r="OB163" s="1"/>
      <c r="OC163" s="1"/>
      <c r="OD163" s="1"/>
      <c r="OE163" s="1"/>
      <c r="OF163" s="1"/>
      <c r="OG163" s="1"/>
      <c r="OH163" s="1"/>
      <c r="OI163" s="1"/>
      <c r="OJ163" s="1"/>
      <c r="OK163" s="1"/>
      <c r="OL163" s="1"/>
      <c r="OM163" s="1"/>
      <c r="ON163" s="1"/>
      <c r="OO163" s="1"/>
      <c r="OP163" s="1"/>
      <c r="OQ163" s="1"/>
      <c r="OR163" s="1"/>
      <c r="OS163" s="1"/>
      <c r="OT163" s="1"/>
      <c r="OU163" s="1"/>
      <c r="OV163" s="1"/>
      <c r="OW163" s="1"/>
      <c r="OX163" s="1"/>
      <c r="OY163" s="1"/>
      <c r="OZ163" s="1"/>
      <c r="PA163" s="1"/>
      <c r="PB163" s="1"/>
      <c r="PC163" s="1"/>
      <c r="PD163" s="1"/>
      <c r="PE163" s="1"/>
      <c r="PF163" s="1"/>
      <c r="PG163" s="1"/>
      <c r="PH163" s="1"/>
      <c r="PI163" s="1"/>
      <c r="PJ163" s="1"/>
      <c r="PK163" s="1"/>
      <c r="PL163" s="1"/>
      <c r="PM163" s="1"/>
      <c r="PN163" s="1"/>
      <c r="PO163" s="1"/>
      <c r="PP163" s="1"/>
      <c r="PQ163" s="1"/>
      <c r="PR163" s="1"/>
      <c r="PS163" s="1"/>
      <c r="PT163" s="1"/>
      <c r="PU163" s="1"/>
      <c r="PV163" s="1"/>
      <c r="PW163" s="1"/>
      <c r="PX163" s="1"/>
      <c r="PY163" s="1"/>
      <c r="PZ163" s="1"/>
      <c r="QA163" s="1"/>
      <c r="QB163" s="1"/>
      <c r="QC163" s="1"/>
      <c r="QD163" s="1"/>
      <c r="QE163" s="1"/>
      <c r="QF163" s="1"/>
      <c r="QG163" s="1"/>
      <c r="QH163" s="1"/>
      <c r="QI163" s="1"/>
      <c r="QJ163" s="1"/>
      <c r="QK163" s="1"/>
      <c r="QL163" s="1"/>
      <c r="QM163" s="1"/>
      <c r="QN163" s="1"/>
      <c r="QO163" s="1"/>
      <c r="QP163" s="1"/>
      <c r="QQ163" s="1"/>
      <c r="QR163" s="1"/>
      <c r="QS163" s="1"/>
      <c r="QT163" s="1"/>
      <c r="QU163" s="1"/>
      <c r="QV163" s="1"/>
      <c r="QW163" s="1"/>
      <c r="QX163" s="1"/>
      <c r="QY163" s="1"/>
      <c r="QZ163" s="1"/>
      <c r="RA163" s="1"/>
      <c r="RB163" s="1"/>
      <c r="RC163" s="1"/>
      <c r="RD163" s="1"/>
      <c r="RE163" s="1"/>
      <c r="RF163" s="1"/>
      <c r="RG163" s="1"/>
      <c r="RH163" s="1"/>
      <c r="RI163" s="1"/>
      <c r="RJ163" s="1"/>
      <c r="RK163" s="1"/>
      <c r="RL163" s="1"/>
      <c r="RM163" s="1"/>
      <c r="RN163" s="1"/>
      <c r="RO163" s="1"/>
      <c r="RP163" s="1"/>
      <c r="RQ163" s="1"/>
      <c r="RR163" s="1"/>
      <c r="RS163" s="1"/>
      <c r="RT163" s="1"/>
      <c r="RU163" s="1"/>
      <c r="RV163" s="1"/>
      <c r="RW163" s="1"/>
      <c r="RX163" s="1"/>
      <c r="RY163" s="1"/>
      <c r="RZ163" s="1"/>
      <c r="SA163" s="1"/>
      <c r="SB163" s="1"/>
      <c r="SC163" s="1"/>
      <c r="SD163" s="1"/>
      <c r="SE163" s="1"/>
      <c r="SF163" s="1"/>
      <c r="SG163" s="1"/>
      <c r="SH163" s="1"/>
      <c r="SI163" s="1"/>
      <c r="SJ163" s="1"/>
      <c r="SK163" s="1"/>
      <c r="SL163" s="1"/>
      <c r="SM163" s="1"/>
      <c r="SN163" s="1"/>
      <c r="SO163" s="1"/>
      <c r="SP163" s="1"/>
      <c r="SQ163" s="1"/>
      <c r="SR163" s="1"/>
      <c r="SS163" s="1"/>
      <c r="ST163" s="1"/>
      <c r="SU163" s="1"/>
      <c r="SV163" s="1"/>
      <c r="SW163" s="1"/>
      <c r="SX163" s="1"/>
      <c r="SY163" s="1"/>
      <c r="SZ163" s="1"/>
      <c r="TA163" s="1"/>
      <c r="TB163" s="1"/>
      <c r="TC163" s="1"/>
      <c r="TD163" s="1"/>
      <c r="TE163" s="1"/>
      <c r="TF163" s="1"/>
      <c r="TG163" s="1"/>
      <c r="TH163" s="1"/>
      <c r="TI163" s="1"/>
      <c r="TJ163" s="1"/>
      <c r="TK163" s="1"/>
      <c r="TL163" s="1"/>
      <c r="TM163" s="1"/>
      <c r="TN163" s="1"/>
      <c r="TO163" s="1"/>
      <c r="TP163" s="1"/>
      <c r="TQ163" s="1"/>
      <c r="TR163" s="1"/>
      <c r="TS163" s="1"/>
      <c r="TT163" s="1"/>
      <c r="TU163" s="1"/>
      <c r="TV163" s="1"/>
      <c r="TW163" s="1"/>
      <c r="TX163" s="1"/>
      <c r="TY163" s="1"/>
      <c r="TZ163" s="1"/>
      <c r="UA163" s="1"/>
      <c r="UB163" s="1"/>
    </row>
    <row r="164" spans="2:548" s="2" customFormat="1" x14ac:dyDescent="0.25">
      <c r="B164" s="1"/>
      <c r="C164" s="17"/>
      <c r="D164" s="17"/>
      <c r="E164" s="17"/>
      <c r="F164" s="17"/>
      <c r="G164" s="17"/>
      <c r="H164" s="17"/>
      <c r="I164" s="17"/>
      <c r="J164" s="7"/>
      <c r="K164" s="7"/>
      <c r="M164" s="13" t="str">
        <f t="shared" si="4"/>
        <v/>
      </c>
      <c r="N164" s="18"/>
      <c r="O164" s="18"/>
      <c r="P164" s="18"/>
      <c r="Q164" s="18"/>
      <c r="R164" s="18"/>
      <c r="S164" s="18"/>
      <c r="T164" s="18"/>
      <c r="U164" s="18"/>
      <c r="V164" s="18"/>
      <c r="W164" s="12"/>
      <c r="X164" s="12"/>
      <c r="Y164" s="12"/>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c r="GK164" s="1"/>
      <c r="GL164" s="1"/>
      <c r="GM164" s="1"/>
      <c r="GN164" s="1"/>
      <c r="GO164" s="1"/>
      <c r="GP164" s="1"/>
      <c r="GQ164" s="1"/>
      <c r="GR164" s="1"/>
      <c r="GS164" s="1"/>
      <c r="GT164" s="1"/>
      <c r="GU164" s="1"/>
      <c r="GV164" s="1"/>
      <c r="GW164" s="1"/>
      <c r="GX164" s="1"/>
      <c r="GY164" s="1"/>
      <c r="GZ164" s="1"/>
      <c r="HA164" s="1"/>
      <c r="HB164" s="1"/>
      <c r="HC164" s="1"/>
      <c r="HD164" s="1"/>
      <c r="HE164" s="1"/>
      <c r="HF164" s="1"/>
      <c r="HG164" s="1"/>
      <c r="HH164" s="1"/>
      <c r="HI164" s="1"/>
      <c r="HJ164" s="1"/>
      <c r="HK164" s="1"/>
      <c r="HL164" s="1"/>
      <c r="HM164" s="1"/>
      <c r="HN164" s="1"/>
      <c r="HO164" s="1"/>
      <c r="HP164" s="1"/>
      <c r="HQ164" s="1"/>
      <c r="HR164" s="1"/>
      <c r="HS164" s="1"/>
      <c r="HT164" s="1"/>
      <c r="HU164" s="1"/>
      <c r="HV164" s="1"/>
      <c r="HW164" s="1"/>
      <c r="HX164" s="1"/>
      <c r="HY164" s="1"/>
      <c r="HZ164" s="1"/>
      <c r="IA164" s="1"/>
      <c r="IB164" s="1"/>
      <c r="IC164" s="1"/>
      <c r="ID164" s="1"/>
      <c r="IE164" s="1"/>
      <c r="IF164" s="1"/>
      <c r="IG164" s="1"/>
      <c r="IH164" s="1"/>
      <c r="II164" s="1"/>
      <c r="IJ164" s="1"/>
      <c r="IK164" s="1"/>
      <c r="IL164" s="1"/>
      <c r="IM164" s="1"/>
      <c r="IN164" s="1"/>
      <c r="IO164" s="1"/>
      <c r="IP164" s="1"/>
      <c r="IQ164" s="1"/>
      <c r="IR164" s="1"/>
      <c r="IS164" s="1"/>
      <c r="IT164" s="1"/>
      <c r="IU164" s="1"/>
      <c r="IV164" s="1"/>
      <c r="IW164" s="1"/>
      <c r="IX164" s="1"/>
      <c r="IY164" s="1"/>
      <c r="IZ164" s="1"/>
      <c r="JA164" s="1"/>
      <c r="JB164" s="1"/>
      <c r="JC164" s="1"/>
      <c r="JD164" s="1"/>
      <c r="JE164" s="1"/>
      <c r="JF164" s="1"/>
      <c r="JG164" s="1"/>
      <c r="JH164" s="1"/>
      <c r="JI164" s="1"/>
      <c r="JJ164" s="1"/>
      <c r="JK164" s="1"/>
      <c r="JL164" s="1"/>
      <c r="JM164" s="1"/>
      <c r="JN164" s="1"/>
      <c r="JO164" s="1"/>
      <c r="JP164" s="1"/>
      <c r="JQ164" s="1"/>
      <c r="JR164" s="1"/>
      <c r="JS164" s="1"/>
      <c r="JT164" s="1"/>
      <c r="JU164" s="1"/>
      <c r="JV164" s="1"/>
      <c r="JW164" s="1"/>
      <c r="JX164" s="1"/>
      <c r="JY164" s="1"/>
      <c r="JZ164" s="1"/>
      <c r="KA164" s="1"/>
      <c r="KB164" s="1"/>
      <c r="KC164" s="1"/>
      <c r="KD164" s="1"/>
      <c r="KE164" s="1"/>
      <c r="KF164" s="1"/>
      <c r="KG164" s="1"/>
      <c r="KH164" s="1"/>
      <c r="KI164" s="1"/>
      <c r="KJ164" s="1"/>
      <c r="KK164" s="1"/>
      <c r="KL164" s="1"/>
      <c r="KM164" s="1"/>
      <c r="KN164" s="1"/>
      <c r="KO164" s="1"/>
      <c r="KP164" s="1"/>
      <c r="KQ164" s="1"/>
      <c r="KR164" s="1"/>
      <c r="KS164" s="1"/>
      <c r="KT164" s="1"/>
      <c r="KU164" s="1"/>
      <c r="KV164" s="1"/>
      <c r="KW164" s="1"/>
      <c r="KX164" s="1"/>
      <c r="KY164" s="1"/>
      <c r="KZ164" s="1"/>
      <c r="LA164" s="1"/>
      <c r="LB164" s="1"/>
      <c r="LC164" s="1"/>
      <c r="LD164" s="1"/>
      <c r="LE164" s="1"/>
      <c r="LF164" s="1"/>
      <c r="LG164" s="1"/>
      <c r="LH164" s="1"/>
      <c r="LI164" s="1"/>
      <c r="LJ164" s="1"/>
      <c r="LK164" s="1"/>
      <c r="LL164" s="1"/>
      <c r="LM164" s="1"/>
      <c r="LN164" s="1"/>
      <c r="LO164" s="1"/>
      <c r="LP164" s="1"/>
      <c r="LQ164" s="1"/>
      <c r="LR164" s="1"/>
      <c r="LS164" s="1"/>
      <c r="LT164" s="1"/>
      <c r="LU164" s="1"/>
      <c r="LV164" s="1"/>
      <c r="LW164" s="1"/>
      <c r="LX164" s="1"/>
      <c r="LY164" s="1"/>
      <c r="LZ164" s="1"/>
      <c r="MA164" s="1"/>
      <c r="MB164" s="1"/>
      <c r="MC164" s="1"/>
      <c r="MD164" s="1"/>
      <c r="ME164" s="1"/>
      <c r="MF164" s="1"/>
      <c r="MG164" s="1"/>
      <c r="MH164" s="1"/>
      <c r="MI164" s="1"/>
      <c r="MJ164" s="1"/>
      <c r="MK164" s="1"/>
      <c r="ML164" s="1"/>
      <c r="MM164" s="1"/>
      <c r="MN164" s="1"/>
      <c r="MO164" s="1"/>
      <c r="MP164" s="1"/>
      <c r="MQ164" s="1"/>
      <c r="MR164" s="1"/>
      <c r="MS164" s="1"/>
      <c r="MT164" s="1"/>
      <c r="MU164" s="1"/>
      <c r="MV164" s="1"/>
      <c r="MW164" s="1"/>
      <c r="MX164" s="1"/>
      <c r="MY164" s="1"/>
      <c r="MZ164" s="1"/>
      <c r="NA164" s="1"/>
      <c r="NB164" s="1"/>
      <c r="NC164" s="1"/>
      <c r="ND164" s="1"/>
      <c r="NE164" s="1"/>
      <c r="NF164" s="1"/>
      <c r="NG164" s="1"/>
      <c r="NH164" s="1"/>
      <c r="NI164" s="1"/>
      <c r="NJ164" s="1"/>
      <c r="NK164" s="1"/>
      <c r="NL164" s="1"/>
      <c r="NM164" s="1"/>
      <c r="NN164" s="1"/>
      <c r="NO164" s="1"/>
      <c r="NP164" s="1"/>
      <c r="NQ164" s="1"/>
      <c r="NR164" s="1"/>
      <c r="NS164" s="1"/>
      <c r="NT164" s="1"/>
      <c r="NU164" s="1"/>
      <c r="NV164" s="1"/>
      <c r="NW164" s="1"/>
      <c r="NX164" s="1"/>
      <c r="NY164" s="1"/>
      <c r="NZ164" s="1"/>
      <c r="OA164" s="1"/>
      <c r="OB164" s="1"/>
      <c r="OC164" s="1"/>
      <c r="OD164" s="1"/>
      <c r="OE164" s="1"/>
      <c r="OF164" s="1"/>
      <c r="OG164" s="1"/>
      <c r="OH164" s="1"/>
      <c r="OI164" s="1"/>
      <c r="OJ164" s="1"/>
      <c r="OK164" s="1"/>
      <c r="OL164" s="1"/>
      <c r="OM164" s="1"/>
      <c r="ON164" s="1"/>
      <c r="OO164" s="1"/>
      <c r="OP164" s="1"/>
      <c r="OQ164" s="1"/>
      <c r="OR164" s="1"/>
      <c r="OS164" s="1"/>
      <c r="OT164" s="1"/>
      <c r="OU164" s="1"/>
      <c r="OV164" s="1"/>
      <c r="OW164" s="1"/>
      <c r="OX164" s="1"/>
      <c r="OY164" s="1"/>
      <c r="OZ164" s="1"/>
      <c r="PA164" s="1"/>
      <c r="PB164" s="1"/>
      <c r="PC164" s="1"/>
      <c r="PD164" s="1"/>
      <c r="PE164" s="1"/>
      <c r="PF164" s="1"/>
      <c r="PG164" s="1"/>
      <c r="PH164" s="1"/>
      <c r="PI164" s="1"/>
      <c r="PJ164" s="1"/>
      <c r="PK164" s="1"/>
      <c r="PL164" s="1"/>
      <c r="PM164" s="1"/>
      <c r="PN164" s="1"/>
      <c r="PO164" s="1"/>
      <c r="PP164" s="1"/>
      <c r="PQ164" s="1"/>
      <c r="PR164" s="1"/>
      <c r="PS164" s="1"/>
      <c r="PT164" s="1"/>
      <c r="PU164" s="1"/>
      <c r="PV164" s="1"/>
      <c r="PW164" s="1"/>
      <c r="PX164" s="1"/>
      <c r="PY164" s="1"/>
      <c r="PZ164" s="1"/>
      <c r="QA164" s="1"/>
      <c r="QB164" s="1"/>
      <c r="QC164" s="1"/>
      <c r="QD164" s="1"/>
      <c r="QE164" s="1"/>
      <c r="QF164" s="1"/>
      <c r="QG164" s="1"/>
      <c r="QH164" s="1"/>
      <c r="QI164" s="1"/>
      <c r="QJ164" s="1"/>
      <c r="QK164" s="1"/>
      <c r="QL164" s="1"/>
      <c r="QM164" s="1"/>
      <c r="QN164" s="1"/>
      <c r="QO164" s="1"/>
      <c r="QP164" s="1"/>
      <c r="QQ164" s="1"/>
      <c r="QR164" s="1"/>
      <c r="QS164" s="1"/>
      <c r="QT164" s="1"/>
      <c r="QU164" s="1"/>
      <c r="QV164" s="1"/>
      <c r="QW164" s="1"/>
      <c r="QX164" s="1"/>
      <c r="QY164" s="1"/>
      <c r="QZ164" s="1"/>
      <c r="RA164" s="1"/>
      <c r="RB164" s="1"/>
      <c r="RC164" s="1"/>
      <c r="RD164" s="1"/>
      <c r="RE164" s="1"/>
      <c r="RF164" s="1"/>
      <c r="RG164" s="1"/>
      <c r="RH164" s="1"/>
      <c r="RI164" s="1"/>
      <c r="RJ164" s="1"/>
      <c r="RK164" s="1"/>
      <c r="RL164" s="1"/>
      <c r="RM164" s="1"/>
      <c r="RN164" s="1"/>
      <c r="RO164" s="1"/>
      <c r="RP164" s="1"/>
      <c r="RQ164" s="1"/>
      <c r="RR164" s="1"/>
      <c r="RS164" s="1"/>
      <c r="RT164" s="1"/>
      <c r="RU164" s="1"/>
      <c r="RV164" s="1"/>
      <c r="RW164" s="1"/>
      <c r="RX164" s="1"/>
      <c r="RY164" s="1"/>
      <c r="RZ164" s="1"/>
      <c r="SA164" s="1"/>
      <c r="SB164" s="1"/>
      <c r="SC164" s="1"/>
      <c r="SD164" s="1"/>
      <c r="SE164" s="1"/>
      <c r="SF164" s="1"/>
      <c r="SG164" s="1"/>
      <c r="SH164" s="1"/>
      <c r="SI164" s="1"/>
      <c r="SJ164" s="1"/>
      <c r="SK164" s="1"/>
      <c r="SL164" s="1"/>
      <c r="SM164" s="1"/>
      <c r="SN164" s="1"/>
      <c r="SO164" s="1"/>
      <c r="SP164" s="1"/>
      <c r="SQ164" s="1"/>
      <c r="SR164" s="1"/>
      <c r="SS164" s="1"/>
      <c r="ST164" s="1"/>
      <c r="SU164" s="1"/>
      <c r="SV164" s="1"/>
      <c r="SW164" s="1"/>
      <c r="SX164" s="1"/>
      <c r="SY164" s="1"/>
      <c r="SZ164" s="1"/>
      <c r="TA164" s="1"/>
      <c r="TB164" s="1"/>
      <c r="TC164" s="1"/>
      <c r="TD164" s="1"/>
      <c r="TE164" s="1"/>
      <c r="TF164" s="1"/>
      <c r="TG164" s="1"/>
      <c r="TH164" s="1"/>
      <c r="TI164" s="1"/>
      <c r="TJ164" s="1"/>
      <c r="TK164" s="1"/>
      <c r="TL164" s="1"/>
      <c r="TM164" s="1"/>
      <c r="TN164" s="1"/>
      <c r="TO164" s="1"/>
      <c r="TP164" s="1"/>
      <c r="TQ164" s="1"/>
      <c r="TR164" s="1"/>
      <c r="TS164" s="1"/>
      <c r="TT164" s="1"/>
      <c r="TU164" s="1"/>
      <c r="TV164" s="1"/>
      <c r="TW164" s="1"/>
      <c r="TX164" s="1"/>
      <c r="TY164" s="1"/>
      <c r="TZ164" s="1"/>
      <c r="UA164" s="1"/>
      <c r="UB164" s="1"/>
    </row>
    <row r="165" spans="2:548" s="2" customFormat="1" ht="15" customHeight="1" x14ac:dyDescent="0.25">
      <c r="B165" s="1"/>
      <c r="C165" s="325" t="s">
        <v>229</v>
      </c>
      <c r="D165" s="325"/>
      <c r="E165" s="325"/>
      <c r="F165" s="325"/>
      <c r="G165" s="325"/>
      <c r="H165" s="325"/>
      <c r="I165" s="325"/>
      <c r="J165" s="325"/>
      <c r="K165" s="13"/>
      <c r="M165" s="13" t="str">
        <f t="shared" si="4"/>
        <v/>
      </c>
      <c r="N165" s="18"/>
      <c r="O165" s="18"/>
      <c r="P165" s="18"/>
      <c r="Q165" s="18"/>
      <c r="R165" s="18"/>
      <c r="S165" s="18"/>
      <c r="T165" s="18"/>
      <c r="U165" s="18"/>
      <c r="V165" s="18"/>
      <c r="W165" s="12"/>
      <c r="X165" s="12"/>
      <c r="Y165" s="12"/>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c r="IW165" s="1"/>
      <c r="IX165" s="1"/>
      <c r="IY165" s="1"/>
      <c r="IZ165" s="1"/>
      <c r="JA165" s="1"/>
      <c r="JB165" s="1"/>
      <c r="JC165" s="1"/>
      <c r="JD165" s="1"/>
      <c r="JE165" s="1"/>
      <c r="JF165" s="1"/>
      <c r="JG165" s="1"/>
      <c r="JH165" s="1"/>
      <c r="JI165" s="1"/>
      <c r="JJ165" s="1"/>
      <c r="JK165" s="1"/>
      <c r="JL165" s="1"/>
      <c r="JM165" s="1"/>
      <c r="JN165" s="1"/>
      <c r="JO165" s="1"/>
      <c r="JP165" s="1"/>
      <c r="JQ165" s="1"/>
      <c r="JR165" s="1"/>
      <c r="JS165" s="1"/>
      <c r="JT165" s="1"/>
      <c r="JU165" s="1"/>
      <c r="JV165" s="1"/>
      <c r="JW165" s="1"/>
      <c r="JX165" s="1"/>
      <c r="JY165" s="1"/>
      <c r="JZ165" s="1"/>
      <c r="KA165" s="1"/>
      <c r="KB165" s="1"/>
      <c r="KC165" s="1"/>
      <c r="KD165" s="1"/>
      <c r="KE165" s="1"/>
      <c r="KF165" s="1"/>
      <c r="KG165" s="1"/>
      <c r="KH165" s="1"/>
      <c r="KI165" s="1"/>
      <c r="KJ165" s="1"/>
      <c r="KK165" s="1"/>
      <c r="KL165" s="1"/>
      <c r="KM165" s="1"/>
      <c r="KN165" s="1"/>
      <c r="KO165" s="1"/>
      <c r="KP165" s="1"/>
      <c r="KQ165" s="1"/>
      <c r="KR165" s="1"/>
      <c r="KS165" s="1"/>
      <c r="KT165" s="1"/>
      <c r="KU165" s="1"/>
      <c r="KV165" s="1"/>
      <c r="KW165" s="1"/>
      <c r="KX165" s="1"/>
      <c r="KY165" s="1"/>
      <c r="KZ165" s="1"/>
      <c r="LA165" s="1"/>
      <c r="LB165" s="1"/>
      <c r="LC165" s="1"/>
      <c r="LD165" s="1"/>
      <c r="LE165" s="1"/>
      <c r="LF165" s="1"/>
      <c r="LG165" s="1"/>
      <c r="LH165" s="1"/>
      <c r="LI165" s="1"/>
      <c r="LJ165" s="1"/>
      <c r="LK165" s="1"/>
      <c r="LL165" s="1"/>
      <c r="LM165" s="1"/>
      <c r="LN165" s="1"/>
      <c r="LO165" s="1"/>
      <c r="LP165" s="1"/>
      <c r="LQ165" s="1"/>
      <c r="LR165" s="1"/>
      <c r="LS165" s="1"/>
      <c r="LT165" s="1"/>
      <c r="LU165" s="1"/>
      <c r="LV165" s="1"/>
      <c r="LW165" s="1"/>
      <c r="LX165" s="1"/>
      <c r="LY165" s="1"/>
      <c r="LZ165" s="1"/>
      <c r="MA165" s="1"/>
      <c r="MB165" s="1"/>
      <c r="MC165" s="1"/>
      <c r="MD165" s="1"/>
      <c r="ME165" s="1"/>
      <c r="MF165" s="1"/>
      <c r="MG165" s="1"/>
      <c r="MH165" s="1"/>
      <c r="MI165" s="1"/>
      <c r="MJ165" s="1"/>
      <c r="MK165" s="1"/>
      <c r="ML165" s="1"/>
      <c r="MM165" s="1"/>
      <c r="MN165" s="1"/>
      <c r="MO165" s="1"/>
      <c r="MP165" s="1"/>
      <c r="MQ165" s="1"/>
      <c r="MR165" s="1"/>
      <c r="MS165" s="1"/>
      <c r="MT165" s="1"/>
      <c r="MU165" s="1"/>
      <c r="MV165" s="1"/>
      <c r="MW165" s="1"/>
      <c r="MX165" s="1"/>
      <c r="MY165" s="1"/>
      <c r="MZ165" s="1"/>
      <c r="NA165" s="1"/>
      <c r="NB165" s="1"/>
      <c r="NC165" s="1"/>
      <c r="ND165" s="1"/>
      <c r="NE165" s="1"/>
      <c r="NF165" s="1"/>
      <c r="NG165" s="1"/>
      <c r="NH165" s="1"/>
      <c r="NI165" s="1"/>
      <c r="NJ165" s="1"/>
      <c r="NK165" s="1"/>
      <c r="NL165" s="1"/>
      <c r="NM165" s="1"/>
      <c r="NN165" s="1"/>
      <c r="NO165" s="1"/>
      <c r="NP165" s="1"/>
      <c r="NQ165" s="1"/>
      <c r="NR165" s="1"/>
      <c r="NS165" s="1"/>
      <c r="NT165" s="1"/>
      <c r="NU165" s="1"/>
      <c r="NV165" s="1"/>
      <c r="NW165" s="1"/>
      <c r="NX165" s="1"/>
      <c r="NY165" s="1"/>
      <c r="NZ165" s="1"/>
      <c r="OA165" s="1"/>
      <c r="OB165" s="1"/>
      <c r="OC165" s="1"/>
      <c r="OD165" s="1"/>
      <c r="OE165" s="1"/>
      <c r="OF165" s="1"/>
      <c r="OG165" s="1"/>
      <c r="OH165" s="1"/>
      <c r="OI165" s="1"/>
      <c r="OJ165" s="1"/>
      <c r="OK165" s="1"/>
      <c r="OL165" s="1"/>
      <c r="OM165" s="1"/>
      <c r="ON165" s="1"/>
      <c r="OO165" s="1"/>
      <c r="OP165" s="1"/>
      <c r="OQ165" s="1"/>
      <c r="OR165" s="1"/>
      <c r="OS165" s="1"/>
      <c r="OT165" s="1"/>
      <c r="OU165" s="1"/>
      <c r="OV165" s="1"/>
      <c r="OW165" s="1"/>
      <c r="OX165" s="1"/>
      <c r="OY165" s="1"/>
      <c r="OZ165" s="1"/>
      <c r="PA165" s="1"/>
      <c r="PB165" s="1"/>
      <c r="PC165" s="1"/>
      <c r="PD165" s="1"/>
      <c r="PE165" s="1"/>
      <c r="PF165" s="1"/>
      <c r="PG165" s="1"/>
      <c r="PH165" s="1"/>
      <c r="PI165" s="1"/>
      <c r="PJ165" s="1"/>
      <c r="PK165" s="1"/>
      <c r="PL165" s="1"/>
      <c r="PM165" s="1"/>
      <c r="PN165" s="1"/>
      <c r="PO165" s="1"/>
      <c r="PP165" s="1"/>
      <c r="PQ165" s="1"/>
      <c r="PR165" s="1"/>
      <c r="PS165" s="1"/>
      <c r="PT165" s="1"/>
      <c r="PU165" s="1"/>
      <c r="PV165" s="1"/>
      <c r="PW165" s="1"/>
      <c r="PX165" s="1"/>
      <c r="PY165" s="1"/>
      <c r="PZ165" s="1"/>
      <c r="QA165" s="1"/>
      <c r="QB165" s="1"/>
      <c r="QC165" s="1"/>
      <c r="QD165" s="1"/>
      <c r="QE165" s="1"/>
      <c r="QF165" s="1"/>
      <c r="QG165" s="1"/>
      <c r="QH165" s="1"/>
      <c r="QI165" s="1"/>
      <c r="QJ165" s="1"/>
      <c r="QK165" s="1"/>
      <c r="QL165" s="1"/>
      <c r="QM165" s="1"/>
      <c r="QN165" s="1"/>
      <c r="QO165" s="1"/>
      <c r="QP165" s="1"/>
      <c r="QQ165" s="1"/>
      <c r="QR165" s="1"/>
      <c r="QS165" s="1"/>
      <c r="QT165" s="1"/>
      <c r="QU165" s="1"/>
      <c r="QV165" s="1"/>
      <c r="QW165" s="1"/>
      <c r="QX165" s="1"/>
      <c r="QY165" s="1"/>
      <c r="QZ165" s="1"/>
      <c r="RA165" s="1"/>
      <c r="RB165" s="1"/>
      <c r="RC165" s="1"/>
      <c r="RD165" s="1"/>
      <c r="RE165" s="1"/>
      <c r="RF165" s="1"/>
      <c r="RG165" s="1"/>
      <c r="RH165" s="1"/>
      <c r="RI165" s="1"/>
      <c r="RJ165" s="1"/>
      <c r="RK165" s="1"/>
      <c r="RL165" s="1"/>
      <c r="RM165" s="1"/>
      <c r="RN165" s="1"/>
      <c r="RO165" s="1"/>
      <c r="RP165" s="1"/>
      <c r="RQ165" s="1"/>
      <c r="RR165" s="1"/>
      <c r="RS165" s="1"/>
      <c r="RT165" s="1"/>
      <c r="RU165" s="1"/>
      <c r="RV165" s="1"/>
      <c r="RW165" s="1"/>
      <c r="RX165" s="1"/>
      <c r="RY165" s="1"/>
      <c r="RZ165" s="1"/>
      <c r="SA165" s="1"/>
      <c r="SB165" s="1"/>
      <c r="SC165" s="1"/>
      <c r="SD165" s="1"/>
      <c r="SE165" s="1"/>
      <c r="SF165" s="1"/>
      <c r="SG165" s="1"/>
      <c r="SH165" s="1"/>
      <c r="SI165" s="1"/>
      <c r="SJ165" s="1"/>
      <c r="SK165" s="1"/>
      <c r="SL165" s="1"/>
      <c r="SM165" s="1"/>
      <c r="SN165" s="1"/>
      <c r="SO165" s="1"/>
      <c r="SP165" s="1"/>
      <c r="SQ165" s="1"/>
      <c r="SR165" s="1"/>
      <c r="SS165" s="1"/>
      <c r="ST165" s="1"/>
      <c r="SU165" s="1"/>
      <c r="SV165" s="1"/>
      <c r="SW165" s="1"/>
      <c r="SX165" s="1"/>
      <c r="SY165" s="1"/>
      <c r="SZ165" s="1"/>
      <c r="TA165" s="1"/>
      <c r="TB165" s="1"/>
      <c r="TC165" s="1"/>
      <c r="TD165" s="1"/>
      <c r="TE165" s="1"/>
      <c r="TF165" s="1"/>
      <c r="TG165" s="1"/>
      <c r="TH165" s="1"/>
      <c r="TI165" s="1"/>
      <c r="TJ165" s="1"/>
      <c r="TK165" s="1"/>
      <c r="TL165" s="1"/>
      <c r="TM165" s="1"/>
      <c r="TN165" s="1"/>
      <c r="TO165" s="1"/>
      <c r="TP165" s="1"/>
      <c r="TQ165" s="1"/>
      <c r="TR165" s="1"/>
      <c r="TS165" s="1"/>
      <c r="TT165" s="1"/>
      <c r="TU165" s="1"/>
      <c r="TV165" s="1"/>
      <c r="TW165" s="1"/>
      <c r="TX165" s="1"/>
      <c r="TY165" s="1"/>
      <c r="TZ165" s="1"/>
      <c r="UA165" s="1"/>
      <c r="UB165" s="1"/>
    </row>
    <row r="166" spans="2:548" s="2" customFormat="1" ht="80.650000000000006" customHeight="1" x14ac:dyDescent="0.25">
      <c r="B166" s="1"/>
      <c r="C166" s="222" t="s">
        <v>2</v>
      </c>
      <c r="D166" s="222" t="s">
        <v>1</v>
      </c>
      <c r="E166" s="298" t="s">
        <v>203</v>
      </c>
      <c r="F166" s="298"/>
      <c r="G166" s="62" t="s">
        <v>245</v>
      </c>
      <c r="H166" s="62" t="s">
        <v>227</v>
      </c>
      <c r="I166" s="62" t="s">
        <v>228</v>
      </c>
      <c r="J166" s="225" t="s">
        <v>0</v>
      </c>
      <c r="K166" s="8"/>
      <c r="M166" s="13" t="str">
        <f t="shared" si="4"/>
        <v/>
      </c>
      <c r="N166" s="18"/>
      <c r="O166" s="18"/>
      <c r="P166" s="18"/>
      <c r="Q166" s="18"/>
      <c r="R166" s="18"/>
      <c r="S166" s="18"/>
      <c r="T166" s="18"/>
      <c r="U166" s="18"/>
      <c r="V166" s="18"/>
      <c r="W166" s="12"/>
      <c r="X166" s="12"/>
      <c r="Y166" s="12"/>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c r="GK166" s="1"/>
      <c r="GL166" s="1"/>
      <c r="GM166" s="1"/>
      <c r="GN166" s="1"/>
      <c r="GO166" s="1"/>
      <c r="GP166" s="1"/>
      <c r="GQ166" s="1"/>
      <c r="GR166" s="1"/>
      <c r="GS166" s="1"/>
      <c r="GT166" s="1"/>
      <c r="GU166" s="1"/>
      <c r="GV166" s="1"/>
      <c r="GW166" s="1"/>
      <c r="GX166" s="1"/>
      <c r="GY166" s="1"/>
      <c r="GZ166" s="1"/>
      <c r="HA166" s="1"/>
      <c r="HB166" s="1"/>
      <c r="HC166" s="1"/>
      <c r="HD166" s="1"/>
      <c r="HE166" s="1"/>
      <c r="HF166" s="1"/>
      <c r="HG166" s="1"/>
      <c r="HH166" s="1"/>
      <c r="HI166" s="1"/>
      <c r="HJ166" s="1"/>
      <c r="HK166" s="1"/>
      <c r="HL166" s="1"/>
      <c r="HM166" s="1"/>
      <c r="HN166" s="1"/>
      <c r="HO166" s="1"/>
      <c r="HP166" s="1"/>
      <c r="HQ166" s="1"/>
      <c r="HR166" s="1"/>
      <c r="HS166" s="1"/>
      <c r="HT166" s="1"/>
      <c r="HU166" s="1"/>
      <c r="HV166" s="1"/>
      <c r="HW166" s="1"/>
      <c r="HX166" s="1"/>
      <c r="HY166" s="1"/>
      <c r="HZ166" s="1"/>
      <c r="IA166" s="1"/>
      <c r="IB166" s="1"/>
      <c r="IC166" s="1"/>
      <c r="ID166" s="1"/>
      <c r="IE166" s="1"/>
      <c r="IF166" s="1"/>
      <c r="IG166" s="1"/>
      <c r="IH166" s="1"/>
      <c r="II166" s="1"/>
      <c r="IJ166" s="1"/>
      <c r="IK166" s="1"/>
      <c r="IL166" s="1"/>
      <c r="IM166" s="1"/>
      <c r="IN166" s="1"/>
      <c r="IO166" s="1"/>
      <c r="IP166" s="1"/>
      <c r="IQ166" s="1"/>
      <c r="IR166" s="1"/>
      <c r="IS166" s="1"/>
      <c r="IT166" s="1"/>
      <c r="IU166" s="1"/>
      <c r="IV166" s="1"/>
      <c r="IW166" s="1"/>
      <c r="IX166" s="1"/>
      <c r="IY166" s="1"/>
      <c r="IZ166" s="1"/>
      <c r="JA166" s="1"/>
      <c r="JB166" s="1"/>
      <c r="JC166" s="1"/>
      <c r="JD166" s="1"/>
      <c r="JE166" s="1"/>
      <c r="JF166" s="1"/>
      <c r="JG166" s="1"/>
      <c r="JH166" s="1"/>
      <c r="JI166" s="1"/>
      <c r="JJ166" s="1"/>
      <c r="JK166" s="1"/>
      <c r="JL166" s="1"/>
      <c r="JM166" s="1"/>
      <c r="JN166" s="1"/>
      <c r="JO166" s="1"/>
      <c r="JP166" s="1"/>
      <c r="JQ166" s="1"/>
      <c r="JR166" s="1"/>
      <c r="JS166" s="1"/>
      <c r="JT166" s="1"/>
      <c r="JU166" s="1"/>
      <c r="JV166" s="1"/>
      <c r="JW166" s="1"/>
      <c r="JX166" s="1"/>
      <c r="JY166" s="1"/>
      <c r="JZ166" s="1"/>
      <c r="KA166" s="1"/>
      <c r="KB166" s="1"/>
      <c r="KC166" s="1"/>
      <c r="KD166" s="1"/>
      <c r="KE166" s="1"/>
      <c r="KF166" s="1"/>
      <c r="KG166" s="1"/>
      <c r="KH166" s="1"/>
      <c r="KI166" s="1"/>
      <c r="KJ166" s="1"/>
      <c r="KK166" s="1"/>
      <c r="KL166" s="1"/>
      <c r="KM166" s="1"/>
      <c r="KN166" s="1"/>
      <c r="KO166" s="1"/>
      <c r="KP166" s="1"/>
      <c r="KQ166" s="1"/>
      <c r="KR166" s="1"/>
      <c r="KS166" s="1"/>
      <c r="KT166" s="1"/>
      <c r="KU166" s="1"/>
      <c r="KV166" s="1"/>
      <c r="KW166" s="1"/>
      <c r="KX166" s="1"/>
      <c r="KY166" s="1"/>
      <c r="KZ166" s="1"/>
      <c r="LA166" s="1"/>
      <c r="LB166" s="1"/>
      <c r="LC166" s="1"/>
      <c r="LD166" s="1"/>
      <c r="LE166" s="1"/>
      <c r="LF166" s="1"/>
      <c r="LG166" s="1"/>
      <c r="LH166" s="1"/>
      <c r="LI166" s="1"/>
      <c r="LJ166" s="1"/>
      <c r="LK166" s="1"/>
      <c r="LL166" s="1"/>
      <c r="LM166" s="1"/>
      <c r="LN166" s="1"/>
      <c r="LO166" s="1"/>
      <c r="LP166" s="1"/>
      <c r="LQ166" s="1"/>
      <c r="LR166" s="1"/>
      <c r="LS166" s="1"/>
      <c r="LT166" s="1"/>
      <c r="LU166" s="1"/>
      <c r="LV166" s="1"/>
      <c r="LW166" s="1"/>
      <c r="LX166" s="1"/>
      <c r="LY166" s="1"/>
      <c r="LZ166" s="1"/>
      <c r="MA166" s="1"/>
      <c r="MB166" s="1"/>
      <c r="MC166" s="1"/>
      <c r="MD166" s="1"/>
      <c r="ME166" s="1"/>
      <c r="MF166" s="1"/>
      <c r="MG166" s="1"/>
      <c r="MH166" s="1"/>
      <c r="MI166" s="1"/>
      <c r="MJ166" s="1"/>
      <c r="MK166" s="1"/>
      <c r="ML166" s="1"/>
      <c r="MM166" s="1"/>
      <c r="MN166" s="1"/>
      <c r="MO166" s="1"/>
      <c r="MP166" s="1"/>
      <c r="MQ166" s="1"/>
      <c r="MR166" s="1"/>
      <c r="MS166" s="1"/>
      <c r="MT166" s="1"/>
      <c r="MU166" s="1"/>
      <c r="MV166" s="1"/>
      <c r="MW166" s="1"/>
      <c r="MX166" s="1"/>
      <c r="MY166" s="1"/>
      <c r="MZ166" s="1"/>
      <c r="NA166" s="1"/>
      <c r="NB166" s="1"/>
      <c r="NC166" s="1"/>
      <c r="ND166" s="1"/>
      <c r="NE166" s="1"/>
      <c r="NF166" s="1"/>
      <c r="NG166" s="1"/>
      <c r="NH166" s="1"/>
      <c r="NI166" s="1"/>
      <c r="NJ166" s="1"/>
      <c r="NK166" s="1"/>
      <c r="NL166" s="1"/>
      <c r="NM166" s="1"/>
      <c r="NN166" s="1"/>
      <c r="NO166" s="1"/>
      <c r="NP166" s="1"/>
      <c r="NQ166" s="1"/>
      <c r="NR166" s="1"/>
      <c r="NS166" s="1"/>
      <c r="NT166" s="1"/>
      <c r="NU166" s="1"/>
      <c r="NV166" s="1"/>
      <c r="NW166" s="1"/>
      <c r="NX166" s="1"/>
      <c r="NY166" s="1"/>
      <c r="NZ166" s="1"/>
      <c r="OA166" s="1"/>
      <c r="OB166" s="1"/>
      <c r="OC166" s="1"/>
      <c r="OD166" s="1"/>
      <c r="OE166" s="1"/>
      <c r="OF166" s="1"/>
      <c r="OG166" s="1"/>
      <c r="OH166" s="1"/>
      <c r="OI166" s="1"/>
      <c r="OJ166" s="1"/>
      <c r="OK166" s="1"/>
      <c r="OL166" s="1"/>
      <c r="OM166" s="1"/>
      <c r="ON166" s="1"/>
      <c r="OO166" s="1"/>
      <c r="OP166" s="1"/>
      <c r="OQ166" s="1"/>
      <c r="OR166" s="1"/>
      <c r="OS166" s="1"/>
      <c r="OT166" s="1"/>
      <c r="OU166" s="1"/>
      <c r="OV166" s="1"/>
      <c r="OW166" s="1"/>
      <c r="OX166" s="1"/>
      <c r="OY166" s="1"/>
      <c r="OZ166" s="1"/>
      <c r="PA166" s="1"/>
      <c r="PB166" s="1"/>
      <c r="PC166" s="1"/>
      <c r="PD166" s="1"/>
      <c r="PE166" s="1"/>
      <c r="PF166" s="1"/>
      <c r="PG166" s="1"/>
      <c r="PH166" s="1"/>
      <c r="PI166" s="1"/>
      <c r="PJ166" s="1"/>
      <c r="PK166" s="1"/>
      <c r="PL166" s="1"/>
      <c r="PM166" s="1"/>
      <c r="PN166" s="1"/>
      <c r="PO166" s="1"/>
      <c r="PP166" s="1"/>
      <c r="PQ166" s="1"/>
      <c r="PR166" s="1"/>
      <c r="PS166" s="1"/>
      <c r="PT166" s="1"/>
      <c r="PU166" s="1"/>
      <c r="PV166" s="1"/>
      <c r="PW166" s="1"/>
      <c r="PX166" s="1"/>
      <c r="PY166" s="1"/>
      <c r="PZ166" s="1"/>
      <c r="QA166" s="1"/>
      <c r="QB166" s="1"/>
      <c r="QC166" s="1"/>
      <c r="QD166" s="1"/>
      <c r="QE166" s="1"/>
      <c r="QF166" s="1"/>
      <c r="QG166" s="1"/>
      <c r="QH166" s="1"/>
      <c r="QI166" s="1"/>
      <c r="QJ166" s="1"/>
      <c r="QK166" s="1"/>
      <c r="QL166" s="1"/>
      <c r="QM166" s="1"/>
      <c r="QN166" s="1"/>
      <c r="QO166" s="1"/>
      <c r="QP166" s="1"/>
      <c r="QQ166" s="1"/>
      <c r="QR166" s="1"/>
      <c r="QS166" s="1"/>
      <c r="QT166" s="1"/>
      <c r="QU166" s="1"/>
      <c r="QV166" s="1"/>
      <c r="QW166" s="1"/>
      <c r="QX166" s="1"/>
      <c r="QY166" s="1"/>
      <c r="QZ166" s="1"/>
      <c r="RA166" s="1"/>
      <c r="RB166" s="1"/>
      <c r="RC166" s="1"/>
      <c r="RD166" s="1"/>
      <c r="RE166" s="1"/>
      <c r="RF166" s="1"/>
      <c r="RG166" s="1"/>
      <c r="RH166" s="1"/>
      <c r="RI166" s="1"/>
      <c r="RJ166" s="1"/>
      <c r="RK166" s="1"/>
      <c r="RL166" s="1"/>
      <c r="RM166" s="1"/>
      <c r="RN166" s="1"/>
      <c r="RO166" s="1"/>
      <c r="RP166" s="1"/>
      <c r="RQ166" s="1"/>
      <c r="RR166" s="1"/>
      <c r="RS166" s="1"/>
      <c r="RT166" s="1"/>
      <c r="RU166" s="1"/>
      <c r="RV166" s="1"/>
      <c r="RW166" s="1"/>
      <c r="RX166" s="1"/>
      <c r="RY166" s="1"/>
      <c r="RZ166" s="1"/>
      <c r="SA166" s="1"/>
      <c r="SB166" s="1"/>
      <c r="SC166" s="1"/>
      <c r="SD166" s="1"/>
      <c r="SE166" s="1"/>
      <c r="SF166" s="1"/>
      <c r="SG166" s="1"/>
      <c r="SH166" s="1"/>
      <c r="SI166" s="1"/>
      <c r="SJ166" s="1"/>
      <c r="SK166" s="1"/>
      <c r="SL166" s="1"/>
      <c r="SM166" s="1"/>
      <c r="SN166" s="1"/>
      <c r="SO166" s="1"/>
      <c r="SP166" s="1"/>
      <c r="SQ166" s="1"/>
      <c r="SR166" s="1"/>
      <c r="SS166" s="1"/>
      <c r="ST166" s="1"/>
      <c r="SU166" s="1"/>
      <c r="SV166" s="1"/>
      <c r="SW166" s="1"/>
      <c r="SX166" s="1"/>
      <c r="SY166" s="1"/>
      <c r="SZ166" s="1"/>
      <c r="TA166" s="1"/>
      <c r="TB166" s="1"/>
      <c r="TC166" s="1"/>
      <c r="TD166" s="1"/>
      <c r="TE166" s="1"/>
      <c r="TF166" s="1"/>
      <c r="TG166" s="1"/>
      <c r="TH166" s="1"/>
      <c r="TI166" s="1"/>
      <c r="TJ166" s="1"/>
      <c r="TK166" s="1"/>
      <c r="TL166" s="1"/>
      <c r="TM166" s="1"/>
      <c r="TN166" s="1"/>
      <c r="TO166" s="1"/>
      <c r="TP166" s="1"/>
      <c r="TQ166" s="1"/>
      <c r="TR166" s="1"/>
      <c r="TS166" s="1"/>
      <c r="TT166" s="1"/>
      <c r="TU166" s="1"/>
      <c r="TV166" s="1"/>
      <c r="TW166" s="1"/>
      <c r="TX166" s="1"/>
      <c r="TY166" s="1"/>
      <c r="TZ166" s="1"/>
      <c r="UA166" s="1"/>
      <c r="UB166" s="1"/>
    </row>
    <row r="167" spans="2:548" s="86" customFormat="1" ht="26.25" customHeight="1" x14ac:dyDescent="0.25">
      <c r="B167" s="87"/>
      <c r="C167" s="220"/>
      <c r="D167" s="221"/>
      <c r="E167" s="249"/>
      <c r="F167" s="249"/>
      <c r="G167" s="221"/>
      <c r="H167" s="221"/>
      <c r="I167" s="221"/>
      <c r="J167" s="223"/>
      <c r="K167" s="96"/>
      <c r="M167" s="13" t="str">
        <f t="shared" si="4"/>
        <v/>
      </c>
      <c r="N167" s="90"/>
      <c r="O167" s="90"/>
      <c r="P167" s="90"/>
      <c r="Q167" s="90"/>
      <c r="R167" s="90"/>
      <c r="S167" s="90"/>
      <c r="T167" s="90"/>
      <c r="U167" s="90"/>
      <c r="V167" s="90"/>
      <c r="W167" s="97"/>
      <c r="X167" s="97"/>
      <c r="Y167" s="97"/>
      <c r="Z167" s="87"/>
      <c r="AA167" s="87"/>
      <c r="AB167" s="87"/>
      <c r="AC167" s="87"/>
      <c r="AD167" s="87"/>
      <c r="AE167" s="87"/>
      <c r="AF167" s="87"/>
      <c r="AG167" s="87"/>
      <c r="AH167" s="87"/>
      <c r="AI167" s="87"/>
      <c r="AJ167" s="87"/>
      <c r="AK167" s="87"/>
      <c r="AL167" s="87"/>
      <c r="AM167" s="87"/>
      <c r="AN167" s="87"/>
      <c r="AO167" s="87"/>
      <c r="AP167" s="87"/>
      <c r="AQ167" s="87"/>
      <c r="AR167" s="87"/>
      <c r="AS167" s="87"/>
      <c r="AT167" s="87"/>
      <c r="AU167" s="87"/>
      <c r="AV167" s="87"/>
      <c r="AW167" s="87"/>
      <c r="AX167" s="87"/>
      <c r="AY167" s="87"/>
      <c r="AZ167" s="87"/>
      <c r="BA167" s="87"/>
      <c r="BB167" s="87"/>
      <c r="BC167" s="87"/>
      <c r="BD167" s="87"/>
      <c r="BE167" s="87"/>
      <c r="BF167" s="87"/>
      <c r="BG167" s="87"/>
      <c r="BH167" s="87"/>
      <c r="BI167" s="87"/>
      <c r="BJ167" s="87"/>
      <c r="BK167" s="87"/>
      <c r="BL167" s="87"/>
      <c r="BM167" s="87"/>
      <c r="BN167" s="87"/>
      <c r="BO167" s="87"/>
      <c r="BP167" s="87"/>
      <c r="BQ167" s="87"/>
      <c r="BR167" s="87"/>
      <c r="BS167" s="87"/>
      <c r="BT167" s="87"/>
      <c r="BU167" s="87"/>
      <c r="BV167" s="87"/>
      <c r="BW167" s="87"/>
      <c r="BX167" s="87"/>
      <c r="BY167" s="87"/>
      <c r="BZ167" s="87"/>
      <c r="CA167" s="87"/>
      <c r="CB167" s="87"/>
      <c r="CC167" s="87"/>
      <c r="CD167" s="87"/>
      <c r="CE167" s="87"/>
      <c r="CF167" s="87"/>
      <c r="CG167" s="87"/>
      <c r="CH167" s="87"/>
      <c r="CI167" s="87"/>
      <c r="CJ167" s="87"/>
      <c r="CK167" s="87"/>
      <c r="CL167" s="87"/>
      <c r="CM167" s="87"/>
      <c r="CN167" s="87"/>
      <c r="CO167" s="87"/>
      <c r="CP167" s="87"/>
      <c r="CQ167" s="87"/>
      <c r="CR167" s="87"/>
      <c r="CS167" s="87"/>
      <c r="CT167" s="87"/>
      <c r="CU167" s="87"/>
      <c r="CV167" s="87"/>
      <c r="CW167" s="87"/>
      <c r="CX167" s="87"/>
      <c r="CY167" s="87"/>
      <c r="CZ167" s="87"/>
      <c r="DA167" s="87"/>
      <c r="DB167" s="87"/>
      <c r="DC167" s="87"/>
      <c r="DD167" s="87"/>
      <c r="DE167" s="87"/>
      <c r="DF167" s="87"/>
      <c r="DG167" s="87"/>
      <c r="DH167" s="87"/>
      <c r="DI167" s="87"/>
      <c r="DJ167" s="87"/>
      <c r="DK167" s="87"/>
      <c r="DL167" s="87"/>
      <c r="DM167" s="87"/>
      <c r="DN167" s="87"/>
      <c r="DO167" s="87"/>
      <c r="DP167" s="87"/>
      <c r="DQ167" s="87"/>
      <c r="DR167" s="87"/>
      <c r="DS167" s="87"/>
      <c r="DT167" s="87"/>
      <c r="DU167" s="87"/>
      <c r="DV167" s="87"/>
      <c r="DW167" s="87"/>
      <c r="DX167" s="87"/>
      <c r="DY167" s="87"/>
      <c r="DZ167" s="87"/>
      <c r="EA167" s="87"/>
      <c r="EB167" s="87"/>
      <c r="EC167" s="87"/>
      <c r="ED167" s="87"/>
      <c r="EE167" s="87"/>
      <c r="EF167" s="87"/>
      <c r="EG167" s="87"/>
      <c r="EH167" s="87"/>
      <c r="EI167" s="87"/>
      <c r="EJ167" s="87"/>
      <c r="EK167" s="87"/>
      <c r="EL167" s="87"/>
      <c r="EM167" s="87"/>
      <c r="EN167" s="87"/>
      <c r="EO167" s="87"/>
      <c r="EP167" s="87"/>
      <c r="EQ167" s="87"/>
      <c r="ER167" s="87"/>
      <c r="ES167" s="87"/>
      <c r="ET167" s="87"/>
      <c r="EU167" s="87"/>
      <c r="EV167" s="87"/>
      <c r="EW167" s="87"/>
      <c r="EX167" s="87"/>
      <c r="EY167" s="87"/>
      <c r="EZ167" s="87"/>
      <c r="FA167" s="87"/>
      <c r="FB167" s="87"/>
      <c r="FC167" s="87"/>
      <c r="FD167" s="87"/>
      <c r="FE167" s="87"/>
      <c r="FF167" s="87"/>
      <c r="FG167" s="87"/>
      <c r="FH167" s="87"/>
      <c r="FI167" s="87"/>
      <c r="FJ167" s="87"/>
      <c r="FK167" s="87"/>
      <c r="FL167" s="87"/>
      <c r="FM167" s="87"/>
      <c r="FN167" s="87"/>
      <c r="FO167" s="87"/>
      <c r="FP167" s="87"/>
      <c r="FQ167" s="87"/>
      <c r="FR167" s="87"/>
      <c r="FS167" s="87"/>
      <c r="FT167" s="87"/>
      <c r="FU167" s="87"/>
      <c r="FV167" s="87"/>
      <c r="FW167" s="87"/>
      <c r="FX167" s="87"/>
      <c r="FY167" s="87"/>
      <c r="FZ167" s="87"/>
      <c r="GA167" s="87"/>
      <c r="GB167" s="87"/>
      <c r="GC167" s="87"/>
      <c r="GD167" s="87"/>
      <c r="GE167" s="87"/>
      <c r="GF167" s="87"/>
      <c r="GG167" s="87"/>
      <c r="GH167" s="87"/>
      <c r="GI167" s="87"/>
      <c r="GJ167" s="87"/>
      <c r="GK167" s="87"/>
      <c r="GL167" s="87"/>
      <c r="GM167" s="87"/>
      <c r="GN167" s="87"/>
      <c r="GO167" s="87"/>
      <c r="GP167" s="87"/>
      <c r="GQ167" s="87"/>
      <c r="GR167" s="87"/>
      <c r="GS167" s="87"/>
      <c r="GT167" s="87"/>
      <c r="GU167" s="87"/>
      <c r="GV167" s="87"/>
      <c r="GW167" s="87"/>
      <c r="GX167" s="87"/>
      <c r="GY167" s="87"/>
      <c r="GZ167" s="87"/>
      <c r="HA167" s="87"/>
      <c r="HB167" s="87"/>
      <c r="HC167" s="87"/>
      <c r="HD167" s="87"/>
      <c r="HE167" s="87"/>
      <c r="HF167" s="87"/>
      <c r="HG167" s="87"/>
      <c r="HH167" s="87"/>
      <c r="HI167" s="87"/>
      <c r="HJ167" s="87"/>
      <c r="HK167" s="87"/>
      <c r="HL167" s="87"/>
      <c r="HM167" s="87"/>
      <c r="HN167" s="87"/>
      <c r="HO167" s="87"/>
      <c r="HP167" s="87"/>
      <c r="HQ167" s="87"/>
      <c r="HR167" s="87"/>
      <c r="HS167" s="87"/>
      <c r="HT167" s="87"/>
      <c r="HU167" s="87"/>
      <c r="HV167" s="87"/>
      <c r="HW167" s="87"/>
      <c r="HX167" s="87"/>
      <c r="HY167" s="87"/>
      <c r="HZ167" s="87"/>
      <c r="IA167" s="87"/>
      <c r="IB167" s="87"/>
      <c r="IC167" s="87"/>
      <c r="ID167" s="87"/>
      <c r="IE167" s="87"/>
      <c r="IF167" s="87"/>
      <c r="IG167" s="87"/>
      <c r="IH167" s="87"/>
      <c r="II167" s="87"/>
      <c r="IJ167" s="87"/>
      <c r="IK167" s="87"/>
      <c r="IL167" s="87"/>
      <c r="IM167" s="87"/>
      <c r="IN167" s="87"/>
      <c r="IO167" s="87"/>
      <c r="IP167" s="87"/>
      <c r="IQ167" s="87"/>
      <c r="IR167" s="87"/>
      <c r="IS167" s="87"/>
      <c r="IT167" s="87"/>
      <c r="IU167" s="87"/>
      <c r="IV167" s="87"/>
      <c r="IW167" s="87"/>
      <c r="IX167" s="87"/>
      <c r="IY167" s="87"/>
      <c r="IZ167" s="87"/>
      <c r="JA167" s="87"/>
      <c r="JB167" s="87"/>
      <c r="JC167" s="87"/>
      <c r="JD167" s="87"/>
      <c r="JE167" s="87"/>
      <c r="JF167" s="87"/>
      <c r="JG167" s="87"/>
      <c r="JH167" s="87"/>
      <c r="JI167" s="87"/>
      <c r="JJ167" s="87"/>
      <c r="JK167" s="87"/>
      <c r="JL167" s="87"/>
      <c r="JM167" s="87"/>
      <c r="JN167" s="87"/>
      <c r="JO167" s="87"/>
      <c r="JP167" s="87"/>
      <c r="JQ167" s="87"/>
      <c r="JR167" s="87"/>
      <c r="JS167" s="87"/>
      <c r="JT167" s="87"/>
      <c r="JU167" s="87"/>
      <c r="JV167" s="87"/>
      <c r="JW167" s="87"/>
      <c r="JX167" s="87"/>
      <c r="JY167" s="87"/>
      <c r="JZ167" s="87"/>
      <c r="KA167" s="87"/>
      <c r="KB167" s="87"/>
      <c r="KC167" s="87"/>
      <c r="KD167" s="87"/>
      <c r="KE167" s="87"/>
      <c r="KF167" s="87"/>
      <c r="KG167" s="87"/>
      <c r="KH167" s="87"/>
      <c r="KI167" s="87"/>
      <c r="KJ167" s="87"/>
      <c r="KK167" s="87"/>
      <c r="KL167" s="87"/>
      <c r="KM167" s="87"/>
      <c r="KN167" s="87"/>
      <c r="KO167" s="87"/>
      <c r="KP167" s="87"/>
      <c r="KQ167" s="87"/>
      <c r="KR167" s="87"/>
      <c r="KS167" s="87"/>
      <c r="KT167" s="87"/>
      <c r="KU167" s="87"/>
      <c r="KV167" s="87"/>
      <c r="KW167" s="87"/>
      <c r="KX167" s="87"/>
      <c r="KY167" s="87"/>
      <c r="KZ167" s="87"/>
      <c r="LA167" s="87"/>
      <c r="LB167" s="87"/>
      <c r="LC167" s="87"/>
      <c r="LD167" s="87"/>
      <c r="LE167" s="87"/>
      <c r="LF167" s="87"/>
      <c r="LG167" s="87"/>
      <c r="LH167" s="87"/>
      <c r="LI167" s="87"/>
      <c r="LJ167" s="87"/>
      <c r="LK167" s="87"/>
      <c r="LL167" s="87"/>
      <c r="LM167" s="87"/>
      <c r="LN167" s="87"/>
      <c r="LO167" s="87"/>
      <c r="LP167" s="87"/>
      <c r="LQ167" s="87"/>
      <c r="LR167" s="87"/>
      <c r="LS167" s="87"/>
      <c r="LT167" s="87"/>
      <c r="LU167" s="87"/>
      <c r="LV167" s="87"/>
      <c r="LW167" s="87"/>
      <c r="LX167" s="87"/>
      <c r="LY167" s="87"/>
      <c r="LZ167" s="87"/>
      <c r="MA167" s="87"/>
      <c r="MB167" s="87"/>
      <c r="MC167" s="87"/>
      <c r="MD167" s="87"/>
      <c r="ME167" s="87"/>
      <c r="MF167" s="87"/>
      <c r="MG167" s="87"/>
      <c r="MH167" s="87"/>
      <c r="MI167" s="87"/>
      <c r="MJ167" s="87"/>
      <c r="MK167" s="87"/>
      <c r="ML167" s="87"/>
      <c r="MM167" s="87"/>
      <c r="MN167" s="87"/>
      <c r="MO167" s="87"/>
      <c r="MP167" s="87"/>
      <c r="MQ167" s="87"/>
      <c r="MR167" s="87"/>
      <c r="MS167" s="87"/>
      <c r="MT167" s="87"/>
      <c r="MU167" s="87"/>
      <c r="MV167" s="87"/>
      <c r="MW167" s="87"/>
      <c r="MX167" s="87"/>
      <c r="MY167" s="87"/>
      <c r="MZ167" s="87"/>
      <c r="NA167" s="87"/>
      <c r="NB167" s="87"/>
      <c r="NC167" s="87"/>
      <c r="ND167" s="87"/>
      <c r="NE167" s="87"/>
      <c r="NF167" s="87"/>
      <c r="NG167" s="87"/>
      <c r="NH167" s="87"/>
      <c r="NI167" s="87"/>
      <c r="NJ167" s="87"/>
      <c r="NK167" s="87"/>
      <c r="NL167" s="87"/>
      <c r="NM167" s="87"/>
      <c r="NN167" s="87"/>
      <c r="NO167" s="87"/>
      <c r="NP167" s="87"/>
      <c r="NQ167" s="87"/>
      <c r="NR167" s="87"/>
      <c r="NS167" s="87"/>
      <c r="NT167" s="87"/>
      <c r="NU167" s="87"/>
      <c r="NV167" s="87"/>
      <c r="NW167" s="87"/>
      <c r="NX167" s="87"/>
      <c r="NY167" s="87"/>
      <c r="NZ167" s="87"/>
      <c r="OA167" s="87"/>
      <c r="OB167" s="87"/>
      <c r="OC167" s="87"/>
      <c r="OD167" s="87"/>
      <c r="OE167" s="87"/>
      <c r="OF167" s="87"/>
      <c r="OG167" s="87"/>
      <c r="OH167" s="87"/>
      <c r="OI167" s="87"/>
      <c r="OJ167" s="87"/>
      <c r="OK167" s="87"/>
      <c r="OL167" s="87"/>
      <c r="OM167" s="87"/>
      <c r="ON167" s="87"/>
      <c r="OO167" s="87"/>
      <c r="OP167" s="87"/>
      <c r="OQ167" s="87"/>
      <c r="OR167" s="87"/>
      <c r="OS167" s="87"/>
      <c r="OT167" s="87"/>
      <c r="OU167" s="87"/>
      <c r="OV167" s="87"/>
      <c r="OW167" s="87"/>
      <c r="OX167" s="87"/>
      <c r="OY167" s="87"/>
      <c r="OZ167" s="87"/>
      <c r="PA167" s="87"/>
      <c r="PB167" s="87"/>
      <c r="PC167" s="87"/>
      <c r="PD167" s="87"/>
      <c r="PE167" s="87"/>
      <c r="PF167" s="87"/>
      <c r="PG167" s="87"/>
      <c r="PH167" s="87"/>
      <c r="PI167" s="87"/>
      <c r="PJ167" s="87"/>
      <c r="PK167" s="87"/>
      <c r="PL167" s="87"/>
      <c r="PM167" s="87"/>
      <c r="PN167" s="87"/>
      <c r="PO167" s="87"/>
      <c r="PP167" s="87"/>
      <c r="PQ167" s="87"/>
      <c r="PR167" s="87"/>
      <c r="PS167" s="87"/>
      <c r="PT167" s="87"/>
      <c r="PU167" s="87"/>
      <c r="PV167" s="87"/>
      <c r="PW167" s="87"/>
      <c r="PX167" s="87"/>
      <c r="PY167" s="87"/>
      <c r="PZ167" s="87"/>
      <c r="QA167" s="87"/>
      <c r="QB167" s="87"/>
      <c r="QC167" s="87"/>
      <c r="QD167" s="87"/>
      <c r="QE167" s="87"/>
      <c r="QF167" s="87"/>
      <c r="QG167" s="87"/>
      <c r="QH167" s="87"/>
      <c r="QI167" s="87"/>
      <c r="QJ167" s="87"/>
      <c r="QK167" s="87"/>
      <c r="QL167" s="87"/>
      <c r="QM167" s="87"/>
      <c r="QN167" s="87"/>
      <c r="QO167" s="87"/>
      <c r="QP167" s="87"/>
      <c r="QQ167" s="87"/>
      <c r="QR167" s="87"/>
      <c r="QS167" s="87"/>
      <c r="QT167" s="87"/>
      <c r="QU167" s="87"/>
      <c r="QV167" s="87"/>
      <c r="QW167" s="87"/>
      <c r="QX167" s="87"/>
      <c r="QY167" s="87"/>
      <c r="QZ167" s="87"/>
      <c r="RA167" s="87"/>
      <c r="RB167" s="87"/>
      <c r="RC167" s="87"/>
      <c r="RD167" s="87"/>
      <c r="RE167" s="87"/>
      <c r="RF167" s="87"/>
      <c r="RG167" s="87"/>
      <c r="RH167" s="87"/>
      <c r="RI167" s="87"/>
      <c r="RJ167" s="87"/>
      <c r="RK167" s="87"/>
      <c r="RL167" s="87"/>
      <c r="RM167" s="87"/>
      <c r="RN167" s="87"/>
      <c r="RO167" s="87"/>
      <c r="RP167" s="87"/>
      <c r="RQ167" s="87"/>
      <c r="RR167" s="87"/>
      <c r="RS167" s="87"/>
      <c r="RT167" s="87"/>
      <c r="RU167" s="87"/>
      <c r="RV167" s="87"/>
      <c r="RW167" s="87"/>
      <c r="RX167" s="87"/>
      <c r="RY167" s="87"/>
      <c r="RZ167" s="87"/>
      <c r="SA167" s="87"/>
      <c r="SB167" s="87"/>
      <c r="SC167" s="87"/>
      <c r="SD167" s="87"/>
      <c r="SE167" s="87"/>
      <c r="SF167" s="87"/>
      <c r="SG167" s="87"/>
      <c r="SH167" s="87"/>
      <c r="SI167" s="87"/>
      <c r="SJ167" s="87"/>
      <c r="SK167" s="87"/>
      <c r="SL167" s="87"/>
      <c r="SM167" s="87"/>
      <c r="SN167" s="87"/>
      <c r="SO167" s="87"/>
      <c r="SP167" s="87"/>
      <c r="SQ167" s="87"/>
      <c r="SR167" s="87"/>
      <c r="SS167" s="87"/>
      <c r="ST167" s="87"/>
      <c r="SU167" s="87"/>
      <c r="SV167" s="87"/>
      <c r="SW167" s="87"/>
      <c r="SX167" s="87"/>
      <c r="SY167" s="87"/>
      <c r="SZ167" s="87"/>
      <c r="TA167" s="87"/>
      <c r="TB167" s="87"/>
      <c r="TC167" s="87"/>
      <c r="TD167" s="87"/>
      <c r="TE167" s="87"/>
      <c r="TF167" s="87"/>
      <c r="TG167" s="87"/>
      <c r="TH167" s="87"/>
      <c r="TI167" s="87"/>
      <c r="TJ167" s="87"/>
      <c r="TK167" s="87"/>
      <c r="TL167" s="87"/>
      <c r="TM167" s="87"/>
      <c r="TN167" s="87"/>
      <c r="TO167" s="87"/>
      <c r="TP167" s="87"/>
      <c r="TQ167" s="87"/>
      <c r="TR167" s="87"/>
      <c r="TS167" s="87"/>
      <c r="TT167" s="87"/>
      <c r="TU167" s="87"/>
      <c r="TV167" s="87"/>
      <c r="TW167" s="87"/>
      <c r="TX167" s="87"/>
      <c r="TY167" s="87"/>
      <c r="TZ167" s="87"/>
      <c r="UA167" s="87"/>
      <c r="UB167" s="87"/>
    </row>
    <row r="168" spans="2:548" s="86" customFormat="1" ht="26.25" customHeight="1" x14ac:dyDescent="0.25">
      <c r="B168" s="87"/>
      <c r="C168" s="220"/>
      <c r="D168" s="221"/>
      <c r="E168" s="249"/>
      <c r="F168" s="249"/>
      <c r="G168" s="221"/>
      <c r="H168" s="221"/>
      <c r="I168" s="221"/>
      <c r="J168" s="223"/>
      <c r="K168" s="96"/>
      <c r="M168" s="13" t="str">
        <f t="shared" si="4"/>
        <v/>
      </c>
      <c r="N168" s="90"/>
      <c r="O168" s="90"/>
      <c r="P168" s="90"/>
      <c r="Q168" s="90"/>
      <c r="R168" s="90"/>
      <c r="S168" s="90"/>
      <c r="T168" s="90"/>
      <c r="U168" s="90"/>
      <c r="V168" s="90"/>
      <c r="W168" s="97"/>
      <c r="X168" s="97"/>
      <c r="Y168" s="97"/>
      <c r="Z168" s="87"/>
      <c r="AA168" s="87"/>
      <c r="AB168" s="87"/>
      <c r="AC168" s="87"/>
      <c r="AD168" s="87"/>
      <c r="AE168" s="87"/>
      <c r="AF168" s="87"/>
      <c r="AG168" s="87"/>
      <c r="AH168" s="87"/>
      <c r="AI168" s="87"/>
      <c r="AJ168" s="87"/>
      <c r="AK168" s="87"/>
      <c r="AL168" s="87"/>
      <c r="AM168" s="87"/>
      <c r="AN168" s="87"/>
      <c r="AO168" s="87"/>
      <c r="AP168" s="87"/>
      <c r="AQ168" s="87"/>
      <c r="AR168" s="87"/>
      <c r="AS168" s="87"/>
      <c r="AT168" s="87"/>
      <c r="AU168" s="87"/>
      <c r="AV168" s="87"/>
      <c r="AW168" s="87"/>
      <c r="AX168" s="87"/>
      <c r="AY168" s="87"/>
      <c r="AZ168" s="87"/>
      <c r="BA168" s="87"/>
      <c r="BB168" s="87"/>
      <c r="BC168" s="87"/>
      <c r="BD168" s="87"/>
      <c r="BE168" s="87"/>
      <c r="BF168" s="87"/>
      <c r="BG168" s="87"/>
      <c r="BH168" s="87"/>
      <c r="BI168" s="87"/>
      <c r="BJ168" s="87"/>
      <c r="BK168" s="87"/>
      <c r="BL168" s="87"/>
      <c r="BM168" s="87"/>
      <c r="BN168" s="87"/>
      <c r="BO168" s="87"/>
      <c r="BP168" s="87"/>
      <c r="BQ168" s="87"/>
      <c r="BR168" s="87"/>
      <c r="BS168" s="87"/>
      <c r="BT168" s="87"/>
      <c r="BU168" s="87"/>
      <c r="BV168" s="87"/>
      <c r="BW168" s="87"/>
      <c r="BX168" s="87"/>
      <c r="BY168" s="87"/>
      <c r="BZ168" s="87"/>
      <c r="CA168" s="87"/>
      <c r="CB168" s="87"/>
      <c r="CC168" s="87"/>
      <c r="CD168" s="87"/>
      <c r="CE168" s="87"/>
      <c r="CF168" s="87"/>
      <c r="CG168" s="87"/>
      <c r="CH168" s="87"/>
      <c r="CI168" s="87"/>
      <c r="CJ168" s="87"/>
      <c r="CK168" s="87"/>
      <c r="CL168" s="87"/>
      <c r="CM168" s="87"/>
      <c r="CN168" s="87"/>
      <c r="CO168" s="87"/>
      <c r="CP168" s="87"/>
      <c r="CQ168" s="87"/>
      <c r="CR168" s="87"/>
      <c r="CS168" s="87"/>
      <c r="CT168" s="87"/>
      <c r="CU168" s="87"/>
      <c r="CV168" s="87"/>
      <c r="CW168" s="87"/>
      <c r="CX168" s="87"/>
      <c r="CY168" s="87"/>
      <c r="CZ168" s="87"/>
      <c r="DA168" s="87"/>
      <c r="DB168" s="87"/>
      <c r="DC168" s="87"/>
      <c r="DD168" s="87"/>
      <c r="DE168" s="87"/>
      <c r="DF168" s="87"/>
      <c r="DG168" s="87"/>
      <c r="DH168" s="87"/>
      <c r="DI168" s="87"/>
      <c r="DJ168" s="87"/>
      <c r="DK168" s="87"/>
      <c r="DL168" s="87"/>
      <c r="DM168" s="87"/>
      <c r="DN168" s="87"/>
      <c r="DO168" s="87"/>
      <c r="DP168" s="87"/>
      <c r="DQ168" s="87"/>
      <c r="DR168" s="87"/>
      <c r="DS168" s="87"/>
      <c r="DT168" s="87"/>
      <c r="DU168" s="87"/>
      <c r="DV168" s="87"/>
      <c r="DW168" s="87"/>
      <c r="DX168" s="87"/>
      <c r="DY168" s="87"/>
      <c r="DZ168" s="87"/>
      <c r="EA168" s="87"/>
      <c r="EB168" s="87"/>
      <c r="EC168" s="87"/>
      <c r="ED168" s="87"/>
      <c r="EE168" s="87"/>
      <c r="EF168" s="87"/>
      <c r="EG168" s="87"/>
      <c r="EH168" s="87"/>
      <c r="EI168" s="87"/>
      <c r="EJ168" s="87"/>
      <c r="EK168" s="87"/>
      <c r="EL168" s="87"/>
      <c r="EM168" s="87"/>
      <c r="EN168" s="87"/>
      <c r="EO168" s="87"/>
      <c r="EP168" s="87"/>
      <c r="EQ168" s="87"/>
      <c r="ER168" s="87"/>
      <c r="ES168" s="87"/>
      <c r="ET168" s="87"/>
      <c r="EU168" s="87"/>
      <c r="EV168" s="87"/>
      <c r="EW168" s="87"/>
      <c r="EX168" s="87"/>
      <c r="EY168" s="87"/>
      <c r="EZ168" s="87"/>
      <c r="FA168" s="87"/>
      <c r="FB168" s="87"/>
      <c r="FC168" s="87"/>
      <c r="FD168" s="87"/>
      <c r="FE168" s="87"/>
      <c r="FF168" s="87"/>
      <c r="FG168" s="87"/>
      <c r="FH168" s="87"/>
      <c r="FI168" s="87"/>
      <c r="FJ168" s="87"/>
      <c r="FK168" s="87"/>
      <c r="FL168" s="87"/>
      <c r="FM168" s="87"/>
      <c r="FN168" s="87"/>
      <c r="FO168" s="87"/>
      <c r="FP168" s="87"/>
      <c r="FQ168" s="87"/>
      <c r="FR168" s="87"/>
      <c r="FS168" s="87"/>
      <c r="FT168" s="87"/>
      <c r="FU168" s="87"/>
      <c r="FV168" s="87"/>
      <c r="FW168" s="87"/>
      <c r="FX168" s="87"/>
      <c r="FY168" s="87"/>
      <c r="FZ168" s="87"/>
      <c r="GA168" s="87"/>
      <c r="GB168" s="87"/>
      <c r="GC168" s="87"/>
      <c r="GD168" s="87"/>
      <c r="GE168" s="87"/>
      <c r="GF168" s="87"/>
      <c r="GG168" s="87"/>
      <c r="GH168" s="87"/>
      <c r="GI168" s="87"/>
      <c r="GJ168" s="87"/>
      <c r="GK168" s="87"/>
      <c r="GL168" s="87"/>
      <c r="GM168" s="87"/>
      <c r="GN168" s="87"/>
      <c r="GO168" s="87"/>
      <c r="GP168" s="87"/>
      <c r="GQ168" s="87"/>
      <c r="GR168" s="87"/>
      <c r="GS168" s="87"/>
      <c r="GT168" s="87"/>
      <c r="GU168" s="87"/>
      <c r="GV168" s="87"/>
      <c r="GW168" s="87"/>
      <c r="GX168" s="87"/>
      <c r="GY168" s="87"/>
      <c r="GZ168" s="87"/>
      <c r="HA168" s="87"/>
      <c r="HB168" s="87"/>
      <c r="HC168" s="87"/>
      <c r="HD168" s="87"/>
      <c r="HE168" s="87"/>
      <c r="HF168" s="87"/>
      <c r="HG168" s="87"/>
      <c r="HH168" s="87"/>
      <c r="HI168" s="87"/>
      <c r="HJ168" s="87"/>
      <c r="HK168" s="87"/>
      <c r="HL168" s="87"/>
      <c r="HM168" s="87"/>
      <c r="HN168" s="87"/>
      <c r="HO168" s="87"/>
      <c r="HP168" s="87"/>
      <c r="HQ168" s="87"/>
      <c r="HR168" s="87"/>
      <c r="HS168" s="87"/>
      <c r="HT168" s="87"/>
      <c r="HU168" s="87"/>
      <c r="HV168" s="87"/>
      <c r="HW168" s="87"/>
      <c r="HX168" s="87"/>
      <c r="HY168" s="87"/>
      <c r="HZ168" s="87"/>
      <c r="IA168" s="87"/>
      <c r="IB168" s="87"/>
      <c r="IC168" s="87"/>
      <c r="ID168" s="87"/>
      <c r="IE168" s="87"/>
      <c r="IF168" s="87"/>
      <c r="IG168" s="87"/>
      <c r="IH168" s="87"/>
      <c r="II168" s="87"/>
      <c r="IJ168" s="87"/>
      <c r="IK168" s="87"/>
      <c r="IL168" s="87"/>
      <c r="IM168" s="87"/>
      <c r="IN168" s="87"/>
      <c r="IO168" s="87"/>
      <c r="IP168" s="87"/>
      <c r="IQ168" s="87"/>
      <c r="IR168" s="87"/>
      <c r="IS168" s="87"/>
      <c r="IT168" s="87"/>
      <c r="IU168" s="87"/>
      <c r="IV168" s="87"/>
      <c r="IW168" s="87"/>
      <c r="IX168" s="87"/>
      <c r="IY168" s="87"/>
      <c r="IZ168" s="87"/>
      <c r="JA168" s="87"/>
      <c r="JB168" s="87"/>
      <c r="JC168" s="87"/>
      <c r="JD168" s="87"/>
      <c r="JE168" s="87"/>
      <c r="JF168" s="87"/>
      <c r="JG168" s="87"/>
      <c r="JH168" s="87"/>
      <c r="JI168" s="87"/>
      <c r="JJ168" s="87"/>
      <c r="JK168" s="87"/>
      <c r="JL168" s="87"/>
      <c r="JM168" s="87"/>
      <c r="JN168" s="87"/>
      <c r="JO168" s="87"/>
      <c r="JP168" s="87"/>
      <c r="JQ168" s="87"/>
      <c r="JR168" s="87"/>
      <c r="JS168" s="87"/>
      <c r="JT168" s="87"/>
      <c r="JU168" s="87"/>
      <c r="JV168" s="87"/>
      <c r="JW168" s="87"/>
      <c r="JX168" s="87"/>
      <c r="JY168" s="87"/>
      <c r="JZ168" s="87"/>
      <c r="KA168" s="87"/>
      <c r="KB168" s="87"/>
      <c r="KC168" s="87"/>
      <c r="KD168" s="87"/>
      <c r="KE168" s="87"/>
      <c r="KF168" s="87"/>
      <c r="KG168" s="87"/>
      <c r="KH168" s="87"/>
      <c r="KI168" s="87"/>
      <c r="KJ168" s="87"/>
      <c r="KK168" s="87"/>
      <c r="KL168" s="87"/>
      <c r="KM168" s="87"/>
      <c r="KN168" s="87"/>
      <c r="KO168" s="87"/>
      <c r="KP168" s="87"/>
      <c r="KQ168" s="87"/>
      <c r="KR168" s="87"/>
      <c r="KS168" s="87"/>
      <c r="KT168" s="87"/>
      <c r="KU168" s="87"/>
      <c r="KV168" s="87"/>
      <c r="KW168" s="87"/>
      <c r="KX168" s="87"/>
      <c r="KY168" s="87"/>
      <c r="KZ168" s="87"/>
      <c r="LA168" s="87"/>
      <c r="LB168" s="87"/>
      <c r="LC168" s="87"/>
      <c r="LD168" s="87"/>
      <c r="LE168" s="87"/>
      <c r="LF168" s="87"/>
      <c r="LG168" s="87"/>
      <c r="LH168" s="87"/>
      <c r="LI168" s="87"/>
      <c r="LJ168" s="87"/>
      <c r="LK168" s="87"/>
      <c r="LL168" s="87"/>
      <c r="LM168" s="87"/>
      <c r="LN168" s="87"/>
      <c r="LO168" s="87"/>
      <c r="LP168" s="87"/>
      <c r="LQ168" s="87"/>
      <c r="LR168" s="87"/>
      <c r="LS168" s="87"/>
      <c r="LT168" s="87"/>
      <c r="LU168" s="87"/>
      <c r="LV168" s="87"/>
      <c r="LW168" s="87"/>
      <c r="LX168" s="87"/>
      <c r="LY168" s="87"/>
      <c r="LZ168" s="87"/>
      <c r="MA168" s="87"/>
      <c r="MB168" s="87"/>
      <c r="MC168" s="87"/>
      <c r="MD168" s="87"/>
      <c r="ME168" s="87"/>
      <c r="MF168" s="87"/>
      <c r="MG168" s="87"/>
      <c r="MH168" s="87"/>
      <c r="MI168" s="87"/>
      <c r="MJ168" s="87"/>
      <c r="MK168" s="87"/>
      <c r="ML168" s="87"/>
      <c r="MM168" s="87"/>
      <c r="MN168" s="87"/>
      <c r="MO168" s="87"/>
      <c r="MP168" s="87"/>
      <c r="MQ168" s="87"/>
      <c r="MR168" s="87"/>
      <c r="MS168" s="87"/>
      <c r="MT168" s="87"/>
      <c r="MU168" s="87"/>
      <c r="MV168" s="87"/>
      <c r="MW168" s="87"/>
      <c r="MX168" s="87"/>
      <c r="MY168" s="87"/>
      <c r="MZ168" s="87"/>
      <c r="NA168" s="87"/>
      <c r="NB168" s="87"/>
      <c r="NC168" s="87"/>
      <c r="ND168" s="87"/>
      <c r="NE168" s="87"/>
      <c r="NF168" s="87"/>
      <c r="NG168" s="87"/>
      <c r="NH168" s="87"/>
      <c r="NI168" s="87"/>
      <c r="NJ168" s="87"/>
      <c r="NK168" s="87"/>
      <c r="NL168" s="87"/>
      <c r="NM168" s="87"/>
      <c r="NN168" s="87"/>
      <c r="NO168" s="87"/>
      <c r="NP168" s="87"/>
      <c r="NQ168" s="87"/>
      <c r="NR168" s="87"/>
      <c r="NS168" s="87"/>
      <c r="NT168" s="87"/>
      <c r="NU168" s="87"/>
      <c r="NV168" s="87"/>
      <c r="NW168" s="87"/>
      <c r="NX168" s="87"/>
      <c r="NY168" s="87"/>
      <c r="NZ168" s="87"/>
      <c r="OA168" s="87"/>
      <c r="OB168" s="87"/>
      <c r="OC168" s="87"/>
      <c r="OD168" s="87"/>
      <c r="OE168" s="87"/>
      <c r="OF168" s="87"/>
      <c r="OG168" s="87"/>
      <c r="OH168" s="87"/>
      <c r="OI168" s="87"/>
      <c r="OJ168" s="87"/>
      <c r="OK168" s="87"/>
      <c r="OL168" s="87"/>
      <c r="OM168" s="87"/>
      <c r="ON168" s="87"/>
      <c r="OO168" s="87"/>
      <c r="OP168" s="87"/>
      <c r="OQ168" s="87"/>
      <c r="OR168" s="87"/>
      <c r="OS168" s="87"/>
      <c r="OT168" s="87"/>
      <c r="OU168" s="87"/>
      <c r="OV168" s="87"/>
      <c r="OW168" s="87"/>
      <c r="OX168" s="87"/>
      <c r="OY168" s="87"/>
      <c r="OZ168" s="87"/>
      <c r="PA168" s="87"/>
      <c r="PB168" s="87"/>
      <c r="PC168" s="87"/>
      <c r="PD168" s="87"/>
      <c r="PE168" s="87"/>
      <c r="PF168" s="87"/>
      <c r="PG168" s="87"/>
      <c r="PH168" s="87"/>
      <c r="PI168" s="87"/>
      <c r="PJ168" s="87"/>
      <c r="PK168" s="87"/>
      <c r="PL168" s="87"/>
      <c r="PM168" s="87"/>
      <c r="PN168" s="87"/>
      <c r="PO168" s="87"/>
      <c r="PP168" s="87"/>
      <c r="PQ168" s="87"/>
      <c r="PR168" s="87"/>
      <c r="PS168" s="87"/>
      <c r="PT168" s="87"/>
      <c r="PU168" s="87"/>
      <c r="PV168" s="87"/>
      <c r="PW168" s="87"/>
      <c r="PX168" s="87"/>
      <c r="PY168" s="87"/>
      <c r="PZ168" s="87"/>
      <c r="QA168" s="87"/>
      <c r="QB168" s="87"/>
      <c r="QC168" s="87"/>
      <c r="QD168" s="87"/>
      <c r="QE168" s="87"/>
      <c r="QF168" s="87"/>
      <c r="QG168" s="87"/>
      <c r="QH168" s="87"/>
      <c r="QI168" s="87"/>
      <c r="QJ168" s="87"/>
      <c r="QK168" s="87"/>
      <c r="QL168" s="87"/>
      <c r="QM168" s="87"/>
      <c r="QN168" s="87"/>
      <c r="QO168" s="87"/>
      <c r="QP168" s="87"/>
      <c r="QQ168" s="87"/>
      <c r="QR168" s="87"/>
      <c r="QS168" s="87"/>
      <c r="QT168" s="87"/>
      <c r="QU168" s="87"/>
      <c r="QV168" s="87"/>
      <c r="QW168" s="87"/>
      <c r="QX168" s="87"/>
      <c r="QY168" s="87"/>
      <c r="QZ168" s="87"/>
      <c r="RA168" s="87"/>
      <c r="RB168" s="87"/>
      <c r="RC168" s="87"/>
      <c r="RD168" s="87"/>
      <c r="RE168" s="87"/>
      <c r="RF168" s="87"/>
      <c r="RG168" s="87"/>
      <c r="RH168" s="87"/>
      <c r="RI168" s="87"/>
      <c r="RJ168" s="87"/>
      <c r="RK168" s="87"/>
      <c r="RL168" s="87"/>
      <c r="RM168" s="87"/>
      <c r="RN168" s="87"/>
      <c r="RO168" s="87"/>
      <c r="RP168" s="87"/>
      <c r="RQ168" s="87"/>
      <c r="RR168" s="87"/>
      <c r="RS168" s="87"/>
      <c r="RT168" s="87"/>
      <c r="RU168" s="87"/>
      <c r="RV168" s="87"/>
      <c r="RW168" s="87"/>
      <c r="RX168" s="87"/>
      <c r="RY168" s="87"/>
      <c r="RZ168" s="87"/>
      <c r="SA168" s="87"/>
      <c r="SB168" s="87"/>
      <c r="SC168" s="87"/>
      <c r="SD168" s="87"/>
      <c r="SE168" s="87"/>
      <c r="SF168" s="87"/>
      <c r="SG168" s="87"/>
      <c r="SH168" s="87"/>
      <c r="SI168" s="87"/>
      <c r="SJ168" s="87"/>
      <c r="SK168" s="87"/>
      <c r="SL168" s="87"/>
      <c r="SM168" s="87"/>
      <c r="SN168" s="87"/>
      <c r="SO168" s="87"/>
      <c r="SP168" s="87"/>
      <c r="SQ168" s="87"/>
      <c r="SR168" s="87"/>
      <c r="SS168" s="87"/>
      <c r="ST168" s="87"/>
      <c r="SU168" s="87"/>
      <c r="SV168" s="87"/>
      <c r="SW168" s="87"/>
      <c r="SX168" s="87"/>
      <c r="SY168" s="87"/>
      <c r="SZ168" s="87"/>
      <c r="TA168" s="87"/>
      <c r="TB168" s="87"/>
      <c r="TC168" s="87"/>
      <c r="TD168" s="87"/>
      <c r="TE168" s="87"/>
      <c r="TF168" s="87"/>
      <c r="TG168" s="87"/>
      <c r="TH168" s="87"/>
      <c r="TI168" s="87"/>
      <c r="TJ168" s="87"/>
      <c r="TK168" s="87"/>
      <c r="TL168" s="87"/>
      <c r="TM168" s="87"/>
      <c r="TN168" s="87"/>
      <c r="TO168" s="87"/>
      <c r="TP168" s="87"/>
      <c r="TQ168" s="87"/>
      <c r="TR168" s="87"/>
      <c r="TS168" s="87"/>
      <c r="TT168" s="87"/>
      <c r="TU168" s="87"/>
      <c r="TV168" s="87"/>
      <c r="TW168" s="87"/>
      <c r="TX168" s="87"/>
      <c r="TY168" s="87"/>
      <c r="TZ168" s="87"/>
      <c r="UA168" s="87"/>
      <c r="UB168" s="87"/>
    </row>
    <row r="169" spans="2:548" s="86" customFormat="1" ht="26.25" hidden="1" customHeight="1" outlineLevel="1" x14ac:dyDescent="0.25">
      <c r="B169" s="87"/>
      <c r="C169" s="220"/>
      <c r="D169" s="221"/>
      <c r="E169" s="249"/>
      <c r="F169" s="249"/>
      <c r="G169" s="221"/>
      <c r="H169" s="221"/>
      <c r="I169" s="221"/>
      <c r="J169" s="223"/>
      <c r="K169" s="96"/>
      <c r="M169" s="13" t="str">
        <f t="shared" si="4"/>
        <v/>
      </c>
      <c r="N169" s="90"/>
      <c r="O169" s="90"/>
      <c r="P169" s="90"/>
      <c r="Q169" s="90"/>
      <c r="R169" s="90"/>
      <c r="S169" s="90"/>
      <c r="T169" s="90"/>
      <c r="U169" s="90"/>
      <c r="V169" s="90"/>
      <c r="W169" s="97"/>
      <c r="X169" s="97"/>
      <c r="Y169" s="97"/>
      <c r="Z169" s="87"/>
      <c r="AA169" s="87"/>
      <c r="AB169" s="87"/>
      <c r="AC169" s="87"/>
      <c r="AD169" s="87"/>
      <c r="AE169" s="87"/>
      <c r="AF169" s="87"/>
      <c r="AG169" s="87"/>
      <c r="AH169" s="87"/>
      <c r="AI169" s="87"/>
      <c r="AJ169" s="87"/>
      <c r="AK169" s="87"/>
      <c r="AL169" s="87"/>
      <c r="AM169" s="87"/>
      <c r="AN169" s="87"/>
      <c r="AO169" s="87"/>
      <c r="AP169" s="87"/>
      <c r="AQ169" s="87"/>
      <c r="AR169" s="87"/>
      <c r="AS169" s="87"/>
      <c r="AT169" s="87"/>
      <c r="AU169" s="87"/>
      <c r="AV169" s="87"/>
      <c r="AW169" s="87"/>
      <c r="AX169" s="87"/>
      <c r="AY169" s="87"/>
      <c r="AZ169" s="87"/>
      <c r="BA169" s="87"/>
      <c r="BB169" s="87"/>
      <c r="BC169" s="87"/>
      <c r="BD169" s="87"/>
      <c r="BE169" s="87"/>
      <c r="BF169" s="87"/>
      <c r="BG169" s="87"/>
      <c r="BH169" s="87"/>
      <c r="BI169" s="87"/>
      <c r="BJ169" s="87"/>
      <c r="BK169" s="87"/>
      <c r="BL169" s="87"/>
      <c r="BM169" s="87"/>
      <c r="BN169" s="87"/>
      <c r="BO169" s="87"/>
      <c r="BP169" s="87"/>
      <c r="BQ169" s="87"/>
      <c r="BR169" s="87"/>
      <c r="BS169" s="87"/>
      <c r="BT169" s="87"/>
      <c r="BU169" s="87"/>
      <c r="BV169" s="87"/>
      <c r="BW169" s="87"/>
      <c r="BX169" s="87"/>
      <c r="BY169" s="87"/>
      <c r="BZ169" s="87"/>
      <c r="CA169" s="87"/>
      <c r="CB169" s="87"/>
      <c r="CC169" s="87"/>
      <c r="CD169" s="87"/>
      <c r="CE169" s="87"/>
      <c r="CF169" s="87"/>
      <c r="CG169" s="87"/>
      <c r="CH169" s="87"/>
      <c r="CI169" s="87"/>
      <c r="CJ169" s="87"/>
      <c r="CK169" s="87"/>
      <c r="CL169" s="87"/>
      <c r="CM169" s="87"/>
      <c r="CN169" s="87"/>
      <c r="CO169" s="87"/>
      <c r="CP169" s="87"/>
      <c r="CQ169" s="87"/>
      <c r="CR169" s="87"/>
      <c r="CS169" s="87"/>
      <c r="CT169" s="87"/>
      <c r="CU169" s="87"/>
      <c r="CV169" s="87"/>
      <c r="CW169" s="87"/>
      <c r="CX169" s="87"/>
      <c r="CY169" s="87"/>
      <c r="CZ169" s="87"/>
      <c r="DA169" s="87"/>
      <c r="DB169" s="87"/>
      <c r="DC169" s="87"/>
      <c r="DD169" s="87"/>
      <c r="DE169" s="87"/>
      <c r="DF169" s="87"/>
      <c r="DG169" s="87"/>
      <c r="DH169" s="87"/>
      <c r="DI169" s="87"/>
      <c r="DJ169" s="87"/>
      <c r="DK169" s="87"/>
      <c r="DL169" s="87"/>
      <c r="DM169" s="87"/>
      <c r="DN169" s="87"/>
      <c r="DO169" s="87"/>
      <c r="DP169" s="87"/>
      <c r="DQ169" s="87"/>
      <c r="DR169" s="87"/>
      <c r="DS169" s="87"/>
      <c r="DT169" s="87"/>
      <c r="DU169" s="87"/>
      <c r="DV169" s="87"/>
      <c r="DW169" s="87"/>
      <c r="DX169" s="87"/>
      <c r="DY169" s="87"/>
      <c r="DZ169" s="87"/>
      <c r="EA169" s="87"/>
      <c r="EB169" s="87"/>
      <c r="EC169" s="87"/>
      <c r="ED169" s="87"/>
      <c r="EE169" s="87"/>
      <c r="EF169" s="87"/>
      <c r="EG169" s="87"/>
      <c r="EH169" s="87"/>
      <c r="EI169" s="87"/>
      <c r="EJ169" s="87"/>
      <c r="EK169" s="87"/>
      <c r="EL169" s="87"/>
      <c r="EM169" s="87"/>
      <c r="EN169" s="87"/>
      <c r="EO169" s="87"/>
      <c r="EP169" s="87"/>
      <c r="EQ169" s="87"/>
      <c r="ER169" s="87"/>
      <c r="ES169" s="87"/>
      <c r="ET169" s="87"/>
      <c r="EU169" s="87"/>
      <c r="EV169" s="87"/>
      <c r="EW169" s="87"/>
      <c r="EX169" s="87"/>
      <c r="EY169" s="87"/>
      <c r="EZ169" s="87"/>
      <c r="FA169" s="87"/>
      <c r="FB169" s="87"/>
      <c r="FC169" s="87"/>
      <c r="FD169" s="87"/>
      <c r="FE169" s="87"/>
      <c r="FF169" s="87"/>
      <c r="FG169" s="87"/>
      <c r="FH169" s="87"/>
      <c r="FI169" s="87"/>
      <c r="FJ169" s="87"/>
      <c r="FK169" s="87"/>
      <c r="FL169" s="87"/>
      <c r="FM169" s="87"/>
      <c r="FN169" s="87"/>
      <c r="FO169" s="87"/>
      <c r="FP169" s="87"/>
      <c r="FQ169" s="87"/>
      <c r="FR169" s="87"/>
      <c r="FS169" s="87"/>
      <c r="FT169" s="87"/>
      <c r="FU169" s="87"/>
      <c r="FV169" s="87"/>
      <c r="FW169" s="87"/>
      <c r="FX169" s="87"/>
      <c r="FY169" s="87"/>
      <c r="FZ169" s="87"/>
      <c r="GA169" s="87"/>
      <c r="GB169" s="87"/>
      <c r="GC169" s="87"/>
      <c r="GD169" s="87"/>
      <c r="GE169" s="87"/>
      <c r="GF169" s="87"/>
      <c r="GG169" s="87"/>
      <c r="GH169" s="87"/>
      <c r="GI169" s="87"/>
      <c r="GJ169" s="87"/>
      <c r="GK169" s="87"/>
      <c r="GL169" s="87"/>
      <c r="GM169" s="87"/>
      <c r="GN169" s="87"/>
      <c r="GO169" s="87"/>
      <c r="GP169" s="87"/>
      <c r="GQ169" s="87"/>
      <c r="GR169" s="87"/>
      <c r="GS169" s="87"/>
      <c r="GT169" s="87"/>
      <c r="GU169" s="87"/>
      <c r="GV169" s="87"/>
      <c r="GW169" s="87"/>
      <c r="GX169" s="87"/>
      <c r="GY169" s="87"/>
      <c r="GZ169" s="87"/>
      <c r="HA169" s="87"/>
      <c r="HB169" s="87"/>
      <c r="HC169" s="87"/>
      <c r="HD169" s="87"/>
      <c r="HE169" s="87"/>
      <c r="HF169" s="87"/>
      <c r="HG169" s="87"/>
      <c r="HH169" s="87"/>
      <c r="HI169" s="87"/>
      <c r="HJ169" s="87"/>
      <c r="HK169" s="87"/>
      <c r="HL169" s="87"/>
      <c r="HM169" s="87"/>
      <c r="HN169" s="87"/>
      <c r="HO169" s="87"/>
      <c r="HP169" s="87"/>
      <c r="HQ169" s="87"/>
      <c r="HR169" s="87"/>
      <c r="HS169" s="87"/>
      <c r="HT169" s="87"/>
      <c r="HU169" s="87"/>
      <c r="HV169" s="87"/>
      <c r="HW169" s="87"/>
      <c r="HX169" s="87"/>
      <c r="HY169" s="87"/>
      <c r="HZ169" s="87"/>
      <c r="IA169" s="87"/>
      <c r="IB169" s="87"/>
      <c r="IC169" s="87"/>
      <c r="ID169" s="87"/>
      <c r="IE169" s="87"/>
      <c r="IF169" s="87"/>
      <c r="IG169" s="87"/>
      <c r="IH169" s="87"/>
      <c r="II169" s="87"/>
      <c r="IJ169" s="87"/>
      <c r="IK169" s="87"/>
      <c r="IL169" s="87"/>
      <c r="IM169" s="87"/>
      <c r="IN169" s="87"/>
      <c r="IO169" s="87"/>
      <c r="IP169" s="87"/>
      <c r="IQ169" s="87"/>
      <c r="IR169" s="87"/>
      <c r="IS169" s="87"/>
      <c r="IT169" s="87"/>
      <c r="IU169" s="87"/>
      <c r="IV169" s="87"/>
      <c r="IW169" s="87"/>
      <c r="IX169" s="87"/>
      <c r="IY169" s="87"/>
      <c r="IZ169" s="87"/>
      <c r="JA169" s="87"/>
      <c r="JB169" s="87"/>
      <c r="JC169" s="87"/>
      <c r="JD169" s="87"/>
      <c r="JE169" s="87"/>
      <c r="JF169" s="87"/>
      <c r="JG169" s="87"/>
      <c r="JH169" s="87"/>
      <c r="JI169" s="87"/>
      <c r="JJ169" s="87"/>
      <c r="JK169" s="87"/>
      <c r="JL169" s="87"/>
      <c r="JM169" s="87"/>
      <c r="JN169" s="87"/>
      <c r="JO169" s="87"/>
      <c r="JP169" s="87"/>
      <c r="JQ169" s="87"/>
      <c r="JR169" s="87"/>
      <c r="JS169" s="87"/>
      <c r="JT169" s="87"/>
      <c r="JU169" s="87"/>
      <c r="JV169" s="87"/>
      <c r="JW169" s="87"/>
      <c r="JX169" s="87"/>
      <c r="JY169" s="87"/>
      <c r="JZ169" s="87"/>
      <c r="KA169" s="87"/>
      <c r="KB169" s="87"/>
      <c r="KC169" s="87"/>
      <c r="KD169" s="87"/>
      <c r="KE169" s="87"/>
      <c r="KF169" s="87"/>
      <c r="KG169" s="87"/>
      <c r="KH169" s="87"/>
      <c r="KI169" s="87"/>
      <c r="KJ169" s="87"/>
      <c r="KK169" s="87"/>
      <c r="KL169" s="87"/>
      <c r="KM169" s="87"/>
      <c r="KN169" s="87"/>
      <c r="KO169" s="87"/>
      <c r="KP169" s="87"/>
      <c r="KQ169" s="87"/>
      <c r="KR169" s="87"/>
      <c r="KS169" s="87"/>
      <c r="KT169" s="87"/>
      <c r="KU169" s="87"/>
      <c r="KV169" s="87"/>
      <c r="KW169" s="87"/>
      <c r="KX169" s="87"/>
      <c r="KY169" s="87"/>
      <c r="KZ169" s="87"/>
      <c r="LA169" s="87"/>
      <c r="LB169" s="87"/>
      <c r="LC169" s="87"/>
      <c r="LD169" s="87"/>
      <c r="LE169" s="87"/>
      <c r="LF169" s="87"/>
      <c r="LG169" s="87"/>
      <c r="LH169" s="87"/>
      <c r="LI169" s="87"/>
      <c r="LJ169" s="87"/>
      <c r="LK169" s="87"/>
      <c r="LL169" s="87"/>
      <c r="LM169" s="87"/>
      <c r="LN169" s="87"/>
      <c r="LO169" s="87"/>
      <c r="LP169" s="87"/>
      <c r="LQ169" s="87"/>
      <c r="LR169" s="87"/>
      <c r="LS169" s="87"/>
      <c r="LT169" s="87"/>
      <c r="LU169" s="87"/>
      <c r="LV169" s="87"/>
      <c r="LW169" s="87"/>
      <c r="LX169" s="87"/>
      <c r="LY169" s="87"/>
      <c r="LZ169" s="87"/>
      <c r="MA169" s="87"/>
      <c r="MB169" s="87"/>
      <c r="MC169" s="87"/>
      <c r="MD169" s="87"/>
      <c r="ME169" s="87"/>
      <c r="MF169" s="87"/>
      <c r="MG169" s="87"/>
      <c r="MH169" s="87"/>
      <c r="MI169" s="87"/>
      <c r="MJ169" s="87"/>
      <c r="MK169" s="87"/>
      <c r="ML169" s="87"/>
      <c r="MM169" s="87"/>
      <c r="MN169" s="87"/>
      <c r="MO169" s="87"/>
      <c r="MP169" s="87"/>
      <c r="MQ169" s="87"/>
      <c r="MR169" s="87"/>
      <c r="MS169" s="87"/>
      <c r="MT169" s="87"/>
      <c r="MU169" s="87"/>
      <c r="MV169" s="87"/>
      <c r="MW169" s="87"/>
      <c r="MX169" s="87"/>
      <c r="MY169" s="87"/>
      <c r="MZ169" s="87"/>
      <c r="NA169" s="87"/>
      <c r="NB169" s="87"/>
      <c r="NC169" s="87"/>
      <c r="ND169" s="87"/>
      <c r="NE169" s="87"/>
      <c r="NF169" s="87"/>
      <c r="NG169" s="87"/>
      <c r="NH169" s="87"/>
      <c r="NI169" s="87"/>
      <c r="NJ169" s="87"/>
      <c r="NK169" s="87"/>
      <c r="NL169" s="87"/>
      <c r="NM169" s="87"/>
      <c r="NN169" s="87"/>
      <c r="NO169" s="87"/>
      <c r="NP169" s="87"/>
      <c r="NQ169" s="87"/>
      <c r="NR169" s="87"/>
      <c r="NS169" s="87"/>
      <c r="NT169" s="87"/>
      <c r="NU169" s="87"/>
      <c r="NV169" s="87"/>
      <c r="NW169" s="87"/>
      <c r="NX169" s="87"/>
      <c r="NY169" s="87"/>
      <c r="NZ169" s="87"/>
      <c r="OA169" s="87"/>
      <c r="OB169" s="87"/>
      <c r="OC169" s="87"/>
      <c r="OD169" s="87"/>
      <c r="OE169" s="87"/>
      <c r="OF169" s="87"/>
      <c r="OG169" s="87"/>
      <c r="OH169" s="87"/>
      <c r="OI169" s="87"/>
      <c r="OJ169" s="87"/>
      <c r="OK169" s="87"/>
      <c r="OL169" s="87"/>
      <c r="OM169" s="87"/>
      <c r="ON169" s="87"/>
      <c r="OO169" s="87"/>
      <c r="OP169" s="87"/>
      <c r="OQ169" s="87"/>
      <c r="OR169" s="87"/>
      <c r="OS169" s="87"/>
      <c r="OT169" s="87"/>
      <c r="OU169" s="87"/>
      <c r="OV169" s="87"/>
      <c r="OW169" s="87"/>
      <c r="OX169" s="87"/>
      <c r="OY169" s="87"/>
      <c r="OZ169" s="87"/>
      <c r="PA169" s="87"/>
      <c r="PB169" s="87"/>
      <c r="PC169" s="87"/>
      <c r="PD169" s="87"/>
      <c r="PE169" s="87"/>
      <c r="PF169" s="87"/>
      <c r="PG169" s="87"/>
      <c r="PH169" s="87"/>
      <c r="PI169" s="87"/>
      <c r="PJ169" s="87"/>
      <c r="PK169" s="87"/>
      <c r="PL169" s="87"/>
      <c r="PM169" s="87"/>
      <c r="PN169" s="87"/>
      <c r="PO169" s="87"/>
      <c r="PP169" s="87"/>
      <c r="PQ169" s="87"/>
      <c r="PR169" s="87"/>
      <c r="PS169" s="87"/>
      <c r="PT169" s="87"/>
      <c r="PU169" s="87"/>
      <c r="PV169" s="87"/>
      <c r="PW169" s="87"/>
      <c r="PX169" s="87"/>
      <c r="PY169" s="87"/>
      <c r="PZ169" s="87"/>
      <c r="QA169" s="87"/>
      <c r="QB169" s="87"/>
      <c r="QC169" s="87"/>
      <c r="QD169" s="87"/>
      <c r="QE169" s="87"/>
      <c r="QF169" s="87"/>
      <c r="QG169" s="87"/>
      <c r="QH169" s="87"/>
      <c r="QI169" s="87"/>
      <c r="QJ169" s="87"/>
      <c r="QK169" s="87"/>
      <c r="QL169" s="87"/>
      <c r="QM169" s="87"/>
      <c r="QN169" s="87"/>
      <c r="QO169" s="87"/>
      <c r="QP169" s="87"/>
      <c r="QQ169" s="87"/>
      <c r="QR169" s="87"/>
      <c r="QS169" s="87"/>
      <c r="QT169" s="87"/>
      <c r="QU169" s="87"/>
      <c r="QV169" s="87"/>
      <c r="QW169" s="87"/>
      <c r="QX169" s="87"/>
      <c r="QY169" s="87"/>
      <c r="QZ169" s="87"/>
      <c r="RA169" s="87"/>
      <c r="RB169" s="87"/>
      <c r="RC169" s="87"/>
      <c r="RD169" s="87"/>
      <c r="RE169" s="87"/>
      <c r="RF169" s="87"/>
      <c r="RG169" s="87"/>
      <c r="RH169" s="87"/>
      <c r="RI169" s="87"/>
      <c r="RJ169" s="87"/>
      <c r="RK169" s="87"/>
      <c r="RL169" s="87"/>
      <c r="RM169" s="87"/>
      <c r="RN169" s="87"/>
      <c r="RO169" s="87"/>
      <c r="RP169" s="87"/>
      <c r="RQ169" s="87"/>
      <c r="RR169" s="87"/>
      <c r="RS169" s="87"/>
      <c r="RT169" s="87"/>
      <c r="RU169" s="87"/>
      <c r="RV169" s="87"/>
      <c r="RW169" s="87"/>
      <c r="RX169" s="87"/>
      <c r="RY169" s="87"/>
      <c r="RZ169" s="87"/>
      <c r="SA169" s="87"/>
      <c r="SB169" s="87"/>
      <c r="SC169" s="87"/>
      <c r="SD169" s="87"/>
      <c r="SE169" s="87"/>
      <c r="SF169" s="87"/>
      <c r="SG169" s="87"/>
      <c r="SH169" s="87"/>
      <c r="SI169" s="87"/>
      <c r="SJ169" s="87"/>
      <c r="SK169" s="87"/>
      <c r="SL169" s="87"/>
      <c r="SM169" s="87"/>
      <c r="SN169" s="87"/>
      <c r="SO169" s="87"/>
      <c r="SP169" s="87"/>
      <c r="SQ169" s="87"/>
      <c r="SR169" s="87"/>
      <c r="SS169" s="87"/>
      <c r="ST169" s="87"/>
      <c r="SU169" s="87"/>
      <c r="SV169" s="87"/>
      <c r="SW169" s="87"/>
      <c r="SX169" s="87"/>
      <c r="SY169" s="87"/>
      <c r="SZ169" s="87"/>
      <c r="TA169" s="87"/>
      <c r="TB169" s="87"/>
      <c r="TC169" s="87"/>
      <c r="TD169" s="87"/>
      <c r="TE169" s="87"/>
      <c r="TF169" s="87"/>
      <c r="TG169" s="87"/>
      <c r="TH169" s="87"/>
      <c r="TI169" s="87"/>
      <c r="TJ169" s="87"/>
      <c r="TK169" s="87"/>
      <c r="TL169" s="87"/>
      <c r="TM169" s="87"/>
      <c r="TN169" s="87"/>
      <c r="TO169" s="87"/>
      <c r="TP169" s="87"/>
      <c r="TQ169" s="87"/>
      <c r="TR169" s="87"/>
      <c r="TS169" s="87"/>
      <c r="TT169" s="87"/>
      <c r="TU169" s="87"/>
      <c r="TV169" s="87"/>
      <c r="TW169" s="87"/>
      <c r="TX169" s="87"/>
      <c r="TY169" s="87"/>
      <c r="TZ169" s="87"/>
      <c r="UA169" s="87"/>
      <c r="UB169" s="87"/>
    </row>
    <row r="170" spans="2:548" s="86" customFormat="1" ht="26.25" hidden="1" customHeight="1" outlineLevel="1" x14ac:dyDescent="0.25">
      <c r="B170" s="87"/>
      <c r="C170" s="220"/>
      <c r="D170" s="221"/>
      <c r="E170" s="249"/>
      <c r="F170" s="249"/>
      <c r="G170" s="221"/>
      <c r="H170" s="221"/>
      <c r="I170" s="221"/>
      <c r="J170" s="223"/>
      <c r="K170" s="96"/>
      <c r="M170" s="13" t="str">
        <f t="shared" si="4"/>
        <v/>
      </c>
      <c r="N170" s="90"/>
      <c r="O170" s="90"/>
      <c r="P170" s="90"/>
      <c r="Q170" s="90"/>
      <c r="R170" s="90"/>
      <c r="S170" s="90"/>
      <c r="T170" s="90"/>
      <c r="U170" s="90"/>
      <c r="V170" s="90"/>
      <c r="W170" s="97"/>
      <c r="X170" s="97"/>
      <c r="Y170" s="97"/>
      <c r="Z170" s="87"/>
      <c r="AA170" s="87"/>
      <c r="AB170" s="87"/>
      <c r="AC170" s="87"/>
      <c r="AD170" s="87"/>
      <c r="AE170" s="87"/>
      <c r="AF170" s="87"/>
      <c r="AG170" s="87"/>
      <c r="AH170" s="87"/>
      <c r="AI170" s="87"/>
      <c r="AJ170" s="87"/>
      <c r="AK170" s="87"/>
      <c r="AL170" s="87"/>
      <c r="AM170" s="87"/>
      <c r="AN170" s="87"/>
      <c r="AO170" s="87"/>
      <c r="AP170" s="87"/>
      <c r="AQ170" s="87"/>
      <c r="AR170" s="87"/>
      <c r="AS170" s="87"/>
      <c r="AT170" s="87"/>
      <c r="AU170" s="87"/>
      <c r="AV170" s="87"/>
      <c r="AW170" s="87"/>
      <c r="AX170" s="87"/>
      <c r="AY170" s="87"/>
      <c r="AZ170" s="87"/>
      <c r="BA170" s="87"/>
      <c r="BB170" s="87"/>
      <c r="BC170" s="87"/>
      <c r="BD170" s="87"/>
      <c r="BE170" s="87"/>
      <c r="BF170" s="87"/>
      <c r="BG170" s="87"/>
      <c r="BH170" s="87"/>
      <c r="BI170" s="87"/>
      <c r="BJ170" s="87"/>
      <c r="BK170" s="87"/>
      <c r="BL170" s="87"/>
      <c r="BM170" s="87"/>
      <c r="BN170" s="87"/>
      <c r="BO170" s="87"/>
      <c r="BP170" s="87"/>
      <c r="BQ170" s="87"/>
      <c r="BR170" s="87"/>
      <c r="BS170" s="87"/>
      <c r="BT170" s="87"/>
      <c r="BU170" s="87"/>
      <c r="BV170" s="87"/>
      <c r="BW170" s="87"/>
      <c r="BX170" s="87"/>
      <c r="BY170" s="87"/>
      <c r="BZ170" s="87"/>
      <c r="CA170" s="87"/>
      <c r="CB170" s="87"/>
      <c r="CC170" s="87"/>
      <c r="CD170" s="87"/>
      <c r="CE170" s="87"/>
      <c r="CF170" s="87"/>
      <c r="CG170" s="87"/>
      <c r="CH170" s="87"/>
      <c r="CI170" s="87"/>
      <c r="CJ170" s="87"/>
      <c r="CK170" s="87"/>
      <c r="CL170" s="87"/>
      <c r="CM170" s="87"/>
      <c r="CN170" s="87"/>
      <c r="CO170" s="87"/>
      <c r="CP170" s="87"/>
      <c r="CQ170" s="87"/>
      <c r="CR170" s="87"/>
      <c r="CS170" s="87"/>
      <c r="CT170" s="87"/>
      <c r="CU170" s="87"/>
      <c r="CV170" s="87"/>
      <c r="CW170" s="87"/>
      <c r="CX170" s="87"/>
      <c r="CY170" s="87"/>
      <c r="CZ170" s="87"/>
      <c r="DA170" s="87"/>
      <c r="DB170" s="87"/>
      <c r="DC170" s="87"/>
      <c r="DD170" s="87"/>
      <c r="DE170" s="87"/>
      <c r="DF170" s="87"/>
      <c r="DG170" s="87"/>
      <c r="DH170" s="87"/>
      <c r="DI170" s="87"/>
      <c r="DJ170" s="87"/>
      <c r="DK170" s="87"/>
      <c r="DL170" s="87"/>
      <c r="DM170" s="87"/>
      <c r="DN170" s="87"/>
      <c r="DO170" s="87"/>
      <c r="DP170" s="87"/>
      <c r="DQ170" s="87"/>
      <c r="DR170" s="87"/>
      <c r="DS170" s="87"/>
      <c r="DT170" s="87"/>
      <c r="DU170" s="87"/>
      <c r="DV170" s="87"/>
      <c r="DW170" s="87"/>
      <c r="DX170" s="87"/>
      <c r="DY170" s="87"/>
      <c r="DZ170" s="87"/>
      <c r="EA170" s="87"/>
      <c r="EB170" s="87"/>
      <c r="EC170" s="87"/>
      <c r="ED170" s="87"/>
      <c r="EE170" s="87"/>
      <c r="EF170" s="87"/>
      <c r="EG170" s="87"/>
      <c r="EH170" s="87"/>
      <c r="EI170" s="87"/>
      <c r="EJ170" s="87"/>
      <c r="EK170" s="87"/>
      <c r="EL170" s="87"/>
      <c r="EM170" s="87"/>
      <c r="EN170" s="87"/>
      <c r="EO170" s="87"/>
      <c r="EP170" s="87"/>
      <c r="EQ170" s="87"/>
      <c r="ER170" s="87"/>
      <c r="ES170" s="87"/>
      <c r="ET170" s="87"/>
      <c r="EU170" s="87"/>
      <c r="EV170" s="87"/>
      <c r="EW170" s="87"/>
      <c r="EX170" s="87"/>
      <c r="EY170" s="87"/>
      <c r="EZ170" s="87"/>
      <c r="FA170" s="87"/>
      <c r="FB170" s="87"/>
      <c r="FC170" s="87"/>
      <c r="FD170" s="87"/>
      <c r="FE170" s="87"/>
      <c r="FF170" s="87"/>
      <c r="FG170" s="87"/>
      <c r="FH170" s="87"/>
      <c r="FI170" s="87"/>
      <c r="FJ170" s="87"/>
      <c r="FK170" s="87"/>
      <c r="FL170" s="87"/>
      <c r="FM170" s="87"/>
      <c r="FN170" s="87"/>
      <c r="FO170" s="87"/>
      <c r="FP170" s="87"/>
      <c r="FQ170" s="87"/>
      <c r="FR170" s="87"/>
      <c r="FS170" s="87"/>
      <c r="FT170" s="87"/>
      <c r="FU170" s="87"/>
      <c r="FV170" s="87"/>
      <c r="FW170" s="87"/>
      <c r="FX170" s="87"/>
      <c r="FY170" s="87"/>
      <c r="FZ170" s="87"/>
      <c r="GA170" s="87"/>
      <c r="GB170" s="87"/>
      <c r="GC170" s="87"/>
      <c r="GD170" s="87"/>
      <c r="GE170" s="87"/>
      <c r="GF170" s="87"/>
      <c r="GG170" s="87"/>
      <c r="GH170" s="87"/>
      <c r="GI170" s="87"/>
      <c r="GJ170" s="87"/>
      <c r="GK170" s="87"/>
      <c r="GL170" s="87"/>
      <c r="GM170" s="87"/>
      <c r="GN170" s="87"/>
      <c r="GO170" s="87"/>
      <c r="GP170" s="87"/>
      <c r="GQ170" s="87"/>
      <c r="GR170" s="87"/>
      <c r="GS170" s="87"/>
      <c r="GT170" s="87"/>
      <c r="GU170" s="87"/>
      <c r="GV170" s="87"/>
      <c r="GW170" s="87"/>
      <c r="GX170" s="87"/>
      <c r="GY170" s="87"/>
      <c r="GZ170" s="87"/>
      <c r="HA170" s="87"/>
      <c r="HB170" s="87"/>
      <c r="HC170" s="87"/>
      <c r="HD170" s="87"/>
      <c r="HE170" s="87"/>
      <c r="HF170" s="87"/>
      <c r="HG170" s="87"/>
      <c r="HH170" s="87"/>
      <c r="HI170" s="87"/>
      <c r="HJ170" s="87"/>
      <c r="HK170" s="87"/>
      <c r="HL170" s="87"/>
      <c r="HM170" s="87"/>
      <c r="HN170" s="87"/>
      <c r="HO170" s="87"/>
      <c r="HP170" s="87"/>
      <c r="HQ170" s="87"/>
      <c r="HR170" s="87"/>
      <c r="HS170" s="87"/>
      <c r="HT170" s="87"/>
      <c r="HU170" s="87"/>
      <c r="HV170" s="87"/>
      <c r="HW170" s="87"/>
      <c r="HX170" s="87"/>
      <c r="HY170" s="87"/>
      <c r="HZ170" s="87"/>
      <c r="IA170" s="87"/>
      <c r="IB170" s="87"/>
      <c r="IC170" s="87"/>
      <c r="ID170" s="87"/>
      <c r="IE170" s="87"/>
      <c r="IF170" s="87"/>
      <c r="IG170" s="87"/>
      <c r="IH170" s="87"/>
      <c r="II170" s="87"/>
      <c r="IJ170" s="87"/>
      <c r="IK170" s="87"/>
      <c r="IL170" s="87"/>
      <c r="IM170" s="87"/>
      <c r="IN170" s="87"/>
      <c r="IO170" s="87"/>
      <c r="IP170" s="87"/>
      <c r="IQ170" s="87"/>
      <c r="IR170" s="87"/>
      <c r="IS170" s="87"/>
      <c r="IT170" s="87"/>
      <c r="IU170" s="87"/>
      <c r="IV170" s="87"/>
      <c r="IW170" s="87"/>
      <c r="IX170" s="87"/>
      <c r="IY170" s="87"/>
      <c r="IZ170" s="87"/>
      <c r="JA170" s="87"/>
      <c r="JB170" s="87"/>
      <c r="JC170" s="87"/>
      <c r="JD170" s="87"/>
      <c r="JE170" s="87"/>
      <c r="JF170" s="87"/>
      <c r="JG170" s="87"/>
      <c r="JH170" s="87"/>
      <c r="JI170" s="87"/>
      <c r="JJ170" s="87"/>
      <c r="JK170" s="87"/>
      <c r="JL170" s="87"/>
      <c r="JM170" s="87"/>
      <c r="JN170" s="87"/>
      <c r="JO170" s="87"/>
      <c r="JP170" s="87"/>
      <c r="JQ170" s="87"/>
      <c r="JR170" s="87"/>
      <c r="JS170" s="87"/>
      <c r="JT170" s="87"/>
      <c r="JU170" s="87"/>
      <c r="JV170" s="87"/>
      <c r="JW170" s="87"/>
      <c r="JX170" s="87"/>
      <c r="JY170" s="87"/>
      <c r="JZ170" s="87"/>
      <c r="KA170" s="87"/>
      <c r="KB170" s="87"/>
      <c r="KC170" s="87"/>
      <c r="KD170" s="87"/>
      <c r="KE170" s="87"/>
      <c r="KF170" s="87"/>
      <c r="KG170" s="87"/>
      <c r="KH170" s="87"/>
      <c r="KI170" s="87"/>
      <c r="KJ170" s="87"/>
      <c r="KK170" s="87"/>
      <c r="KL170" s="87"/>
      <c r="KM170" s="87"/>
      <c r="KN170" s="87"/>
      <c r="KO170" s="87"/>
      <c r="KP170" s="87"/>
      <c r="KQ170" s="87"/>
      <c r="KR170" s="87"/>
      <c r="KS170" s="87"/>
      <c r="KT170" s="87"/>
      <c r="KU170" s="87"/>
      <c r="KV170" s="87"/>
      <c r="KW170" s="87"/>
      <c r="KX170" s="87"/>
      <c r="KY170" s="87"/>
      <c r="KZ170" s="87"/>
      <c r="LA170" s="87"/>
      <c r="LB170" s="87"/>
      <c r="LC170" s="87"/>
      <c r="LD170" s="87"/>
      <c r="LE170" s="87"/>
      <c r="LF170" s="87"/>
      <c r="LG170" s="87"/>
      <c r="LH170" s="87"/>
      <c r="LI170" s="87"/>
      <c r="LJ170" s="87"/>
      <c r="LK170" s="87"/>
      <c r="LL170" s="87"/>
      <c r="LM170" s="87"/>
      <c r="LN170" s="87"/>
      <c r="LO170" s="87"/>
      <c r="LP170" s="87"/>
      <c r="LQ170" s="87"/>
      <c r="LR170" s="87"/>
      <c r="LS170" s="87"/>
      <c r="LT170" s="87"/>
      <c r="LU170" s="87"/>
      <c r="LV170" s="87"/>
      <c r="LW170" s="87"/>
      <c r="LX170" s="87"/>
      <c r="LY170" s="87"/>
      <c r="LZ170" s="87"/>
      <c r="MA170" s="87"/>
      <c r="MB170" s="87"/>
      <c r="MC170" s="87"/>
      <c r="MD170" s="87"/>
      <c r="ME170" s="87"/>
      <c r="MF170" s="87"/>
      <c r="MG170" s="87"/>
      <c r="MH170" s="87"/>
      <c r="MI170" s="87"/>
      <c r="MJ170" s="87"/>
      <c r="MK170" s="87"/>
      <c r="ML170" s="87"/>
      <c r="MM170" s="87"/>
      <c r="MN170" s="87"/>
      <c r="MO170" s="87"/>
      <c r="MP170" s="87"/>
      <c r="MQ170" s="87"/>
      <c r="MR170" s="87"/>
      <c r="MS170" s="87"/>
      <c r="MT170" s="87"/>
      <c r="MU170" s="87"/>
      <c r="MV170" s="87"/>
      <c r="MW170" s="87"/>
      <c r="MX170" s="87"/>
      <c r="MY170" s="87"/>
      <c r="MZ170" s="87"/>
      <c r="NA170" s="87"/>
      <c r="NB170" s="87"/>
      <c r="NC170" s="87"/>
      <c r="ND170" s="87"/>
      <c r="NE170" s="87"/>
      <c r="NF170" s="87"/>
      <c r="NG170" s="87"/>
      <c r="NH170" s="87"/>
      <c r="NI170" s="87"/>
      <c r="NJ170" s="87"/>
      <c r="NK170" s="87"/>
      <c r="NL170" s="87"/>
      <c r="NM170" s="87"/>
      <c r="NN170" s="87"/>
      <c r="NO170" s="87"/>
      <c r="NP170" s="87"/>
      <c r="NQ170" s="87"/>
      <c r="NR170" s="87"/>
      <c r="NS170" s="87"/>
      <c r="NT170" s="87"/>
      <c r="NU170" s="87"/>
      <c r="NV170" s="87"/>
      <c r="NW170" s="87"/>
      <c r="NX170" s="87"/>
      <c r="NY170" s="87"/>
      <c r="NZ170" s="87"/>
      <c r="OA170" s="87"/>
      <c r="OB170" s="87"/>
      <c r="OC170" s="87"/>
      <c r="OD170" s="87"/>
      <c r="OE170" s="87"/>
      <c r="OF170" s="87"/>
      <c r="OG170" s="87"/>
      <c r="OH170" s="87"/>
      <c r="OI170" s="87"/>
      <c r="OJ170" s="87"/>
      <c r="OK170" s="87"/>
      <c r="OL170" s="87"/>
      <c r="OM170" s="87"/>
      <c r="ON170" s="87"/>
      <c r="OO170" s="87"/>
      <c r="OP170" s="87"/>
      <c r="OQ170" s="87"/>
      <c r="OR170" s="87"/>
      <c r="OS170" s="87"/>
      <c r="OT170" s="87"/>
      <c r="OU170" s="87"/>
      <c r="OV170" s="87"/>
      <c r="OW170" s="87"/>
      <c r="OX170" s="87"/>
      <c r="OY170" s="87"/>
      <c r="OZ170" s="87"/>
      <c r="PA170" s="87"/>
      <c r="PB170" s="87"/>
      <c r="PC170" s="87"/>
      <c r="PD170" s="87"/>
      <c r="PE170" s="87"/>
      <c r="PF170" s="87"/>
      <c r="PG170" s="87"/>
      <c r="PH170" s="87"/>
      <c r="PI170" s="87"/>
      <c r="PJ170" s="87"/>
      <c r="PK170" s="87"/>
      <c r="PL170" s="87"/>
      <c r="PM170" s="87"/>
      <c r="PN170" s="87"/>
      <c r="PO170" s="87"/>
      <c r="PP170" s="87"/>
      <c r="PQ170" s="87"/>
      <c r="PR170" s="87"/>
      <c r="PS170" s="87"/>
      <c r="PT170" s="87"/>
      <c r="PU170" s="87"/>
      <c r="PV170" s="87"/>
      <c r="PW170" s="87"/>
      <c r="PX170" s="87"/>
      <c r="PY170" s="87"/>
      <c r="PZ170" s="87"/>
      <c r="QA170" s="87"/>
      <c r="QB170" s="87"/>
      <c r="QC170" s="87"/>
      <c r="QD170" s="87"/>
      <c r="QE170" s="87"/>
      <c r="QF170" s="87"/>
      <c r="QG170" s="87"/>
      <c r="QH170" s="87"/>
      <c r="QI170" s="87"/>
      <c r="QJ170" s="87"/>
      <c r="QK170" s="87"/>
      <c r="QL170" s="87"/>
      <c r="QM170" s="87"/>
      <c r="QN170" s="87"/>
      <c r="QO170" s="87"/>
      <c r="QP170" s="87"/>
      <c r="QQ170" s="87"/>
      <c r="QR170" s="87"/>
      <c r="QS170" s="87"/>
      <c r="QT170" s="87"/>
      <c r="QU170" s="87"/>
      <c r="QV170" s="87"/>
      <c r="QW170" s="87"/>
      <c r="QX170" s="87"/>
      <c r="QY170" s="87"/>
      <c r="QZ170" s="87"/>
      <c r="RA170" s="87"/>
      <c r="RB170" s="87"/>
      <c r="RC170" s="87"/>
      <c r="RD170" s="87"/>
      <c r="RE170" s="87"/>
      <c r="RF170" s="87"/>
      <c r="RG170" s="87"/>
      <c r="RH170" s="87"/>
      <c r="RI170" s="87"/>
      <c r="RJ170" s="87"/>
      <c r="RK170" s="87"/>
      <c r="RL170" s="87"/>
      <c r="RM170" s="87"/>
      <c r="RN170" s="87"/>
      <c r="RO170" s="87"/>
      <c r="RP170" s="87"/>
      <c r="RQ170" s="87"/>
      <c r="RR170" s="87"/>
      <c r="RS170" s="87"/>
      <c r="RT170" s="87"/>
      <c r="RU170" s="87"/>
      <c r="RV170" s="87"/>
      <c r="RW170" s="87"/>
      <c r="RX170" s="87"/>
      <c r="RY170" s="87"/>
      <c r="RZ170" s="87"/>
      <c r="SA170" s="87"/>
      <c r="SB170" s="87"/>
      <c r="SC170" s="87"/>
      <c r="SD170" s="87"/>
      <c r="SE170" s="87"/>
      <c r="SF170" s="87"/>
      <c r="SG170" s="87"/>
      <c r="SH170" s="87"/>
      <c r="SI170" s="87"/>
      <c r="SJ170" s="87"/>
      <c r="SK170" s="87"/>
      <c r="SL170" s="87"/>
      <c r="SM170" s="87"/>
      <c r="SN170" s="87"/>
      <c r="SO170" s="87"/>
      <c r="SP170" s="87"/>
      <c r="SQ170" s="87"/>
      <c r="SR170" s="87"/>
      <c r="SS170" s="87"/>
      <c r="ST170" s="87"/>
      <c r="SU170" s="87"/>
      <c r="SV170" s="87"/>
      <c r="SW170" s="87"/>
      <c r="SX170" s="87"/>
      <c r="SY170" s="87"/>
      <c r="SZ170" s="87"/>
      <c r="TA170" s="87"/>
      <c r="TB170" s="87"/>
      <c r="TC170" s="87"/>
      <c r="TD170" s="87"/>
      <c r="TE170" s="87"/>
      <c r="TF170" s="87"/>
      <c r="TG170" s="87"/>
      <c r="TH170" s="87"/>
      <c r="TI170" s="87"/>
      <c r="TJ170" s="87"/>
      <c r="TK170" s="87"/>
      <c r="TL170" s="87"/>
      <c r="TM170" s="87"/>
      <c r="TN170" s="87"/>
      <c r="TO170" s="87"/>
      <c r="TP170" s="87"/>
      <c r="TQ170" s="87"/>
      <c r="TR170" s="87"/>
      <c r="TS170" s="87"/>
      <c r="TT170" s="87"/>
      <c r="TU170" s="87"/>
      <c r="TV170" s="87"/>
      <c r="TW170" s="87"/>
      <c r="TX170" s="87"/>
      <c r="TY170" s="87"/>
      <c r="TZ170" s="87"/>
      <c r="UA170" s="87"/>
      <c r="UB170" s="87"/>
    </row>
    <row r="171" spans="2:548" s="86" customFormat="1" ht="26.25" hidden="1" customHeight="1" outlineLevel="1" x14ac:dyDescent="0.25">
      <c r="B171" s="87"/>
      <c r="C171" s="220"/>
      <c r="D171" s="221"/>
      <c r="E171" s="249"/>
      <c r="F171" s="249"/>
      <c r="G171" s="221"/>
      <c r="H171" s="221"/>
      <c r="I171" s="221"/>
      <c r="J171" s="223"/>
      <c r="K171" s="96"/>
      <c r="M171" s="13" t="str">
        <f t="shared" si="4"/>
        <v/>
      </c>
      <c r="N171" s="90"/>
      <c r="O171" s="90"/>
      <c r="P171" s="90"/>
      <c r="Q171" s="90"/>
      <c r="R171" s="90"/>
      <c r="S171" s="90"/>
      <c r="T171" s="90"/>
      <c r="U171" s="90"/>
      <c r="V171" s="90"/>
      <c r="W171" s="97"/>
      <c r="X171" s="97"/>
      <c r="Y171" s="97"/>
      <c r="Z171" s="87"/>
      <c r="AA171" s="87"/>
      <c r="AB171" s="87"/>
      <c r="AC171" s="87"/>
      <c r="AD171" s="87"/>
      <c r="AE171" s="87"/>
      <c r="AF171" s="87"/>
      <c r="AG171" s="87"/>
      <c r="AH171" s="87"/>
      <c r="AI171" s="87"/>
      <c r="AJ171" s="87"/>
      <c r="AK171" s="87"/>
      <c r="AL171" s="87"/>
      <c r="AM171" s="87"/>
      <c r="AN171" s="87"/>
      <c r="AO171" s="87"/>
      <c r="AP171" s="87"/>
      <c r="AQ171" s="87"/>
      <c r="AR171" s="87"/>
      <c r="AS171" s="87"/>
      <c r="AT171" s="87"/>
      <c r="AU171" s="87"/>
      <c r="AV171" s="87"/>
      <c r="AW171" s="87"/>
      <c r="AX171" s="87"/>
      <c r="AY171" s="87"/>
      <c r="AZ171" s="87"/>
      <c r="BA171" s="87"/>
      <c r="BB171" s="87"/>
      <c r="BC171" s="87"/>
      <c r="BD171" s="87"/>
      <c r="BE171" s="87"/>
      <c r="BF171" s="87"/>
      <c r="BG171" s="87"/>
      <c r="BH171" s="87"/>
      <c r="BI171" s="87"/>
      <c r="BJ171" s="87"/>
      <c r="BK171" s="87"/>
      <c r="BL171" s="87"/>
      <c r="BM171" s="87"/>
      <c r="BN171" s="87"/>
      <c r="BO171" s="87"/>
      <c r="BP171" s="87"/>
      <c r="BQ171" s="87"/>
      <c r="BR171" s="87"/>
      <c r="BS171" s="87"/>
      <c r="BT171" s="87"/>
      <c r="BU171" s="87"/>
      <c r="BV171" s="87"/>
      <c r="BW171" s="87"/>
      <c r="BX171" s="87"/>
      <c r="BY171" s="87"/>
      <c r="BZ171" s="87"/>
      <c r="CA171" s="87"/>
      <c r="CB171" s="87"/>
      <c r="CC171" s="87"/>
      <c r="CD171" s="87"/>
      <c r="CE171" s="87"/>
      <c r="CF171" s="87"/>
      <c r="CG171" s="87"/>
      <c r="CH171" s="87"/>
      <c r="CI171" s="87"/>
      <c r="CJ171" s="87"/>
      <c r="CK171" s="87"/>
      <c r="CL171" s="87"/>
      <c r="CM171" s="87"/>
      <c r="CN171" s="87"/>
      <c r="CO171" s="87"/>
      <c r="CP171" s="87"/>
      <c r="CQ171" s="87"/>
      <c r="CR171" s="87"/>
      <c r="CS171" s="87"/>
      <c r="CT171" s="87"/>
      <c r="CU171" s="87"/>
      <c r="CV171" s="87"/>
      <c r="CW171" s="87"/>
      <c r="CX171" s="87"/>
      <c r="CY171" s="87"/>
      <c r="CZ171" s="87"/>
      <c r="DA171" s="87"/>
      <c r="DB171" s="87"/>
      <c r="DC171" s="87"/>
      <c r="DD171" s="87"/>
      <c r="DE171" s="87"/>
      <c r="DF171" s="87"/>
      <c r="DG171" s="87"/>
      <c r="DH171" s="87"/>
      <c r="DI171" s="87"/>
      <c r="DJ171" s="87"/>
      <c r="DK171" s="87"/>
      <c r="DL171" s="87"/>
      <c r="DM171" s="87"/>
      <c r="DN171" s="87"/>
      <c r="DO171" s="87"/>
      <c r="DP171" s="87"/>
      <c r="DQ171" s="87"/>
      <c r="DR171" s="87"/>
      <c r="DS171" s="87"/>
      <c r="DT171" s="87"/>
      <c r="DU171" s="87"/>
      <c r="DV171" s="87"/>
      <c r="DW171" s="87"/>
      <c r="DX171" s="87"/>
      <c r="DY171" s="87"/>
      <c r="DZ171" s="87"/>
      <c r="EA171" s="87"/>
      <c r="EB171" s="87"/>
      <c r="EC171" s="87"/>
      <c r="ED171" s="87"/>
      <c r="EE171" s="87"/>
      <c r="EF171" s="87"/>
      <c r="EG171" s="87"/>
      <c r="EH171" s="87"/>
      <c r="EI171" s="87"/>
      <c r="EJ171" s="87"/>
      <c r="EK171" s="87"/>
      <c r="EL171" s="87"/>
      <c r="EM171" s="87"/>
      <c r="EN171" s="87"/>
      <c r="EO171" s="87"/>
      <c r="EP171" s="87"/>
      <c r="EQ171" s="87"/>
      <c r="ER171" s="87"/>
      <c r="ES171" s="87"/>
      <c r="ET171" s="87"/>
      <c r="EU171" s="87"/>
      <c r="EV171" s="87"/>
      <c r="EW171" s="87"/>
      <c r="EX171" s="87"/>
      <c r="EY171" s="87"/>
      <c r="EZ171" s="87"/>
      <c r="FA171" s="87"/>
      <c r="FB171" s="87"/>
      <c r="FC171" s="87"/>
      <c r="FD171" s="87"/>
      <c r="FE171" s="87"/>
      <c r="FF171" s="87"/>
      <c r="FG171" s="87"/>
      <c r="FH171" s="87"/>
      <c r="FI171" s="87"/>
      <c r="FJ171" s="87"/>
      <c r="FK171" s="87"/>
      <c r="FL171" s="87"/>
      <c r="FM171" s="87"/>
      <c r="FN171" s="87"/>
      <c r="FO171" s="87"/>
      <c r="FP171" s="87"/>
      <c r="FQ171" s="87"/>
      <c r="FR171" s="87"/>
      <c r="FS171" s="87"/>
      <c r="FT171" s="87"/>
      <c r="FU171" s="87"/>
      <c r="FV171" s="87"/>
      <c r="FW171" s="87"/>
      <c r="FX171" s="87"/>
      <c r="FY171" s="87"/>
      <c r="FZ171" s="87"/>
      <c r="GA171" s="87"/>
      <c r="GB171" s="87"/>
      <c r="GC171" s="87"/>
      <c r="GD171" s="87"/>
      <c r="GE171" s="87"/>
      <c r="GF171" s="87"/>
      <c r="GG171" s="87"/>
      <c r="GH171" s="87"/>
      <c r="GI171" s="87"/>
      <c r="GJ171" s="87"/>
      <c r="GK171" s="87"/>
      <c r="GL171" s="87"/>
      <c r="GM171" s="87"/>
      <c r="GN171" s="87"/>
      <c r="GO171" s="87"/>
      <c r="GP171" s="87"/>
      <c r="GQ171" s="87"/>
      <c r="GR171" s="87"/>
      <c r="GS171" s="87"/>
      <c r="GT171" s="87"/>
      <c r="GU171" s="87"/>
      <c r="GV171" s="87"/>
      <c r="GW171" s="87"/>
      <c r="GX171" s="87"/>
      <c r="GY171" s="87"/>
      <c r="GZ171" s="87"/>
      <c r="HA171" s="87"/>
      <c r="HB171" s="87"/>
      <c r="HC171" s="87"/>
      <c r="HD171" s="87"/>
      <c r="HE171" s="87"/>
      <c r="HF171" s="87"/>
      <c r="HG171" s="87"/>
      <c r="HH171" s="87"/>
      <c r="HI171" s="87"/>
      <c r="HJ171" s="87"/>
      <c r="HK171" s="87"/>
      <c r="HL171" s="87"/>
      <c r="HM171" s="87"/>
      <c r="HN171" s="87"/>
      <c r="HO171" s="87"/>
      <c r="HP171" s="87"/>
      <c r="HQ171" s="87"/>
      <c r="HR171" s="87"/>
      <c r="HS171" s="87"/>
      <c r="HT171" s="87"/>
      <c r="HU171" s="87"/>
      <c r="HV171" s="87"/>
      <c r="HW171" s="87"/>
      <c r="HX171" s="87"/>
      <c r="HY171" s="87"/>
      <c r="HZ171" s="87"/>
      <c r="IA171" s="87"/>
      <c r="IB171" s="87"/>
      <c r="IC171" s="87"/>
      <c r="ID171" s="87"/>
      <c r="IE171" s="87"/>
      <c r="IF171" s="87"/>
      <c r="IG171" s="87"/>
      <c r="IH171" s="87"/>
      <c r="II171" s="87"/>
      <c r="IJ171" s="87"/>
      <c r="IK171" s="87"/>
      <c r="IL171" s="87"/>
      <c r="IM171" s="87"/>
      <c r="IN171" s="87"/>
      <c r="IO171" s="87"/>
      <c r="IP171" s="87"/>
      <c r="IQ171" s="87"/>
      <c r="IR171" s="87"/>
      <c r="IS171" s="87"/>
      <c r="IT171" s="87"/>
      <c r="IU171" s="87"/>
      <c r="IV171" s="87"/>
      <c r="IW171" s="87"/>
      <c r="IX171" s="87"/>
      <c r="IY171" s="87"/>
      <c r="IZ171" s="87"/>
      <c r="JA171" s="87"/>
      <c r="JB171" s="87"/>
      <c r="JC171" s="87"/>
      <c r="JD171" s="87"/>
      <c r="JE171" s="87"/>
      <c r="JF171" s="87"/>
      <c r="JG171" s="87"/>
      <c r="JH171" s="87"/>
      <c r="JI171" s="87"/>
      <c r="JJ171" s="87"/>
      <c r="JK171" s="87"/>
      <c r="JL171" s="87"/>
      <c r="JM171" s="87"/>
      <c r="JN171" s="87"/>
      <c r="JO171" s="87"/>
      <c r="JP171" s="87"/>
      <c r="JQ171" s="87"/>
      <c r="JR171" s="87"/>
      <c r="JS171" s="87"/>
      <c r="JT171" s="87"/>
      <c r="JU171" s="87"/>
      <c r="JV171" s="87"/>
      <c r="JW171" s="87"/>
      <c r="JX171" s="87"/>
      <c r="JY171" s="87"/>
      <c r="JZ171" s="87"/>
      <c r="KA171" s="87"/>
      <c r="KB171" s="87"/>
      <c r="KC171" s="87"/>
      <c r="KD171" s="87"/>
      <c r="KE171" s="87"/>
      <c r="KF171" s="87"/>
      <c r="KG171" s="87"/>
      <c r="KH171" s="87"/>
      <c r="KI171" s="87"/>
      <c r="KJ171" s="87"/>
      <c r="KK171" s="87"/>
      <c r="KL171" s="87"/>
      <c r="KM171" s="87"/>
      <c r="KN171" s="87"/>
      <c r="KO171" s="87"/>
      <c r="KP171" s="87"/>
      <c r="KQ171" s="87"/>
      <c r="KR171" s="87"/>
      <c r="KS171" s="87"/>
      <c r="KT171" s="87"/>
      <c r="KU171" s="87"/>
      <c r="KV171" s="87"/>
      <c r="KW171" s="87"/>
      <c r="KX171" s="87"/>
      <c r="KY171" s="87"/>
      <c r="KZ171" s="87"/>
      <c r="LA171" s="87"/>
      <c r="LB171" s="87"/>
      <c r="LC171" s="87"/>
      <c r="LD171" s="87"/>
      <c r="LE171" s="87"/>
      <c r="LF171" s="87"/>
      <c r="LG171" s="87"/>
      <c r="LH171" s="87"/>
      <c r="LI171" s="87"/>
      <c r="LJ171" s="87"/>
      <c r="LK171" s="87"/>
      <c r="LL171" s="87"/>
      <c r="LM171" s="87"/>
      <c r="LN171" s="87"/>
      <c r="LO171" s="87"/>
      <c r="LP171" s="87"/>
      <c r="LQ171" s="87"/>
      <c r="LR171" s="87"/>
      <c r="LS171" s="87"/>
      <c r="LT171" s="87"/>
      <c r="LU171" s="87"/>
      <c r="LV171" s="87"/>
      <c r="LW171" s="87"/>
      <c r="LX171" s="87"/>
      <c r="LY171" s="87"/>
      <c r="LZ171" s="87"/>
      <c r="MA171" s="87"/>
      <c r="MB171" s="87"/>
      <c r="MC171" s="87"/>
      <c r="MD171" s="87"/>
      <c r="ME171" s="87"/>
      <c r="MF171" s="87"/>
      <c r="MG171" s="87"/>
      <c r="MH171" s="87"/>
      <c r="MI171" s="87"/>
      <c r="MJ171" s="87"/>
      <c r="MK171" s="87"/>
      <c r="ML171" s="87"/>
      <c r="MM171" s="87"/>
      <c r="MN171" s="87"/>
      <c r="MO171" s="87"/>
      <c r="MP171" s="87"/>
      <c r="MQ171" s="87"/>
      <c r="MR171" s="87"/>
      <c r="MS171" s="87"/>
      <c r="MT171" s="87"/>
      <c r="MU171" s="87"/>
      <c r="MV171" s="87"/>
      <c r="MW171" s="87"/>
      <c r="MX171" s="87"/>
      <c r="MY171" s="87"/>
      <c r="MZ171" s="87"/>
      <c r="NA171" s="87"/>
      <c r="NB171" s="87"/>
      <c r="NC171" s="87"/>
      <c r="ND171" s="87"/>
      <c r="NE171" s="87"/>
      <c r="NF171" s="87"/>
      <c r="NG171" s="87"/>
      <c r="NH171" s="87"/>
      <c r="NI171" s="87"/>
      <c r="NJ171" s="87"/>
      <c r="NK171" s="87"/>
      <c r="NL171" s="87"/>
      <c r="NM171" s="87"/>
      <c r="NN171" s="87"/>
      <c r="NO171" s="87"/>
      <c r="NP171" s="87"/>
      <c r="NQ171" s="87"/>
      <c r="NR171" s="87"/>
      <c r="NS171" s="87"/>
      <c r="NT171" s="87"/>
      <c r="NU171" s="87"/>
      <c r="NV171" s="87"/>
      <c r="NW171" s="87"/>
      <c r="NX171" s="87"/>
      <c r="NY171" s="87"/>
      <c r="NZ171" s="87"/>
      <c r="OA171" s="87"/>
      <c r="OB171" s="87"/>
      <c r="OC171" s="87"/>
      <c r="OD171" s="87"/>
      <c r="OE171" s="87"/>
      <c r="OF171" s="87"/>
      <c r="OG171" s="87"/>
      <c r="OH171" s="87"/>
      <c r="OI171" s="87"/>
      <c r="OJ171" s="87"/>
      <c r="OK171" s="87"/>
      <c r="OL171" s="87"/>
      <c r="OM171" s="87"/>
      <c r="ON171" s="87"/>
      <c r="OO171" s="87"/>
      <c r="OP171" s="87"/>
      <c r="OQ171" s="87"/>
      <c r="OR171" s="87"/>
      <c r="OS171" s="87"/>
      <c r="OT171" s="87"/>
      <c r="OU171" s="87"/>
      <c r="OV171" s="87"/>
      <c r="OW171" s="87"/>
      <c r="OX171" s="87"/>
      <c r="OY171" s="87"/>
      <c r="OZ171" s="87"/>
      <c r="PA171" s="87"/>
      <c r="PB171" s="87"/>
      <c r="PC171" s="87"/>
      <c r="PD171" s="87"/>
      <c r="PE171" s="87"/>
      <c r="PF171" s="87"/>
      <c r="PG171" s="87"/>
      <c r="PH171" s="87"/>
      <c r="PI171" s="87"/>
      <c r="PJ171" s="87"/>
      <c r="PK171" s="87"/>
      <c r="PL171" s="87"/>
      <c r="PM171" s="87"/>
      <c r="PN171" s="87"/>
      <c r="PO171" s="87"/>
      <c r="PP171" s="87"/>
      <c r="PQ171" s="87"/>
      <c r="PR171" s="87"/>
      <c r="PS171" s="87"/>
      <c r="PT171" s="87"/>
      <c r="PU171" s="87"/>
      <c r="PV171" s="87"/>
      <c r="PW171" s="87"/>
      <c r="PX171" s="87"/>
      <c r="PY171" s="87"/>
      <c r="PZ171" s="87"/>
      <c r="QA171" s="87"/>
      <c r="QB171" s="87"/>
      <c r="QC171" s="87"/>
      <c r="QD171" s="87"/>
      <c r="QE171" s="87"/>
      <c r="QF171" s="87"/>
      <c r="QG171" s="87"/>
      <c r="QH171" s="87"/>
      <c r="QI171" s="87"/>
      <c r="QJ171" s="87"/>
      <c r="QK171" s="87"/>
      <c r="QL171" s="87"/>
      <c r="QM171" s="87"/>
      <c r="QN171" s="87"/>
      <c r="QO171" s="87"/>
      <c r="QP171" s="87"/>
      <c r="QQ171" s="87"/>
      <c r="QR171" s="87"/>
      <c r="QS171" s="87"/>
      <c r="QT171" s="87"/>
      <c r="QU171" s="87"/>
      <c r="QV171" s="87"/>
      <c r="QW171" s="87"/>
      <c r="QX171" s="87"/>
      <c r="QY171" s="87"/>
      <c r="QZ171" s="87"/>
      <c r="RA171" s="87"/>
      <c r="RB171" s="87"/>
      <c r="RC171" s="87"/>
      <c r="RD171" s="87"/>
      <c r="RE171" s="87"/>
      <c r="RF171" s="87"/>
      <c r="RG171" s="87"/>
      <c r="RH171" s="87"/>
      <c r="RI171" s="87"/>
      <c r="RJ171" s="87"/>
      <c r="RK171" s="87"/>
      <c r="RL171" s="87"/>
      <c r="RM171" s="87"/>
      <c r="RN171" s="87"/>
      <c r="RO171" s="87"/>
      <c r="RP171" s="87"/>
      <c r="RQ171" s="87"/>
      <c r="RR171" s="87"/>
      <c r="RS171" s="87"/>
      <c r="RT171" s="87"/>
      <c r="RU171" s="87"/>
      <c r="RV171" s="87"/>
      <c r="RW171" s="87"/>
      <c r="RX171" s="87"/>
      <c r="RY171" s="87"/>
      <c r="RZ171" s="87"/>
      <c r="SA171" s="87"/>
      <c r="SB171" s="87"/>
      <c r="SC171" s="87"/>
      <c r="SD171" s="87"/>
      <c r="SE171" s="87"/>
      <c r="SF171" s="87"/>
      <c r="SG171" s="87"/>
      <c r="SH171" s="87"/>
      <c r="SI171" s="87"/>
      <c r="SJ171" s="87"/>
      <c r="SK171" s="87"/>
      <c r="SL171" s="87"/>
      <c r="SM171" s="87"/>
      <c r="SN171" s="87"/>
      <c r="SO171" s="87"/>
      <c r="SP171" s="87"/>
      <c r="SQ171" s="87"/>
      <c r="SR171" s="87"/>
      <c r="SS171" s="87"/>
      <c r="ST171" s="87"/>
      <c r="SU171" s="87"/>
      <c r="SV171" s="87"/>
      <c r="SW171" s="87"/>
      <c r="SX171" s="87"/>
      <c r="SY171" s="87"/>
      <c r="SZ171" s="87"/>
      <c r="TA171" s="87"/>
      <c r="TB171" s="87"/>
      <c r="TC171" s="87"/>
      <c r="TD171" s="87"/>
      <c r="TE171" s="87"/>
      <c r="TF171" s="87"/>
      <c r="TG171" s="87"/>
      <c r="TH171" s="87"/>
      <c r="TI171" s="87"/>
      <c r="TJ171" s="87"/>
      <c r="TK171" s="87"/>
      <c r="TL171" s="87"/>
      <c r="TM171" s="87"/>
      <c r="TN171" s="87"/>
      <c r="TO171" s="87"/>
      <c r="TP171" s="87"/>
      <c r="TQ171" s="87"/>
      <c r="TR171" s="87"/>
      <c r="TS171" s="87"/>
      <c r="TT171" s="87"/>
      <c r="TU171" s="87"/>
      <c r="TV171" s="87"/>
      <c r="TW171" s="87"/>
      <c r="TX171" s="87"/>
      <c r="TY171" s="87"/>
      <c r="TZ171" s="87"/>
      <c r="UA171" s="87"/>
      <c r="UB171" s="87"/>
    </row>
    <row r="172" spans="2:548" s="86" customFormat="1" ht="26.25" hidden="1" customHeight="1" outlineLevel="1" x14ac:dyDescent="0.25">
      <c r="B172" s="87"/>
      <c r="C172" s="220"/>
      <c r="D172" s="221"/>
      <c r="E172" s="249"/>
      <c r="F172" s="249"/>
      <c r="G172" s="221"/>
      <c r="H172" s="221"/>
      <c r="I172" s="221"/>
      <c r="J172" s="223"/>
      <c r="K172" s="96"/>
      <c r="M172" s="13" t="str">
        <f t="shared" si="4"/>
        <v/>
      </c>
      <c r="N172" s="90"/>
      <c r="O172" s="90"/>
      <c r="P172" s="90"/>
      <c r="Q172" s="90"/>
      <c r="R172" s="90"/>
      <c r="S172" s="90"/>
      <c r="T172" s="90"/>
      <c r="U172" s="90"/>
      <c r="V172" s="90"/>
      <c r="W172" s="97"/>
      <c r="X172" s="97"/>
      <c r="Y172" s="97"/>
      <c r="Z172" s="87"/>
      <c r="AA172" s="87"/>
      <c r="AB172" s="87"/>
      <c r="AC172" s="87"/>
      <c r="AD172" s="87"/>
      <c r="AE172" s="87"/>
      <c r="AF172" s="87"/>
      <c r="AG172" s="87"/>
      <c r="AH172" s="87"/>
      <c r="AI172" s="87"/>
      <c r="AJ172" s="87"/>
      <c r="AK172" s="87"/>
      <c r="AL172" s="87"/>
      <c r="AM172" s="87"/>
      <c r="AN172" s="87"/>
      <c r="AO172" s="87"/>
      <c r="AP172" s="87"/>
      <c r="AQ172" s="87"/>
      <c r="AR172" s="87"/>
      <c r="AS172" s="87"/>
      <c r="AT172" s="87"/>
      <c r="AU172" s="87"/>
      <c r="AV172" s="87"/>
      <c r="AW172" s="87"/>
      <c r="AX172" s="87"/>
      <c r="AY172" s="87"/>
      <c r="AZ172" s="87"/>
      <c r="BA172" s="87"/>
      <c r="BB172" s="87"/>
      <c r="BC172" s="87"/>
      <c r="BD172" s="87"/>
      <c r="BE172" s="87"/>
      <c r="BF172" s="87"/>
      <c r="BG172" s="87"/>
      <c r="BH172" s="87"/>
      <c r="BI172" s="87"/>
      <c r="BJ172" s="87"/>
      <c r="BK172" s="87"/>
      <c r="BL172" s="87"/>
      <c r="BM172" s="87"/>
      <c r="BN172" s="87"/>
      <c r="BO172" s="87"/>
      <c r="BP172" s="87"/>
      <c r="BQ172" s="87"/>
      <c r="BR172" s="87"/>
      <c r="BS172" s="87"/>
      <c r="BT172" s="87"/>
      <c r="BU172" s="87"/>
      <c r="BV172" s="87"/>
      <c r="BW172" s="87"/>
      <c r="BX172" s="87"/>
      <c r="BY172" s="87"/>
      <c r="BZ172" s="87"/>
      <c r="CA172" s="87"/>
      <c r="CB172" s="87"/>
      <c r="CC172" s="87"/>
      <c r="CD172" s="87"/>
      <c r="CE172" s="87"/>
      <c r="CF172" s="87"/>
      <c r="CG172" s="87"/>
      <c r="CH172" s="87"/>
      <c r="CI172" s="87"/>
      <c r="CJ172" s="87"/>
      <c r="CK172" s="87"/>
      <c r="CL172" s="87"/>
      <c r="CM172" s="87"/>
      <c r="CN172" s="87"/>
      <c r="CO172" s="87"/>
      <c r="CP172" s="87"/>
      <c r="CQ172" s="87"/>
      <c r="CR172" s="87"/>
      <c r="CS172" s="87"/>
      <c r="CT172" s="87"/>
      <c r="CU172" s="87"/>
      <c r="CV172" s="87"/>
      <c r="CW172" s="87"/>
      <c r="CX172" s="87"/>
      <c r="CY172" s="87"/>
      <c r="CZ172" s="87"/>
      <c r="DA172" s="87"/>
      <c r="DB172" s="87"/>
      <c r="DC172" s="87"/>
      <c r="DD172" s="87"/>
      <c r="DE172" s="87"/>
      <c r="DF172" s="87"/>
      <c r="DG172" s="87"/>
      <c r="DH172" s="87"/>
      <c r="DI172" s="87"/>
      <c r="DJ172" s="87"/>
      <c r="DK172" s="87"/>
      <c r="DL172" s="87"/>
      <c r="DM172" s="87"/>
      <c r="DN172" s="87"/>
      <c r="DO172" s="87"/>
      <c r="DP172" s="87"/>
      <c r="DQ172" s="87"/>
      <c r="DR172" s="87"/>
      <c r="DS172" s="87"/>
      <c r="DT172" s="87"/>
      <c r="DU172" s="87"/>
      <c r="DV172" s="87"/>
      <c r="DW172" s="87"/>
      <c r="DX172" s="87"/>
      <c r="DY172" s="87"/>
      <c r="DZ172" s="87"/>
      <c r="EA172" s="87"/>
      <c r="EB172" s="87"/>
      <c r="EC172" s="87"/>
      <c r="ED172" s="87"/>
      <c r="EE172" s="87"/>
      <c r="EF172" s="87"/>
      <c r="EG172" s="87"/>
      <c r="EH172" s="87"/>
      <c r="EI172" s="87"/>
      <c r="EJ172" s="87"/>
      <c r="EK172" s="87"/>
      <c r="EL172" s="87"/>
      <c r="EM172" s="87"/>
      <c r="EN172" s="87"/>
      <c r="EO172" s="87"/>
      <c r="EP172" s="87"/>
      <c r="EQ172" s="87"/>
      <c r="ER172" s="87"/>
      <c r="ES172" s="87"/>
      <c r="ET172" s="87"/>
      <c r="EU172" s="87"/>
      <c r="EV172" s="87"/>
      <c r="EW172" s="87"/>
      <c r="EX172" s="87"/>
      <c r="EY172" s="87"/>
      <c r="EZ172" s="87"/>
      <c r="FA172" s="87"/>
      <c r="FB172" s="87"/>
      <c r="FC172" s="87"/>
      <c r="FD172" s="87"/>
      <c r="FE172" s="87"/>
      <c r="FF172" s="87"/>
      <c r="FG172" s="87"/>
      <c r="FH172" s="87"/>
      <c r="FI172" s="87"/>
      <c r="FJ172" s="87"/>
      <c r="FK172" s="87"/>
      <c r="FL172" s="87"/>
      <c r="FM172" s="87"/>
      <c r="FN172" s="87"/>
      <c r="FO172" s="87"/>
      <c r="FP172" s="87"/>
      <c r="FQ172" s="87"/>
      <c r="FR172" s="87"/>
      <c r="FS172" s="87"/>
      <c r="FT172" s="87"/>
      <c r="FU172" s="87"/>
      <c r="FV172" s="87"/>
      <c r="FW172" s="87"/>
      <c r="FX172" s="87"/>
      <c r="FY172" s="87"/>
      <c r="FZ172" s="87"/>
      <c r="GA172" s="87"/>
      <c r="GB172" s="87"/>
      <c r="GC172" s="87"/>
      <c r="GD172" s="87"/>
      <c r="GE172" s="87"/>
      <c r="GF172" s="87"/>
      <c r="GG172" s="87"/>
      <c r="GH172" s="87"/>
      <c r="GI172" s="87"/>
      <c r="GJ172" s="87"/>
      <c r="GK172" s="87"/>
      <c r="GL172" s="87"/>
      <c r="GM172" s="87"/>
      <c r="GN172" s="87"/>
      <c r="GO172" s="87"/>
      <c r="GP172" s="87"/>
      <c r="GQ172" s="87"/>
      <c r="GR172" s="87"/>
      <c r="GS172" s="87"/>
      <c r="GT172" s="87"/>
      <c r="GU172" s="87"/>
      <c r="GV172" s="87"/>
      <c r="GW172" s="87"/>
      <c r="GX172" s="87"/>
      <c r="GY172" s="87"/>
      <c r="GZ172" s="87"/>
      <c r="HA172" s="87"/>
      <c r="HB172" s="87"/>
      <c r="HC172" s="87"/>
      <c r="HD172" s="87"/>
      <c r="HE172" s="87"/>
      <c r="HF172" s="87"/>
      <c r="HG172" s="87"/>
      <c r="HH172" s="87"/>
      <c r="HI172" s="87"/>
      <c r="HJ172" s="87"/>
      <c r="HK172" s="87"/>
      <c r="HL172" s="87"/>
      <c r="HM172" s="87"/>
      <c r="HN172" s="87"/>
      <c r="HO172" s="87"/>
      <c r="HP172" s="87"/>
      <c r="HQ172" s="87"/>
      <c r="HR172" s="87"/>
      <c r="HS172" s="87"/>
      <c r="HT172" s="87"/>
      <c r="HU172" s="87"/>
      <c r="HV172" s="87"/>
      <c r="HW172" s="87"/>
      <c r="HX172" s="87"/>
      <c r="HY172" s="87"/>
      <c r="HZ172" s="87"/>
      <c r="IA172" s="87"/>
      <c r="IB172" s="87"/>
      <c r="IC172" s="87"/>
      <c r="ID172" s="87"/>
      <c r="IE172" s="87"/>
      <c r="IF172" s="87"/>
      <c r="IG172" s="87"/>
      <c r="IH172" s="87"/>
      <c r="II172" s="87"/>
      <c r="IJ172" s="87"/>
      <c r="IK172" s="87"/>
      <c r="IL172" s="87"/>
      <c r="IM172" s="87"/>
      <c r="IN172" s="87"/>
      <c r="IO172" s="87"/>
      <c r="IP172" s="87"/>
      <c r="IQ172" s="87"/>
      <c r="IR172" s="87"/>
      <c r="IS172" s="87"/>
      <c r="IT172" s="87"/>
      <c r="IU172" s="87"/>
      <c r="IV172" s="87"/>
      <c r="IW172" s="87"/>
      <c r="IX172" s="87"/>
      <c r="IY172" s="87"/>
      <c r="IZ172" s="87"/>
      <c r="JA172" s="87"/>
      <c r="JB172" s="87"/>
      <c r="JC172" s="87"/>
      <c r="JD172" s="87"/>
      <c r="JE172" s="87"/>
      <c r="JF172" s="87"/>
      <c r="JG172" s="87"/>
      <c r="JH172" s="87"/>
      <c r="JI172" s="87"/>
      <c r="JJ172" s="87"/>
      <c r="JK172" s="87"/>
      <c r="JL172" s="87"/>
      <c r="JM172" s="87"/>
      <c r="JN172" s="87"/>
      <c r="JO172" s="87"/>
      <c r="JP172" s="87"/>
      <c r="JQ172" s="87"/>
      <c r="JR172" s="87"/>
      <c r="JS172" s="87"/>
      <c r="JT172" s="87"/>
      <c r="JU172" s="87"/>
      <c r="JV172" s="87"/>
      <c r="JW172" s="87"/>
      <c r="JX172" s="87"/>
      <c r="JY172" s="87"/>
      <c r="JZ172" s="87"/>
      <c r="KA172" s="87"/>
      <c r="KB172" s="87"/>
      <c r="KC172" s="87"/>
      <c r="KD172" s="87"/>
      <c r="KE172" s="87"/>
      <c r="KF172" s="87"/>
      <c r="KG172" s="87"/>
      <c r="KH172" s="87"/>
      <c r="KI172" s="87"/>
      <c r="KJ172" s="87"/>
      <c r="KK172" s="87"/>
      <c r="KL172" s="87"/>
      <c r="KM172" s="87"/>
      <c r="KN172" s="87"/>
      <c r="KO172" s="87"/>
      <c r="KP172" s="87"/>
      <c r="KQ172" s="87"/>
      <c r="KR172" s="87"/>
      <c r="KS172" s="87"/>
      <c r="KT172" s="87"/>
      <c r="KU172" s="87"/>
      <c r="KV172" s="87"/>
      <c r="KW172" s="87"/>
      <c r="KX172" s="87"/>
      <c r="KY172" s="87"/>
      <c r="KZ172" s="87"/>
      <c r="LA172" s="87"/>
      <c r="LB172" s="87"/>
      <c r="LC172" s="87"/>
      <c r="LD172" s="87"/>
      <c r="LE172" s="87"/>
      <c r="LF172" s="87"/>
      <c r="LG172" s="87"/>
      <c r="LH172" s="87"/>
      <c r="LI172" s="87"/>
      <c r="LJ172" s="87"/>
      <c r="LK172" s="87"/>
      <c r="LL172" s="87"/>
      <c r="LM172" s="87"/>
      <c r="LN172" s="87"/>
      <c r="LO172" s="87"/>
      <c r="LP172" s="87"/>
      <c r="LQ172" s="87"/>
      <c r="LR172" s="87"/>
      <c r="LS172" s="87"/>
      <c r="LT172" s="87"/>
      <c r="LU172" s="87"/>
      <c r="LV172" s="87"/>
      <c r="LW172" s="87"/>
      <c r="LX172" s="87"/>
      <c r="LY172" s="87"/>
      <c r="LZ172" s="87"/>
      <c r="MA172" s="87"/>
      <c r="MB172" s="87"/>
      <c r="MC172" s="87"/>
      <c r="MD172" s="87"/>
      <c r="ME172" s="87"/>
      <c r="MF172" s="87"/>
      <c r="MG172" s="87"/>
      <c r="MH172" s="87"/>
      <c r="MI172" s="87"/>
      <c r="MJ172" s="87"/>
      <c r="MK172" s="87"/>
      <c r="ML172" s="87"/>
      <c r="MM172" s="87"/>
      <c r="MN172" s="87"/>
      <c r="MO172" s="87"/>
      <c r="MP172" s="87"/>
      <c r="MQ172" s="87"/>
      <c r="MR172" s="87"/>
      <c r="MS172" s="87"/>
      <c r="MT172" s="87"/>
      <c r="MU172" s="87"/>
      <c r="MV172" s="87"/>
      <c r="MW172" s="87"/>
      <c r="MX172" s="87"/>
      <c r="MY172" s="87"/>
      <c r="MZ172" s="87"/>
      <c r="NA172" s="87"/>
      <c r="NB172" s="87"/>
      <c r="NC172" s="87"/>
      <c r="ND172" s="87"/>
      <c r="NE172" s="87"/>
      <c r="NF172" s="87"/>
      <c r="NG172" s="87"/>
      <c r="NH172" s="87"/>
      <c r="NI172" s="87"/>
      <c r="NJ172" s="87"/>
      <c r="NK172" s="87"/>
      <c r="NL172" s="87"/>
      <c r="NM172" s="87"/>
      <c r="NN172" s="87"/>
      <c r="NO172" s="87"/>
      <c r="NP172" s="87"/>
      <c r="NQ172" s="87"/>
      <c r="NR172" s="87"/>
      <c r="NS172" s="87"/>
      <c r="NT172" s="87"/>
      <c r="NU172" s="87"/>
      <c r="NV172" s="87"/>
      <c r="NW172" s="87"/>
      <c r="NX172" s="87"/>
      <c r="NY172" s="87"/>
      <c r="NZ172" s="87"/>
      <c r="OA172" s="87"/>
      <c r="OB172" s="87"/>
      <c r="OC172" s="87"/>
      <c r="OD172" s="87"/>
      <c r="OE172" s="87"/>
      <c r="OF172" s="87"/>
      <c r="OG172" s="87"/>
      <c r="OH172" s="87"/>
      <c r="OI172" s="87"/>
      <c r="OJ172" s="87"/>
      <c r="OK172" s="87"/>
      <c r="OL172" s="87"/>
      <c r="OM172" s="87"/>
      <c r="ON172" s="87"/>
      <c r="OO172" s="87"/>
      <c r="OP172" s="87"/>
      <c r="OQ172" s="87"/>
      <c r="OR172" s="87"/>
      <c r="OS172" s="87"/>
      <c r="OT172" s="87"/>
      <c r="OU172" s="87"/>
      <c r="OV172" s="87"/>
      <c r="OW172" s="87"/>
      <c r="OX172" s="87"/>
      <c r="OY172" s="87"/>
      <c r="OZ172" s="87"/>
      <c r="PA172" s="87"/>
      <c r="PB172" s="87"/>
      <c r="PC172" s="87"/>
      <c r="PD172" s="87"/>
      <c r="PE172" s="87"/>
      <c r="PF172" s="87"/>
      <c r="PG172" s="87"/>
      <c r="PH172" s="87"/>
      <c r="PI172" s="87"/>
      <c r="PJ172" s="87"/>
      <c r="PK172" s="87"/>
      <c r="PL172" s="87"/>
      <c r="PM172" s="87"/>
      <c r="PN172" s="87"/>
      <c r="PO172" s="87"/>
      <c r="PP172" s="87"/>
      <c r="PQ172" s="87"/>
      <c r="PR172" s="87"/>
      <c r="PS172" s="87"/>
      <c r="PT172" s="87"/>
      <c r="PU172" s="87"/>
      <c r="PV172" s="87"/>
      <c r="PW172" s="87"/>
      <c r="PX172" s="87"/>
      <c r="PY172" s="87"/>
      <c r="PZ172" s="87"/>
      <c r="QA172" s="87"/>
      <c r="QB172" s="87"/>
      <c r="QC172" s="87"/>
      <c r="QD172" s="87"/>
      <c r="QE172" s="87"/>
      <c r="QF172" s="87"/>
      <c r="QG172" s="87"/>
      <c r="QH172" s="87"/>
      <c r="QI172" s="87"/>
      <c r="QJ172" s="87"/>
      <c r="QK172" s="87"/>
      <c r="QL172" s="87"/>
      <c r="QM172" s="87"/>
      <c r="QN172" s="87"/>
      <c r="QO172" s="87"/>
      <c r="QP172" s="87"/>
      <c r="QQ172" s="87"/>
      <c r="QR172" s="87"/>
      <c r="QS172" s="87"/>
      <c r="QT172" s="87"/>
      <c r="QU172" s="87"/>
      <c r="QV172" s="87"/>
      <c r="QW172" s="87"/>
      <c r="QX172" s="87"/>
      <c r="QY172" s="87"/>
      <c r="QZ172" s="87"/>
      <c r="RA172" s="87"/>
      <c r="RB172" s="87"/>
      <c r="RC172" s="87"/>
      <c r="RD172" s="87"/>
      <c r="RE172" s="87"/>
      <c r="RF172" s="87"/>
      <c r="RG172" s="87"/>
      <c r="RH172" s="87"/>
      <c r="RI172" s="87"/>
      <c r="RJ172" s="87"/>
      <c r="RK172" s="87"/>
      <c r="RL172" s="87"/>
      <c r="RM172" s="87"/>
      <c r="RN172" s="87"/>
      <c r="RO172" s="87"/>
      <c r="RP172" s="87"/>
      <c r="RQ172" s="87"/>
      <c r="RR172" s="87"/>
      <c r="RS172" s="87"/>
      <c r="RT172" s="87"/>
      <c r="RU172" s="87"/>
      <c r="RV172" s="87"/>
      <c r="RW172" s="87"/>
      <c r="RX172" s="87"/>
      <c r="RY172" s="87"/>
      <c r="RZ172" s="87"/>
      <c r="SA172" s="87"/>
      <c r="SB172" s="87"/>
      <c r="SC172" s="87"/>
      <c r="SD172" s="87"/>
      <c r="SE172" s="87"/>
      <c r="SF172" s="87"/>
      <c r="SG172" s="87"/>
      <c r="SH172" s="87"/>
      <c r="SI172" s="87"/>
      <c r="SJ172" s="87"/>
      <c r="SK172" s="87"/>
      <c r="SL172" s="87"/>
      <c r="SM172" s="87"/>
      <c r="SN172" s="87"/>
      <c r="SO172" s="87"/>
      <c r="SP172" s="87"/>
      <c r="SQ172" s="87"/>
      <c r="SR172" s="87"/>
      <c r="SS172" s="87"/>
      <c r="ST172" s="87"/>
      <c r="SU172" s="87"/>
      <c r="SV172" s="87"/>
      <c r="SW172" s="87"/>
      <c r="SX172" s="87"/>
      <c r="SY172" s="87"/>
      <c r="SZ172" s="87"/>
      <c r="TA172" s="87"/>
      <c r="TB172" s="87"/>
      <c r="TC172" s="87"/>
      <c r="TD172" s="87"/>
      <c r="TE172" s="87"/>
      <c r="TF172" s="87"/>
      <c r="TG172" s="87"/>
      <c r="TH172" s="87"/>
      <c r="TI172" s="87"/>
      <c r="TJ172" s="87"/>
      <c r="TK172" s="87"/>
      <c r="TL172" s="87"/>
      <c r="TM172" s="87"/>
      <c r="TN172" s="87"/>
      <c r="TO172" s="87"/>
      <c r="TP172" s="87"/>
      <c r="TQ172" s="87"/>
      <c r="TR172" s="87"/>
      <c r="TS172" s="87"/>
      <c r="TT172" s="87"/>
      <c r="TU172" s="87"/>
      <c r="TV172" s="87"/>
      <c r="TW172" s="87"/>
      <c r="TX172" s="87"/>
      <c r="TY172" s="87"/>
      <c r="TZ172" s="87"/>
      <c r="UA172" s="87"/>
      <c r="UB172" s="87"/>
    </row>
    <row r="173" spans="2:548" s="86" customFormat="1" ht="25.5" hidden="1" customHeight="1" outlineLevel="1" x14ac:dyDescent="0.25">
      <c r="B173" s="87"/>
      <c r="C173" s="220"/>
      <c r="D173" s="221"/>
      <c r="E173" s="249"/>
      <c r="F173" s="249"/>
      <c r="G173" s="221"/>
      <c r="H173" s="221"/>
      <c r="I173" s="221"/>
      <c r="J173" s="223"/>
      <c r="K173" s="96"/>
      <c r="M173" s="13" t="str">
        <f t="shared" si="4"/>
        <v/>
      </c>
      <c r="N173" s="90"/>
      <c r="O173" s="90"/>
      <c r="P173" s="90"/>
      <c r="Q173" s="90"/>
      <c r="R173" s="90"/>
      <c r="S173" s="90"/>
      <c r="T173" s="90"/>
      <c r="U173" s="90"/>
      <c r="V173" s="90"/>
      <c r="W173" s="97"/>
      <c r="X173" s="97"/>
      <c r="Y173" s="97"/>
      <c r="Z173" s="87"/>
      <c r="AA173" s="87"/>
      <c r="AB173" s="87"/>
      <c r="AC173" s="87"/>
      <c r="AD173" s="87"/>
      <c r="AE173" s="87"/>
      <c r="AF173" s="87"/>
      <c r="AG173" s="87"/>
      <c r="AH173" s="87"/>
      <c r="AI173" s="87"/>
      <c r="AJ173" s="87"/>
      <c r="AK173" s="87"/>
      <c r="AL173" s="87"/>
      <c r="AM173" s="87"/>
      <c r="AN173" s="87"/>
      <c r="AO173" s="87"/>
      <c r="AP173" s="87"/>
      <c r="AQ173" s="87"/>
      <c r="AR173" s="87"/>
      <c r="AS173" s="87"/>
      <c r="AT173" s="87"/>
      <c r="AU173" s="87"/>
      <c r="AV173" s="87"/>
      <c r="AW173" s="87"/>
      <c r="AX173" s="87"/>
      <c r="AY173" s="87"/>
      <c r="AZ173" s="87"/>
      <c r="BA173" s="87"/>
      <c r="BB173" s="87"/>
      <c r="BC173" s="87"/>
      <c r="BD173" s="87"/>
      <c r="BE173" s="87"/>
      <c r="BF173" s="87"/>
      <c r="BG173" s="87"/>
      <c r="BH173" s="87"/>
      <c r="BI173" s="87"/>
      <c r="BJ173" s="87"/>
      <c r="BK173" s="87"/>
      <c r="BL173" s="87"/>
      <c r="BM173" s="87"/>
      <c r="BN173" s="87"/>
      <c r="BO173" s="87"/>
      <c r="BP173" s="87"/>
      <c r="BQ173" s="87"/>
      <c r="BR173" s="87"/>
      <c r="BS173" s="87"/>
      <c r="BT173" s="87"/>
      <c r="BU173" s="87"/>
      <c r="BV173" s="87"/>
      <c r="BW173" s="87"/>
      <c r="BX173" s="87"/>
      <c r="BY173" s="87"/>
      <c r="BZ173" s="87"/>
      <c r="CA173" s="87"/>
      <c r="CB173" s="87"/>
      <c r="CC173" s="87"/>
      <c r="CD173" s="87"/>
      <c r="CE173" s="87"/>
      <c r="CF173" s="87"/>
      <c r="CG173" s="87"/>
      <c r="CH173" s="87"/>
      <c r="CI173" s="87"/>
      <c r="CJ173" s="87"/>
      <c r="CK173" s="87"/>
      <c r="CL173" s="87"/>
      <c r="CM173" s="87"/>
      <c r="CN173" s="87"/>
      <c r="CO173" s="87"/>
      <c r="CP173" s="87"/>
      <c r="CQ173" s="87"/>
      <c r="CR173" s="87"/>
      <c r="CS173" s="87"/>
      <c r="CT173" s="87"/>
      <c r="CU173" s="87"/>
      <c r="CV173" s="87"/>
      <c r="CW173" s="87"/>
      <c r="CX173" s="87"/>
      <c r="CY173" s="87"/>
      <c r="CZ173" s="87"/>
      <c r="DA173" s="87"/>
      <c r="DB173" s="87"/>
      <c r="DC173" s="87"/>
      <c r="DD173" s="87"/>
      <c r="DE173" s="87"/>
      <c r="DF173" s="87"/>
      <c r="DG173" s="87"/>
      <c r="DH173" s="87"/>
      <c r="DI173" s="87"/>
      <c r="DJ173" s="87"/>
      <c r="DK173" s="87"/>
      <c r="DL173" s="87"/>
      <c r="DM173" s="87"/>
      <c r="DN173" s="87"/>
      <c r="DO173" s="87"/>
      <c r="DP173" s="87"/>
      <c r="DQ173" s="87"/>
      <c r="DR173" s="87"/>
      <c r="DS173" s="87"/>
      <c r="DT173" s="87"/>
      <c r="DU173" s="87"/>
      <c r="DV173" s="87"/>
      <c r="DW173" s="87"/>
      <c r="DX173" s="87"/>
      <c r="DY173" s="87"/>
      <c r="DZ173" s="87"/>
      <c r="EA173" s="87"/>
      <c r="EB173" s="87"/>
      <c r="EC173" s="87"/>
      <c r="ED173" s="87"/>
      <c r="EE173" s="87"/>
      <c r="EF173" s="87"/>
      <c r="EG173" s="87"/>
      <c r="EH173" s="87"/>
      <c r="EI173" s="87"/>
      <c r="EJ173" s="87"/>
      <c r="EK173" s="87"/>
      <c r="EL173" s="87"/>
      <c r="EM173" s="87"/>
      <c r="EN173" s="87"/>
      <c r="EO173" s="87"/>
      <c r="EP173" s="87"/>
      <c r="EQ173" s="87"/>
      <c r="ER173" s="87"/>
      <c r="ES173" s="87"/>
      <c r="ET173" s="87"/>
      <c r="EU173" s="87"/>
      <c r="EV173" s="87"/>
      <c r="EW173" s="87"/>
      <c r="EX173" s="87"/>
      <c r="EY173" s="87"/>
      <c r="EZ173" s="87"/>
      <c r="FA173" s="87"/>
      <c r="FB173" s="87"/>
      <c r="FC173" s="87"/>
      <c r="FD173" s="87"/>
      <c r="FE173" s="87"/>
      <c r="FF173" s="87"/>
      <c r="FG173" s="87"/>
      <c r="FH173" s="87"/>
      <c r="FI173" s="87"/>
      <c r="FJ173" s="87"/>
      <c r="FK173" s="87"/>
      <c r="FL173" s="87"/>
      <c r="FM173" s="87"/>
      <c r="FN173" s="87"/>
      <c r="FO173" s="87"/>
      <c r="FP173" s="87"/>
      <c r="FQ173" s="87"/>
      <c r="FR173" s="87"/>
      <c r="FS173" s="87"/>
      <c r="FT173" s="87"/>
      <c r="FU173" s="87"/>
      <c r="FV173" s="87"/>
      <c r="FW173" s="87"/>
      <c r="FX173" s="87"/>
      <c r="FY173" s="87"/>
      <c r="FZ173" s="87"/>
      <c r="GA173" s="87"/>
      <c r="GB173" s="87"/>
      <c r="GC173" s="87"/>
      <c r="GD173" s="87"/>
      <c r="GE173" s="87"/>
      <c r="GF173" s="87"/>
      <c r="GG173" s="87"/>
      <c r="GH173" s="87"/>
      <c r="GI173" s="87"/>
      <c r="GJ173" s="87"/>
      <c r="GK173" s="87"/>
      <c r="GL173" s="87"/>
      <c r="GM173" s="87"/>
      <c r="GN173" s="87"/>
      <c r="GO173" s="87"/>
      <c r="GP173" s="87"/>
      <c r="GQ173" s="87"/>
      <c r="GR173" s="87"/>
      <c r="GS173" s="87"/>
      <c r="GT173" s="87"/>
      <c r="GU173" s="87"/>
      <c r="GV173" s="87"/>
      <c r="GW173" s="87"/>
      <c r="GX173" s="87"/>
      <c r="GY173" s="87"/>
      <c r="GZ173" s="87"/>
      <c r="HA173" s="87"/>
      <c r="HB173" s="87"/>
      <c r="HC173" s="87"/>
      <c r="HD173" s="87"/>
      <c r="HE173" s="87"/>
      <c r="HF173" s="87"/>
      <c r="HG173" s="87"/>
      <c r="HH173" s="87"/>
      <c r="HI173" s="87"/>
      <c r="HJ173" s="87"/>
      <c r="HK173" s="87"/>
      <c r="HL173" s="87"/>
      <c r="HM173" s="87"/>
      <c r="HN173" s="87"/>
      <c r="HO173" s="87"/>
      <c r="HP173" s="87"/>
      <c r="HQ173" s="87"/>
      <c r="HR173" s="87"/>
      <c r="HS173" s="87"/>
      <c r="HT173" s="87"/>
      <c r="HU173" s="87"/>
      <c r="HV173" s="87"/>
      <c r="HW173" s="87"/>
      <c r="HX173" s="87"/>
      <c r="HY173" s="87"/>
      <c r="HZ173" s="87"/>
      <c r="IA173" s="87"/>
      <c r="IB173" s="87"/>
      <c r="IC173" s="87"/>
      <c r="ID173" s="87"/>
      <c r="IE173" s="87"/>
      <c r="IF173" s="87"/>
      <c r="IG173" s="87"/>
      <c r="IH173" s="87"/>
      <c r="II173" s="87"/>
      <c r="IJ173" s="87"/>
      <c r="IK173" s="87"/>
      <c r="IL173" s="87"/>
      <c r="IM173" s="87"/>
      <c r="IN173" s="87"/>
      <c r="IO173" s="87"/>
      <c r="IP173" s="87"/>
      <c r="IQ173" s="87"/>
      <c r="IR173" s="87"/>
      <c r="IS173" s="87"/>
      <c r="IT173" s="87"/>
      <c r="IU173" s="87"/>
      <c r="IV173" s="87"/>
      <c r="IW173" s="87"/>
      <c r="IX173" s="87"/>
      <c r="IY173" s="87"/>
      <c r="IZ173" s="87"/>
      <c r="JA173" s="87"/>
      <c r="JB173" s="87"/>
      <c r="JC173" s="87"/>
      <c r="JD173" s="87"/>
      <c r="JE173" s="87"/>
      <c r="JF173" s="87"/>
      <c r="JG173" s="87"/>
      <c r="JH173" s="87"/>
      <c r="JI173" s="87"/>
      <c r="JJ173" s="87"/>
      <c r="JK173" s="87"/>
      <c r="JL173" s="87"/>
      <c r="JM173" s="87"/>
      <c r="JN173" s="87"/>
      <c r="JO173" s="87"/>
      <c r="JP173" s="87"/>
      <c r="JQ173" s="87"/>
      <c r="JR173" s="87"/>
      <c r="JS173" s="87"/>
      <c r="JT173" s="87"/>
      <c r="JU173" s="87"/>
      <c r="JV173" s="87"/>
      <c r="JW173" s="87"/>
      <c r="JX173" s="87"/>
      <c r="JY173" s="87"/>
      <c r="JZ173" s="87"/>
      <c r="KA173" s="87"/>
      <c r="KB173" s="87"/>
      <c r="KC173" s="87"/>
      <c r="KD173" s="87"/>
      <c r="KE173" s="87"/>
      <c r="KF173" s="87"/>
      <c r="KG173" s="87"/>
      <c r="KH173" s="87"/>
      <c r="KI173" s="87"/>
      <c r="KJ173" s="87"/>
      <c r="KK173" s="87"/>
      <c r="KL173" s="87"/>
      <c r="KM173" s="87"/>
      <c r="KN173" s="87"/>
      <c r="KO173" s="87"/>
      <c r="KP173" s="87"/>
      <c r="KQ173" s="87"/>
      <c r="KR173" s="87"/>
      <c r="KS173" s="87"/>
      <c r="KT173" s="87"/>
      <c r="KU173" s="87"/>
      <c r="KV173" s="87"/>
      <c r="KW173" s="87"/>
      <c r="KX173" s="87"/>
      <c r="KY173" s="87"/>
      <c r="KZ173" s="87"/>
      <c r="LA173" s="87"/>
      <c r="LB173" s="87"/>
      <c r="LC173" s="87"/>
      <c r="LD173" s="87"/>
      <c r="LE173" s="87"/>
      <c r="LF173" s="87"/>
      <c r="LG173" s="87"/>
      <c r="LH173" s="87"/>
      <c r="LI173" s="87"/>
      <c r="LJ173" s="87"/>
      <c r="LK173" s="87"/>
      <c r="LL173" s="87"/>
      <c r="LM173" s="87"/>
      <c r="LN173" s="87"/>
      <c r="LO173" s="87"/>
      <c r="LP173" s="87"/>
      <c r="LQ173" s="87"/>
      <c r="LR173" s="87"/>
      <c r="LS173" s="87"/>
      <c r="LT173" s="87"/>
      <c r="LU173" s="87"/>
      <c r="LV173" s="87"/>
      <c r="LW173" s="87"/>
      <c r="LX173" s="87"/>
      <c r="LY173" s="87"/>
      <c r="LZ173" s="87"/>
      <c r="MA173" s="87"/>
      <c r="MB173" s="87"/>
      <c r="MC173" s="87"/>
      <c r="MD173" s="87"/>
      <c r="ME173" s="87"/>
      <c r="MF173" s="87"/>
      <c r="MG173" s="87"/>
      <c r="MH173" s="87"/>
      <c r="MI173" s="87"/>
      <c r="MJ173" s="87"/>
      <c r="MK173" s="87"/>
      <c r="ML173" s="87"/>
      <c r="MM173" s="87"/>
      <c r="MN173" s="87"/>
      <c r="MO173" s="87"/>
      <c r="MP173" s="87"/>
      <c r="MQ173" s="87"/>
      <c r="MR173" s="87"/>
      <c r="MS173" s="87"/>
      <c r="MT173" s="87"/>
      <c r="MU173" s="87"/>
      <c r="MV173" s="87"/>
      <c r="MW173" s="87"/>
      <c r="MX173" s="87"/>
      <c r="MY173" s="87"/>
      <c r="MZ173" s="87"/>
      <c r="NA173" s="87"/>
      <c r="NB173" s="87"/>
      <c r="NC173" s="87"/>
      <c r="ND173" s="87"/>
      <c r="NE173" s="87"/>
      <c r="NF173" s="87"/>
      <c r="NG173" s="87"/>
      <c r="NH173" s="87"/>
      <c r="NI173" s="87"/>
      <c r="NJ173" s="87"/>
      <c r="NK173" s="87"/>
      <c r="NL173" s="87"/>
      <c r="NM173" s="87"/>
      <c r="NN173" s="87"/>
      <c r="NO173" s="87"/>
      <c r="NP173" s="87"/>
      <c r="NQ173" s="87"/>
      <c r="NR173" s="87"/>
      <c r="NS173" s="87"/>
      <c r="NT173" s="87"/>
      <c r="NU173" s="87"/>
      <c r="NV173" s="87"/>
      <c r="NW173" s="87"/>
      <c r="NX173" s="87"/>
      <c r="NY173" s="87"/>
      <c r="NZ173" s="87"/>
      <c r="OA173" s="87"/>
      <c r="OB173" s="87"/>
      <c r="OC173" s="87"/>
      <c r="OD173" s="87"/>
      <c r="OE173" s="87"/>
      <c r="OF173" s="87"/>
      <c r="OG173" s="87"/>
      <c r="OH173" s="87"/>
      <c r="OI173" s="87"/>
      <c r="OJ173" s="87"/>
      <c r="OK173" s="87"/>
      <c r="OL173" s="87"/>
      <c r="OM173" s="87"/>
      <c r="ON173" s="87"/>
      <c r="OO173" s="87"/>
      <c r="OP173" s="87"/>
      <c r="OQ173" s="87"/>
      <c r="OR173" s="87"/>
      <c r="OS173" s="87"/>
      <c r="OT173" s="87"/>
      <c r="OU173" s="87"/>
      <c r="OV173" s="87"/>
      <c r="OW173" s="87"/>
      <c r="OX173" s="87"/>
      <c r="OY173" s="87"/>
      <c r="OZ173" s="87"/>
      <c r="PA173" s="87"/>
      <c r="PB173" s="87"/>
      <c r="PC173" s="87"/>
      <c r="PD173" s="87"/>
      <c r="PE173" s="87"/>
      <c r="PF173" s="87"/>
      <c r="PG173" s="87"/>
      <c r="PH173" s="87"/>
      <c r="PI173" s="87"/>
      <c r="PJ173" s="87"/>
      <c r="PK173" s="87"/>
      <c r="PL173" s="87"/>
      <c r="PM173" s="87"/>
      <c r="PN173" s="87"/>
      <c r="PO173" s="87"/>
      <c r="PP173" s="87"/>
      <c r="PQ173" s="87"/>
      <c r="PR173" s="87"/>
      <c r="PS173" s="87"/>
      <c r="PT173" s="87"/>
      <c r="PU173" s="87"/>
      <c r="PV173" s="87"/>
      <c r="PW173" s="87"/>
      <c r="PX173" s="87"/>
      <c r="PY173" s="87"/>
      <c r="PZ173" s="87"/>
      <c r="QA173" s="87"/>
      <c r="QB173" s="87"/>
      <c r="QC173" s="87"/>
      <c r="QD173" s="87"/>
      <c r="QE173" s="87"/>
      <c r="QF173" s="87"/>
      <c r="QG173" s="87"/>
      <c r="QH173" s="87"/>
      <c r="QI173" s="87"/>
      <c r="QJ173" s="87"/>
      <c r="QK173" s="87"/>
      <c r="QL173" s="87"/>
      <c r="QM173" s="87"/>
      <c r="QN173" s="87"/>
      <c r="QO173" s="87"/>
      <c r="QP173" s="87"/>
      <c r="QQ173" s="87"/>
      <c r="QR173" s="87"/>
      <c r="QS173" s="87"/>
      <c r="QT173" s="87"/>
      <c r="QU173" s="87"/>
      <c r="QV173" s="87"/>
      <c r="QW173" s="87"/>
      <c r="QX173" s="87"/>
      <c r="QY173" s="87"/>
      <c r="QZ173" s="87"/>
      <c r="RA173" s="87"/>
      <c r="RB173" s="87"/>
      <c r="RC173" s="87"/>
      <c r="RD173" s="87"/>
      <c r="RE173" s="87"/>
      <c r="RF173" s="87"/>
      <c r="RG173" s="87"/>
      <c r="RH173" s="87"/>
      <c r="RI173" s="87"/>
      <c r="RJ173" s="87"/>
      <c r="RK173" s="87"/>
      <c r="RL173" s="87"/>
      <c r="RM173" s="87"/>
      <c r="RN173" s="87"/>
      <c r="RO173" s="87"/>
      <c r="RP173" s="87"/>
      <c r="RQ173" s="87"/>
      <c r="RR173" s="87"/>
      <c r="RS173" s="87"/>
      <c r="RT173" s="87"/>
      <c r="RU173" s="87"/>
      <c r="RV173" s="87"/>
      <c r="RW173" s="87"/>
      <c r="RX173" s="87"/>
      <c r="RY173" s="87"/>
      <c r="RZ173" s="87"/>
      <c r="SA173" s="87"/>
      <c r="SB173" s="87"/>
      <c r="SC173" s="87"/>
      <c r="SD173" s="87"/>
      <c r="SE173" s="87"/>
      <c r="SF173" s="87"/>
      <c r="SG173" s="87"/>
      <c r="SH173" s="87"/>
      <c r="SI173" s="87"/>
      <c r="SJ173" s="87"/>
      <c r="SK173" s="87"/>
      <c r="SL173" s="87"/>
      <c r="SM173" s="87"/>
      <c r="SN173" s="87"/>
      <c r="SO173" s="87"/>
      <c r="SP173" s="87"/>
      <c r="SQ173" s="87"/>
      <c r="SR173" s="87"/>
      <c r="SS173" s="87"/>
      <c r="ST173" s="87"/>
      <c r="SU173" s="87"/>
      <c r="SV173" s="87"/>
      <c r="SW173" s="87"/>
      <c r="SX173" s="87"/>
      <c r="SY173" s="87"/>
      <c r="SZ173" s="87"/>
      <c r="TA173" s="87"/>
      <c r="TB173" s="87"/>
      <c r="TC173" s="87"/>
      <c r="TD173" s="87"/>
      <c r="TE173" s="87"/>
      <c r="TF173" s="87"/>
      <c r="TG173" s="87"/>
      <c r="TH173" s="87"/>
      <c r="TI173" s="87"/>
      <c r="TJ173" s="87"/>
      <c r="TK173" s="87"/>
      <c r="TL173" s="87"/>
      <c r="TM173" s="87"/>
      <c r="TN173" s="87"/>
      <c r="TO173" s="87"/>
      <c r="TP173" s="87"/>
      <c r="TQ173" s="87"/>
      <c r="TR173" s="87"/>
      <c r="TS173" s="87"/>
      <c r="TT173" s="87"/>
      <c r="TU173" s="87"/>
      <c r="TV173" s="87"/>
      <c r="TW173" s="87"/>
      <c r="TX173" s="87"/>
      <c r="TY173" s="87"/>
      <c r="TZ173" s="87"/>
      <c r="UA173" s="87"/>
      <c r="UB173" s="87"/>
    </row>
    <row r="174" spans="2:548" s="86" customFormat="1" ht="29.25" customHeight="1" collapsed="1" x14ac:dyDescent="0.25">
      <c r="B174" s="87"/>
      <c r="C174" s="220"/>
      <c r="D174" s="221"/>
      <c r="E174" s="249"/>
      <c r="F174" s="249"/>
      <c r="G174" s="221"/>
      <c r="H174" s="221"/>
      <c r="I174" s="221"/>
      <c r="J174" s="223"/>
      <c r="K174" s="96"/>
      <c r="M174" s="13" t="str">
        <f t="shared" si="4"/>
        <v/>
      </c>
      <c r="N174" s="90"/>
      <c r="O174" s="90"/>
      <c r="P174" s="90"/>
      <c r="Q174" s="90"/>
      <c r="R174" s="90"/>
      <c r="S174" s="90"/>
      <c r="T174" s="90"/>
      <c r="U174" s="90"/>
      <c r="V174" s="90"/>
      <c r="W174" s="97"/>
      <c r="X174" s="97"/>
      <c r="Y174" s="97"/>
      <c r="Z174" s="87"/>
      <c r="AA174" s="87"/>
      <c r="AB174" s="87"/>
      <c r="AC174" s="87"/>
      <c r="AD174" s="87"/>
      <c r="AE174" s="87"/>
      <c r="AF174" s="87"/>
      <c r="AG174" s="87"/>
      <c r="AH174" s="87"/>
      <c r="AI174" s="87"/>
      <c r="AJ174" s="87"/>
      <c r="AK174" s="87"/>
      <c r="AL174" s="87"/>
      <c r="AM174" s="87"/>
      <c r="AN174" s="87"/>
      <c r="AO174" s="87"/>
      <c r="AP174" s="87"/>
      <c r="AQ174" s="87"/>
      <c r="AR174" s="87"/>
      <c r="AS174" s="87"/>
      <c r="AT174" s="87"/>
      <c r="AU174" s="87"/>
      <c r="AV174" s="87"/>
      <c r="AW174" s="87"/>
      <c r="AX174" s="87"/>
      <c r="AY174" s="87"/>
      <c r="AZ174" s="87"/>
      <c r="BA174" s="87"/>
      <c r="BB174" s="87"/>
      <c r="BC174" s="87"/>
      <c r="BD174" s="87"/>
      <c r="BE174" s="87"/>
      <c r="BF174" s="87"/>
      <c r="BG174" s="87"/>
      <c r="BH174" s="87"/>
      <c r="BI174" s="87"/>
      <c r="BJ174" s="87"/>
      <c r="BK174" s="87"/>
      <c r="BL174" s="87"/>
      <c r="BM174" s="87"/>
      <c r="BN174" s="87"/>
      <c r="BO174" s="87"/>
      <c r="BP174" s="87"/>
      <c r="BQ174" s="87"/>
      <c r="BR174" s="87"/>
      <c r="BS174" s="87"/>
      <c r="BT174" s="87"/>
      <c r="BU174" s="87"/>
      <c r="BV174" s="87"/>
      <c r="BW174" s="87"/>
      <c r="BX174" s="87"/>
      <c r="BY174" s="87"/>
      <c r="BZ174" s="87"/>
      <c r="CA174" s="87"/>
      <c r="CB174" s="87"/>
      <c r="CC174" s="87"/>
      <c r="CD174" s="87"/>
      <c r="CE174" s="87"/>
      <c r="CF174" s="87"/>
      <c r="CG174" s="87"/>
      <c r="CH174" s="87"/>
      <c r="CI174" s="87"/>
      <c r="CJ174" s="87"/>
      <c r="CK174" s="87"/>
      <c r="CL174" s="87"/>
      <c r="CM174" s="87"/>
      <c r="CN174" s="87"/>
      <c r="CO174" s="87"/>
      <c r="CP174" s="87"/>
      <c r="CQ174" s="87"/>
      <c r="CR174" s="87"/>
      <c r="CS174" s="87"/>
      <c r="CT174" s="87"/>
      <c r="CU174" s="87"/>
      <c r="CV174" s="87"/>
      <c r="CW174" s="87"/>
      <c r="CX174" s="87"/>
      <c r="CY174" s="87"/>
      <c r="CZ174" s="87"/>
      <c r="DA174" s="87"/>
      <c r="DB174" s="87"/>
      <c r="DC174" s="87"/>
      <c r="DD174" s="87"/>
      <c r="DE174" s="87"/>
      <c r="DF174" s="87"/>
      <c r="DG174" s="87"/>
      <c r="DH174" s="87"/>
      <c r="DI174" s="87"/>
      <c r="DJ174" s="87"/>
      <c r="DK174" s="87"/>
      <c r="DL174" s="87"/>
      <c r="DM174" s="87"/>
      <c r="DN174" s="87"/>
      <c r="DO174" s="87"/>
      <c r="DP174" s="87"/>
      <c r="DQ174" s="87"/>
      <c r="DR174" s="87"/>
      <c r="DS174" s="87"/>
      <c r="DT174" s="87"/>
      <c r="DU174" s="87"/>
      <c r="DV174" s="87"/>
      <c r="DW174" s="87"/>
      <c r="DX174" s="87"/>
      <c r="DY174" s="87"/>
      <c r="DZ174" s="87"/>
      <c r="EA174" s="87"/>
      <c r="EB174" s="87"/>
      <c r="EC174" s="87"/>
      <c r="ED174" s="87"/>
      <c r="EE174" s="87"/>
      <c r="EF174" s="87"/>
      <c r="EG174" s="87"/>
      <c r="EH174" s="87"/>
      <c r="EI174" s="87"/>
      <c r="EJ174" s="87"/>
      <c r="EK174" s="87"/>
      <c r="EL174" s="87"/>
      <c r="EM174" s="87"/>
      <c r="EN174" s="87"/>
      <c r="EO174" s="87"/>
      <c r="EP174" s="87"/>
      <c r="EQ174" s="87"/>
      <c r="ER174" s="87"/>
      <c r="ES174" s="87"/>
      <c r="ET174" s="87"/>
      <c r="EU174" s="87"/>
      <c r="EV174" s="87"/>
      <c r="EW174" s="87"/>
      <c r="EX174" s="87"/>
      <c r="EY174" s="87"/>
      <c r="EZ174" s="87"/>
      <c r="FA174" s="87"/>
      <c r="FB174" s="87"/>
      <c r="FC174" s="87"/>
      <c r="FD174" s="87"/>
      <c r="FE174" s="87"/>
      <c r="FF174" s="87"/>
      <c r="FG174" s="87"/>
      <c r="FH174" s="87"/>
      <c r="FI174" s="87"/>
      <c r="FJ174" s="87"/>
      <c r="FK174" s="87"/>
      <c r="FL174" s="87"/>
      <c r="FM174" s="87"/>
      <c r="FN174" s="87"/>
      <c r="FO174" s="87"/>
      <c r="FP174" s="87"/>
      <c r="FQ174" s="87"/>
      <c r="FR174" s="87"/>
      <c r="FS174" s="87"/>
      <c r="FT174" s="87"/>
      <c r="FU174" s="87"/>
      <c r="FV174" s="87"/>
      <c r="FW174" s="87"/>
      <c r="FX174" s="87"/>
      <c r="FY174" s="87"/>
      <c r="FZ174" s="87"/>
      <c r="GA174" s="87"/>
      <c r="GB174" s="87"/>
      <c r="GC174" s="87"/>
      <c r="GD174" s="87"/>
      <c r="GE174" s="87"/>
      <c r="GF174" s="87"/>
      <c r="GG174" s="87"/>
      <c r="GH174" s="87"/>
      <c r="GI174" s="87"/>
      <c r="GJ174" s="87"/>
      <c r="GK174" s="87"/>
      <c r="GL174" s="87"/>
      <c r="GM174" s="87"/>
      <c r="GN174" s="87"/>
      <c r="GO174" s="87"/>
      <c r="GP174" s="87"/>
      <c r="GQ174" s="87"/>
      <c r="GR174" s="87"/>
      <c r="GS174" s="87"/>
      <c r="GT174" s="87"/>
      <c r="GU174" s="87"/>
      <c r="GV174" s="87"/>
      <c r="GW174" s="87"/>
      <c r="GX174" s="87"/>
      <c r="GY174" s="87"/>
      <c r="GZ174" s="87"/>
      <c r="HA174" s="87"/>
      <c r="HB174" s="87"/>
      <c r="HC174" s="87"/>
      <c r="HD174" s="87"/>
      <c r="HE174" s="87"/>
      <c r="HF174" s="87"/>
      <c r="HG174" s="87"/>
      <c r="HH174" s="87"/>
      <c r="HI174" s="87"/>
      <c r="HJ174" s="87"/>
      <c r="HK174" s="87"/>
      <c r="HL174" s="87"/>
      <c r="HM174" s="87"/>
      <c r="HN174" s="87"/>
      <c r="HO174" s="87"/>
      <c r="HP174" s="87"/>
      <c r="HQ174" s="87"/>
      <c r="HR174" s="87"/>
      <c r="HS174" s="87"/>
      <c r="HT174" s="87"/>
      <c r="HU174" s="87"/>
      <c r="HV174" s="87"/>
      <c r="HW174" s="87"/>
      <c r="HX174" s="87"/>
      <c r="HY174" s="87"/>
      <c r="HZ174" s="87"/>
      <c r="IA174" s="87"/>
      <c r="IB174" s="87"/>
      <c r="IC174" s="87"/>
      <c r="ID174" s="87"/>
      <c r="IE174" s="87"/>
      <c r="IF174" s="87"/>
      <c r="IG174" s="87"/>
      <c r="IH174" s="87"/>
      <c r="II174" s="87"/>
      <c r="IJ174" s="87"/>
      <c r="IK174" s="87"/>
      <c r="IL174" s="87"/>
      <c r="IM174" s="87"/>
      <c r="IN174" s="87"/>
      <c r="IO174" s="87"/>
      <c r="IP174" s="87"/>
      <c r="IQ174" s="87"/>
      <c r="IR174" s="87"/>
      <c r="IS174" s="87"/>
      <c r="IT174" s="87"/>
      <c r="IU174" s="87"/>
      <c r="IV174" s="87"/>
      <c r="IW174" s="87"/>
      <c r="IX174" s="87"/>
      <c r="IY174" s="87"/>
      <c r="IZ174" s="87"/>
      <c r="JA174" s="87"/>
      <c r="JB174" s="87"/>
      <c r="JC174" s="87"/>
      <c r="JD174" s="87"/>
      <c r="JE174" s="87"/>
      <c r="JF174" s="87"/>
      <c r="JG174" s="87"/>
      <c r="JH174" s="87"/>
      <c r="JI174" s="87"/>
      <c r="JJ174" s="87"/>
      <c r="JK174" s="87"/>
      <c r="JL174" s="87"/>
      <c r="JM174" s="87"/>
      <c r="JN174" s="87"/>
      <c r="JO174" s="87"/>
      <c r="JP174" s="87"/>
      <c r="JQ174" s="87"/>
      <c r="JR174" s="87"/>
      <c r="JS174" s="87"/>
      <c r="JT174" s="87"/>
      <c r="JU174" s="87"/>
      <c r="JV174" s="87"/>
      <c r="JW174" s="87"/>
      <c r="JX174" s="87"/>
      <c r="JY174" s="87"/>
      <c r="JZ174" s="87"/>
      <c r="KA174" s="87"/>
      <c r="KB174" s="87"/>
      <c r="KC174" s="87"/>
      <c r="KD174" s="87"/>
      <c r="KE174" s="87"/>
      <c r="KF174" s="87"/>
      <c r="KG174" s="87"/>
      <c r="KH174" s="87"/>
      <c r="KI174" s="87"/>
      <c r="KJ174" s="87"/>
      <c r="KK174" s="87"/>
      <c r="KL174" s="87"/>
      <c r="KM174" s="87"/>
      <c r="KN174" s="87"/>
      <c r="KO174" s="87"/>
      <c r="KP174" s="87"/>
      <c r="KQ174" s="87"/>
      <c r="KR174" s="87"/>
      <c r="KS174" s="87"/>
      <c r="KT174" s="87"/>
      <c r="KU174" s="87"/>
      <c r="KV174" s="87"/>
      <c r="KW174" s="87"/>
      <c r="KX174" s="87"/>
      <c r="KY174" s="87"/>
      <c r="KZ174" s="87"/>
      <c r="LA174" s="87"/>
      <c r="LB174" s="87"/>
      <c r="LC174" s="87"/>
      <c r="LD174" s="87"/>
      <c r="LE174" s="87"/>
      <c r="LF174" s="87"/>
      <c r="LG174" s="87"/>
      <c r="LH174" s="87"/>
      <c r="LI174" s="87"/>
      <c r="LJ174" s="87"/>
      <c r="LK174" s="87"/>
      <c r="LL174" s="87"/>
      <c r="LM174" s="87"/>
      <c r="LN174" s="87"/>
      <c r="LO174" s="87"/>
      <c r="LP174" s="87"/>
      <c r="LQ174" s="87"/>
      <c r="LR174" s="87"/>
      <c r="LS174" s="87"/>
      <c r="LT174" s="87"/>
      <c r="LU174" s="87"/>
      <c r="LV174" s="87"/>
      <c r="LW174" s="87"/>
      <c r="LX174" s="87"/>
      <c r="LY174" s="87"/>
      <c r="LZ174" s="87"/>
      <c r="MA174" s="87"/>
      <c r="MB174" s="87"/>
      <c r="MC174" s="87"/>
      <c r="MD174" s="87"/>
      <c r="ME174" s="87"/>
      <c r="MF174" s="87"/>
      <c r="MG174" s="87"/>
      <c r="MH174" s="87"/>
      <c r="MI174" s="87"/>
      <c r="MJ174" s="87"/>
      <c r="MK174" s="87"/>
      <c r="ML174" s="87"/>
      <c r="MM174" s="87"/>
      <c r="MN174" s="87"/>
      <c r="MO174" s="87"/>
      <c r="MP174" s="87"/>
      <c r="MQ174" s="87"/>
      <c r="MR174" s="87"/>
      <c r="MS174" s="87"/>
      <c r="MT174" s="87"/>
      <c r="MU174" s="87"/>
      <c r="MV174" s="87"/>
      <c r="MW174" s="87"/>
      <c r="MX174" s="87"/>
      <c r="MY174" s="87"/>
      <c r="MZ174" s="87"/>
      <c r="NA174" s="87"/>
      <c r="NB174" s="87"/>
      <c r="NC174" s="87"/>
      <c r="ND174" s="87"/>
      <c r="NE174" s="87"/>
      <c r="NF174" s="87"/>
      <c r="NG174" s="87"/>
      <c r="NH174" s="87"/>
      <c r="NI174" s="87"/>
      <c r="NJ174" s="87"/>
      <c r="NK174" s="87"/>
      <c r="NL174" s="87"/>
      <c r="NM174" s="87"/>
      <c r="NN174" s="87"/>
      <c r="NO174" s="87"/>
      <c r="NP174" s="87"/>
      <c r="NQ174" s="87"/>
      <c r="NR174" s="87"/>
      <c r="NS174" s="87"/>
      <c r="NT174" s="87"/>
      <c r="NU174" s="87"/>
      <c r="NV174" s="87"/>
      <c r="NW174" s="87"/>
      <c r="NX174" s="87"/>
      <c r="NY174" s="87"/>
      <c r="NZ174" s="87"/>
      <c r="OA174" s="87"/>
      <c r="OB174" s="87"/>
      <c r="OC174" s="87"/>
      <c r="OD174" s="87"/>
      <c r="OE174" s="87"/>
      <c r="OF174" s="87"/>
      <c r="OG174" s="87"/>
      <c r="OH174" s="87"/>
      <c r="OI174" s="87"/>
      <c r="OJ174" s="87"/>
      <c r="OK174" s="87"/>
      <c r="OL174" s="87"/>
      <c r="OM174" s="87"/>
      <c r="ON174" s="87"/>
      <c r="OO174" s="87"/>
      <c r="OP174" s="87"/>
      <c r="OQ174" s="87"/>
      <c r="OR174" s="87"/>
      <c r="OS174" s="87"/>
      <c r="OT174" s="87"/>
      <c r="OU174" s="87"/>
      <c r="OV174" s="87"/>
      <c r="OW174" s="87"/>
      <c r="OX174" s="87"/>
      <c r="OY174" s="87"/>
      <c r="OZ174" s="87"/>
      <c r="PA174" s="87"/>
      <c r="PB174" s="87"/>
      <c r="PC174" s="87"/>
      <c r="PD174" s="87"/>
      <c r="PE174" s="87"/>
      <c r="PF174" s="87"/>
      <c r="PG174" s="87"/>
      <c r="PH174" s="87"/>
      <c r="PI174" s="87"/>
      <c r="PJ174" s="87"/>
      <c r="PK174" s="87"/>
      <c r="PL174" s="87"/>
      <c r="PM174" s="87"/>
      <c r="PN174" s="87"/>
      <c r="PO174" s="87"/>
      <c r="PP174" s="87"/>
      <c r="PQ174" s="87"/>
      <c r="PR174" s="87"/>
      <c r="PS174" s="87"/>
      <c r="PT174" s="87"/>
      <c r="PU174" s="87"/>
      <c r="PV174" s="87"/>
      <c r="PW174" s="87"/>
      <c r="PX174" s="87"/>
      <c r="PY174" s="87"/>
      <c r="PZ174" s="87"/>
      <c r="QA174" s="87"/>
      <c r="QB174" s="87"/>
      <c r="QC174" s="87"/>
      <c r="QD174" s="87"/>
      <c r="QE174" s="87"/>
      <c r="QF174" s="87"/>
      <c r="QG174" s="87"/>
      <c r="QH174" s="87"/>
      <c r="QI174" s="87"/>
      <c r="QJ174" s="87"/>
      <c r="QK174" s="87"/>
      <c r="QL174" s="87"/>
      <c r="QM174" s="87"/>
      <c r="QN174" s="87"/>
      <c r="QO174" s="87"/>
      <c r="QP174" s="87"/>
      <c r="QQ174" s="87"/>
      <c r="QR174" s="87"/>
      <c r="QS174" s="87"/>
      <c r="QT174" s="87"/>
      <c r="QU174" s="87"/>
      <c r="QV174" s="87"/>
      <c r="QW174" s="87"/>
      <c r="QX174" s="87"/>
      <c r="QY174" s="87"/>
      <c r="QZ174" s="87"/>
      <c r="RA174" s="87"/>
      <c r="RB174" s="87"/>
      <c r="RC174" s="87"/>
      <c r="RD174" s="87"/>
      <c r="RE174" s="87"/>
      <c r="RF174" s="87"/>
      <c r="RG174" s="87"/>
      <c r="RH174" s="87"/>
      <c r="RI174" s="87"/>
      <c r="RJ174" s="87"/>
      <c r="RK174" s="87"/>
      <c r="RL174" s="87"/>
      <c r="RM174" s="87"/>
      <c r="RN174" s="87"/>
      <c r="RO174" s="87"/>
      <c r="RP174" s="87"/>
      <c r="RQ174" s="87"/>
      <c r="RR174" s="87"/>
      <c r="RS174" s="87"/>
      <c r="RT174" s="87"/>
      <c r="RU174" s="87"/>
      <c r="RV174" s="87"/>
      <c r="RW174" s="87"/>
      <c r="RX174" s="87"/>
      <c r="RY174" s="87"/>
      <c r="RZ174" s="87"/>
      <c r="SA174" s="87"/>
      <c r="SB174" s="87"/>
      <c r="SC174" s="87"/>
      <c r="SD174" s="87"/>
      <c r="SE174" s="87"/>
      <c r="SF174" s="87"/>
      <c r="SG174" s="87"/>
      <c r="SH174" s="87"/>
      <c r="SI174" s="87"/>
      <c r="SJ174" s="87"/>
      <c r="SK174" s="87"/>
      <c r="SL174" s="87"/>
      <c r="SM174" s="87"/>
      <c r="SN174" s="87"/>
      <c r="SO174" s="87"/>
      <c r="SP174" s="87"/>
      <c r="SQ174" s="87"/>
      <c r="SR174" s="87"/>
      <c r="SS174" s="87"/>
      <c r="ST174" s="87"/>
      <c r="SU174" s="87"/>
      <c r="SV174" s="87"/>
      <c r="SW174" s="87"/>
      <c r="SX174" s="87"/>
      <c r="SY174" s="87"/>
      <c r="SZ174" s="87"/>
      <c r="TA174" s="87"/>
      <c r="TB174" s="87"/>
      <c r="TC174" s="87"/>
      <c r="TD174" s="87"/>
      <c r="TE174" s="87"/>
      <c r="TF174" s="87"/>
      <c r="TG174" s="87"/>
      <c r="TH174" s="87"/>
      <c r="TI174" s="87"/>
      <c r="TJ174" s="87"/>
      <c r="TK174" s="87"/>
      <c r="TL174" s="87"/>
      <c r="TM174" s="87"/>
      <c r="TN174" s="87"/>
      <c r="TO174" s="87"/>
      <c r="TP174" s="87"/>
      <c r="TQ174" s="87"/>
      <c r="TR174" s="87"/>
      <c r="TS174" s="87"/>
      <c r="TT174" s="87"/>
      <c r="TU174" s="87"/>
      <c r="TV174" s="87"/>
      <c r="TW174" s="87"/>
      <c r="TX174" s="87"/>
      <c r="TY174" s="87"/>
      <c r="TZ174" s="87"/>
      <c r="UA174" s="87"/>
      <c r="UB174" s="87"/>
    </row>
    <row r="175" spans="2:548" s="2" customFormat="1" x14ac:dyDescent="0.25">
      <c r="B175" s="1"/>
      <c r="C175" s="16"/>
      <c r="D175" s="16"/>
      <c r="E175" s="16"/>
      <c r="F175" s="16"/>
      <c r="G175" s="16"/>
      <c r="H175" s="16"/>
      <c r="I175" s="16"/>
      <c r="J175" s="13"/>
      <c r="K175" s="13"/>
      <c r="M175" s="13" t="str">
        <f t="shared" si="4"/>
        <v/>
      </c>
      <c r="N175" s="18"/>
      <c r="O175" s="18"/>
      <c r="P175" s="18"/>
      <c r="Q175" s="18"/>
      <c r="R175" s="18"/>
      <c r="S175" s="18"/>
      <c r="T175" s="18"/>
      <c r="U175" s="18"/>
      <c r="V175" s="18"/>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c r="DH175" s="1"/>
      <c r="DI175" s="1"/>
      <c r="DJ175" s="1"/>
      <c r="DK175" s="1"/>
      <c r="DL175" s="1"/>
      <c r="DM175" s="1"/>
      <c r="DN175" s="1"/>
      <c r="DO175" s="1"/>
      <c r="DP175" s="1"/>
      <c r="DQ175" s="1"/>
      <c r="DR175" s="1"/>
      <c r="DS175" s="1"/>
      <c r="DT175" s="1"/>
      <c r="DU175" s="1"/>
      <c r="DV175" s="1"/>
      <c r="DW175" s="1"/>
      <c r="DX175" s="1"/>
      <c r="DY175" s="1"/>
      <c r="DZ175" s="1"/>
      <c r="EA175" s="1"/>
      <c r="EB175" s="1"/>
      <c r="EC175" s="1"/>
      <c r="ED175" s="1"/>
      <c r="EE175" s="1"/>
      <c r="EF175" s="1"/>
      <c r="EG175" s="1"/>
      <c r="EH175" s="1"/>
      <c r="EI175" s="1"/>
      <c r="EJ175" s="1"/>
      <c r="EK175" s="1"/>
      <c r="EL175" s="1"/>
      <c r="EM175" s="1"/>
      <c r="EN175" s="1"/>
      <c r="EO175" s="1"/>
      <c r="EP175" s="1"/>
      <c r="EQ175" s="1"/>
      <c r="ER175" s="1"/>
      <c r="ES175" s="1"/>
      <c r="ET175" s="1"/>
      <c r="EU175" s="1"/>
      <c r="EV175" s="1"/>
      <c r="EW175" s="1"/>
      <c r="EX175" s="1"/>
      <c r="EY175" s="1"/>
      <c r="EZ175" s="1"/>
      <c r="FA175" s="1"/>
      <c r="FB175" s="1"/>
      <c r="FC175" s="1"/>
      <c r="FD175" s="1"/>
      <c r="FE175" s="1"/>
      <c r="FF175" s="1"/>
      <c r="FG175" s="1"/>
      <c r="FH175" s="1"/>
      <c r="FI175" s="1"/>
      <c r="FJ175" s="1"/>
      <c r="FK175" s="1"/>
      <c r="FL175" s="1"/>
      <c r="FM175" s="1"/>
      <c r="FN175" s="1"/>
      <c r="FO175" s="1"/>
      <c r="FP175" s="1"/>
      <c r="FQ175" s="1"/>
      <c r="FR175" s="1"/>
      <c r="FS175" s="1"/>
      <c r="FT175" s="1"/>
      <c r="FU175" s="1"/>
      <c r="FV175" s="1"/>
      <c r="FW175" s="1"/>
      <c r="FX175" s="1"/>
      <c r="FY175" s="1"/>
      <c r="FZ175" s="1"/>
      <c r="GA175" s="1"/>
      <c r="GB175" s="1"/>
      <c r="GC175" s="1"/>
      <c r="GD175" s="1"/>
      <c r="GE175" s="1"/>
      <c r="GF175" s="1"/>
      <c r="GG175" s="1"/>
      <c r="GH175" s="1"/>
      <c r="GI175" s="1"/>
      <c r="GJ175" s="1"/>
      <c r="GK175" s="1"/>
      <c r="GL175" s="1"/>
      <c r="GM175" s="1"/>
      <c r="GN175" s="1"/>
      <c r="GO175" s="1"/>
      <c r="GP175" s="1"/>
      <c r="GQ175" s="1"/>
      <c r="GR175" s="1"/>
      <c r="GS175" s="1"/>
      <c r="GT175" s="1"/>
      <c r="GU175" s="1"/>
      <c r="GV175" s="1"/>
      <c r="GW175" s="1"/>
      <c r="GX175" s="1"/>
      <c r="GY175" s="1"/>
      <c r="GZ175" s="1"/>
      <c r="HA175" s="1"/>
      <c r="HB175" s="1"/>
      <c r="HC175" s="1"/>
      <c r="HD175" s="1"/>
      <c r="HE175" s="1"/>
      <c r="HF175" s="1"/>
      <c r="HG175" s="1"/>
      <c r="HH175" s="1"/>
      <c r="HI175" s="1"/>
      <c r="HJ175" s="1"/>
      <c r="HK175" s="1"/>
      <c r="HL175" s="1"/>
      <c r="HM175" s="1"/>
      <c r="HN175" s="1"/>
      <c r="HO175" s="1"/>
      <c r="HP175" s="1"/>
      <c r="HQ175" s="1"/>
      <c r="HR175" s="1"/>
      <c r="HS175" s="1"/>
      <c r="HT175" s="1"/>
      <c r="HU175" s="1"/>
      <c r="HV175" s="1"/>
      <c r="HW175" s="1"/>
      <c r="HX175" s="1"/>
      <c r="HY175" s="1"/>
      <c r="HZ175" s="1"/>
      <c r="IA175" s="1"/>
      <c r="IB175" s="1"/>
      <c r="IC175" s="1"/>
      <c r="ID175" s="1"/>
      <c r="IE175" s="1"/>
      <c r="IF175" s="1"/>
      <c r="IG175" s="1"/>
      <c r="IH175" s="1"/>
      <c r="II175" s="1"/>
      <c r="IJ175" s="1"/>
      <c r="IK175" s="1"/>
      <c r="IL175" s="1"/>
      <c r="IM175" s="1"/>
      <c r="IN175" s="1"/>
      <c r="IO175" s="1"/>
      <c r="IP175" s="1"/>
      <c r="IQ175" s="1"/>
      <c r="IR175" s="1"/>
      <c r="IS175" s="1"/>
      <c r="IT175" s="1"/>
      <c r="IU175" s="1"/>
      <c r="IV175" s="1"/>
      <c r="IW175" s="1"/>
      <c r="IX175" s="1"/>
      <c r="IY175" s="1"/>
      <c r="IZ175" s="1"/>
      <c r="JA175" s="1"/>
      <c r="JB175" s="1"/>
      <c r="JC175" s="1"/>
      <c r="JD175" s="1"/>
      <c r="JE175" s="1"/>
      <c r="JF175" s="1"/>
      <c r="JG175" s="1"/>
      <c r="JH175" s="1"/>
      <c r="JI175" s="1"/>
      <c r="JJ175" s="1"/>
      <c r="JK175" s="1"/>
      <c r="JL175" s="1"/>
      <c r="JM175" s="1"/>
      <c r="JN175" s="1"/>
      <c r="JO175" s="1"/>
      <c r="JP175" s="1"/>
      <c r="JQ175" s="1"/>
      <c r="JR175" s="1"/>
      <c r="JS175" s="1"/>
      <c r="JT175" s="1"/>
      <c r="JU175" s="1"/>
      <c r="JV175" s="1"/>
      <c r="JW175" s="1"/>
      <c r="JX175" s="1"/>
      <c r="JY175" s="1"/>
      <c r="JZ175" s="1"/>
      <c r="KA175" s="1"/>
      <c r="KB175" s="1"/>
      <c r="KC175" s="1"/>
      <c r="KD175" s="1"/>
      <c r="KE175" s="1"/>
      <c r="KF175" s="1"/>
      <c r="KG175" s="1"/>
      <c r="KH175" s="1"/>
      <c r="KI175" s="1"/>
      <c r="KJ175" s="1"/>
      <c r="KK175" s="1"/>
      <c r="KL175" s="1"/>
      <c r="KM175" s="1"/>
      <c r="KN175" s="1"/>
      <c r="KO175" s="1"/>
      <c r="KP175" s="1"/>
      <c r="KQ175" s="1"/>
      <c r="KR175" s="1"/>
      <c r="KS175" s="1"/>
      <c r="KT175" s="1"/>
      <c r="KU175" s="1"/>
      <c r="KV175" s="1"/>
      <c r="KW175" s="1"/>
      <c r="KX175" s="1"/>
      <c r="KY175" s="1"/>
      <c r="KZ175" s="1"/>
      <c r="LA175" s="1"/>
      <c r="LB175" s="1"/>
      <c r="LC175" s="1"/>
      <c r="LD175" s="1"/>
      <c r="LE175" s="1"/>
      <c r="LF175" s="1"/>
      <c r="LG175" s="1"/>
      <c r="LH175" s="1"/>
      <c r="LI175" s="1"/>
      <c r="LJ175" s="1"/>
      <c r="LK175" s="1"/>
      <c r="LL175" s="1"/>
      <c r="LM175" s="1"/>
      <c r="LN175" s="1"/>
      <c r="LO175" s="1"/>
      <c r="LP175" s="1"/>
      <c r="LQ175" s="1"/>
      <c r="LR175" s="1"/>
      <c r="LS175" s="1"/>
      <c r="LT175" s="1"/>
      <c r="LU175" s="1"/>
      <c r="LV175" s="1"/>
      <c r="LW175" s="1"/>
      <c r="LX175" s="1"/>
      <c r="LY175" s="1"/>
      <c r="LZ175" s="1"/>
      <c r="MA175" s="1"/>
      <c r="MB175" s="1"/>
      <c r="MC175" s="1"/>
      <c r="MD175" s="1"/>
      <c r="ME175" s="1"/>
      <c r="MF175" s="1"/>
      <c r="MG175" s="1"/>
      <c r="MH175" s="1"/>
      <c r="MI175" s="1"/>
      <c r="MJ175" s="1"/>
      <c r="MK175" s="1"/>
      <c r="ML175" s="1"/>
      <c r="MM175" s="1"/>
      <c r="MN175" s="1"/>
      <c r="MO175" s="1"/>
      <c r="MP175" s="1"/>
      <c r="MQ175" s="1"/>
      <c r="MR175" s="1"/>
      <c r="MS175" s="1"/>
      <c r="MT175" s="1"/>
      <c r="MU175" s="1"/>
      <c r="MV175" s="1"/>
      <c r="MW175" s="1"/>
      <c r="MX175" s="1"/>
      <c r="MY175" s="1"/>
      <c r="MZ175" s="1"/>
      <c r="NA175" s="1"/>
      <c r="NB175" s="1"/>
      <c r="NC175" s="1"/>
      <c r="ND175" s="1"/>
      <c r="NE175" s="1"/>
      <c r="NF175" s="1"/>
      <c r="NG175" s="1"/>
      <c r="NH175" s="1"/>
      <c r="NI175" s="1"/>
      <c r="NJ175" s="1"/>
      <c r="NK175" s="1"/>
      <c r="NL175" s="1"/>
      <c r="NM175" s="1"/>
      <c r="NN175" s="1"/>
      <c r="NO175" s="1"/>
      <c r="NP175" s="1"/>
      <c r="NQ175" s="1"/>
      <c r="NR175" s="1"/>
      <c r="NS175" s="1"/>
      <c r="NT175" s="1"/>
      <c r="NU175" s="1"/>
      <c r="NV175" s="1"/>
      <c r="NW175" s="1"/>
      <c r="NX175" s="1"/>
      <c r="NY175" s="1"/>
      <c r="NZ175" s="1"/>
      <c r="OA175" s="1"/>
      <c r="OB175" s="1"/>
      <c r="OC175" s="1"/>
      <c r="OD175" s="1"/>
      <c r="OE175" s="1"/>
      <c r="OF175" s="1"/>
      <c r="OG175" s="1"/>
      <c r="OH175" s="1"/>
      <c r="OI175" s="1"/>
      <c r="OJ175" s="1"/>
      <c r="OK175" s="1"/>
      <c r="OL175" s="1"/>
      <c r="OM175" s="1"/>
      <c r="ON175" s="1"/>
      <c r="OO175" s="1"/>
      <c r="OP175" s="1"/>
      <c r="OQ175" s="1"/>
      <c r="OR175" s="1"/>
      <c r="OS175" s="1"/>
      <c r="OT175" s="1"/>
      <c r="OU175" s="1"/>
      <c r="OV175" s="1"/>
      <c r="OW175" s="1"/>
      <c r="OX175" s="1"/>
      <c r="OY175" s="1"/>
      <c r="OZ175" s="1"/>
      <c r="PA175" s="1"/>
      <c r="PB175" s="1"/>
      <c r="PC175" s="1"/>
      <c r="PD175" s="1"/>
      <c r="PE175" s="1"/>
      <c r="PF175" s="1"/>
      <c r="PG175" s="1"/>
      <c r="PH175" s="1"/>
      <c r="PI175" s="1"/>
      <c r="PJ175" s="1"/>
      <c r="PK175" s="1"/>
      <c r="PL175" s="1"/>
      <c r="PM175" s="1"/>
      <c r="PN175" s="1"/>
      <c r="PO175" s="1"/>
      <c r="PP175" s="1"/>
      <c r="PQ175" s="1"/>
      <c r="PR175" s="1"/>
      <c r="PS175" s="1"/>
      <c r="PT175" s="1"/>
      <c r="PU175" s="1"/>
      <c r="PV175" s="1"/>
      <c r="PW175" s="1"/>
      <c r="PX175" s="1"/>
      <c r="PY175" s="1"/>
      <c r="PZ175" s="1"/>
      <c r="QA175" s="1"/>
      <c r="QB175" s="1"/>
      <c r="QC175" s="1"/>
      <c r="QD175" s="1"/>
      <c r="QE175" s="1"/>
      <c r="QF175" s="1"/>
      <c r="QG175" s="1"/>
      <c r="QH175" s="1"/>
      <c r="QI175" s="1"/>
      <c r="QJ175" s="1"/>
      <c r="QK175" s="1"/>
      <c r="QL175" s="1"/>
      <c r="QM175" s="1"/>
      <c r="QN175" s="1"/>
      <c r="QO175" s="1"/>
      <c r="QP175" s="1"/>
      <c r="QQ175" s="1"/>
      <c r="QR175" s="1"/>
      <c r="QS175" s="1"/>
      <c r="QT175" s="1"/>
      <c r="QU175" s="1"/>
      <c r="QV175" s="1"/>
      <c r="QW175" s="1"/>
      <c r="QX175" s="1"/>
      <c r="QY175" s="1"/>
      <c r="QZ175" s="1"/>
      <c r="RA175" s="1"/>
      <c r="RB175" s="1"/>
      <c r="RC175" s="1"/>
      <c r="RD175" s="1"/>
      <c r="RE175" s="1"/>
      <c r="RF175" s="1"/>
      <c r="RG175" s="1"/>
      <c r="RH175" s="1"/>
      <c r="RI175" s="1"/>
      <c r="RJ175" s="1"/>
      <c r="RK175" s="1"/>
      <c r="RL175" s="1"/>
      <c r="RM175" s="1"/>
      <c r="RN175" s="1"/>
      <c r="RO175" s="1"/>
      <c r="RP175" s="1"/>
      <c r="RQ175" s="1"/>
      <c r="RR175" s="1"/>
      <c r="RS175" s="1"/>
      <c r="RT175" s="1"/>
      <c r="RU175" s="1"/>
      <c r="RV175" s="1"/>
      <c r="RW175" s="1"/>
      <c r="RX175" s="1"/>
      <c r="RY175" s="1"/>
      <c r="RZ175" s="1"/>
      <c r="SA175" s="1"/>
      <c r="SB175" s="1"/>
      <c r="SC175" s="1"/>
      <c r="SD175" s="1"/>
      <c r="SE175" s="1"/>
      <c r="SF175" s="1"/>
      <c r="SG175" s="1"/>
      <c r="SH175" s="1"/>
      <c r="SI175" s="1"/>
      <c r="SJ175" s="1"/>
      <c r="SK175" s="1"/>
      <c r="SL175" s="1"/>
      <c r="SM175" s="1"/>
      <c r="SN175" s="1"/>
      <c r="SO175" s="1"/>
      <c r="SP175" s="1"/>
      <c r="SQ175" s="1"/>
      <c r="SR175" s="1"/>
      <c r="SS175" s="1"/>
      <c r="ST175" s="1"/>
      <c r="SU175" s="1"/>
      <c r="SV175" s="1"/>
      <c r="SW175" s="1"/>
      <c r="SX175" s="1"/>
      <c r="SY175" s="1"/>
      <c r="SZ175" s="1"/>
      <c r="TA175" s="1"/>
      <c r="TB175" s="1"/>
      <c r="TC175" s="1"/>
      <c r="TD175" s="1"/>
      <c r="TE175" s="1"/>
      <c r="TF175" s="1"/>
      <c r="TG175" s="1"/>
      <c r="TH175" s="1"/>
      <c r="TI175" s="1"/>
      <c r="TJ175" s="1"/>
      <c r="TK175" s="1"/>
      <c r="TL175" s="1"/>
      <c r="TM175" s="1"/>
      <c r="TN175" s="1"/>
      <c r="TO175" s="1"/>
      <c r="TP175" s="1"/>
      <c r="TQ175" s="1"/>
      <c r="TR175" s="1"/>
      <c r="TS175" s="1"/>
      <c r="TT175" s="1"/>
      <c r="TU175" s="1"/>
      <c r="TV175" s="1"/>
      <c r="TW175" s="1"/>
      <c r="TX175" s="1"/>
      <c r="TY175" s="1"/>
      <c r="TZ175" s="1"/>
      <c r="UA175" s="1"/>
      <c r="UB175" s="1"/>
    </row>
    <row r="176" spans="2:548" ht="27" customHeight="1" x14ac:dyDescent="0.25">
      <c r="C176" s="302" t="s">
        <v>166</v>
      </c>
      <c r="D176" s="302"/>
      <c r="E176" s="302"/>
      <c r="F176" s="302"/>
      <c r="G176" s="302"/>
      <c r="H176" s="302"/>
      <c r="I176" s="302"/>
      <c r="J176" s="13"/>
      <c r="K176" s="13"/>
      <c r="M176" s="13" t="str">
        <f t="shared" si="4"/>
        <v/>
      </c>
    </row>
    <row r="177" spans="1:22" ht="70.5" customHeight="1" x14ac:dyDescent="0.25">
      <c r="C177" s="5" t="s">
        <v>2</v>
      </c>
      <c r="D177" s="222" t="s">
        <v>1</v>
      </c>
      <c r="E177" s="62" t="s">
        <v>307</v>
      </c>
      <c r="F177" s="62" t="s">
        <v>308</v>
      </c>
      <c r="G177" s="62" t="s">
        <v>167</v>
      </c>
      <c r="H177" s="62" t="s">
        <v>168</v>
      </c>
      <c r="I177" s="62" t="s">
        <v>309</v>
      </c>
      <c r="J177" s="225" t="s">
        <v>0</v>
      </c>
      <c r="K177" s="8"/>
      <c r="M177" s="13" t="str">
        <f t="shared" si="4"/>
        <v/>
      </c>
    </row>
    <row r="178" spans="1:22" s="87" customFormat="1" ht="26.25" customHeight="1" x14ac:dyDescent="0.25">
      <c r="A178" s="86"/>
      <c r="C178" s="220"/>
      <c r="D178" s="221"/>
      <c r="E178" s="221"/>
      <c r="F178" s="221"/>
      <c r="G178" s="221"/>
      <c r="H178" s="221"/>
      <c r="I178" s="221"/>
      <c r="J178" s="223"/>
      <c r="K178" s="96"/>
      <c r="L178" s="86"/>
      <c r="M178" s="169" t="str">
        <f t="shared" si="4"/>
        <v/>
      </c>
      <c r="N178" s="90"/>
      <c r="O178" s="90"/>
      <c r="P178" s="90"/>
      <c r="Q178" s="90"/>
      <c r="R178" s="90"/>
      <c r="S178" s="90"/>
      <c r="T178" s="90"/>
      <c r="U178" s="90"/>
      <c r="V178" s="90"/>
    </row>
    <row r="179" spans="1:22" s="87" customFormat="1" ht="24.75" customHeight="1" x14ac:dyDescent="0.25">
      <c r="A179" s="86"/>
      <c r="C179" s="220"/>
      <c r="D179" s="221"/>
      <c r="E179" s="221"/>
      <c r="F179" s="221"/>
      <c r="G179" s="221"/>
      <c r="H179" s="221"/>
      <c r="I179" s="221"/>
      <c r="J179" s="223"/>
      <c r="K179" s="96"/>
      <c r="L179" s="86"/>
      <c r="M179" s="169" t="str">
        <f t="shared" si="4"/>
        <v/>
      </c>
      <c r="N179" s="90"/>
      <c r="O179" s="90"/>
      <c r="P179" s="90"/>
      <c r="Q179" s="90"/>
      <c r="R179" s="90"/>
      <c r="S179" s="90"/>
      <c r="T179" s="90"/>
      <c r="U179" s="90"/>
      <c r="V179" s="90"/>
    </row>
    <row r="180" spans="1:22" s="87" customFormat="1" ht="24.75" hidden="1" customHeight="1" outlineLevel="1" x14ac:dyDescent="0.25">
      <c r="A180" s="86"/>
      <c r="C180" s="220"/>
      <c r="D180" s="221"/>
      <c r="E180" s="221"/>
      <c r="F180" s="221"/>
      <c r="G180" s="221"/>
      <c r="H180" s="221"/>
      <c r="I180" s="221"/>
      <c r="J180" s="223"/>
      <c r="K180" s="96"/>
      <c r="L180" s="86"/>
      <c r="M180" s="169" t="str">
        <f t="shared" si="4"/>
        <v/>
      </c>
      <c r="N180" s="90"/>
      <c r="O180" s="90"/>
      <c r="P180" s="90"/>
      <c r="Q180" s="90"/>
      <c r="R180" s="90"/>
      <c r="S180" s="90"/>
      <c r="T180" s="90"/>
      <c r="U180" s="90"/>
      <c r="V180" s="90"/>
    </row>
    <row r="181" spans="1:22" s="87" customFormat="1" ht="24.75" hidden="1" customHeight="1" outlineLevel="1" x14ac:dyDescent="0.25">
      <c r="A181" s="86"/>
      <c r="C181" s="220"/>
      <c r="D181" s="221"/>
      <c r="E181" s="221"/>
      <c r="F181" s="221"/>
      <c r="G181" s="221"/>
      <c r="H181" s="221"/>
      <c r="I181" s="221"/>
      <c r="J181" s="223"/>
      <c r="K181" s="96"/>
      <c r="L181" s="86"/>
      <c r="M181" s="169" t="str">
        <f t="shared" si="4"/>
        <v/>
      </c>
      <c r="N181" s="90"/>
      <c r="O181" s="90"/>
      <c r="P181" s="90"/>
      <c r="Q181" s="90"/>
      <c r="R181" s="90"/>
      <c r="S181" s="90"/>
      <c r="T181" s="90"/>
      <c r="U181" s="90"/>
      <c r="V181" s="90"/>
    </row>
    <row r="182" spans="1:22" s="87" customFormat="1" ht="24.75" hidden="1" customHeight="1" outlineLevel="1" x14ac:dyDescent="0.25">
      <c r="A182" s="86"/>
      <c r="C182" s="220"/>
      <c r="D182" s="221"/>
      <c r="E182" s="221"/>
      <c r="F182" s="221"/>
      <c r="G182" s="221"/>
      <c r="H182" s="221"/>
      <c r="I182" s="221"/>
      <c r="J182" s="223"/>
      <c r="K182" s="96"/>
      <c r="L182" s="86"/>
      <c r="M182" s="169" t="str">
        <f t="shared" si="4"/>
        <v/>
      </c>
      <c r="N182" s="90"/>
      <c r="O182" s="90"/>
      <c r="P182" s="90"/>
      <c r="Q182" s="90"/>
      <c r="R182" s="90"/>
      <c r="S182" s="90"/>
      <c r="T182" s="90"/>
      <c r="U182" s="90"/>
      <c r="V182" s="90"/>
    </row>
    <row r="183" spans="1:22" s="87" customFormat="1" ht="24.75" hidden="1" customHeight="1" outlineLevel="1" x14ac:dyDescent="0.25">
      <c r="A183" s="86"/>
      <c r="C183" s="220"/>
      <c r="D183" s="221"/>
      <c r="E183" s="221"/>
      <c r="F183" s="221"/>
      <c r="G183" s="221"/>
      <c r="H183" s="221"/>
      <c r="I183" s="221"/>
      <c r="J183" s="223"/>
      <c r="K183" s="96"/>
      <c r="L183" s="86"/>
      <c r="M183" s="169" t="str">
        <f t="shared" si="4"/>
        <v/>
      </c>
      <c r="N183" s="90"/>
      <c r="O183" s="90"/>
      <c r="P183" s="90"/>
      <c r="Q183" s="90"/>
      <c r="R183" s="90"/>
      <c r="S183" s="90"/>
      <c r="T183" s="90"/>
      <c r="U183" s="90"/>
      <c r="V183" s="90"/>
    </row>
    <row r="184" spans="1:22" s="87" customFormat="1" ht="24.75" hidden="1" customHeight="1" outlineLevel="1" x14ac:dyDescent="0.25">
      <c r="A184" s="86"/>
      <c r="C184" s="220"/>
      <c r="D184" s="221"/>
      <c r="E184" s="221"/>
      <c r="F184" s="221"/>
      <c r="G184" s="221"/>
      <c r="H184" s="221"/>
      <c r="I184" s="221"/>
      <c r="J184" s="223"/>
      <c r="K184" s="96"/>
      <c r="L184" s="86"/>
      <c r="M184" s="169" t="str">
        <f t="shared" si="4"/>
        <v/>
      </c>
      <c r="N184" s="90"/>
      <c r="O184" s="90"/>
      <c r="P184" s="90"/>
      <c r="Q184" s="90"/>
      <c r="R184" s="90"/>
      <c r="S184" s="90"/>
      <c r="T184" s="90"/>
      <c r="U184" s="90"/>
      <c r="V184" s="90"/>
    </row>
    <row r="185" spans="1:22" s="87" customFormat="1" ht="27.75" customHeight="1" collapsed="1" x14ac:dyDescent="0.25">
      <c r="A185" s="86"/>
      <c r="C185" s="220"/>
      <c r="D185" s="221"/>
      <c r="E185" s="221"/>
      <c r="F185" s="221"/>
      <c r="G185" s="221"/>
      <c r="H185" s="221"/>
      <c r="I185" s="221"/>
      <c r="J185" s="223"/>
      <c r="K185" s="96"/>
      <c r="L185" s="86"/>
      <c r="M185" s="169" t="str">
        <f t="shared" si="4"/>
        <v/>
      </c>
      <c r="N185" s="90"/>
      <c r="O185" s="90"/>
      <c r="P185" s="90"/>
      <c r="Q185" s="90"/>
      <c r="R185" s="90"/>
      <c r="S185" s="90"/>
      <c r="T185" s="90"/>
      <c r="U185" s="90"/>
      <c r="V185" s="90"/>
    </row>
    <row r="186" spans="1:22" x14ac:dyDescent="0.25">
      <c r="C186" s="9"/>
      <c r="D186" s="9"/>
      <c r="E186" s="9"/>
      <c r="F186" s="9"/>
      <c r="G186" s="9"/>
      <c r="H186" s="9"/>
      <c r="I186" s="9"/>
      <c r="J186" s="13"/>
      <c r="K186" s="13"/>
      <c r="M186" s="13" t="str">
        <f t="shared" si="4"/>
        <v/>
      </c>
    </row>
    <row r="187" spans="1:22" ht="32.25" customHeight="1" x14ac:dyDescent="0.25">
      <c r="C187" s="301" t="s">
        <v>207</v>
      </c>
      <c r="D187" s="301"/>
      <c r="E187" s="301"/>
      <c r="F187" s="301"/>
      <c r="G187" s="301"/>
      <c r="H187" s="301"/>
      <c r="I187" s="301"/>
      <c r="J187" s="13"/>
      <c r="K187" s="13"/>
      <c r="M187" s="13" t="str">
        <f t="shared" si="4"/>
        <v/>
      </c>
    </row>
    <row r="188" spans="1:22" ht="25.15" customHeight="1" x14ac:dyDescent="0.25">
      <c r="C188" s="222" t="s">
        <v>2</v>
      </c>
      <c r="D188" s="222" t="s">
        <v>1</v>
      </c>
      <c r="E188" s="298" t="s">
        <v>204</v>
      </c>
      <c r="F188" s="298"/>
      <c r="G188" s="298"/>
      <c r="H188" s="329" t="s">
        <v>198</v>
      </c>
      <c r="I188" s="329"/>
      <c r="J188" s="225" t="s">
        <v>0</v>
      </c>
      <c r="K188" s="8"/>
      <c r="M188" s="13" t="str">
        <f t="shared" si="4"/>
        <v/>
      </c>
    </row>
    <row r="189" spans="1:22" s="87" customFormat="1" ht="23.25" customHeight="1" x14ac:dyDescent="0.25">
      <c r="A189" s="86"/>
      <c r="C189" s="220"/>
      <c r="D189" s="221"/>
      <c r="E189" s="249"/>
      <c r="F189" s="249"/>
      <c r="G189" s="249"/>
      <c r="H189" s="249"/>
      <c r="I189" s="249"/>
      <c r="J189" s="223"/>
      <c r="K189" s="96"/>
      <c r="L189" s="86"/>
      <c r="M189" s="169" t="str">
        <f t="shared" si="4"/>
        <v/>
      </c>
      <c r="N189" s="90"/>
      <c r="O189" s="90"/>
      <c r="P189" s="90"/>
      <c r="Q189" s="90"/>
      <c r="R189" s="90"/>
      <c r="S189" s="90"/>
      <c r="T189" s="90"/>
      <c r="U189" s="90"/>
      <c r="V189" s="90"/>
    </row>
    <row r="190" spans="1:22" s="87" customFormat="1" ht="23.25" customHeight="1" x14ac:dyDescent="0.25">
      <c r="A190" s="86"/>
      <c r="C190" s="220"/>
      <c r="D190" s="221"/>
      <c r="E190" s="322"/>
      <c r="F190" s="322"/>
      <c r="G190" s="322"/>
      <c r="H190" s="322"/>
      <c r="I190" s="322"/>
      <c r="J190" s="223"/>
      <c r="K190" s="96"/>
      <c r="L190" s="86"/>
      <c r="M190" s="169" t="str">
        <f t="shared" si="4"/>
        <v/>
      </c>
      <c r="N190" s="90"/>
      <c r="O190" s="90"/>
      <c r="P190" s="90"/>
      <c r="Q190" s="90"/>
      <c r="R190" s="90"/>
      <c r="S190" s="90"/>
      <c r="T190" s="90"/>
      <c r="U190" s="90"/>
      <c r="V190" s="90"/>
    </row>
    <row r="191" spans="1:22" s="87" customFormat="1" ht="23.25" hidden="1" customHeight="1" outlineLevel="1" x14ac:dyDescent="0.25">
      <c r="A191" s="86"/>
      <c r="C191" s="220"/>
      <c r="D191" s="221"/>
      <c r="E191" s="322"/>
      <c r="F191" s="322"/>
      <c r="G191" s="322"/>
      <c r="H191" s="249"/>
      <c r="I191" s="249"/>
      <c r="J191" s="223"/>
      <c r="K191" s="96"/>
      <c r="L191" s="86"/>
      <c r="M191" s="169" t="str">
        <f t="shared" ref="M191:M196" si="5">IF(J191="X","[Bracket] the information you claim as confidential","")</f>
        <v/>
      </c>
      <c r="N191" s="90"/>
      <c r="O191" s="90"/>
      <c r="P191" s="90"/>
      <c r="Q191" s="90"/>
      <c r="R191" s="90"/>
      <c r="S191" s="90"/>
      <c r="T191" s="90"/>
      <c r="U191" s="90"/>
      <c r="V191" s="90"/>
    </row>
    <row r="192" spans="1:22" s="87" customFormat="1" ht="23.25" hidden="1" customHeight="1" outlineLevel="1" x14ac:dyDescent="0.25">
      <c r="A192" s="86"/>
      <c r="C192" s="220"/>
      <c r="D192" s="221"/>
      <c r="E192" s="322"/>
      <c r="F192" s="322"/>
      <c r="G192" s="322"/>
      <c r="H192" s="249"/>
      <c r="I192" s="249"/>
      <c r="J192" s="223"/>
      <c r="K192" s="96"/>
      <c r="L192" s="86"/>
      <c r="M192" s="169" t="str">
        <f t="shared" si="5"/>
        <v/>
      </c>
      <c r="N192" s="90"/>
      <c r="O192" s="90"/>
      <c r="P192" s="90"/>
      <c r="Q192" s="90"/>
      <c r="R192" s="90"/>
      <c r="S192" s="90"/>
      <c r="T192" s="90"/>
      <c r="U192" s="90"/>
      <c r="V192" s="90"/>
    </row>
    <row r="193" spans="1:22" s="87" customFormat="1" ht="23.25" hidden="1" customHeight="1" outlineLevel="1" x14ac:dyDescent="0.25">
      <c r="A193" s="86"/>
      <c r="C193" s="220"/>
      <c r="D193" s="221"/>
      <c r="E193" s="322"/>
      <c r="F193" s="322"/>
      <c r="G193" s="322"/>
      <c r="H193" s="249"/>
      <c r="I193" s="249"/>
      <c r="J193" s="223"/>
      <c r="K193" s="96"/>
      <c r="L193" s="86"/>
      <c r="M193" s="169" t="str">
        <f t="shared" si="5"/>
        <v/>
      </c>
      <c r="N193" s="90"/>
      <c r="O193" s="90"/>
      <c r="P193" s="90"/>
      <c r="Q193" s="90"/>
      <c r="R193" s="90"/>
      <c r="S193" s="90"/>
      <c r="T193" s="90"/>
      <c r="U193" s="90"/>
      <c r="V193" s="90"/>
    </row>
    <row r="194" spans="1:22" s="87" customFormat="1" ht="23.25" hidden="1" customHeight="1" outlineLevel="1" x14ac:dyDescent="0.25">
      <c r="A194" s="86"/>
      <c r="C194" s="220"/>
      <c r="D194" s="221"/>
      <c r="E194" s="322"/>
      <c r="F194" s="322"/>
      <c r="G194" s="322"/>
      <c r="H194" s="249"/>
      <c r="I194" s="249"/>
      <c r="J194" s="223"/>
      <c r="K194" s="96"/>
      <c r="L194" s="86"/>
      <c r="M194" s="169" t="str">
        <f t="shared" si="5"/>
        <v/>
      </c>
      <c r="N194" s="90"/>
      <c r="O194" s="90"/>
      <c r="P194" s="90"/>
      <c r="Q194" s="90"/>
      <c r="R194" s="90"/>
      <c r="S194" s="90"/>
      <c r="T194" s="90"/>
      <c r="U194" s="90"/>
      <c r="V194" s="90"/>
    </row>
    <row r="195" spans="1:22" s="87" customFormat="1" ht="23.25" hidden="1" customHeight="1" outlineLevel="1" x14ac:dyDescent="0.25">
      <c r="A195" s="86"/>
      <c r="C195" s="220"/>
      <c r="D195" s="221"/>
      <c r="E195" s="322"/>
      <c r="F195" s="322"/>
      <c r="G195" s="322"/>
      <c r="H195" s="249"/>
      <c r="I195" s="249"/>
      <c r="J195" s="223"/>
      <c r="K195" s="96"/>
      <c r="L195" s="86"/>
      <c r="M195" s="169" t="str">
        <f t="shared" si="5"/>
        <v/>
      </c>
      <c r="N195" s="90"/>
      <c r="O195" s="90"/>
      <c r="P195" s="90"/>
      <c r="Q195" s="90"/>
      <c r="R195" s="90"/>
      <c r="S195" s="90"/>
      <c r="T195" s="90"/>
      <c r="U195" s="90"/>
      <c r="V195" s="90"/>
    </row>
    <row r="196" spans="1:22" s="87" customFormat="1" ht="23.25" customHeight="1" collapsed="1" x14ac:dyDescent="0.25">
      <c r="A196" s="86"/>
      <c r="C196" s="220"/>
      <c r="D196" s="221"/>
      <c r="E196" s="249"/>
      <c r="F196" s="249"/>
      <c r="G196" s="249"/>
      <c r="H196" s="249"/>
      <c r="I196" s="249"/>
      <c r="J196" s="223"/>
      <c r="K196" s="96"/>
      <c r="L196" s="86"/>
      <c r="M196" s="169" t="str">
        <f t="shared" si="5"/>
        <v/>
      </c>
      <c r="N196" s="90"/>
      <c r="O196" s="90"/>
      <c r="P196" s="90"/>
      <c r="Q196" s="90"/>
      <c r="R196" s="90"/>
      <c r="S196" s="90"/>
      <c r="T196" s="90"/>
      <c r="U196" s="90"/>
      <c r="V196" s="90"/>
    </row>
    <row r="197" spans="1:22" x14ac:dyDescent="0.25">
      <c r="C197" s="161"/>
      <c r="D197" s="28"/>
      <c r="E197" s="28"/>
      <c r="F197" s="160"/>
      <c r="G197" s="160"/>
      <c r="H197" s="160"/>
      <c r="I197" s="160"/>
      <c r="J197" s="28"/>
      <c r="K197" s="13"/>
      <c r="M197" s="13" t="str">
        <f t="shared" ref="M197:M226" si="6">IF(J197="X","[Bracket] the information you claim as confidential","")</f>
        <v/>
      </c>
    </row>
    <row r="198" spans="1:22" x14ac:dyDescent="0.25">
      <c r="C198" s="312" t="s">
        <v>208</v>
      </c>
      <c r="D198" s="312"/>
      <c r="E198" s="312"/>
      <c r="F198" s="312"/>
      <c r="G198" s="312"/>
      <c r="H198" s="312"/>
      <c r="I198" s="312"/>
      <c r="J198" s="312"/>
      <c r="K198" s="13"/>
      <c r="M198" s="13" t="str">
        <f t="shared" si="6"/>
        <v/>
      </c>
    </row>
    <row r="199" spans="1:22" ht="7.5" customHeight="1" x14ac:dyDescent="0.25">
      <c r="C199" s="15"/>
      <c r="D199" s="15"/>
      <c r="E199" s="15"/>
      <c r="F199" s="15"/>
      <c r="G199" s="15"/>
      <c r="H199" s="13"/>
      <c r="I199" s="13"/>
      <c r="J199" s="13"/>
      <c r="K199" s="13"/>
      <c r="M199" s="13" t="str">
        <f t="shared" si="6"/>
        <v/>
      </c>
    </row>
    <row r="200" spans="1:22" ht="30.75" customHeight="1" x14ac:dyDescent="0.25">
      <c r="C200" s="307" t="s">
        <v>223</v>
      </c>
      <c r="D200" s="307"/>
      <c r="E200" s="307"/>
      <c r="F200" s="307"/>
      <c r="G200" s="307"/>
      <c r="H200" s="307"/>
      <c r="I200" s="308"/>
      <c r="J200" s="162" t="s">
        <v>0</v>
      </c>
      <c r="K200" s="13"/>
      <c r="M200" s="13" t="str">
        <f t="shared" si="6"/>
        <v/>
      </c>
    </row>
    <row r="201" spans="1:22" x14ac:dyDescent="0.25">
      <c r="C201" s="309" t="s">
        <v>310</v>
      </c>
      <c r="D201" s="309"/>
      <c r="E201" s="309"/>
      <c r="F201" s="309"/>
      <c r="G201" s="306"/>
      <c r="H201" s="306"/>
      <c r="I201" s="140" t="s">
        <v>9</v>
      </c>
      <c r="J201" s="223"/>
      <c r="K201" s="7"/>
      <c r="M201" s="13" t="str">
        <f t="shared" si="6"/>
        <v/>
      </c>
    </row>
    <row r="202" spans="1:22" x14ac:dyDescent="0.25">
      <c r="C202" s="309" t="s">
        <v>311</v>
      </c>
      <c r="D202" s="309"/>
      <c r="E202" s="309"/>
      <c r="F202" s="309"/>
      <c r="G202" s="306"/>
      <c r="H202" s="306"/>
      <c r="I202" s="140" t="s">
        <v>9</v>
      </c>
      <c r="J202" s="223"/>
      <c r="K202" s="7"/>
      <c r="M202" s="13" t="str">
        <f t="shared" si="6"/>
        <v/>
      </c>
    </row>
    <row r="203" spans="1:22" x14ac:dyDescent="0.25">
      <c r="C203" s="309" t="s">
        <v>164</v>
      </c>
      <c r="D203" s="309"/>
      <c r="E203" s="309"/>
      <c r="F203" s="309"/>
      <c r="G203" s="306"/>
      <c r="H203" s="306"/>
      <c r="I203" s="141" t="s">
        <v>8</v>
      </c>
      <c r="J203" s="223"/>
      <c r="K203" s="7"/>
      <c r="M203" s="13" t="str">
        <f t="shared" si="6"/>
        <v/>
      </c>
    </row>
    <row r="204" spans="1:22" x14ac:dyDescent="0.25">
      <c r="C204" s="309" t="s">
        <v>165</v>
      </c>
      <c r="D204" s="309"/>
      <c r="E204" s="309"/>
      <c r="F204" s="309"/>
      <c r="G204" s="306"/>
      <c r="H204" s="306"/>
      <c r="I204" s="141" t="s">
        <v>7</v>
      </c>
      <c r="J204" s="223"/>
      <c r="K204" s="7"/>
      <c r="M204" s="13" t="str">
        <f t="shared" si="6"/>
        <v/>
      </c>
    </row>
    <row r="205" spans="1:22" x14ac:dyDescent="0.25">
      <c r="C205" s="309" t="s">
        <v>312</v>
      </c>
      <c r="D205" s="309"/>
      <c r="E205" s="309"/>
      <c r="F205" s="309"/>
      <c r="G205" s="306"/>
      <c r="H205" s="306"/>
      <c r="I205" s="141" t="s">
        <v>6</v>
      </c>
      <c r="J205" s="223"/>
      <c r="K205" s="7"/>
      <c r="M205" s="13" t="str">
        <f t="shared" si="6"/>
        <v/>
      </c>
    </row>
    <row r="206" spans="1:22" ht="25.5" customHeight="1" x14ac:dyDescent="0.25">
      <c r="C206" s="309" t="s">
        <v>313</v>
      </c>
      <c r="D206" s="309"/>
      <c r="E206" s="309"/>
      <c r="F206" s="309"/>
      <c r="G206" s="306"/>
      <c r="H206" s="306"/>
      <c r="I206" s="141"/>
      <c r="J206" s="223"/>
      <c r="K206" s="7"/>
      <c r="M206" s="13" t="str">
        <f t="shared" si="6"/>
        <v/>
      </c>
    </row>
    <row r="207" spans="1:22" x14ac:dyDescent="0.25">
      <c r="C207" s="309" t="s">
        <v>314</v>
      </c>
      <c r="D207" s="309"/>
      <c r="E207" s="309"/>
      <c r="F207" s="309"/>
      <c r="G207" s="306"/>
      <c r="H207" s="306"/>
      <c r="I207" s="141" t="s">
        <v>5</v>
      </c>
      <c r="J207" s="223"/>
      <c r="K207" s="7"/>
      <c r="M207" s="13" t="str">
        <f t="shared" si="6"/>
        <v/>
      </c>
    </row>
    <row r="208" spans="1:22" x14ac:dyDescent="0.25">
      <c r="C208" s="309" t="s">
        <v>315</v>
      </c>
      <c r="D208" s="309"/>
      <c r="E208" s="309"/>
      <c r="F208" s="309"/>
      <c r="G208" s="306"/>
      <c r="H208" s="306"/>
      <c r="I208" s="142" t="s">
        <v>8</v>
      </c>
      <c r="J208" s="223"/>
      <c r="K208" s="7"/>
      <c r="M208" s="13" t="str">
        <f t="shared" si="6"/>
        <v/>
      </c>
    </row>
    <row r="209" spans="3:13" x14ac:dyDescent="0.25">
      <c r="C209" s="309" t="s">
        <v>316</v>
      </c>
      <c r="D209" s="309"/>
      <c r="E209" s="309"/>
      <c r="F209" s="309"/>
      <c r="G209" s="306"/>
      <c r="H209" s="306"/>
      <c r="I209" s="142" t="s">
        <v>6</v>
      </c>
      <c r="J209" s="223"/>
      <c r="K209" s="7"/>
      <c r="M209" s="13" t="str">
        <f t="shared" si="6"/>
        <v/>
      </c>
    </row>
    <row r="210" spans="3:13" x14ac:dyDescent="0.25">
      <c r="C210" s="309" t="s">
        <v>317</v>
      </c>
      <c r="D210" s="309"/>
      <c r="E210" s="309"/>
      <c r="F210" s="309"/>
      <c r="G210" s="306"/>
      <c r="H210" s="306"/>
      <c r="I210" s="140" t="s">
        <v>9</v>
      </c>
      <c r="J210" s="223"/>
      <c r="K210" s="7"/>
      <c r="M210" s="13" t="str">
        <f t="shared" si="6"/>
        <v/>
      </c>
    </row>
    <row r="211" spans="3:13" x14ac:dyDescent="0.25">
      <c r="C211" s="309" t="s">
        <v>318</v>
      </c>
      <c r="D211" s="309"/>
      <c r="E211" s="309"/>
      <c r="F211" s="309"/>
      <c r="G211" s="306"/>
      <c r="H211" s="306"/>
      <c r="I211" s="141" t="s">
        <v>212</v>
      </c>
      <c r="J211" s="223"/>
      <c r="K211" s="7"/>
      <c r="M211" s="13" t="str">
        <f t="shared" si="6"/>
        <v/>
      </c>
    </row>
    <row r="212" spans="3:13" x14ac:dyDescent="0.25">
      <c r="C212" s="143"/>
      <c r="D212" s="57"/>
      <c r="E212" s="57"/>
      <c r="F212" s="57"/>
      <c r="G212" s="57"/>
      <c r="H212" s="57"/>
      <c r="I212" s="57"/>
      <c r="J212" s="13"/>
      <c r="K212" s="13"/>
      <c r="M212" s="13" t="str">
        <f t="shared" si="6"/>
        <v/>
      </c>
    </row>
    <row r="213" spans="3:13" ht="12" customHeight="1" x14ac:dyDescent="0.25">
      <c r="C213" s="328" t="s">
        <v>224</v>
      </c>
      <c r="D213" s="328"/>
      <c r="E213" s="328"/>
      <c r="F213" s="328"/>
      <c r="G213" s="328"/>
      <c r="H213" s="328"/>
      <c r="I213" s="328"/>
      <c r="J213" s="13"/>
      <c r="K213" s="13"/>
      <c r="M213" s="13" t="str">
        <f t="shared" si="6"/>
        <v/>
      </c>
    </row>
    <row r="214" spans="3:13" x14ac:dyDescent="0.25">
      <c r="C214" s="332" t="s">
        <v>211</v>
      </c>
      <c r="D214" s="332"/>
      <c r="E214" s="332"/>
      <c r="F214" s="336" t="s">
        <v>205</v>
      </c>
      <c r="G214" s="336"/>
      <c r="H214" s="336"/>
      <c r="I214" s="129" t="s">
        <v>3</v>
      </c>
      <c r="J214" s="225" t="s">
        <v>0</v>
      </c>
      <c r="K214" s="8"/>
      <c r="M214" s="13" t="str">
        <f t="shared" si="6"/>
        <v/>
      </c>
    </row>
    <row r="215" spans="3:13" ht="24.75" customHeight="1" x14ac:dyDescent="0.25">
      <c r="C215" s="333" t="s">
        <v>225</v>
      </c>
      <c r="D215" s="333"/>
      <c r="E215" s="333"/>
      <c r="F215" s="331"/>
      <c r="G215" s="331"/>
      <c r="H215" s="331"/>
      <c r="I215" s="232"/>
      <c r="J215" s="223"/>
      <c r="K215" s="8"/>
      <c r="M215" s="13" t="str">
        <f t="shared" si="6"/>
        <v/>
      </c>
    </row>
    <row r="216" spans="3:13" x14ac:dyDescent="0.25">
      <c r="C216" s="333" t="s">
        <v>226</v>
      </c>
      <c r="D216" s="333"/>
      <c r="E216" s="333"/>
      <c r="F216" s="331"/>
      <c r="G216" s="331"/>
      <c r="H216" s="331"/>
      <c r="I216" s="232"/>
      <c r="J216" s="223"/>
      <c r="K216" s="8"/>
      <c r="M216" s="13" t="str">
        <f t="shared" si="6"/>
        <v/>
      </c>
    </row>
    <row r="217" spans="3:13" x14ac:dyDescent="0.25">
      <c r="C217" s="332" t="s">
        <v>281</v>
      </c>
      <c r="D217" s="332"/>
      <c r="E217" s="332"/>
      <c r="F217" s="336"/>
      <c r="G217" s="336"/>
      <c r="H217" s="336"/>
      <c r="I217" s="233"/>
      <c r="J217" s="225"/>
      <c r="K217" s="8"/>
      <c r="M217" s="13" t="str">
        <f t="shared" si="6"/>
        <v/>
      </c>
    </row>
    <row r="218" spans="3:13" ht="25.9" customHeight="1" x14ac:dyDescent="0.25">
      <c r="C218" s="327" t="s">
        <v>391</v>
      </c>
      <c r="D218" s="327"/>
      <c r="E218" s="327"/>
      <c r="F218" s="331"/>
      <c r="G218" s="331"/>
      <c r="H218" s="331"/>
      <c r="I218" s="232"/>
      <c r="J218" s="223"/>
      <c r="K218" s="7"/>
      <c r="M218" s="13" t="str">
        <f t="shared" si="6"/>
        <v/>
      </c>
    </row>
    <row r="219" spans="3:13" ht="26.65" customHeight="1" x14ac:dyDescent="0.25">
      <c r="C219" s="327" t="s">
        <v>390</v>
      </c>
      <c r="D219" s="327"/>
      <c r="E219" s="327"/>
      <c r="F219" s="331"/>
      <c r="G219" s="331"/>
      <c r="H219" s="331"/>
      <c r="I219" s="232"/>
      <c r="J219" s="223"/>
      <c r="K219" s="7"/>
      <c r="M219" s="13" t="str">
        <f t="shared" si="6"/>
        <v/>
      </c>
    </row>
    <row r="220" spans="3:13" ht="24.75" customHeight="1" x14ac:dyDescent="0.25">
      <c r="C220" s="323" t="s">
        <v>319</v>
      </c>
      <c r="D220" s="323"/>
      <c r="E220" s="323"/>
      <c r="F220" s="331"/>
      <c r="G220" s="331"/>
      <c r="H220" s="331"/>
      <c r="I220" s="232"/>
      <c r="J220" s="223"/>
      <c r="K220" s="7"/>
      <c r="M220" s="13" t="str">
        <f t="shared" si="6"/>
        <v/>
      </c>
    </row>
    <row r="221" spans="3:13" ht="16.5" customHeight="1" x14ac:dyDescent="0.25">
      <c r="C221" s="18"/>
      <c r="D221" s="18"/>
      <c r="E221" s="18"/>
      <c r="F221" s="18"/>
      <c r="G221" s="18"/>
      <c r="H221" s="18"/>
      <c r="I221" s="18"/>
      <c r="M221" s="13" t="str">
        <f t="shared" si="6"/>
        <v/>
      </c>
    </row>
    <row r="222" spans="3:13" x14ac:dyDescent="0.25">
      <c r="C222" s="307" t="s">
        <v>320</v>
      </c>
      <c r="D222" s="307"/>
      <c r="E222" s="307"/>
      <c r="F222" s="307"/>
      <c r="G222" s="307"/>
      <c r="H222" s="307"/>
      <c r="I222" s="308"/>
      <c r="J222" s="225" t="s">
        <v>0</v>
      </c>
      <c r="M222" s="13" t="str">
        <f t="shared" si="6"/>
        <v/>
      </c>
    </row>
    <row r="223" spans="3:13" ht="27.75" customHeight="1" x14ac:dyDescent="0.25">
      <c r="C223" s="330" t="s">
        <v>10</v>
      </c>
      <c r="D223" s="330"/>
      <c r="E223" s="330"/>
      <c r="F223" s="316"/>
      <c r="G223" s="316"/>
      <c r="H223" s="316"/>
      <c r="I223" s="316"/>
      <c r="J223" s="223"/>
      <c r="M223" s="13" t="str">
        <f t="shared" si="6"/>
        <v/>
      </c>
    </row>
    <row r="224" spans="3:13" ht="27.75" customHeight="1" x14ac:dyDescent="0.25">
      <c r="C224" s="327" t="s">
        <v>209</v>
      </c>
      <c r="D224" s="327"/>
      <c r="E224" s="327"/>
      <c r="F224" s="326" t="s">
        <v>3</v>
      </c>
      <c r="G224" s="326"/>
      <c r="H224" s="326"/>
      <c r="I224" s="226"/>
      <c r="J224" s="223"/>
      <c r="M224" s="13" t="str">
        <f t="shared" si="6"/>
        <v/>
      </c>
    </row>
    <row r="225" spans="3:13" x14ac:dyDescent="0.25">
      <c r="C225" s="335" t="s">
        <v>210</v>
      </c>
      <c r="D225" s="335"/>
      <c r="E225" s="335"/>
      <c r="F225" s="249"/>
      <c r="G225" s="249"/>
      <c r="H225" s="249"/>
      <c r="I225" s="249"/>
      <c r="J225" s="223"/>
      <c r="M225" s="13" t="str">
        <f>IF(J225="X","[Bracket] the information you claim as confidential","")</f>
        <v/>
      </c>
    </row>
    <row r="226" spans="3:13" x14ac:dyDescent="0.25">
      <c r="M226" s="13" t="str">
        <f t="shared" si="6"/>
        <v/>
      </c>
    </row>
    <row r="227" spans="3:13" ht="29.25" customHeight="1" x14ac:dyDescent="0.25">
      <c r="C227" s="334" t="s">
        <v>247</v>
      </c>
      <c r="D227" s="334"/>
      <c r="E227" s="334"/>
      <c r="F227" s="334"/>
      <c r="G227" s="334"/>
      <c r="H227" s="334"/>
      <c r="I227" s="334"/>
      <c r="J227" s="334"/>
      <c r="M227" s="13" t="str">
        <f t="shared" ref="M227:M250" si="7">IF(J227="X","[Bracket] the information you claim as confidential","")</f>
        <v/>
      </c>
    </row>
    <row r="228" spans="3:13" x14ac:dyDescent="0.25">
      <c r="M228" s="13" t="str">
        <f t="shared" si="7"/>
        <v/>
      </c>
    </row>
    <row r="229" spans="3:13" x14ac:dyDescent="0.25">
      <c r="M229" s="13" t="str">
        <f t="shared" si="7"/>
        <v/>
      </c>
    </row>
    <row r="230" spans="3:13" x14ac:dyDescent="0.25">
      <c r="M230" s="13" t="str">
        <f t="shared" si="7"/>
        <v/>
      </c>
    </row>
    <row r="231" spans="3:13" x14ac:dyDescent="0.25">
      <c r="M231" s="13" t="str">
        <f t="shared" si="7"/>
        <v/>
      </c>
    </row>
    <row r="232" spans="3:13" x14ac:dyDescent="0.25">
      <c r="M232" s="13" t="str">
        <f t="shared" si="7"/>
        <v/>
      </c>
    </row>
    <row r="233" spans="3:13" x14ac:dyDescent="0.25">
      <c r="M233" s="13" t="str">
        <f t="shared" si="7"/>
        <v/>
      </c>
    </row>
    <row r="234" spans="3:13" x14ac:dyDescent="0.25">
      <c r="M234" s="13" t="str">
        <f t="shared" si="7"/>
        <v/>
      </c>
    </row>
    <row r="235" spans="3:13" x14ac:dyDescent="0.25">
      <c r="M235" s="13" t="str">
        <f t="shared" si="7"/>
        <v/>
      </c>
    </row>
    <row r="236" spans="3:13" x14ac:dyDescent="0.25">
      <c r="M236" s="13" t="str">
        <f t="shared" si="7"/>
        <v/>
      </c>
    </row>
    <row r="237" spans="3:13" x14ac:dyDescent="0.25">
      <c r="M237" s="13" t="str">
        <f t="shared" si="7"/>
        <v/>
      </c>
    </row>
    <row r="238" spans="3:13" x14ac:dyDescent="0.25">
      <c r="M238" s="13" t="str">
        <f t="shared" si="7"/>
        <v/>
      </c>
    </row>
    <row r="239" spans="3:13" x14ac:dyDescent="0.25">
      <c r="M239" s="13" t="str">
        <f t="shared" si="7"/>
        <v/>
      </c>
    </row>
    <row r="240" spans="3:13" x14ac:dyDescent="0.25">
      <c r="M240" s="13" t="str">
        <f t="shared" si="7"/>
        <v/>
      </c>
    </row>
    <row r="241" spans="13:13" x14ac:dyDescent="0.25">
      <c r="M241" s="13" t="str">
        <f t="shared" si="7"/>
        <v/>
      </c>
    </row>
    <row r="242" spans="13:13" x14ac:dyDescent="0.25">
      <c r="M242" s="13" t="str">
        <f t="shared" si="7"/>
        <v/>
      </c>
    </row>
    <row r="243" spans="13:13" x14ac:dyDescent="0.25">
      <c r="M243" s="13" t="str">
        <f t="shared" si="7"/>
        <v/>
      </c>
    </row>
    <row r="244" spans="13:13" x14ac:dyDescent="0.25">
      <c r="M244" s="13" t="str">
        <f t="shared" si="7"/>
        <v/>
      </c>
    </row>
    <row r="245" spans="13:13" x14ac:dyDescent="0.25">
      <c r="M245" s="13" t="str">
        <f t="shared" si="7"/>
        <v/>
      </c>
    </row>
    <row r="246" spans="13:13" x14ac:dyDescent="0.25">
      <c r="M246" s="13" t="str">
        <f t="shared" si="7"/>
        <v/>
      </c>
    </row>
    <row r="247" spans="13:13" x14ac:dyDescent="0.25">
      <c r="M247" s="13" t="str">
        <f t="shared" si="7"/>
        <v/>
      </c>
    </row>
    <row r="248" spans="13:13" x14ac:dyDescent="0.25">
      <c r="M248" s="13" t="str">
        <f t="shared" si="7"/>
        <v/>
      </c>
    </row>
    <row r="249" spans="13:13" x14ac:dyDescent="0.25">
      <c r="M249" s="13" t="str">
        <f t="shared" si="7"/>
        <v/>
      </c>
    </row>
    <row r="250" spans="13:13" x14ac:dyDescent="0.25">
      <c r="M250" s="13" t="str">
        <f t="shared" si="7"/>
        <v/>
      </c>
    </row>
  </sheetData>
  <sheetProtection algorithmName="SHA-512" hashValue="WeUJsLhJHMQhkERaKiQ+EUu/wlPVqS3B3zlKa587n5whr/qbRGHep+EkFLfea+Df8zLYBbOLJfbVkRU6zHGDlw==" saltValue="YArVCUfzJfLuUL2UBqiNnA==" spinCount="100000" sheet="1" formatCells="0" formatRows="0" insertRows="0" deleteRows="0" selectLockedCells="1"/>
  <mergeCells count="192">
    <mergeCell ref="C162:D162"/>
    <mergeCell ref="C163:D163"/>
    <mergeCell ref="G161:H161"/>
    <mergeCell ref="G160:H160"/>
    <mergeCell ref="G162:H162"/>
    <mergeCell ref="G163:H163"/>
    <mergeCell ref="C227:J227"/>
    <mergeCell ref="G208:H208"/>
    <mergeCell ref="G209:H209"/>
    <mergeCell ref="G210:H210"/>
    <mergeCell ref="C222:I222"/>
    <mergeCell ref="C225:E225"/>
    <mergeCell ref="E192:G192"/>
    <mergeCell ref="F225:I225"/>
    <mergeCell ref="C206:F206"/>
    <mergeCell ref="C204:F204"/>
    <mergeCell ref="C198:J198"/>
    <mergeCell ref="C220:E220"/>
    <mergeCell ref="F214:H214"/>
    <mergeCell ref="F215:H215"/>
    <mergeCell ref="F216:H216"/>
    <mergeCell ref="F217:H217"/>
    <mergeCell ref="F218:H218"/>
    <mergeCell ref="F219:H219"/>
    <mergeCell ref="E167:F167"/>
    <mergeCell ref="E173:F173"/>
    <mergeCell ref="E174:F174"/>
    <mergeCell ref="G206:H206"/>
    <mergeCell ref="E193:G193"/>
    <mergeCell ref="E194:G194"/>
    <mergeCell ref="C202:F202"/>
    <mergeCell ref="G202:H202"/>
    <mergeCell ref="H189:I189"/>
    <mergeCell ref="E188:G188"/>
    <mergeCell ref="E189:G189"/>
    <mergeCell ref="E196:G196"/>
    <mergeCell ref="E169:F169"/>
    <mergeCell ref="E170:F170"/>
    <mergeCell ref="E171:F171"/>
    <mergeCell ref="E172:F172"/>
    <mergeCell ref="H192:I192"/>
    <mergeCell ref="H193:I193"/>
    <mergeCell ref="H194:I194"/>
    <mergeCell ref="H195:I195"/>
    <mergeCell ref="E168:F168"/>
    <mergeCell ref="F224:H224"/>
    <mergeCell ref="C224:E224"/>
    <mergeCell ref="F223:I223"/>
    <mergeCell ref="C213:I213"/>
    <mergeCell ref="C211:F211"/>
    <mergeCell ref="G211:H211"/>
    <mergeCell ref="H196:I196"/>
    <mergeCell ref="H188:I188"/>
    <mergeCell ref="C223:E223"/>
    <mergeCell ref="F220:H220"/>
    <mergeCell ref="C205:F205"/>
    <mergeCell ref="G205:H205"/>
    <mergeCell ref="C207:F207"/>
    <mergeCell ref="C208:F208"/>
    <mergeCell ref="C209:F209"/>
    <mergeCell ref="C210:F210"/>
    <mergeCell ref="G207:H207"/>
    <mergeCell ref="C214:E214"/>
    <mergeCell ref="C215:E215"/>
    <mergeCell ref="C216:E216"/>
    <mergeCell ref="C217:E217"/>
    <mergeCell ref="C218:E218"/>
    <mergeCell ref="C219:E219"/>
    <mergeCell ref="H191:I191"/>
    <mergeCell ref="C66:H66"/>
    <mergeCell ref="D83:D84"/>
    <mergeCell ref="E195:G195"/>
    <mergeCell ref="H190:I190"/>
    <mergeCell ref="C67:E67"/>
    <mergeCell ref="C68:E68"/>
    <mergeCell ref="C69:E69"/>
    <mergeCell ref="C70:E70"/>
    <mergeCell ref="C71:E71"/>
    <mergeCell ref="C72:E72"/>
    <mergeCell ref="D96:D97"/>
    <mergeCell ref="D98:D99"/>
    <mergeCell ref="D100:D101"/>
    <mergeCell ref="C159:D159"/>
    <mergeCell ref="G159:H159"/>
    <mergeCell ref="C160:D160"/>
    <mergeCell ref="C161:D161"/>
    <mergeCell ref="E190:G190"/>
    <mergeCell ref="E191:G191"/>
    <mergeCell ref="C74:J74"/>
    <mergeCell ref="D89:D94"/>
    <mergeCell ref="C158:J158"/>
    <mergeCell ref="C165:J165"/>
    <mergeCell ref="E166:F166"/>
    <mergeCell ref="C49:E49"/>
    <mergeCell ref="C50:E50"/>
    <mergeCell ref="C25:D25"/>
    <mergeCell ref="C26:D26"/>
    <mergeCell ref="C36:D36"/>
    <mergeCell ref="C37:D37"/>
    <mergeCell ref="D32:E32"/>
    <mergeCell ref="D33:E33"/>
    <mergeCell ref="E27:F27"/>
    <mergeCell ref="F32:G32"/>
    <mergeCell ref="F33:G33"/>
    <mergeCell ref="C40:H40"/>
    <mergeCell ref="C41:I41"/>
    <mergeCell ref="C42:I42"/>
    <mergeCell ref="C43:H43"/>
    <mergeCell ref="C44:I44"/>
    <mergeCell ref="C45:I45"/>
    <mergeCell ref="H29:I29"/>
    <mergeCell ref="C21:J21"/>
    <mergeCell ref="C20:J20"/>
    <mergeCell ref="F35:G35"/>
    <mergeCell ref="F36:H36"/>
    <mergeCell ref="F37:H37"/>
    <mergeCell ref="C46:E46"/>
    <mergeCell ref="C47:E47"/>
    <mergeCell ref="C48:E48"/>
    <mergeCell ref="H32:I32"/>
    <mergeCell ref="D85:D88"/>
    <mergeCell ref="C51:E51"/>
    <mergeCell ref="C3:J3"/>
    <mergeCell ref="C4:J4"/>
    <mergeCell ref="H33:I33"/>
    <mergeCell ref="H34:I34"/>
    <mergeCell ref="H35:I35"/>
    <mergeCell ref="G24:I24"/>
    <mergeCell ref="C5:J5"/>
    <mergeCell ref="C11:F11"/>
    <mergeCell ref="C14:F14"/>
    <mergeCell ref="C15:F15"/>
    <mergeCell ref="C12:F12"/>
    <mergeCell ref="C13:F13"/>
    <mergeCell ref="E25:F25"/>
    <mergeCell ref="E26:F26"/>
    <mergeCell ref="G25:I25"/>
    <mergeCell ref="G26:I26"/>
    <mergeCell ref="G27:I27"/>
    <mergeCell ref="F34:G34"/>
    <mergeCell ref="C18:I18"/>
    <mergeCell ref="C17:I17"/>
    <mergeCell ref="E24:F24"/>
    <mergeCell ref="C23:I23"/>
    <mergeCell ref="D111:D115"/>
    <mergeCell ref="D116:D117"/>
    <mergeCell ref="C2:G2"/>
    <mergeCell ref="C76:I76"/>
    <mergeCell ref="G204:H204"/>
    <mergeCell ref="C200:I200"/>
    <mergeCell ref="C201:F201"/>
    <mergeCell ref="G201:H201"/>
    <mergeCell ref="C203:F203"/>
    <mergeCell ref="G203:H203"/>
    <mergeCell ref="C27:D27"/>
    <mergeCell ref="C28:F28"/>
    <mergeCell ref="C29:F29"/>
    <mergeCell ref="C31:I31"/>
    <mergeCell ref="C24:D24"/>
    <mergeCell ref="D34:E34"/>
    <mergeCell ref="D35:E35"/>
    <mergeCell ref="C7:J7"/>
    <mergeCell ref="C9:H9"/>
    <mergeCell ref="C10:F10"/>
    <mergeCell ref="C140:C142"/>
    <mergeCell ref="C143:C145"/>
    <mergeCell ref="C146:C151"/>
    <mergeCell ref="D78:D79"/>
    <mergeCell ref="D146:D148"/>
    <mergeCell ref="D149:D151"/>
    <mergeCell ref="C78:C125"/>
    <mergeCell ref="C126:C139"/>
    <mergeCell ref="H28:I28"/>
    <mergeCell ref="J45:J46"/>
    <mergeCell ref="C153:C155"/>
    <mergeCell ref="C187:I187"/>
    <mergeCell ref="C176:I176"/>
    <mergeCell ref="C53:H53"/>
    <mergeCell ref="C54:E54"/>
    <mergeCell ref="C55:E55"/>
    <mergeCell ref="C56:E56"/>
    <mergeCell ref="C57:E57"/>
    <mergeCell ref="C58:E58"/>
    <mergeCell ref="C59:E59"/>
    <mergeCell ref="C60:E60"/>
    <mergeCell ref="C61:E61"/>
    <mergeCell ref="C62:E62"/>
    <mergeCell ref="C63:E63"/>
    <mergeCell ref="C64:E64"/>
    <mergeCell ref="D120:D125"/>
    <mergeCell ref="D143:D144"/>
    <mergeCell ref="D102:D109"/>
  </mergeCells>
  <dataValidations count="14">
    <dataValidation type="list" allowBlank="1" showInputMessage="1" showErrorMessage="1" sqref="G29 I224 I196 I37:I38 E37:E38 H189:H196 I189 I215:I216 I218:I220" xr:uid="{00000000-0002-0000-0200-000000000000}">
      <formula1>$U$3:$U$4</formula1>
    </dataValidation>
    <dataValidation type="list" allowBlank="1" showInputMessage="1" showErrorMessage="1" sqref="J25:J27 J33:J35 J29 J160:J163 J167:J174 J178:J185 J201:J211 J223:J225 J189:J196 J78:J156 J18 J11:J15 J37:J38 J53:J72 J40 J44 J42 J47:J51 J215:J216 J218:J220" xr:uid="{00000000-0002-0000-0200-000001000000}">
      <formula1>$N$4:$N$5</formula1>
    </dataValidation>
    <dataValidation type="list" allowBlank="1" showInputMessage="1" showErrorMessage="1" sqref="F78:F156" xr:uid="{00000000-0002-0000-0200-000003000000}">
      <formula1>$V$3:$V$4</formula1>
    </dataValidation>
    <dataValidation type="list" allowBlank="1" showInputMessage="1" showErrorMessage="1" sqref="G78:G125" xr:uid="{00000000-0002-0000-0200-000004000000}">
      <formula1>$T$3:$T$5</formula1>
    </dataValidation>
    <dataValidation type="list" allowBlank="1" showInputMessage="1" showErrorMessage="1" sqref="D156" xr:uid="{00000000-0002-0000-0200-000005000000}">
      <formula1>INDIRECT(VLOOKUP(C156,$N$78:$O$156,2,FALSE))</formula1>
    </dataValidation>
    <dataValidation type="list" allowBlank="1" showInputMessage="1" showErrorMessage="1" sqref="J68:J72 J55:J64" xr:uid="{38AF7D80-07E9-4139-AF69-E75DB38735AB}">
      <formula1>$R$4:$R$5</formula1>
    </dataValidation>
    <dataValidation allowBlank="1" showErrorMessage="1" prompt="Please provide this information for degradation products. For additional rows, please click + on the left-hand side of row 75." sqref="C68" xr:uid="{5C0D2F1E-4549-4CA0-ACC0-7813B1424A2A}"/>
    <dataValidation allowBlank="1" showErrorMessage="1" sqref="C55:E64" xr:uid="{5A13DDA9-2CE8-4AAE-8E9D-A9711C11D57A}"/>
    <dataValidation type="list" allowBlank="1" showInputMessage="1" showErrorMessage="1" sqref="I43" xr:uid="{4BCC239D-0CDD-40ED-801D-D593E3D6969D}">
      <formula1>O2:O3</formula1>
    </dataValidation>
    <dataValidation type="list" allowBlank="1" showErrorMessage="1" sqref="I40" xr:uid="{1FC673BF-D0D8-4535-8476-CC6B57A5A399}">
      <formula1>$O$2:$O$3</formula1>
    </dataValidation>
    <dataValidation allowBlank="1" showInputMessage="1" showErrorMessage="1" prompt="Please provide this information for each end-use and/or application for which you are applying. For additional rows, please click + on the left-hand side of row 173." sqref="C167" xr:uid="{9FAD142A-EE67-4C08-AA46-87C3D975BBF3}"/>
    <dataValidation allowBlank="1" showInputMessage="1" showErrorMessage="1" prompt="Please provide this information for each end-use and/or application for which you are applying. For additional rows, please click + on the left-hand side of row 184." sqref="C178" xr:uid="{2B08A272-843C-4BD3-935E-AFB98869C95D}"/>
    <dataValidation allowBlank="1" showInputMessage="1" showErrorMessage="1" prompt="Please provide this information for each end-use and/or application for which you are applying. For additional rows, please click + on the left-hand side of row 195." sqref="C189" xr:uid="{52F5C9CE-4B17-45BE-BCAE-42EB81C90AD9}"/>
    <dataValidation type="custom" allowBlank="1" showInputMessage="1" showErrorMessage="1" sqref="C76:I76" xr:uid="{C18D7291-65DC-4EEB-BA09-C4E4FBC0E9F3}">
      <formula1>"&lt;0&gt;0"</formula1>
    </dataValidation>
  </dataValidations>
  <hyperlinks>
    <hyperlink ref="C76:I76" r:id="rId1" display="https://www.epa.gov/snap/snap-substitutes-sector" xr:uid="{C2EFB4F0-B33C-4B07-9382-F36881D6EFE0}"/>
  </hyperlinks>
  <printOptions horizontalCentered="1"/>
  <pageMargins left="0.25" right="0.25" top="0.75" bottom="0.75" header="0.3" footer="0.3"/>
  <pageSetup scale="59" fitToHeight="6" orientation="portrait" r:id="rId2"/>
  <headerFooter>
    <oddHeader>&amp;CPart III: General Information</oddHeader>
    <oddFooter>&amp;CNOTE: Please [Bracket] the information you claim as confidential
&amp;P of &amp;N</oddFooter>
  </headerFooter>
  <extLst>
    <ext xmlns:x14="http://schemas.microsoft.com/office/spreadsheetml/2009/9/main" uri="{78C0D931-6437-407d-A8EE-F0AAD7539E65}">
      <x14:conditionalFormattings>
        <x14:conditionalFormatting xmlns:xm="http://schemas.microsoft.com/office/excel/2006/main">
          <x14:cfRule type="expression" priority="40" id="{6124DA4D-61AE-4F5B-BD0D-4C0FB4BB1A64}">
            <xm:f>'Part I Introduction &amp; CBI'!$V$82&gt;0</xm:f>
            <x14:dxf>
              <fill>
                <patternFill>
                  <bgColor theme="7" tint="0.79998168889431442"/>
                </patternFill>
              </fill>
            </x14:dxf>
          </x14:cfRule>
          <xm:sqref>D78:D79</xm:sqref>
        </x14:conditionalFormatting>
        <x14:conditionalFormatting xmlns:xm="http://schemas.microsoft.com/office/excel/2006/main">
          <x14:cfRule type="expression" priority="39" id="{EC8A38D1-099A-4E3C-84EE-FC1FB16D083D}">
            <xm:f>'Part I Introduction &amp; CBI'!$V$83&gt;0</xm:f>
            <x14:dxf>
              <fill>
                <patternFill>
                  <bgColor theme="7" tint="0.79998168889431442"/>
                </patternFill>
              </fill>
            </x14:dxf>
          </x14:cfRule>
          <xm:sqref>D83:D84</xm:sqref>
        </x14:conditionalFormatting>
        <x14:conditionalFormatting xmlns:xm="http://schemas.microsoft.com/office/excel/2006/main">
          <x14:cfRule type="expression" priority="38" id="{BB78D937-1BC0-442D-89B5-03C158067EC2}">
            <xm:f>'Part I Introduction &amp; CBI'!$V$84&gt;0</xm:f>
            <x14:dxf>
              <fill>
                <patternFill>
                  <bgColor theme="7" tint="0.79998168889431442"/>
                </patternFill>
              </fill>
            </x14:dxf>
          </x14:cfRule>
          <xm:sqref>D98:D99</xm:sqref>
        </x14:conditionalFormatting>
        <x14:conditionalFormatting xmlns:xm="http://schemas.microsoft.com/office/excel/2006/main">
          <x14:cfRule type="expression" priority="37" id="{EFA75A9C-4CE2-414A-97B1-C4038CA3019B}">
            <xm:f>'Part I Introduction &amp; CBI'!$V$85&gt;0</xm:f>
            <x14:dxf>
              <fill>
                <patternFill>
                  <bgColor theme="7" tint="0.79998168889431442"/>
                </patternFill>
              </fill>
            </x14:dxf>
          </x14:cfRule>
          <xm:sqref>D100:D101</xm:sqref>
        </x14:conditionalFormatting>
        <x14:conditionalFormatting xmlns:xm="http://schemas.microsoft.com/office/excel/2006/main">
          <x14:cfRule type="expression" priority="36" id="{8FBC4403-8CAE-4B45-A8E9-67BEE2C89617}">
            <xm:f>'Part I Introduction &amp; CBI'!$V$86&gt;0</xm:f>
            <x14:dxf>
              <fill>
                <patternFill>
                  <bgColor theme="7" tint="0.79998168889431442"/>
                </patternFill>
              </fill>
            </x14:dxf>
          </x14:cfRule>
          <xm:sqref>D82</xm:sqref>
        </x14:conditionalFormatting>
        <x14:conditionalFormatting xmlns:xm="http://schemas.microsoft.com/office/excel/2006/main">
          <x14:cfRule type="expression" priority="35" id="{7B31F4DC-CA56-497F-8794-0FA1AFD72A4F}">
            <xm:f>'Part I Introduction &amp; CBI'!$V$87&gt;0</xm:f>
            <x14:dxf>
              <fill>
                <patternFill>
                  <bgColor theme="7" tint="0.79998168889431442"/>
                </patternFill>
              </fill>
            </x14:dxf>
          </x14:cfRule>
          <xm:sqref>D81</xm:sqref>
        </x14:conditionalFormatting>
        <x14:conditionalFormatting xmlns:xm="http://schemas.microsoft.com/office/excel/2006/main">
          <x14:cfRule type="expression" priority="34" id="{14F4DD3F-8CBE-430B-8355-9C020B103605}">
            <xm:f>'Part I Introduction &amp; CBI'!$V$88&gt;0</xm:f>
            <x14:dxf>
              <fill>
                <patternFill>
                  <bgColor theme="7" tint="0.79998168889431442"/>
                </patternFill>
              </fill>
            </x14:dxf>
          </x14:cfRule>
          <xm:sqref>D80</xm:sqref>
        </x14:conditionalFormatting>
        <x14:conditionalFormatting xmlns:xm="http://schemas.microsoft.com/office/excel/2006/main">
          <x14:cfRule type="expression" priority="23" id="{675E0A19-04A1-439C-A6E8-C13E90E687EB}">
            <xm:f>'Part I Introduction &amp; CBI'!$V$92&gt;0</xm:f>
            <x14:dxf>
              <fill>
                <patternFill>
                  <bgColor theme="7" tint="0.79998168889431442"/>
                </patternFill>
              </fill>
            </x14:dxf>
          </x14:cfRule>
          <xm:sqref>D85:D88</xm:sqref>
        </x14:conditionalFormatting>
        <x14:conditionalFormatting xmlns:xm="http://schemas.microsoft.com/office/excel/2006/main">
          <x14:cfRule type="expression" priority="22" id="{9095E945-E4F7-4235-8DA4-21E4C3AD3A94}">
            <xm:f>'Part I Introduction &amp; CBI'!$V$93&gt;0</xm:f>
            <x14:dxf>
              <fill>
                <patternFill>
                  <bgColor theme="7" tint="0.79998168889431442"/>
                </patternFill>
              </fill>
            </x14:dxf>
          </x14:cfRule>
          <xm:sqref>D102:D109</xm:sqref>
        </x14:conditionalFormatting>
        <x14:conditionalFormatting xmlns:xm="http://schemas.microsoft.com/office/excel/2006/main">
          <x14:cfRule type="expression" priority="31" id="{956C7DA4-5259-4340-B179-ED5EE7BAC856}">
            <xm:f>'Part I Introduction &amp; CBI'!$V$94&gt;0</xm:f>
            <x14:dxf>
              <fill>
                <patternFill>
                  <bgColor theme="7" tint="0.79998168889431442"/>
                </patternFill>
              </fill>
            </x14:dxf>
          </x14:cfRule>
          <xm:sqref>D110</xm:sqref>
        </x14:conditionalFormatting>
        <x14:conditionalFormatting xmlns:xm="http://schemas.microsoft.com/office/excel/2006/main">
          <x14:cfRule type="expression" priority="30" id="{46994419-DEAD-4F8B-801E-CA297B6EEDD5}">
            <xm:f>'Part I Introduction &amp; CBI'!$V$95&gt;0</xm:f>
            <x14:dxf>
              <fill>
                <patternFill>
                  <bgColor theme="7" tint="0.79998168889431442"/>
                </patternFill>
              </fill>
            </x14:dxf>
          </x14:cfRule>
          <xm:sqref>D89:D94</xm:sqref>
        </x14:conditionalFormatting>
        <x14:conditionalFormatting xmlns:xm="http://schemas.microsoft.com/office/excel/2006/main">
          <x14:cfRule type="expression" priority="29" id="{5A2F54F3-4E6B-498C-BC09-B503513D7A27}">
            <xm:f>'Part I Introduction &amp; CBI'!$V$96&gt;0</xm:f>
            <x14:dxf>
              <fill>
                <patternFill>
                  <bgColor theme="7" tint="0.79998168889431442"/>
                </patternFill>
              </fill>
            </x14:dxf>
          </x14:cfRule>
          <xm:sqref>D95</xm:sqref>
        </x14:conditionalFormatting>
        <x14:conditionalFormatting xmlns:xm="http://schemas.microsoft.com/office/excel/2006/main">
          <x14:cfRule type="expression" priority="28" id="{397DBF67-0698-487F-9AF5-D6485DE2BEA1}">
            <xm:f>'Part I Introduction &amp; CBI'!$V$98&gt;0</xm:f>
            <x14:dxf>
              <fill>
                <patternFill>
                  <bgColor theme="7" tint="0.79998168889431442"/>
                </patternFill>
              </fill>
            </x14:dxf>
          </x14:cfRule>
          <xm:sqref>D96:D97</xm:sqref>
        </x14:conditionalFormatting>
        <x14:conditionalFormatting xmlns:xm="http://schemas.microsoft.com/office/excel/2006/main">
          <x14:cfRule type="expression" priority="25" id="{1B3DFA2F-B449-4BD5-8A41-C2736D58B982}">
            <xm:f>'Part I Introduction &amp; CBI'!$V$90&gt;0</xm:f>
            <x14:dxf>
              <fill>
                <patternFill>
                  <bgColor theme="7" tint="0.79998168889431442"/>
                </patternFill>
              </fill>
            </x14:dxf>
          </x14:cfRule>
          <xm:sqref>D111:D115</xm:sqref>
        </x14:conditionalFormatting>
        <x14:conditionalFormatting xmlns:xm="http://schemas.microsoft.com/office/excel/2006/main">
          <x14:cfRule type="expression" priority="26" id="{5BDCF317-A29A-4B70-9BF7-7C97FD09CDA0}">
            <xm:f>'Part I Introduction &amp; CBI'!$V$89&gt;0</xm:f>
            <x14:dxf>
              <fill>
                <patternFill>
                  <bgColor theme="7" tint="0.79998168889431442"/>
                </patternFill>
              </fill>
            </x14:dxf>
          </x14:cfRule>
          <xm:sqref>D118</xm:sqref>
        </x14:conditionalFormatting>
        <x14:conditionalFormatting xmlns:xm="http://schemas.microsoft.com/office/excel/2006/main">
          <x14:cfRule type="expression" priority="24" id="{3AF2CFE6-886D-4B2D-8E3C-D095B0593A65}">
            <xm:f>'Part I Introduction &amp; CBI'!$V$91&gt;0</xm:f>
            <x14:dxf>
              <fill>
                <patternFill>
                  <bgColor theme="7" tint="0.79998168889431442"/>
                </patternFill>
              </fill>
            </x14:dxf>
          </x14:cfRule>
          <xm:sqref>D116:D117</xm:sqref>
        </x14:conditionalFormatting>
        <x14:conditionalFormatting xmlns:xm="http://schemas.microsoft.com/office/excel/2006/main">
          <x14:cfRule type="expression" priority="21" id="{12B30C9D-1A8C-4361-A993-B7DC92C5F36E}">
            <xm:f>'Part I Introduction &amp; CBI'!$V$97&gt;0</xm:f>
            <x14:dxf>
              <fill>
                <patternFill>
                  <bgColor theme="7" tint="0.79998168889431442"/>
                </patternFill>
              </fill>
            </x14:dxf>
          </x14:cfRule>
          <xm:sqref>D119</xm:sqref>
        </x14:conditionalFormatting>
        <x14:conditionalFormatting xmlns:xm="http://schemas.microsoft.com/office/excel/2006/main">
          <x14:cfRule type="expression" priority="20" id="{DFA83AF6-A3C8-4435-8F6D-ED3B74A64734}">
            <xm:f>'Part I Introduction &amp; CBI'!$V$99&gt;0</xm:f>
            <x14:dxf>
              <fill>
                <patternFill>
                  <bgColor theme="7" tint="0.79998168889431442"/>
                </patternFill>
              </fill>
            </x14:dxf>
          </x14:cfRule>
          <xm:sqref>D120:D125</xm:sqref>
        </x14:conditionalFormatting>
        <x14:conditionalFormatting xmlns:xm="http://schemas.microsoft.com/office/excel/2006/main">
          <x14:cfRule type="expression" priority="18" id="{A187BACE-7A81-4A3B-A65D-ABCEB8A16213}">
            <xm:f>COUNTIF('Part I Introduction &amp; CBI'!C25:C30, C78:C125)</xm:f>
            <x14:dxf>
              <fill>
                <patternFill>
                  <bgColor theme="7" tint="0.79998168889431442"/>
                </patternFill>
              </fill>
            </x14:dxf>
          </x14:cfRule>
          <xm:sqref>C78:C125</xm:sqref>
        </x14:conditionalFormatting>
        <x14:conditionalFormatting xmlns:xm="http://schemas.microsoft.com/office/excel/2006/main">
          <x14:cfRule type="expression" priority="17" id="{24628B8B-0589-4B81-BC4F-26B7A2453F06}">
            <xm:f>COUNTIF('Part I Introduction &amp; CBI'!C25:C30, C126:C139)</xm:f>
            <x14:dxf>
              <fill>
                <patternFill>
                  <bgColor theme="7" tint="0.79998168889431442"/>
                </patternFill>
              </fill>
            </x14:dxf>
          </x14:cfRule>
          <xm:sqref>C126:C139</xm:sqref>
        </x14:conditionalFormatting>
        <x14:conditionalFormatting xmlns:xm="http://schemas.microsoft.com/office/excel/2006/main">
          <x14:cfRule type="expression" priority="16" id="{76E7BD35-DAEA-47A5-B8A1-F6883F0FB8E0}">
            <xm:f>COUNTIF('Part I Introduction &amp; CBI'!C25:C30, C140:C142)</xm:f>
            <x14:dxf>
              <fill>
                <patternFill>
                  <bgColor theme="7" tint="0.79998168889431442"/>
                </patternFill>
              </fill>
            </x14:dxf>
          </x14:cfRule>
          <xm:sqref>C140:C142</xm:sqref>
        </x14:conditionalFormatting>
        <x14:conditionalFormatting xmlns:xm="http://schemas.microsoft.com/office/excel/2006/main">
          <x14:cfRule type="expression" priority="15" id="{3164D11C-73A4-4E3B-974B-44A293E1E5AA}">
            <xm:f>COUNTIF('Part I Introduction &amp; CBI'!C25:C30, C143:C145)</xm:f>
            <x14:dxf>
              <fill>
                <patternFill>
                  <bgColor theme="7" tint="0.79998168889431442"/>
                </patternFill>
              </fill>
            </x14:dxf>
          </x14:cfRule>
          <xm:sqref>C143:C145</xm:sqref>
        </x14:conditionalFormatting>
        <x14:conditionalFormatting xmlns:xm="http://schemas.microsoft.com/office/excel/2006/main">
          <x14:cfRule type="expression" priority="14" id="{0BA34012-5D40-4DCE-BF43-DFB1FF291D02}">
            <xm:f>COUNTIF('Part I Introduction &amp; CBI'!C25:C30, C146:C151)</xm:f>
            <x14:dxf>
              <fill>
                <patternFill>
                  <bgColor theme="7" tint="0.79998168889431442"/>
                </patternFill>
              </fill>
            </x14:dxf>
          </x14:cfRule>
          <xm:sqref>C146:C151</xm:sqref>
        </x14:conditionalFormatting>
        <x14:conditionalFormatting xmlns:xm="http://schemas.microsoft.com/office/excel/2006/main">
          <x14:cfRule type="expression" priority="13" id="{154881F4-6FC7-4236-9731-A45E70421F6A}">
            <xm:f>COUNTIF('Part I Introduction &amp; CBI'!C25:C30, 'Part I Introduction &amp; CBI'!$AA$81)</xm:f>
            <x14:dxf>
              <fill>
                <patternFill>
                  <bgColor theme="7" tint="0.79998168889431442"/>
                </patternFill>
              </fill>
            </x14:dxf>
          </x14:cfRule>
          <xm:sqref>C152</xm:sqref>
        </x14:conditionalFormatting>
        <x14:conditionalFormatting xmlns:xm="http://schemas.microsoft.com/office/excel/2006/main">
          <x14:cfRule type="expression" priority="12" id="{0CFA0B28-5376-4C6B-BC70-82C1787E3E6E}">
            <xm:f>COUNTIF('Part I Introduction &amp; CBI'!C25:C30, C153:C155)</xm:f>
            <x14:dxf>
              <fill>
                <patternFill>
                  <bgColor theme="7" tint="0.79998168889431442"/>
                </patternFill>
              </fill>
            </x14:dxf>
          </x14:cfRule>
          <xm:sqref>C153:C155</xm:sqref>
        </x14:conditionalFormatting>
        <x14:conditionalFormatting xmlns:xm="http://schemas.microsoft.com/office/excel/2006/main">
          <x14:cfRule type="expression" priority="11" id="{AFACDD38-CD48-4362-9CFA-613BB06493DA}">
            <xm:f>COUNTIF('Part I Introduction &amp; CBI'!C25:C30, C156)</xm:f>
            <x14:dxf>
              <fill>
                <patternFill>
                  <bgColor theme="7" tint="0.79998168889431442"/>
                </patternFill>
              </fill>
            </x14:dxf>
          </x14:cfRule>
          <xm:sqref>C156</xm:sqref>
        </x14:conditionalFormatting>
        <x14:conditionalFormatting xmlns:xm="http://schemas.microsoft.com/office/excel/2006/main">
          <x14:cfRule type="expression" priority="10" id="{1D0F2106-AE64-4BF7-B122-7E3386596A00}">
            <xm:f>COUNTIF('Part I Introduction &amp; CBI'!C25:C30, 'Part I Introduction &amp; CBI'!$AA$81)</xm:f>
            <x14:dxf>
              <fill>
                <patternFill>
                  <bgColor theme="7" tint="0.79998168889431442"/>
                </patternFill>
              </fill>
            </x14:dxf>
          </x14:cfRule>
          <xm:sqref>D152</xm:sqref>
        </x14:conditionalFormatting>
        <x14:conditionalFormatting xmlns:xm="http://schemas.microsoft.com/office/excel/2006/main">
          <x14:cfRule type="expression" priority="9" id="{3B10EB56-D61F-4C52-B5DE-0A59EF1B84DC}">
            <xm:f>COUNTIF('Part I Introduction &amp; CBI'!C25:C30, C156)</xm:f>
            <x14:dxf>
              <fill>
                <patternFill>
                  <bgColor theme="7" tint="0.79998168889431442"/>
                </patternFill>
              </fill>
            </x14:dxf>
          </x14:cfRule>
          <xm:sqref>D156</xm:sqref>
        </x14:conditionalFormatting>
        <x14:conditionalFormatting xmlns:xm="http://schemas.microsoft.com/office/excel/2006/main">
          <x14:cfRule type="expression" priority="8" id="{551BFED5-DF8F-40E7-B5F9-B09677615F90}">
            <xm:f>COUNTIF('Part I Introduction &amp; CBI'!$D$25:$E$30, D126)</xm:f>
            <x14:dxf>
              <fill>
                <patternFill>
                  <bgColor theme="7" tint="0.79998168889431442"/>
                </patternFill>
              </fill>
            </x14:dxf>
          </x14:cfRule>
          <xm:sqref>D126:D139</xm:sqref>
        </x14:conditionalFormatting>
        <x14:conditionalFormatting xmlns:xm="http://schemas.microsoft.com/office/excel/2006/main">
          <x14:cfRule type="expression" priority="7" id="{127D3280-8D42-46CE-B6CF-A364D54F49C4}">
            <xm:f>COUNTIF('Part I Introduction &amp; CBI'!$D$25:$E$30, 'Part I Introduction &amp; CBI'!$O$82)</xm:f>
            <x14:dxf>
              <fill>
                <patternFill>
                  <bgColor theme="7" tint="0.79998168889431442"/>
                </patternFill>
              </fill>
            </x14:dxf>
          </x14:cfRule>
          <xm:sqref>D140</xm:sqref>
        </x14:conditionalFormatting>
        <x14:conditionalFormatting xmlns:xm="http://schemas.microsoft.com/office/excel/2006/main">
          <x14:cfRule type="expression" priority="6" id="{7F232EFD-6D78-4355-B3EE-F5B15D910C08}">
            <xm:f>COUNTIF('Part I Introduction &amp; CBI'!$D$25:$E$30, D141)</xm:f>
            <x14:dxf>
              <fill>
                <patternFill>
                  <bgColor theme="7" tint="0.79998168889431442"/>
                </patternFill>
              </fill>
            </x14:dxf>
          </x14:cfRule>
          <xm:sqref>D141:D142</xm:sqref>
        </x14:conditionalFormatting>
        <x14:conditionalFormatting xmlns:xm="http://schemas.microsoft.com/office/excel/2006/main">
          <x14:cfRule type="expression" priority="5" id="{C7D7F63A-F07E-41A0-8D7A-62C366537927}">
            <xm:f>COUNTIF('Part I Introduction &amp; CBI'!D25:E30, D143)</xm:f>
            <x14:dxf>
              <fill>
                <patternFill>
                  <bgColor theme="7" tint="0.79998168889431442"/>
                </patternFill>
              </fill>
            </x14:dxf>
          </x14:cfRule>
          <xm:sqref>D143:D144</xm:sqref>
        </x14:conditionalFormatting>
        <x14:conditionalFormatting xmlns:xm="http://schemas.microsoft.com/office/excel/2006/main">
          <x14:cfRule type="expression" priority="4" id="{486BC0F7-49E0-4346-A34F-364ECE73C059}">
            <xm:f>COUNTIF('Part I Introduction &amp; CBI'!D25:E30, 'Part I Introduction &amp; CBI'!$P$83)</xm:f>
            <x14:dxf>
              <fill>
                <patternFill>
                  <bgColor theme="7" tint="0.79998168889431442"/>
                </patternFill>
              </fill>
            </x14:dxf>
          </x14:cfRule>
          <xm:sqref>D145</xm:sqref>
        </x14:conditionalFormatting>
        <x14:conditionalFormatting xmlns:xm="http://schemas.microsoft.com/office/excel/2006/main">
          <x14:cfRule type="expression" priority="3" id="{7C61BAB0-AEA2-44FE-B38A-92B2D1B75C6A}">
            <xm:f>COUNTIF('Part I Introduction &amp; CBI'!D25:E30, D146)</xm:f>
            <x14:dxf>
              <fill>
                <patternFill>
                  <bgColor theme="7" tint="0.79998168889431442"/>
                </patternFill>
              </fill>
            </x14:dxf>
          </x14:cfRule>
          <xm:sqref>D146:D148</xm:sqref>
        </x14:conditionalFormatting>
        <x14:conditionalFormatting xmlns:xm="http://schemas.microsoft.com/office/excel/2006/main">
          <x14:cfRule type="expression" priority="2" id="{DFF92509-8959-427F-96FD-072FD0B46A31}">
            <xm:f>COUNTIF('Part I Introduction &amp; CBI'!D25:E30, D149)</xm:f>
            <x14:dxf>
              <fill>
                <patternFill>
                  <bgColor theme="7" tint="0.79998168889431442"/>
                </patternFill>
              </fill>
            </x14:dxf>
          </x14:cfRule>
          <xm:sqref>D149:D151</xm:sqref>
        </x14:conditionalFormatting>
        <x14:conditionalFormatting xmlns:xm="http://schemas.microsoft.com/office/excel/2006/main">
          <x14:cfRule type="expression" priority="1" id="{1D5758D4-BEC1-4744-B2B6-8120EE3F3A34}">
            <xm:f>COUNTIF('Part I Introduction &amp; CBI'!$D$25:$E$30, D153)</xm:f>
            <x14:dxf>
              <fill>
                <patternFill>
                  <bgColor theme="7" tint="0.79998168889431442"/>
                </patternFill>
              </fill>
            </x14:dxf>
          </x14:cfRule>
          <xm:sqref>D153:D155</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pageSetUpPr fitToPage="1"/>
  </sheetPr>
  <dimension ref="A1:UA118"/>
  <sheetViews>
    <sheetView zoomScaleNormal="100" workbookViewId="0">
      <selection activeCell="C11" sqref="C11"/>
    </sheetView>
  </sheetViews>
  <sheetFormatPr defaultColWidth="9.28515625" defaultRowHeight="15" outlineLevelRow="1" x14ac:dyDescent="0.25"/>
  <cols>
    <col min="1" max="1" width="3.5703125" style="2" customWidth="1"/>
    <col min="2" max="2" width="4.7109375" style="1" customWidth="1"/>
    <col min="3" max="3" width="27.7109375" style="1" customWidth="1"/>
    <col min="4" max="4" width="31.28515625" style="1" customWidth="1"/>
    <col min="5" max="5" width="25.7109375" style="1" customWidth="1"/>
    <col min="6" max="6" width="22.5703125" style="1" customWidth="1"/>
    <col min="7" max="7" width="21" style="1" customWidth="1"/>
    <col min="8" max="8" width="19.42578125" style="1" customWidth="1"/>
    <col min="9" max="9" width="5" style="111" customWidth="1"/>
    <col min="10" max="10" width="5" style="1" customWidth="1"/>
    <col min="11" max="11" width="4.7109375" style="2" customWidth="1"/>
    <col min="12" max="12" width="9.28515625" style="169"/>
    <col min="13" max="14" width="12.5703125" style="1" hidden="1" customWidth="1"/>
    <col min="15" max="15" width="27.7109375" style="1" hidden="1" customWidth="1"/>
    <col min="16" max="16" width="21" style="1" hidden="1" customWidth="1"/>
    <col min="17" max="17" width="17.28515625" style="1" hidden="1" customWidth="1"/>
    <col min="18" max="18" width="18.28515625" style="1" hidden="1" customWidth="1"/>
    <col min="19" max="19" width="10.28515625" style="1" customWidth="1"/>
    <col min="20" max="49" width="9.28515625" style="1" customWidth="1"/>
    <col min="50" max="16384" width="9.28515625" style="1"/>
  </cols>
  <sheetData>
    <row r="1" spans="1:547" s="2" customFormat="1" x14ac:dyDescent="0.25">
      <c r="I1" s="110"/>
      <c r="L1" s="169"/>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row>
    <row r="2" spans="1:547" x14ac:dyDescent="0.25">
      <c r="C2" s="289"/>
      <c r="D2" s="289"/>
      <c r="E2" s="289"/>
      <c r="F2" s="289"/>
      <c r="G2" s="31"/>
      <c r="H2" s="31"/>
      <c r="I2" s="106"/>
      <c r="J2" s="30"/>
    </row>
    <row r="3" spans="1:547" ht="54.75" customHeight="1" x14ac:dyDescent="0.25">
      <c r="C3" s="290" t="s">
        <v>73</v>
      </c>
      <c r="D3" s="290"/>
      <c r="E3" s="290"/>
      <c r="F3" s="290"/>
      <c r="G3" s="290"/>
      <c r="H3" s="290"/>
      <c r="I3" s="290"/>
      <c r="J3" s="3"/>
      <c r="O3" s="12" t="s">
        <v>72</v>
      </c>
      <c r="S3" s="12"/>
      <c r="T3" s="28" t="s">
        <v>71</v>
      </c>
    </row>
    <row r="4" spans="1:547" ht="36.75" customHeight="1" x14ac:dyDescent="0.25">
      <c r="C4" s="295" t="s">
        <v>105</v>
      </c>
      <c r="D4" s="295"/>
      <c r="E4" s="295"/>
      <c r="F4" s="295"/>
      <c r="G4" s="295"/>
      <c r="H4" s="295"/>
      <c r="I4" s="295"/>
      <c r="J4" s="29"/>
      <c r="O4" s="12" t="s">
        <v>70</v>
      </c>
      <c r="S4" s="12"/>
      <c r="T4" s="28" t="s">
        <v>69</v>
      </c>
    </row>
    <row r="5" spans="1:547" ht="18" customHeight="1" x14ac:dyDescent="0.25">
      <c r="C5" s="338" t="s">
        <v>230</v>
      </c>
      <c r="D5" s="338"/>
      <c r="E5" s="338"/>
      <c r="F5" s="338"/>
      <c r="G5" s="338"/>
      <c r="H5" s="338"/>
      <c r="I5" s="338"/>
      <c r="J5" s="29"/>
      <c r="M5" s="12"/>
      <c r="N5" s="12"/>
      <c r="O5" s="12"/>
      <c r="S5" s="12"/>
      <c r="T5" s="28"/>
    </row>
    <row r="6" spans="1:547" ht="9" customHeight="1" x14ac:dyDescent="0.25">
      <c r="C6" s="51"/>
      <c r="D6" s="51"/>
      <c r="E6" s="51"/>
      <c r="F6" s="51"/>
      <c r="G6" s="51"/>
      <c r="H6" s="51"/>
      <c r="I6" s="107"/>
      <c r="J6" s="29"/>
      <c r="M6" s="12"/>
      <c r="N6" s="68"/>
      <c r="O6" s="12"/>
      <c r="S6" s="12"/>
      <c r="T6" s="28"/>
    </row>
    <row r="7" spans="1:547" ht="19.5" customHeight="1" x14ac:dyDescent="0.25">
      <c r="C7" s="312" t="s">
        <v>79</v>
      </c>
      <c r="D7" s="312"/>
      <c r="E7" s="312"/>
      <c r="F7" s="312"/>
      <c r="G7" s="312"/>
      <c r="H7" s="312"/>
      <c r="I7" s="312"/>
      <c r="J7" s="7"/>
      <c r="M7" s="12" t="s">
        <v>4</v>
      </c>
      <c r="N7" s="12" t="s">
        <v>84</v>
      </c>
      <c r="O7" s="12" t="s">
        <v>68</v>
      </c>
      <c r="S7" s="12"/>
      <c r="T7" s="12"/>
    </row>
    <row r="8" spans="1:547" ht="5.25" customHeight="1" x14ac:dyDescent="0.25">
      <c r="C8" s="15"/>
      <c r="D8" s="15"/>
      <c r="E8" s="15"/>
      <c r="F8" s="15"/>
      <c r="G8" s="15"/>
      <c r="H8" s="15"/>
      <c r="I8" s="8"/>
      <c r="J8" s="7"/>
      <c r="M8" s="12"/>
      <c r="N8" s="68"/>
      <c r="O8" s="12"/>
    </row>
    <row r="9" spans="1:547" ht="44.25" customHeight="1" x14ac:dyDescent="0.25">
      <c r="C9" s="348" t="s">
        <v>235</v>
      </c>
      <c r="D9" s="348"/>
      <c r="E9" s="348"/>
      <c r="F9" s="348"/>
      <c r="G9" s="348"/>
      <c r="H9" s="348"/>
      <c r="M9" s="12"/>
      <c r="N9" s="68"/>
    </row>
    <row r="10" spans="1:547" ht="24" x14ac:dyDescent="0.25">
      <c r="C10" s="222" t="s">
        <v>2</v>
      </c>
      <c r="D10" s="227" t="s">
        <v>1</v>
      </c>
      <c r="E10" s="70" t="s">
        <v>231</v>
      </c>
      <c r="F10" s="222" t="s">
        <v>232</v>
      </c>
      <c r="G10" s="222" t="s">
        <v>233</v>
      </c>
      <c r="H10" s="222" t="s">
        <v>234</v>
      </c>
      <c r="I10" s="225" t="s">
        <v>0</v>
      </c>
      <c r="J10" s="6"/>
    </row>
    <row r="11" spans="1:547" s="87" customFormat="1" x14ac:dyDescent="0.25">
      <c r="A11" s="86"/>
      <c r="C11" s="91"/>
      <c r="D11" s="91"/>
      <c r="E11" s="226"/>
      <c r="F11" s="221"/>
      <c r="G11" s="221"/>
      <c r="H11" s="221"/>
      <c r="I11" s="221"/>
      <c r="J11" s="99"/>
      <c r="K11" s="86"/>
      <c r="L11" s="169" t="str">
        <f t="shared" ref="L11:L18" si="0">IF(I11="X","[Bracket] the information you claim as confidential","")</f>
        <v/>
      </c>
    </row>
    <row r="12" spans="1:547" s="87" customFormat="1" x14ac:dyDescent="0.25">
      <c r="A12" s="86"/>
      <c r="C12" s="91"/>
      <c r="D12" s="91"/>
      <c r="E12" s="226"/>
      <c r="F12" s="221"/>
      <c r="G12" s="221"/>
      <c r="H12" s="221"/>
      <c r="I12" s="221"/>
      <c r="J12" s="99"/>
      <c r="K12" s="86"/>
      <c r="L12" s="169" t="str">
        <f t="shared" si="0"/>
        <v/>
      </c>
    </row>
    <row r="13" spans="1:547" s="87" customFormat="1" x14ac:dyDescent="0.25">
      <c r="A13" s="86"/>
      <c r="C13" s="91"/>
      <c r="D13" s="91"/>
      <c r="E13" s="226"/>
      <c r="F13" s="221"/>
      <c r="G13" s="221"/>
      <c r="H13" s="221"/>
      <c r="I13" s="221"/>
      <c r="J13" s="99"/>
      <c r="K13" s="86"/>
      <c r="L13" s="169" t="str">
        <f t="shared" si="0"/>
        <v/>
      </c>
    </row>
    <row r="14" spans="1:547" s="87" customFormat="1" hidden="1" outlineLevel="1" x14ac:dyDescent="0.25">
      <c r="A14" s="86"/>
      <c r="C14" s="91"/>
      <c r="D14" s="91"/>
      <c r="E14" s="226"/>
      <c r="F14" s="221"/>
      <c r="G14" s="221"/>
      <c r="H14" s="221"/>
      <c r="I14" s="221"/>
      <c r="J14" s="99"/>
      <c r="K14" s="86"/>
      <c r="L14" s="169" t="str">
        <f t="shared" si="0"/>
        <v/>
      </c>
    </row>
    <row r="15" spans="1:547" s="87" customFormat="1" hidden="1" outlineLevel="1" x14ac:dyDescent="0.25">
      <c r="A15" s="86"/>
      <c r="C15" s="91"/>
      <c r="D15" s="91"/>
      <c r="E15" s="226"/>
      <c r="F15" s="221"/>
      <c r="G15" s="221"/>
      <c r="H15" s="221"/>
      <c r="I15" s="221"/>
      <c r="J15" s="99"/>
      <c r="K15" s="86"/>
      <c r="L15" s="169" t="str">
        <f t="shared" si="0"/>
        <v/>
      </c>
    </row>
    <row r="16" spans="1:547" s="87" customFormat="1" hidden="1" outlineLevel="1" x14ac:dyDescent="0.25">
      <c r="A16" s="86"/>
      <c r="C16" s="91"/>
      <c r="D16" s="91"/>
      <c r="E16" s="226"/>
      <c r="F16" s="221"/>
      <c r="G16" s="221"/>
      <c r="H16" s="221"/>
      <c r="I16" s="221"/>
      <c r="J16" s="99"/>
      <c r="K16" s="86"/>
      <c r="L16" s="169" t="str">
        <f t="shared" si="0"/>
        <v/>
      </c>
    </row>
    <row r="17" spans="1:546" s="87" customFormat="1" hidden="1" outlineLevel="1" x14ac:dyDescent="0.25">
      <c r="A17" s="86"/>
      <c r="C17" s="91"/>
      <c r="D17" s="91"/>
      <c r="E17" s="226"/>
      <c r="F17" s="221"/>
      <c r="G17" s="221"/>
      <c r="H17" s="221"/>
      <c r="I17" s="221"/>
      <c r="J17" s="99"/>
      <c r="K17" s="86"/>
      <c r="L17" s="169" t="str">
        <f t="shared" si="0"/>
        <v/>
      </c>
    </row>
    <row r="18" spans="1:546" s="87" customFormat="1" hidden="1" outlineLevel="1" x14ac:dyDescent="0.25">
      <c r="A18" s="86"/>
      <c r="C18" s="91"/>
      <c r="D18" s="91"/>
      <c r="E18" s="226"/>
      <c r="F18" s="221"/>
      <c r="G18" s="221"/>
      <c r="H18" s="221"/>
      <c r="I18" s="221"/>
      <c r="J18" s="99"/>
      <c r="K18" s="86"/>
      <c r="L18" s="169" t="str">
        <f t="shared" si="0"/>
        <v/>
      </c>
    </row>
    <row r="19" spans="1:546" ht="26.25" collapsed="1" x14ac:dyDescent="0.25">
      <c r="C19" s="222" t="s">
        <v>2</v>
      </c>
      <c r="D19" s="318" t="s">
        <v>1</v>
      </c>
      <c r="E19" s="318"/>
      <c r="F19" s="222" t="s">
        <v>398</v>
      </c>
      <c r="G19" s="222" t="s">
        <v>399</v>
      </c>
      <c r="H19" s="222" t="s">
        <v>400</v>
      </c>
      <c r="I19" s="225" t="s">
        <v>0</v>
      </c>
      <c r="J19" s="4"/>
    </row>
    <row r="20" spans="1:546" s="87" customFormat="1" x14ac:dyDescent="0.25">
      <c r="A20" s="86"/>
      <c r="C20" s="237" t="str">
        <f>IF(C11="", "", C11)</f>
        <v/>
      </c>
      <c r="D20" s="342" t="str">
        <f>IF(D11="","",D11)</f>
        <v/>
      </c>
      <c r="E20" s="342"/>
      <c r="F20" s="221"/>
      <c r="G20" s="221"/>
      <c r="H20" s="221"/>
      <c r="I20" s="221"/>
      <c r="J20" s="99"/>
      <c r="K20" s="86"/>
      <c r="L20" s="169" t="str">
        <f t="shared" ref="L20:L27" si="1">IF(I20="X","[Bracket] the information you claim as confidential","")</f>
        <v/>
      </c>
    </row>
    <row r="21" spans="1:546" s="87" customFormat="1" x14ac:dyDescent="0.25">
      <c r="A21" s="86"/>
      <c r="C21" s="237" t="str">
        <f t="shared" ref="C21:C27" si="2">IF(C12="", "", C12)</f>
        <v/>
      </c>
      <c r="D21" s="342" t="str">
        <f t="shared" ref="D21:D27" si="3">IF(D12="","",D12)</f>
        <v/>
      </c>
      <c r="E21" s="342"/>
      <c r="F21" s="221"/>
      <c r="G21" s="221"/>
      <c r="H21" s="221"/>
      <c r="I21" s="221"/>
      <c r="J21" s="99"/>
      <c r="K21" s="86"/>
      <c r="L21" s="169" t="str">
        <f t="shared" si="1"/>
        <v/>
      </c>
    </row>
    <row r="22" spans="1:546" s="87" customFormat="1" x14ac:dyDescent="0.25">
      <c r="A22" s="86"/>
      <c r="C22" s="237" t="str">
        <f t="shared" si="2"/>
        <v/>
      </c>
      <c r="D22" s="342" t="str">
        <f t="shared" si="3"/>
        <v/>
      </c>
      <c r="E22" s="342"/>
      <c r="F22" s="221"/>
      <c r="G22" s="221"/>
      <c r="H22" s="221"/>
      <c r="I22" s="221"/>
      <c r="J22" s="99"/>
      <c r="K22" s="86"/>
      <c r="L22" s="169" t="str">
        <f t="shared" si="1"/>
        <v/>
      </c>
    </row>
    <row r="23" spans="1:546" s="87" customFormat="1" hidden="1" outlineLevel="1" x14ac:dyDescent="0.25">
      <c r="A23" s="86"/>
      <c r="C23" s="237" t="str">
        <f t="shared" si="2"/>
        <v/>
      </c>
      <c r="D23" s="342" t="str">
        <f t="shared" si="3"/>
        <v/>
      </c>
      <c r="E23" s="342"/>
      <c r="F23" s="164"/>
      <c r="G23" s="164"/>
      <c r="H23" s="164"/>
      <c r="I23" s="166"/>
      <c r="J23" s="99"/>
      <c r="K23" s="86"/>
      <c r="L23" s="169" t="str">
        <f t="shared" si="1"/>
        <v/>
      </c>
    </row>
    <row r="24" spans="1:546" s="87" customFormat="1" hidden="1" outlineLevel="1" x14ac:dyDescent="0.25">
      <c r="A24" s="86"/>
      <c r="C24" s="237" t="str">
        <f t="shared" si="2"/>
        <v/>
      </c>
      <c r="D24" s="342" t="str">
        <f t="shared" si="3"/>
        <v/>
      </c>
      <c r="E24" s="342"/>
      <c r="F24" s="164"/>
      <c r="G24" s="164"/>
      <c r="H24" s="164"/>
      <c r="I24" s="166"/>
      <c r="J24" s="99"/>
      <c r="K24" s="86"/>
      <c r="L24" s="169" t="str">
        <f t="shared" si="1"/>
        <v/>
      </c>
    </row>
    <row r="25" spans="1:546" s="87" customFormat="1" hidden="1" outlineLevel="1" x14ac:dyDescent="0.25">
      <c r="A25" s="86"/>
      <c r="C25" s="237" t="str">
        <f t="shared" si="2"/>
        <v/>
      </c>
      <c r="D25" s="342" t="str">
        <f t="shared" si="3"/>
        <v/>
      </c>
      <c r="E25" s="342"/>
      <c r="F25" s="164"/>
      <c r="G25" s="164"/>
      <c r="H25" s="164"/>
      <c r="I25" s="166"/>
      <c r="J25" s="99"/>
      <c r="K25" s="86"/>
      <c r="L25" s="169" t="str">
        <f t="shared" si="1"/>
        <v/>
      </c>
    </row>
    <row r="26" spans="1:546" s="87" customFormat="1" hidden="1" outlineLevel="1" x14ac:dyDescent="0.25">
      <c r="A26" s="86"/>
      <c r="C26" s="237" t="str">
        <f t="shared" si="2"/>
        <v/>
      </c>
      <c r="D26" s="342" t="str">
        <f t="shared" si="3"/>
        <v/>
      </c>
      <c r="E26" s="342"/>
      <c r="F26" s="164"/>
      <c r="G26" s="164"/>
      <c r="H26" s="164"/>
      <c r="I26" s="166"/>
      <c r="J26" s="99"/>
      <c r="K26" s="86"/>
      <c r="L26" s="169" t="str">
        <f t="shared" si="1"/>
        <v/>
      </c>
    </row>
    <row r="27" spans="1:546" s="87" customFormat="1" hidden="1" outlineLevel="1" x14ac:dyDescent="0.25">
      <c r="A27" s="86"/>
      <c r="C27" s="237" t="str">
        <f t="shared" si="2"/>
        <v/>
      </c>
      <c r="D27" s="342" t="str">
        <f t="shared" si="3"/>
        <v/>
      </c>
      <c r="E27" s="342"/>
      <c r="F27" s="164"/>
      <c r="G27" s="164"/>
      <c r="H27" s="164"/>
      <c r="I27" s="166"/>
      <c r="J27" s="99"/>
      <c r="K27" s="86"/>
      <c r="L27" s="169" t="str">
        <f t="shared" si="1"/>
        <v/>
      </c>
    </row>
    <row r="28" spans="1:546" collapsed="1" x14ac:dyDescent="0.25">
      <c r="I28" s="108"/>
      <c r="J28" s="3"/>
    </row>
    <row r="29" spans="1:546" s="2" customFormat="1" ht="57.75" customHeight="1" x14ac:dyDescent="0.25">
      <c r="B29" s="1"/>
      <c r="C29" s="324" t="s">
        <v>157</v>
      </c>
      <c r="D29" s="324"/>
      <c r="E29" s="324"/>
      <c r="F29" s="324"/>
      <c r="G29" s="324"/>
      <c r="H29" s="324"/>
      <c r="I29" s="225" t="s">
        <v>0</v>
      </c>
      <c r="J29" s="3"/>
      <c r="L29" s="169" t="str">
        <f t="shared" ref="L29:L33" si="4">IF(I29="X","[Bracket] the information you claim as confidential","")</f>
        <v/>
      </c>
      <c r="M29" s="1"/>
      <c r="N29" s="18"/>
      <c r="O29" s="18"/>
      <c r="P29" s="18"/>
      <c r="Q29" s="18"/>
      <c r="R29" s="18"/>
      <c r="S29" s="18"/>
      <c r="T29" s="18"/>
      <c r="U29" s="18"/>
      <c r="V29" s="18"/>
      <c r="W29" s="18"/>
      <c r="X29" s="18"/>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1"/>
      <c r="MR29" s="1"/>
      <c r="MS29" s="1"/>
      <c r="MT29" s="1"/>
      <c r="MU29" s="1"/>
      <c r="MV29" s="1"/>
      <c r="MW29" s="1"/>
      <c r="MX29" s="1"/>
      <c r="MY29" s="1"/>
      <c r="MZ29" s="1"/>
      <c r="NA29" s="1"/>
      <c r="NB29" s="1"/>
      <c r="NC29" s="1"/>
      <c r="ND29" s="1"/>
      <c r="NE29" s="1"/>
      <c r="NF29" s="1"/>
      <c r="NG29" s="1"/>
      <c r="NH29" s="1"/>
      <c r="NI29" s="1"/>
      <c r="NJ29" s="1"/>
      <c r="NK29" s="1"/>
      <c r="NL29" s="1"/>
      <c r="NM29" s="1"/>
      <c r="NN29" s="1"/>
      <c r="NO29" s="1"/>
      <c r="NP29" s="1"/>
      <c r="NQ29" s="1"/>
      <c r="NR29" s="1"/>
      <c r="NS29" s="1"/>
      <c r="NT29" s="1"/>
      <c r="NU29" s="1"/>
      <c r="NV29" s="1"/>
      <c r="NW29" s="1"/>
      <c r="NX29" s="1"/>
      <c r="NY29" s="1"/>
      <c r="NZ29" s="1"/>
      <c r="OA29" s="1"/>
      <c r="OB29" s="1"/>
      <c r="OC29" s="1"/>
      <c r="OD29" s="1"/>
      <c r="OE29" s="1"/>
      <c r="OF29" s="1"/>
      <c r="OG29" s="1"/>
      <c r="OH29" s="1"/>
      <c r="OI29" s="1"/>
      <c r="OJ29" s="1"/>
      <c r="OK29" s="1"/>
      <c r="OL29" s="1"/>
      <c r="OM29" s="1"/>
      <c r="ON29" s="1"/>
      <c r="OO29" s="1"/>
      <c r="OP29" s="1"/>
      <c r="OQ29" s="1"/>
      <c r="OR29" s="1"/>
      <c r="OS29" s="1"/>
      <c r="OT29" s="1"/>
      <c r="OU29" s="1"/>
      <c r="OV29" s="1"/>
      <c r="OW29" s="1"/>
      <c r="OX29" s="1"/>
      <c r="OY29" s="1"/>
      <c r="OZ29" s="1"/>
      <c r="PA29" s="1"/>
      <c r="PB29" s="1"/>
      <c r="PC29" s="1"/>
      <c r="PD29" s="1"/>
      <c r="PE29" s="1"/>
      <c r="PF29" s="1"/>
      <c r="PG29" s="1"/>
      <c r="PH29" s="1"/>
      <c r="PI29" s="1"/>
      <c r="PJ29" s="1"/>
      <c r="PK29" s="1"/>
      <c r="PL29" s="1"/>
      <c r="PM29" s="1"/>
      <c r="PN29" s="1"/>
      <c r="PO29" s="1"/>
      <c r="PP29" s="1"/>
      <c r="PQ29" s="1"/>
      <c r="PR29" s="1"/>
      <c r="PS29" s="1"/>
      <c r="PT29" s="1"/>
      <c r="PU29" s="1"/>
      <c r="PV29" s="1"/>
      <c r="PW29" s="1"/>
      <c r="PX29" s="1"/>
      <c r="PY29" s="1"/>
      <c r="PZ29" s="1"/>
      <c r="QA29" s="1"/>
      <c r="QB29" s="1"/>
      <c r="QC29" s="1"/>
      <c r="QD29" s="1"/>
      <c r="QE29" s="1"/>
      <c r="QF29" s="1"/>
      <c r="QG29" s="1"/>
      <c r="QH29" s="1"/>
      <c r="QI29" s="1"/>
      <c r="QJ29" s="1"/>
      <c r="QK29" s="1"/>
      <c r="QL29" s="1"/>
      <c r="QM29" s="1"/>
      <c r="QN29" s="1"/>
      <c r="QO29" s="1"/>
      <c r="QP29" s="1"/>
      <c r="QQ29" s="1"/>
      <c r="QR29" s="1"/>
      <c r="QS29" s="1"/>
      <c r="QT29" s="1"/>
      <c r="QU29" s="1"/>
      <c r="QV29" s="1"/>
      <c r="QW29" s="1"/>
      <c r="QX29" s="1"/>
      <c r="QY29" s="1"/>
      <c r="QZ29" s="1"/>
      <c r="RA29" s="1"/>
      <c r="RB29" s="1"/>
      <c r="RC29" s="1"/>
      <c r="RD29" s="1"/>
      <c r="RE29" s="1"/>
      <c r="RF29" s="1"/>
      <c r="RG29" s="1"/>
      <c r="RH29" s="1"/>
      <c r="RI29" s="1"/>
      <c r="RJ29" s="1"/>
      <c r="RK29" s="1"/>
      <c r="RL29" s="1"/>
      <c r="RM29" s="1"/>
      <c r="RN29" s="1"/>
      <c r="RO29" s="1"/>
      <c r="RP29" s="1"/>
      <c r="RQ29" s="1"/>
      <c r="RR29" s="1"/>
      <c r="RS29" s="1"/>
      <c r="RT29" s="1"/>
      <c r="RU29" s="1"/>
      <c r="RV29" s="1"/>
      <c r="RW29" s="1"/>
      <c r="RX29" s="1"/>
      <c r="RY29" s="1"/>
      <c r="RZ29" s="1"/>
      <c r="SA29" s="1"/>
      <c r="SB29" s="1"/>
      <c r="SC29" s="1"/>
      <c r="SD29" s="1"/>
      <c r="SE29" s="1"/>
      <c r="SF29" s="1"/>
      <c r="SG29" s="1"/>
      <c r="SH29" s="1"/>
      <c r="SI29" s="1"/>
      <c r="SJ29" s="1"/>
      <c r="SK29" s="1"/>
      <c r="SL29" s="1"/>
      <c r="SM29" s="1"/>
      <c r="SN29" s="1"/>
      <c r="SO29" s="1"/>
      <c r="SP29" s="1"/>
      <c r="SQ29" s="1"/>
      <c r="SR29" s="1"/>
      <c r="SS29" s="1"/>
      <c r="ST29" s="1"/>
      <c r="SU29" s="1"/>
      <c r="SV29" s="1"/>
      <c r="SW29" s="1"/>
      <c r="SX29" s="1"/>
      <c r="SY29" s="1"/>
      <c r="SZ29" s="1"/>
      <c r="TA29" s="1"/>
      <c r="TB29" s="1"/>
      <c r="TC29" s="1"/>
      <c r="TD29" s="1"/>
      <c r="TE29" s="1"/>
      <c r="TF29" s="1"/>
      <c r="TG29" s="1"/>
      <c r="TH29" s="1"/>
      <c r="TI29" s="1"/>
      <c r="TJ29" s="1"/>
      <c r="TK29" s="1"/>
      <c r="TL29" s="1"/>
      <c r="TM29" s="1"/>
      <c r="TN29" s="1"/>
      <c r="TO29" s="1"/>
      <c r="TP29" s="1"/>
      <c r="TQ29" s="1"/>
      <c r="TR29" s="1"/>
      <c r="TS29" s="1"/>
      <c r="TT29" s="1"/>
      <c r="TU29" s="1"/>
      <c r="TV29" s="1"/>
      <c r="TW29" s="1"/>
      <c r="TX29" s="1"/>
      <c r="TY29" s="1"/>
      <c r="TZ29" s="1"/>
    </row>
    <row r="30" spans="1:546" s="2" customFormat="1" ht="32.25" customHeight="1" x14ac:dyDescent="0.25">
      <c r="B30" s="1"/>
      <c r="C30" s="337"/>
      <c r="D30" s="337"/>
      <c r="E30" s="337"/>
      <c r="F30" s="337"/>
      <c r="G30" s="337"/>
      <c r="H30" s="337"/>
      <c r="I30" s="221"/>
      <c r="J30" s="3"/>
      <c r="L30" s="169" t="str">
        <f t="shared" si="4"/>
        <v/>
      </c>
      <c r="M30" s="1"/>
      <c r="N30" s="18"/>
      <c r="O30" s="18"/>
      <c r="P30" s="18"/>
      <c r="Q30" s="18"/>
      <c r="R30" s="18"/>
      <c r="S30" s="18"/>
      <c r="T30" s="18"/>
      <c r="U30" s="18"/>
      <c r="V30" s="18"/>
      <c r="W30" s="18"/>
      <c r="X30" s="18"/>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1"/>
      <c r="MR30" s="1"/>
      <c r="MS30" s="1"/>
      <c r="MT30" s="1"/>
      <c r="MU30" s="1"/>
      <c r="MV30" s="1"/>
      <c r="MW30" s="1"/>
      <c r="MX30" s="1"/>
      <c r="MY30" s="1"/>
      <c r="MZ30" s="1"/>
      <c r="NA30" s="1"/>
      <c r="NB30" s="1"/>
      <c r="NC30" s="1"/>
      <c r="ND30" s="1"/>
      <c r="NE30" s="1"/>
      <c r="NF30" s="1"/>
      <c r="NG30" s="1"/>
      <c r="NH30" s="1"/>
      <c r="NI30" s="1"/>
      <c r="NJ30" s="1"/>
      <c r="NK30" s="1"/>
      <c r="NL30" s="1"/>
      <c r="NM30" s="1"/>
      <c r="NN30" s="1"/>
      <c r="NO30" s="1"/>
      <c r="NP30" s="1"/>
      <c r="NQ30" s="1"/>
      <c r="NR30" s="1"/>
      <c r="NS30" s="1"/>
      <c r="NT30" s="1"/>
      <c r="NU30" s="1"/>
      <c r="NV30" s="1"/>
      <c r="NW30" s="1"/>
      <c r="NX30" s="1"/>
      <c r="NY30" s="1"/>
      <c r="NZ30" s="1"/>
      <c r="OA30" s="1"/>
      <c r="OB30" s="1"/>
      <c r="OC30" s="1"/>
      <c r="OD30" s="1"/>
      <c r="OE30" s="1"/>
      <c r="OF30" s="1"/>
      <c r="OG30" s="1"/>
      <c r="OH30" s="1"/>
      <c r="OI30" s="1"/>
      <c r="OJ30" s="1"/>
      <c r="OK30" s="1"/>
      <c r="OL30" s="1"/>
      <c r="OM30" s="1"/>
      <c r="ON30" s="1"/>
      <c r="OO30" s="1"/>
      <c r="OP30" s="1"/>
      <c r="OQ30" s="1"/>
      <c r="OR30" s="1"/>
      <c r="OS30" s="1"/>
      <c r="OT30" s="1"/>
      <c r="OU30" s="1"/>
      <c r="OV30" s="1"/>
      <c r="OW30" s="1"/>
      <c r="OX30" s="1"/>
      <c r="OY30" s="1"/>
      <c r="OZ30" s="1"/>
      <c r="PA30" s="1"/>
      <c r="PB30" s="1"/>
      <c r="PC30" s="1"/>
      <c r="PD30" s="1"/>
      <c r="PE30" s="1"/>
      <c r="PF30" s="1"/>
      <c r="PG30" s="1"/>
      <c r="PH30" s="1"/>
      <c r="PI30" s="1"/>
      <c r="PJ30" s="1"/>
      <c r="PK30" s="1"/>
      <c r="PL30" s="1"/>
      <c r="PM30" s="1"/>
      <c r="PN30" s="1"/>
      <c r="PO30" s="1"/>
      <c r="PP30" s="1"/>
      <c r="PQ30" s="1"/>
      <c r="PR30" s="1"/>
      <c r="PS30" s="1"/>
      <c r="PT30" s="1"/>
      <c r="PU30" s="1"/>
      <c r="PV30" s="1"/>
      <c r="PW30" s="1"/>
      <c r="PX30" s="1"/>
      <c r="PY30" s="1"/>
      <c r="PZ30" s="1"/>
      <c r="QA30" s="1"/>
      <c r="QB30" s="1"/>
      <c r="QC30" s="1"/>
      <c r="QD30" s="1"/>
      <c r="QE30" s="1"/>
      <c r="QF30" s="1"/>
      <c r="QG30" s="1"/>
      <c r="QH30" s="1"/>
      <c r="QI30" s="1"/>
      <c r="QJ30" s="1"/>
      <c r="QK30" s="1"/>
      <c r="QL30" s="1"/>
      <c r="QM30" s="1"/>
      <c r="QN30" s="1"/>
      <c r="QO30" s="1"/>
      <c r="QP30" s="1"/>
      <c r="QQ30" s="1"/>
      <c r="QR30" s="1"/>
      <c r="QS30" s="1"/>
      <c r="QT30" s="1"/>
      <c r="QU30" s="1"/>
      <c r="QV30" s="1"/>
      <c r="QW30" s="1"/>
      <c r="QX30" s="1"/>
      <c r="QY30" s="1"/>
      <c r="QZ30" s="1"/>
      <c r="RA30" s="1"/>
      <c r="RB30" s="1"/>
      <c r="RC30" s="1"/>
      <c r="RD30" s="1"/>
      <c r="RE30" s="1"/>
      <c r="RF30" s="1"/>
      <c r="RG30" s="1"/>
      <c r="RH30" s="1"/>
      <c r="RI30" s="1"/>
      <c r="RJ30" s="1"/>
      <c r="RK30" s="1"/>
      <c r="RL30" s="1"/>
      <c r="RM30" s="1"/>
      <c r="RN30" s="1"/>
      <c r="RO30" s="1"/>
      <c r="RP30" s="1"/>
      <c r="RQ30" s="1"/>
      <c r="RR30" s="1"/>
      <c r="RS30" s="1"/>
      <c r="RT30" s="1"/>
      <c r="RU30" s="1"/>
      <c r="RV30" s="1"/>
      <c r="RW30" s="1"/>
      <c r="RX30" s="1"/>
      <c r="RY30" s="1"/>
      <c r="RZ30" s="1"/>
      <c r="SA30" s="1"/>
      <c r="SB30" s="1"/>
      <c r="SC30" s="1"/>
      <c r="SD30" s="1"/>
      <c r="SE30" s="1"/>
      <c r="SF30" s="1"/>
      <c r="SG30" s="1"/>
      <c r="SH30" s="1"/>
      <c r="SI30" s="1"/>
      <c r="SJ30" s="1"/>
      <c r="SK30" s="1"/>
      <c r="SL30" s="1"/>
      <c r="SM30" s="1"/>
      <c r="SN30" s="1"/>
      <c r="SO30" s="1"/>
      <c r="SP30" s="1"/>
      <c r="SQ30" s="1"/>
      <c r="SR30" s="1"/>
      <c r="SS30" s="1"/>
      <c r="ST30" s="1"/>
      <c r="SU30" s="1"/>
      <c r="SV30" s="1"/>
      <c r="SW30" s="1"/>
      <c r="SX30" s="1"/>
      <c r="SY30" s="1"/>
      <c r="SZ30" s="1"/>
      <c r="TA30" s="1"/>
      <c r="TB30" s="1"/>
      <c r="TC30" s="1"/>
      <c r="TD30" s="1"/>
      <c r="TE30" s="1"/>
      <c r="TF30" s="1"/>
      <c r="TG30" s="1"/>
      <c r="TH30" s="1"/>
      <c r="TI30" s="1"/>
      <c r="TJ30" s="1"/>
      <c r="TK30" s="1"/>
      <c r="TL30" s="1"/>
      <c r="TM30" s="1"/>
      <c r="TN30" s="1"/>
      <c r="TO30" s="1"/>
      <c r="TP30" s="1"/>
      <c r="TQ30" s="1"/>
      <c r="TR30" s="1"/>
      <c r="TS30" s="1"/>
      <c r="TT30" s="1"/>
      <c r="TU30" s="1"/>
      <c r="TV30" s="1"/>
      <c r="TW30" s="1"/>
      <c r="TX30" s="1"/>
      <c r="TY30" s="1"/>
      <c r="TZ30" s="1"/>
    </row>
    <row r="31" spans="1:546" s="2" customFormat="1" x14ac:dyDescent="0.25">
      <c r="B31" s="1"/>
      <c r="C31" s="63"/>
      <c r="D31" s="1"/>
      <c r="E31" s="1"/>
      <c r="F31" s="1"/>
      <c r="G31" s="64"/>
      <c r="H31" s="64"/>
      <c r="I31" s="8"/>
      <c r="J31" s="3"/>
      <c r="L31" s="169"/>
      <c r="M31" s="1"/>
      <c r="N31" s="18"/>
      <c r="O31" s="18"/>
      <c r="P31" s="18"/>
      <c r="Q31" s="18"/>
      <c r="R31" s="18"/>
      <c r="S31" s="18"/>
      <c r="T31" s="18"/>
      <c r="U31" s="18"/>
      <c r="V31" s="18"/>
      <c r="W31" s="18"/>
      <c r="X31" s="18"/>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1"/>
      <c r="MO31" s="1"/>
      <c r="MP31" s="1"/>
      <c r="MQ31" s="1"/>
      <c r="MR31" s="1"/>
      <c r="MS31" s="1"/>
      <c r="MT31" s="1"/>
      <c r="MU31" s="1"/>
      <c r="MV31" s="1"/>
      <c r="MW31" s="1"/>
      <c r="MX31" s="1"/>
      <c r="MY31" s="1"/>
      <c r="MZ31" s="1"/>
      <c r="NA31" s="1"/>
      <c r="NB31" s="1"/>
      <c r="NC31" s="1"/>
      <c r="ND31" s="1"/>
      <c r="NE31" s="1"/>
      <c r="NF31" s="1"/>
      <c r="NG31" s="1"/>
      <c r="NH31" s="1"/>
      <c r="NI31" s="1"/>
      <c r="NJ31" s="1"/>
      <c r="NK31" s="1"/>
      <c r="NL31" s="1"/>
      <c r="NM31" s="1"/>
      <c r="NN31" s="1"/>
      <c r="NO31" s="1"/>
      <c r="NP31" s="1"/>
      <c r="NQ31" s="1"/>
      <c r="NR31" s="1"/>
      <c r="NS31" s="1"/>
      <c r="NT31" s="1"/>
      <c r="NU31" s="1"/>
      <c r="NV31" s="1"/>
      <c r="NW31" s="1"/>
      <c r="NX31" s="1"/>
      <c r="NY31" s="1"/>
      <c r="NZ31" s="1"/>
      <c r="OA31" s="1"/>
      <c r="OB31" s="1"/>
      <c r="OC31" s="1"/>
      <c r="OD31" s="1"/>
      <c r="OE31" s="1"/>
      <c r="OF31" s="1"/>
      <c r="OG31" s="1"/>
      <c r="OH31" s="1"/>
      <c r="OI31" s="1"/>
      <c r="OJ31" s="1"/>
      <c r="OK31" s="1"/>
      <c r="OL31" s="1"/>
      <c r="OM31" s="1"/>
      <c r="ON31" s="1"/>
      <c r="OO31" s="1"/>
      <c r="OP31" s="1"/>
      <c r="OQ31" s="1"/>
      <c r="OR31" s="1"/>
      <c r="OS31" s="1"/>
      <c r="OT31" s="1"/>
      <c r="OU31" s="1"/>
      <c r="OV31" s="1"/>
      <c r="OW31" s="1"/>
      <c r="OX31" s="1"/>
      <c r="OY31" s="1"/>
      <c r="OZ31" s="1"/>
      <c r="PA31" s="1"/>
      <c r="PB31" s="1"/>
      <c r="PC31" s="1"/>
      <c r="PD31" s="1"/>
      <c r="PE31" s="1"/>
      <c r="PF31" s="1"/>
      <c r="PG31" s="1"/>
      <c r="PH31" s="1"/>
      <c r="PI31" s="1"/>
      <c r="PJ31" s="1"/>
      <c r="PK31" s="1"/>
      <c r="PL31" s="1"/>
      <c r="PM31" s="1"/>
      <c r="PN31" s="1"/>
      <c r="PO31" s="1"/>
      <c r="PP31" s="1"/>
      <c r="PQ31" s="1"/>
      <c r="PR31" s="1"/>
      <c r="PS31" s="1"/>
      <c r="PT31" s="1"/>
      <c r="PU31" s="1"/>
      <c r="PV31" s="1"/>
      <c r="PW31" s="1"/>
      <c r="PX31" s="1"/>
      <c r="PY31" s="1"/>
      <c r="PZ31" s="1"/>
      <c r="QA31" s="1"/>
      <c r="QB31" s="1"/>
      <c r="QC31" s="1"/>
      <c r="QD31" s="1"/>
      <c r="QE31" s="1"/>
      <c r="QF31" s="1"/>
      <c r="QG31" s="1"/>
      <c r="QH31" s="1"/>
      <c r="QI31" s="1"/>
      <c r="QJ31" s="1"/>
      <c r="QK31" s="1"/>
      <c r="QL31" s="1"/>
      <c r="QM31" s="1"/>
      <c r="QN31" s="1"/>
      <c r="QO31" s="1"/>
      <c r="QP31" s="1"/>
      <c r="QQ31" s="1"/>
      <c r="QR31" s="1"/>
      <c r="QS31" s="1"/>
      <c r="QT31" s="1"/>
      <c r="QU31" s="1"/>
      <c r="QV31" s="1"/>
      <c r="QW31" s="1"/>
      <c r="QX31" s="1"/>
      <c r="QY31" s="1"/>
      <c r="QZ31" s="1"/>
      <c r="RA31" s="1"/>
      <c r="RB31" s="1"/>
      <c r="RC31" s="1"/>
      <c r="RD31" s="1"/>
      <c r="RE31" s="1"/>
      <c r="RF31" s="1"/>
      <c r="RG31" s="1"/>
      <c r="RH31" s="1"/>
      <c r="RI31" s="1"/>
      <c r="RJ31" s="1"/>
      <c r="RK31" s="1"/>
      <c r="RL31" s="1"/>
      <c r="RM31" s="1"/>
      <c r="RN31" s="1"/>
      <c r="RO31" s="1"/>
      <c r="RP31" s="1"/>
      <c r="RQ31" s="1"/>
      <c r="RR31" s="1"/>
      <c r="RS31" s="1"/>
      <c r="RT31" s="1"/>
      <c r="RU31" s="1"/>
      <c r="RV31" s="1"/>
      <c r="RW31" s="1"/>
      <c r="RX31" s="1"/>
      <c r="RY31" s="1"/>
      <c r="RZ31" s="1"/>
      <c r="SA31" s="1"/>
      <c r="SB31" s="1"/>
      <c r="SC31" s="1"/>
      <c r="SD31" s="1"/>
      <c r="SE31" s="1"/>
      <c r="SF31" s="1"/>
      <c r="SG31" s="1"/>
      <c r="SH31" s="1"/>
      <c r="SI31" s="1"/>
      <c r="SJ31" s="1"/>
      <c r="SK31" s="1"/>
      <c r="SL31" s="1"/>
      <c r="SM31" s="1"/>
      <c r="SN31" s="1"/>
      <c r="SO31" s="1"/>
      <c r="SP31" s="1"/>
      <c r="SQ31" s="1"/>
      <c r="SR31" s="1"/>
      <c r="SS31" s="1"/>
      <c r="ST31" s="1"/>
      <c r="SU31" s="1"/>
      <c r="SV31" s="1"/>
      <c r="SW31" s="1"/>
      <c r="SX31" s="1"/>
      <c r="SY31" s="1"/>
      <c r="SZ31" s="1"/>
      <c r="TA31" s="1"/>
      <c r="TB31" s="1"/>
      <c r="TC31" s="1"/>
      <c r="TD31" s="1"/>
      <c r="TE31" s="1"/>
      <c r="TF31" s="1"/>
      <c r="TG31" s="1"/>
      <c r="TH31" s="1"/>
      <c r="TI31" s="1"/>
      <c r="TJ31" s="1"/>
      <c r="TK31" s="1"/>
      <c r="TL31" s="1"/>
      <c r="TM31" s="1"/>
      <c r="TN31" s="1"/>
      <c r="TO31" s="1"/>
      <c r="TP31" s="1"/>
      <c r="TQ31" s="1"/>
      <c r="TR31" s="1"/>
      <c r="TS31" s="1"/>
      <c r="TT31" s="1"/>
      <c r="TU31" s="1"/>
      <c r="TV31" s="1"/>
      <c r="TW31" s="1"/>
      <c r="TX31" s="1"/>
      <c r="TY31" s="1"/>
      <c r="TZ31" s="1"/>
    </row>
    <row r="32" spans="1:546" ht="33" customHeight="1" x14ac:dyDescent="0.25">
      <c r="C32" s="345" t="s">
        <v>222</v>
      </c>
      <c r="D32" s="345"/>
      <c r="E32" s="345"/>
      <c r="F32" s="345"/>
      <c r="G32" s="345"/>
      <c r="H32" s="346"/>
      <c r="I32" s="225" t="s">
        <v>0</v>
      </c>
      <c r="M32" s="1" t="str">
        <f>IF(I32="X","[Bracket] the information you claim as confidential","")</f>
        <v/>
      </c>
      <c r="N32" s="18"/>
      <c r="O32" s="18"/>
      <c r="P32" s="18"/>
      <c r="Q32" s="18"/>
      <c r="R32" s="18"/>
      <c r="S32" s="18"/>
      <c r="T32" s="18"/>
      <c r="U32" s="18"/>
      <c r="V32" s="18"/>
    </row>
    <row r="33" spans="1:22" ht="31.5" customHeight="1" x14ac:dyDescent="0.25">
      <c r="C33" s="314"/>
      <c r="D33" s="314"/>
      <c r="E33" s="314"/>
      <c r="F33" s="314"/>
      <c r="G33" s="314"/>
      <c r="H33" s="314"/>
      <c r="I33" s="221"/>
      <c r="L33" s="169" t="str">
        <f t="shared" si="4"/>
        <v/>
      </c>
      <c r="M33" s="1" t="str">
        <f>IF(I33="X","[Bracket] the information you claim as confidential","")</f>
        <v/>
      </c>
      <c r="N33" s="18"/>
      <c r="O33" s="18"/>
      <c r="P33" s="18"/>
      <c r="Q33" s="18"/>
      <c r="R33" s="18"/>
      <c r="S33" s="18"/>
      <c r="T33" s="18"/>
      <c r="U33" s="18"/>
      <c r="V33" s="18"/>
    </row>
    <row r="34" spans="1:22" x14ac:dyDescent="0.25">
      <c r="C34" s="13"/>
      <c r="D34" s="13"/>
      <c r="E34" s="13"/>
      <c r="F34" s="13"/>
      <c r="G34" s="13"/>
      <c r="H34" s="13"/>
      <c r="J34" s="13"/>
      <c r="M34" s="1" t="str">
        <f>IF(J34="X","[Bracket] the information you claim as confidential","")</f>
        <v/>
      </c>
      <c r="N34" s="18"/>
      <c r="O34" s="18"/>
      <c r="P34" s="18"/>
      <c r="Q34" s="18"/>
      <c r="R34" s="18"/>
      <c r="S34" s="18"/>
      <c r="T34" s="18"/>
      <c r="U34" s="18"/>
      <c r="V34" s="18"/>
    </row>
    <row r="35" spans="1:22" x14ac:dyDescent="0.25">
      <c r="C35" s="312" t="s">
        <v>78</v>
      </c>
      <c r="D35" s="312"/>
      <c r="E35" s="312"/>
      <c r="F35" s="312"/>
      <c r="G35" s="312"/>
      <c r="H35" s="312"/>
      <c r="I35" s="312"/>
      <c r="J35" s="3"/>
    </row>
    <row r="36" spans="1:22" x14ac:dyDescent="0.25">
      <c r="I36" s="8"/>
      <c r="J36" s="3"/>
    </row>
    <row r="37" spans="1:22" ht="38.25" customHeight="1" x14ac:dyDescent="0.25">
      <c r="C37" s="301" t="s">
        <v>239</v>
      </c>
      <c r="D37" s="301"/>
      <c r="E37" s="301"/>
      <c r="F37" s="301"/>
      <c r="G37" s="301"/>
      <c r="H37" s="301"/>
      <c r="I37" s="301"/>
      <c r="J37" s="3"/>
    </row>
    <row r="38" spans="1:22" ht="38.65" customHeight="1" x14ac:dyDescent="0.25">
      <c r="C38" s="222" t="s">
        <v>2</v>
      </c>
      <c r="D38" s="222" t="s">
        <v>187</v>
      </c>
      <c r="E38" s="222" t="s">
        <v>188</v>
      </c>
      <c r="F38" s="222" t="s">
        <v>236</v>
      </c>
      <c r="G38" s="222" t="s">
        <v>237</v>
      </c>
      <c r="H38" s="222" t="s">
        <v>238</v>
      </c>
      <c r="I38" s="225" t="s">
        <v>0</v>
      </c>
      <c r="J38" s="3"/>
    </row>
    <row r="39" spans="1:22" s="87" customFormat="1" x14ac:dyDescent="0.25">
      <c r="A39" s="86"/>
      <c r="C39" s="220"/>
      <c r="D39" s="221"/>
      <c r="E39" s="221"/>
      <c r="F39" s="221"/>
      <c r="G39" s="221"/>
      <c r="H39" s="221"/>
      <c r="I39" s="221"/>
      <c r="J39" s="99"/>
      <c r="K39" s="86"/>
      <c r="L39" s="169" t="str">
        <f t="shared" ref="L39:L46" si="5">IF(I39="X","[Bracket] the information you claim as confidential","")</f>
        <v/>
      </c>
    </row>
    <row r="40" spans="1:22" s="87" customFormat="1" x14ac:dyDescent="0.25">
      <c r="A40" s="86"/>
      <c r="C40" s="220"/>
      <c r="D40" s="221"/>
      <c r="E40" s="221"/>
      <c r="F40" s="221"/>
      <c r="G40" s="221"/>
      <c r="H40" s="221"/>
      <c r="I40" s="221"/>
      <c r="J40" s="99"/>
      <c r="K40" s="86"/>
      <c r="L40" s="169" t="str">
        <f t="shared" si="5"/>
        <v/>
      </c>
    </row>
    <row r="41" spans="1:22" s="87" customFormat="1" x14ac:dyDescent="0.25">
      <c r="A41" s="86"/>
      <c r="C41" s="220"/>
      <c r="D41" s="221"/>
      <c r="E41" s="221"/>
      <c r="F41" s="221"/>
      <c r="G41" s="221"/>
      <c r="H41" s="221"/>
      <c r="I41" s="221"/>
      <c r="J41" s="99"/>
      <c r="K41" s="86"/>
      <c r="L41" s="169" t="str">
        <f t="shared" si="5"/>
        <v/>
      </c>
    </row>
    <row r="42" spans="1:22" s="87" customFormat="1" hidden="1" outlineLevel="1" x14ac:dyDescent="0.25">
      <c r="A42" s="86"/>
      <c r="C42" s="173"/>
      <c r="D42" s="158"/>
      <c r="E42" s="158"/>
      <c r="F42" s="158"/>
      <c r="G42" s="158"/>
      <c r="H42" s="158"/>
      <c r="I42" s="158"/>
      <c r="J42" s="99"/>
      <c r="K42" s="86"/>
      <c r="L42" s="169" t="str">
        <f t="shared" si="5"/>
        <v/>
      </c>
    </row>
    <row r="43" spans="1:22" s="87" customFormat="1" hidden="1" outlineLevel="1" x14ac:dyDescent="0.25">
      <c r="A43" s="86"/>
      <c r="C43" s="173"/>
      <c r="D43" s="158"/>
      <c r="E43" s="158"/>
      <c r="F43" s="158"/>
      <c r="G43" s="158"/>
      <c r="H43" s="158"/>
      <c r="I43" s="158"/>
      <c r="J43" s="99"/>
      <c r="K43" s="86"/>
      <c r="L43" s="169" t="str">
        <f t="shared" si="5"/>
        <v/>
      </c>
    </row>
    <row r="44" spans="1:22" s="87" customFormat="1" hidden="1" outlineLevel="1" x14ac:dyDescent="0.25">
      <c r="A44" s="86"/>
      <c r="C44" s="173"/>
      <c r="D44" s="158"/>
      <c r="E44" s="158"/>
      <c r="F44" s="158"/>
      <c r="G44" s="158"/>
      <c r="H44" s="158"/>
      <c r="I44" s="158"/>
      <c r="J44" s="99"/>
      <c r="K44" s="86"/>
      <c r="L44" s="169" t="str">
        <f t="shared" si="5"/>
        <v/>
      </c>
    </row>
    <row r="45" spans="1:22" s="87" customFormat="1" hidden="1" outlineLevel="1" x14ac:dyDescent="0.25">
      <c r="A45" s="86"/>
      <c r="C45" s="173"/>
      <c r="D45" s="158"/>
      <c r="E45" s="158"/>
      <c r="F45" s="158"/>
      <c r="G45" s="158"/>
      <c r="H45" s="158"/>
      <c r="I45" s="158"/>
      <c r="J45" s="99"/>
      <c r="K45" s="86"/>
      <c r="L45" s="169" t="str">
        <f t="shared" si="5"/>
        <v/>
      </c>
    </row>
    <row r="46" spans="1:22" s="87" customFormat="1" hidden="1" outlineLevel="1" x14ac:dyDescent="0.25">
      <c r="A46" s="86"/>
      <c r="C46" s="173"/>
      <c r="D46" s="92"/>
      <c r="E46" s="92"/>
      <c r="F46" s="92"/>
      <c r="G46" s="92"/>
      <c r="H46" s="92"/>
      <c r="I46" s="93"/>
      <c r="J46" s="99"/>
      <c r="K46" s="86"/>
      <c r="L46" s="169" t="str">
        <f t="shared" si="5"/>
        <v/>
      </c>
    </row>
    <row r="47" spans="1:22" collapsed="1" x14ac:dyDescent="0.25">
      <c r="I47" s="8"/>
      <c r="J47" s="3"/>
    </row>
    <row r="48" spans="1:22" ht="41.25" customHeight="1" x14ac:dyDescent="0.25">
      <c r="C48" s="281" t="s">
        <v>158</v>
      </c>
      <c r="D48" s="281"/>
      <c r="E48" s="281"/>
      <c r="F48" s="281"/>
      <c r="G48" s="281"/>
      <c r="H48" s="281"/>
      <c r="I48" s="81" t="s">
        <v>0</v>
      </c>
      <c r="J48" s="3"/>
      <c r="L48" s="180"/>
      <c r="M48" s="18"/>
      <c r="N48" s="18"/>
      <c r="O48" s="18"/>
      <c r="P48" s="18"/>
      <c r="Q48" s="18"/>
      <c r="R48" s="18"/>
      <c r="S48" s="12"/>
    </row>
    <row r="49" spans="1:19" ht="53.25" customHeight="1" x14ac:dyDescent="0.25">
      <c r="C49" s="315"/>
      <c r="D49" s="315"/>
      <c r="E49" s="315"/>
      <c r="F49" s="315"/>
      <c r="G49" s="315"/>
      <c r="H49" s="315"/>
      <c r="I49" s="221"/>
      <c r="J49" s="3"/>
      <c r="L49" s="169" t="str">
        <f t="shared" ref="L49" si="6">IF(I49="X","[Bracket] the information you claim as confidential","")</f>
        <v/>
      </c>
      <c r="M49" s="18"/>
      <c r="N49" s="18"/>
      <c r="O49" s="18"/>
      <c r="P49" s="18"/>
      <c r="Q49" s="18"/>
      <c r="R49" s="18"/>
      <c r="S49" s="12"/>
    </row>
    <row r="50" spans="1:19" s="29" customFormat="1" ht="20.25" customHeight="1" x14ac:dyDescent="0.25">
      <c r="A50" s="65"/>
      <c r="C50" s="8"/>
      <c r="D50" s="8"/>
      <c r="E50" s="8"/>
      <c r="F50" s="8"/>
      <c r="G50" s="8"/>
      <c r="H50" s="8"/>
      <c r="I50" s="8"/>
      <c r="J50" s="3"/>
      <c r="K50" s="65"/>
      <c r="L50" s="181"/>
      <c r="M50" s="66"/>
      <c r="N50" s="66"/>
      <c r="O50" s="66"/>
      <c r="P50" s="66"/>
      <c r="Q50" s="66"/>
      <c r="R50" s="66"/>
      <c r="S50" s="67"/>
    </row>
    <row r="51" spans="1:19" x14ac:dyDescent="0.25">
      <c r="C51" s="312" t="s">
        <v>156</v>
      </c>
      <c r="D51" s="312"/>
      <c r="E51" s="312"/>
      <c r="F51" s="312"/>
      <c r="G51" s="312"/>
      <c r="H51" s="312"/>
      <c r="I51" s="312"/>
    </row>
    <row r="52" spans="1:19" ht="9.75" customHeight="1" x14ac:dyDescent="0.25"/>
    <row r="53" spans="1:19" ht="33" customHeight="1" x14ac:dyDescent="0.25">
      <c r="C53" s="302" t="s">
        <v>246</v>
      </c>
      <c r="D53" s="302"/>
      <c r="E53" s="302"/>
      <c r="F53" s="302"/>
      <c r="G53" s="339"/>
      <c r="H53" s="339"/>
    </row>
    <row r="54" spans="1:19" ht="24" customHeight="1" x14ac:dyDescent="0.25">
      <c r="C54" s="222" t="s">
        <v>2</v>
      </c>
      <c r="D54" s="336" t="s">
        <v>240</v>
      </c>
      <c r="E54" s="336"/>
      <c r="F54" s="336"/>
      <c r="G54" s="344" t="s">
        <v>186</v>
      </c>
      <c r="H54" s="344"/>
      <c r="I54" s="225" t="s">
        <v>0</v>
      </c>
    </row>
    <row r="55" spans="1:19" s="87" customFormat="1" x14ac:dyDescent="0.25">
      <c r="A55" s="86"/>
      <c r="C55" s="220"/>
      <c r="D55" s="249"/>
      <c r="E55" s="249"/>
      <c r="F55" s="249"/>
      <c r="G55" s="249"/>
      <c r="H55" s="249"/>
      <c r="I55" s="221"/>
      <c r="K55" s="86"/>
      <c r="L55" s="169" t="str">
        <f t="shared" ref="L55:L59" si="7">IF(I55="X","[Bracket] the information you claim as confidential","")</f>
        <v/>
      </c>
    </row>
    <row r="56" spans="1:19" s="87" customFormat="1" x14ac:dyDescent="0.25">
      <c r="A56" s="86"/>
      <c r="C56" s="220"/>
      <c r="D56" s="249"/>
      <c r="E56" s="249"/>
      <c r="F56" s="249"/>
      <c r="G56" s="249"/>
      <c r="H56" s="249"/>
      <c r="I56" s="221"/>
      <c r="K56" s="86"/>
      <c r="L56" s="169" t="str">
        <f t="shared" si="7"/>
        <v/>
      </c>
    </row>
    <row r="57" spans="1:19" s="87" customFormat="1" x14ac:dyDescent="0.25">
      <c r="A57" s="86"/>
      <c r="C57" s="220"/>
      <c r="D57" s="249"/>
      <c r="E57" s="249"/>
      <c r="F57" s="249"/>
      <c r="G57" s="249"/>
      <c r="H57" s="249"/>
      <c r="I57" s="221"/>
      <c r="K57" s="86"/>
      <c r="L57" s="169" t="str">
        <f t="shared" si="7"/>
        <v/>
      </c>
    </row>
    <row r="58" spans="1:19" ht="54" customHeight="1" x14ac:dyDescent="0.25">
      <c r="C58" s="343" t="s">
        <v>159</v>
      </c>
      <c r="D58" s="343"/>
      <c r="E58" s="343"/>
      <c r="F58" s="343"/>
      <c r="G58" s="343"/>
      <c r="H58" s="343"/>
      <c r="I58" s="81" t="s">
        <v>0</v>
      </c>
      <c r="L58" s="169" t="str">
        <f t="shared" si="7"/>
        <v/>
      </c>
    </row>
    <row r="59" spans="1:19" ht="33" customHeight="1" x14ac:dyDescent="0.25">
      <c r="C59" s="337"/>
      <c r="D59" s="337"/>
      <c r="E59" s="337"/>
      <c r="F59" s="337"/>
      <c r="G59" s="337"/>
      <c r="H59" s="337"/>
      <c r="I59" s="223"/>
      <c r="L59" s="169" t="str">
        <f t="shared" si="7"/>
        <v/>
      </c>
    </row>
    <row r="60" spans="1:19" x14ac:dyDescent="0.25">
      <c r="I60" s="108"/>
    </row>
    <row r="61" spans="1:19" x14ac:dyDescent="0.25">
      <c r="C61" s="340" t="s">
        <v>243</v>
      </c>
      <c r="D61" s="340"/>
      <c r="E61" s="340"/>
      <c r="F61" s="340"/>
      <c r="G61" s="340"/>
      <c r="H61" s="340"/>
      <c r="I61" s="225" t="s">
        <v>0</v>
      </c>
    </row>
    <row r="62" spans="1:19" ht="48" customHeight="1" x14ac:dyDescent="0.25">
      <c r="C62" s="337"/>
      <c r="D62" s="337"/>
      <c r="E62" s="337"/>
      <c r="F62" s="337"/>
      <c r="G62" s="337"/>
      <c r="H62" s="337"/>
      <c r="I62" s="221"/>
      <c r="L62" s="169" t="str">
        <f t="shared" ref="L62" si="8">IF(I62="X","[Bracket] the information you claim as confidential","")</f>
        <v/>
      </c>
    </row>
    <row r="63" spans="1:19" x14ac:dyDescent="0.25">
      <c r="I63" s="108"/>
    </row>
    <row r="64" spans="1:19" x14ac:dyDescent="0.25">
      <c r="C64" s="312" t="s">
        <v>77</v>
      </c>
      <c r="D64" s="312"/>
      <c r="E64" s="312"/>
      <c r="F64" s="312"/>
      <c r="G64" s="312"/>
      <c r="H64" s="312"/>
      <c r="I64" s="312"/>
    </row>
    <row r="65" spans="1:99" ht="7.5" customHeight="1" x14ac:dyDescent="0.25"/>
    <row r="66" spans="1:99" ht="45.75" customHeight="1" x14ac:dyDescent="0.25">
      <c r="C66" s="347" t="s">
        <v>192</v>
      </c>
      <c r="D66" s="347"/>
      <c r="E66" s="347"/>
      <c r="F66" s="347"/>
      <c r="G66" s="347"/>
      <c r="H66" s="347"/>
    </row>
    <row r="67" spans="1:99" ht="36" x14ac:dyDescent="0.25">
      <c r="C67" s="222" t="s">
        <v>2</v>
      </c>
      <c r="D67" s="318" t="s">
        <v>1</v>
      </c>
      <c r="E67" s="318"/>
      <c r="F67" s="222" t="s">
        <v>174</v>
      </c>
      <c r="G67" s="222" t="s">
        <v>175</v>
      </c>
      <c r="H67" s="218" t="s">
        <v>251</v>
      </c>
      <c r="I67" s="225" t="s">
        <v>0</v>
      </c>
    </row>
    <row r="68" spans="1:99" s="87" customFormat="1" x14ac:dyDescent="0.25">
      <c r="A68" s="86"/>
      <c r="C68" s="91"/>
      <c r="D68" s="314"/>
      <c r="E68" s="314"/>
      <c r="F68" s="226"/>
      <c r="G68" s="226"/>
      <c r="H68" s="221"/>
      <c r="I68" s="221"/>
      <c r="K68" s="86"/>
      <c r="L68" s="169" t="str">
        <f t="shared" ref="L68:L70" si="9">IF(I68="X","[Bracket] the information you claim as confidential","")</f>
        <v/>
      </c>
    </row>
    <row r="69" spans="1:99" s="87" customFormat="1" x14ac:dyDescent="0.25">
      <c r="A69" s="86"/>
      <c r="C69" s="91"/>
      <c r="D69" s="314"/>
      <c r="E69" s="314"/>
      <c r="F69" s="226"/>
      <c r="G69" s="226"/>
      <c r="H69" s="221"/>
      <c r="I69" s="221"/>
      <c r="K69" s="86"/>
      <c r="L69" s="169" t="str">
        <f t="shared" si="9"/>
        <v/>
      </c>
    </row>
    <row r="70" spans="1:99" s="87" customFormat="1" x14ac:dyDescent="0.25">
      <c r="A70" s="86"/>
      <c r="C70" s="91"/>
      <c r="D70" s="314"/>
      <c r="E70" s="314"/>
      <c r="F70" s="226"/>
      <c r="G70" s="226"/>
      <c r="H70" s="221"/>
      <c r="I70" s="221"/>
      <c r="K70" s="86"/>
      <c r="L70" s="169" t="str">
        <f t="shared" si="9"/>
        <v/>
      </c>
    </row>
    <row r="71" spans="1:99" ht="42.4" customHeight="1" x14ac:dyDescent="0.25">
      <c r="C71" s="222" t="s">
        <v>2</v>
      </c>
      <c r="D71" s="318" t="s">
        <v>1</v>
      </c>
      <c r="E71" s="318"/>
      <c r="F71" s="222" t="s">
        <v>176</v>
      </c>
      <c r="G71" s="222" t="s">
        <v>177</v>
      </c>
      <c r="H71" s="222" t="s">
        <v>178</v>
      </c>
      <c r="I71" s="225" t="s">
        <v>0</v>
      </c>
    </row>
    <row r="72" spans="1:99" s="87" customFormat="1" x14ac:dyDescent="0.25">
      <c r="A72" s="86"/>
      <c r="C72" s="365" t="str">
        <f>IF(C68="","",C68)</f>
        <v/>
      </c>
      <c r="D72" s="366" t="str">
        <f>IF(D68="","",D68)</f>
        <v/>
      </c>
      <c r="E72" s="366"/>
      <c r="F72" s="221"/>
      <c r="G72" s="221"/>
      <c r="H72" s="221"/>
      <c r="I72" s="221"/>
      <c r="K72" s="86"/>
      <c r="L72" s="169" t="str">
        <f>IF(I72="X","[Bracket] the information you claim as confidential","")</f>
        <v/>
      </c>
    </row>
    <row r="73" spans="1:99" s="87" customFormat="1" x14ac:dyDescent="0.25">
      <c r="A73" s="86"/>
      <c r="C73" s="365" t="str">
        <f t="shared" ref="C73:D74" si="10">IF(C69="","",C69)</f>
        <v/>
      </c>
      <c r="D73" s="366" t="str">
        <f t="shared" si="10"/>
        <v/>
      </c>
      <c r="E73" s="366"/>
      <c r="F73" s="221"/>
      <c r="G73" s="221"/>
      <c r="H73" s="221"/>
      <c r="I73" s="221"/>
      <c r="K73" s="86"/>
      <c r="L73" s="169" t="str">
        <f>IF(I73="X","[Bracket] the information you claim as confidential","")</f>
        <v/>
      </c>
    </row>
    <row r="74" spans="1:99" s="87" customFormat="1" x14ac:dyDescent="0.25">
      <c r="A74" s="86"/>
      <c r="C74" s="365" t="str">
        <f t="shared" si="10"/>
        <v/>
      </c>
      <c r="D74" s="366" t="str">
        <f t="shared" si="10"/>
        <v/>
      </c>
      <c r="E74" s="366"/>
      <c r="F74" s="221"/>
      <c r="G74" s="221"/>
      <c r="H74" s="221"/>
      <c r="I74" s="221"/>
      <c r="K74" s="86"/>
      <c r="L74" s="169" t="str">
        <f>IF(I74="X","[Bracket] the information you claim as confidential","")</f>
        <v/>
      </c>
    </row>
    <row r="76" spans="1:99" s="2" customFormat="1" ht="41.25" customHeight="1" x14ac:dyDescent="0.25">
      <c r="B76" s="1"/>
      <c r="C76" s="302" t="s">
        <v>160</v>
      </c>
      <c r="D76" s="302"/>
      <c r="E76" s="302"/>
      <c r="F76" s="302"/>
      <c r="G76" s="302"/>
      <c r="H76" s="302"/>
      <c r="I76" s="225" t="s">
        <v>0</v>
      </c>
      <c r="J76" s="1"/>
      <c r="L76" s="169"/>
      <c r="M76" s="68"/>
      <c r="N76" s="12"/>
      <c r="O76" s="12"/>
      <c r="P76" s="12"/>
      <c r="Q76" s="12"/>
      <c r="R76" s="18"/>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row>
    <row r="77" spans="1:99" s="2" customFormat="1" ht="52.5" customHeight="1" x14ac:dyDescent="0.25">
      <c r="B77" s="1"/>
      <c r="C77" s="315"/>
      <c r="D77" s="315"/>
      <c r="E77" s="315"/>
      <c r="F77" s="315"/>
      <c r="G77" s="315"/>
      <c r="H77" s="315"/>
      <c r="I77" s="221"/>
      <c r="J77" s="1"/>
      <c r="L77" s="169" t="str">
        <f>IF(I77="X","[Bracket] the information you claim as confidential","")</f>
        <v/>
      </c>
      <c r="M77" s="68"/>
      <c r="N77" s="12"/>
      <c r="O77" s="12"/>
      <c r="P77" s="12"/>
      <c r="Q77" s="12"/>
      <c r="R77" s="18"/>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row>
    <row r="78" spans="1:99" s="2" customFormat="1" ht="14.25" customHeight="1" x14ac:dyDescent="0.25">
      <c r="B78" s="1"/>
      <c r="C78" s="63"/>
      <c r="D78" s="1"/>
      <c r="E78" s="1"/>
      <c r="F78" s="1"/>
      <c r="G78" s="1"/>
      <c r="H78" s="64"/>
      <c r="I78" s="109"/>
      <c r="J78" s="3"/>
      <c r="L78" s="169"/>
      <c r="M78" s="68"/>
      <c r="N78" s="12"/>
      <c r="O78" s="12"/>
      <c r="P78" s="12"/>
      <c r="Q78" s="12"/>
      <c r="R78" s="18"/>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row>
    <row r="79" spans="1:99" x14ac:dyDescent="0.25">
      <c r="C79" s="312" t="s">
        <v>76</v>
      </c>
      <c r="D79" s="312"/>
      <c r="E79" s="312"/>
      <c r="F79" s="312"/>
      <c r="G79" s="312"/>
      <c r="H79" s="312"/>
      <c r="I79" s="312"/>
    </row>
    <row r="81" spans="1:12" ht="28.5" customHeight="1" x14ac:dyDescent="0.25">
      <c r="C81" s="302" t="s">
        <v>189</v>
      </c>
      <c r="D81" s="302"/>
      <c r="E81" s="302"/>
      <c r="F81" s="302"/>
      <c r="G81" s="339"/>
      <c r="H81" s="339"/>
    </row>
    <row r="82" spans="1:12" ht="24" x14ac:dyDescent="0.25">
      <c r="C82" s="222" t="s">
        <v>2</v>
      </c>
      <c r="D82" s="222" t="s">
        <v>1</v>
      </c>
      <c r="E82" s="62" t="s">
        <v>179</v>
      </c>
      <c r="F82" s="62" t="s">
        <v>180</v>
      </c>
      <c r="G82" s="62" t="s">
        <v>181</v>
      </c>
      <c r="H82" s="62" t="s">
        <v>182</v>
      </c>
      <c r="I82" s="225" t="s">
        <v>0</v>
      </c>
    </row>
    <row r="83" spans="1:12" s="87" customFormat="1" x14ac:dyDescent="0.25">
      <c r="A83" s="86"/>
      <c r="C83" s="220"/>
      <c r="D83" s="221"/>
      <c r="E83" s="221"/>
      <c r="F83" s="221"/>
      <c r="G83" s="221"/>
      <c r="H83" s="221"/>
      <c r="I83" s="221"/>
      <c r="K83" s="86"/>
      <c r="L83" s="169" t="str">
        <f t="shared" ref="L83:L85" si="11">IF(I83="X","[Bracket] the information you claim as confidential","")</f>
        <v/>
      </c>
    </row>
    <row r="84" spans="1:12" s="87" customFormat="1" x14ac:dyDescent="0.25">
      <c r="A84" s="86"/>
      <c r="C84" s="220"/>
      <c r="D84" s="221"/>
      <c r="E84" s="221"/>
      <c r="F84" s="221"/>
      <c r="G84" s="221"/>
      <c r="H84" s="221"/>
      <c r="I84" s="221"/>
      <c r="K84" s="86"/>
      <c r="L84" s="169" t="str">
        <f t="shared" si="11"/>
        <v/>
      </c>
    </row>
    <row r="85" spans="1:12" s="87" customFormat="1" x14ac:dyDescent="0.25">
      <c r="A85" s="86"/>
      <c r="C85" s="220"/>
      <c r="D85" s="221"/>
      <c r="E85" s="221"/>
      <c r="F85" s="221"/>
      <c r="G85" s="221"/>
      <c r="H85" s="221"/>
      <c r="I85" s="221"/>
      <c r="K85" s="86"/>
      <c r="L85" s="169" t="str">
        <f t="shared" si="11"/>
        <v/>
      </c>
    </row>
    <row r="86" spans="1:12" x14ac:dyDescent="0.25">
      <c r="I86" s="108"/>
      <c r="K86" s="50"/>
    </row>
    <row r="87" spans="1:12" ht="34.5" customHeight="1" x14ac:dyDescent="0.25">
      <c r="A87" s="50"/>
      <c r="C87" s="324" t="s">
        <v>161</v>
      </c>
      <c r="D87" s="324"/>
      <c r="E87" s="324"/>
      <c r="F87" s="324"/>
      <c r="G87" s="324"/>
      <c r="H87" s="324"/>
      <c r="I87" s="81" t="s">
        <v>0</v>
      </c>
      <c r="J87" s="3"/>
      <c r="K87" s="50"/>
      <c r="L87" s="169" t="str">
        <f t="shared" ref="L87:L89" si="12">IF(I87="X","[Bracket] the information you claim as confidential","")</f>
        <v/>
      </c>
    </row>
    <row r="88" spans="1:12" ht="25.5" customHeight="1" x14ac:dyDescent="0.25">
      <c r="A88" s="50"/>
      <c r="C88" s="314"/>
      <c r="D88" s="314"/>
      <c r="E88" s="314"/>
      <c r="F88" s="314"/>
      <c r="G88" s="314"/>
      <c r="H88" s="314"/>
      <c r="I88" s="223"/>
      <c r="J88" s="3"/>
      <c r="K88" s="50"/>
      <c r="L88" s="169" t="str">
        <f t="shared" si="12"/>
        <v/>
      </c>
    </row>
    <row r="89" spans="1:12" x14ac:dyDescent="0.25">
      <c r="A89" s="50"/>
      <c r="C89" s="63"/>
      <c r="G89" s="64"/>
      <c r="H89" s="64"/>
      <c r="I89" s="8"/>
      <c r="J89" s="3"/>
      <c r="K89" s="50"/>
      <c r="L89" s="169" t="str">
        <f t="shared" si="12"/>
        <v/>
      </c>
    </row>
    <row r="90" spans="1:12" x14ac:dyDescent="0.25">
      <c r="C90" s="341" t="s">
        <v>162</v>
      </c>
      <c r="D90" s="341"/>
      <c r="E90" s="341"/>
      <c r="F90" s="341"/>
      <c r="G90" s="341"/>
      <c r="H90" s="341"/>
      <c r="I90" s="225" t="s">
        <v>0</v>
      </c>
      <c r="K90" s="50"/>
    </row>
    <row r="91" spans="1:12" ht="23.25" customHeight="1" x14ac:dyDescent="0.25">
      <c r="C91" s="314"/>
      <c r="D91" s="314"/>
      <c r="E91" s="314"/>
      <c r="F91" s="314"/>
      <c r="G91" s="314"/>
      <c r="H91" s="314"/>
      <c r="I91" s="221"/>
      <c r="K91" s="50"/>
      <c r="L91" s="169" t="str">
        <f t="shared" ref="L91" si="13">IF(I91="X","[Bracket] the information you claim as confidential","")</f>
        <v/>
      </c>
    </row>
    <row r="93" spans="1:12" x14ac:dyDescent="0.25">
      <c r="C93" s="312" t="s">
        <v>75</v>
      </c>
      <c r="D93" s="312"/>
      <c r="E93" s="312"/>
      <c r="F93" s="312"/>
      <c r="G93" s="312"/>
      <c r="H93" s="312"/>
      <c r="I93" s="312"/>
    </row>
    <row r="94" spans="1:12" ht="11.25" customHeight="1" x14ac:dyDescent="0.25"/>
    <row r="95" spans="1:12" ht="30" customHeight="1" x14ac:dyDescent="0.25">
      <c r="C95" s="302" t="s">
        <v>190</v>
      </c>
      <c r="D95" s="302"/>
      <c r="E95" s="302"/>
      <c r="F95" s="302"/>
      <c r="G95" s="339"/>
      <c r="H95" s="339"/>
    </row>
    <row r="96" spans="1:12" ht="30" customHeight="1" x14ac:dyDescent="0.25">
      <c r="C96" s="222" t="s">
        <v>2</v>
      </c>
      <c r="D96" s="336" t="s">
        <v>241</v>
      </c>
      <c r="E96" s="336"/>
      <c r="F96" s="336"/>
      <c r="G96" s="344" t="s">
        <v>186</v>
      </c>
      <c r="H96" s="344"/>
      <c r="I96" s="225" t="s">
        <v>0</v>
      </c>
    </row>
    <row r="97" spans="1:12" s="87" customFormat="1" x14ac:dyDescent="0.25">
      <c r="A97" s="86"/>
      <c r="C97" s="220"/>
      <c r="D97" s="249"/>
      <c r="E97" s="249"/>
      <c r="F97" s="249"/>
      <c r="G97" s="249"/>
      <c r="H97" s="249"/>
      <c r="I97" s="221"/>
      <c r="K97" s="86"/>
      <c r="L97" s="169" t="str">
        <f t="shared" ref="L97:L99" si="14">IF(I97="X","[Bracket] the information you claim as confidential","")</f>
        <v/>
      </c>
    </row>
    <row r="98" spans="1:12" s="87" customFormat="1" x14ac:dyDescent="0.25">
      <c r="A98" s="86"/>
      <c r="C98" s="220"/>
      <c r="D98" s="249"/>
      <c r="E98" s="249"/>
      <c r="F98" s="249"/>
      <c r="G98" s="249"/>
      <c r="H98" s="249"/>
      <c r="I98" s="221"/>
      <c r="K98" s="86"/>
      <c r="L98" s="169" t="str">
        <f t="shared" si="14"/>
        <v/>
      </c>
    </row>
    <row r="99" spans="1:12" s="87" customFormat="1" x14ac:dyDescent="0.25">
      <c r="A99" s="86"/>
      <c r="C99" s="220"/>
      <c r="D99" s="249"/>
      <c r="E99" s="249"/>
      <c r="F99" s="249"/>
      <c r="G99" s="249"/>
      <c r="H99" s="249"/>
      <c r="I99" s="221"/>
      <c r="K99" s="86"/>
      <c r="L99" s="169" t="str">
        <f t="shared" si="14"/>
        <v/>
      </c>
    </row>
    <row r="100" spans="1:12" x14ac:dyDescent="0.25">
      <c r="I100" s="108"/>
    </row>
    <row r="101" spans="1:12" x14ac:dyDescent="0.25">
      <c r="C101" s="340" t="s">
        <v>163</v>
      </c>
      <c r="D101" s="340"/>
      <c r="E101" s="340"/>
      <c r="F101" s="340"/>
      <c r="G101" s="340"/>
      <c r="H101" s="340"/>
      <c r="I101" s="225" t="s">
        <v>0</v>
      </c>
    </row>
    <row r="102" spans="1:12" ht="24" customHeight="1" x14ac:dyDescent="0.25">
      <c r="C102" s="337"/>
      <c r="D102" s="337"/>
      <c r="E102" s="337"/>
      <c r="F102" s="337"/>
      <c r="G102" s="337"/>
      <c r="H102" s="337"/>
      <c r="I102" s="221"/>
      <c r="L102" s="169" t="str">
        <f t="shared" ref="L102" si="15">IF(I102="X","[Bracket] the information you claim as confidential","")</f>
        <v/>
      </c>
    </row>
    <row r="103" spans="1:12" x14ac:dyDescent="0.25">
      <c r="I103" s="108"/>
    </row>
    <row r="104" spans="1:12" x14ac:dyDescent="0.25">
      <c r="C104" s="312" t="s">
        <v>74</v>
      </c>
      <c r="D104" s="312"/>
      <c r="E104" s="312"/>
      <c r="F104" s="312"/>
      <c r="G104" s="312"/>
      <c r="H104" s="312"/>
      <c r="I104" s="312"/>
    </row>
    <row r="105" spans="1:12" ht="12" customHeight="1" x14ac:dyDescent="0.25"/>
    <row r="106" spans="1:12" ht="44.25" customHeight="1" x14ac:dyDescent="0.25">
      <c r="C106" s="302" t="s">
        <v>242</v>
      </c>
      <c r="D106" s="302"/>
      <c r="E106" s="302"/>
      <c r="F106" s="302"/>
      <c r="G106" s="339"/>
      <c r="H106" s="339"/>
    </row>
    <row r="107" spans="1:12" ht="24" x14ac:dyDescent="0.25">
      <c r="C107" s="222" t="s">
        <v>2</v>
      </c>
      <c r="D107" s="222" t="s">
        <v>1</v>
      </c>
      <c r="E107" s="62" t="s">
        <v>191</v>
      </c>
      <c r="F107" s="62" t="s">
        <v>183</v>
      </c>
      <c r="G107" s="222" t="s">
        <v>184</v>
      </c>
      <c r="H107" s="222" t="s">
        <v>185</v>
      </c>
      <c r="I107" s="225" t="s">
        <v>0</v>
      </c>
    </row>
    <row r="108" spans="1:12" s="87" customFormat="1" x14ac:dyDescent="0.25">
      <c r="A108" s="86"/>
      <c r="C108" s="220"/>
      <c r="D108" s="221"/>
      <c r="E108" s="221"/>
      <c r="F108" s="221"/>
      <c r="G108" s="221"/>
      <c r="H108" s="221"/>
      <c r="I108" s="221"/>
      <c r="K108" s="86"/>
      <c r="L108" s="169" t="str">
        <f t="shared" ref="L108:L110" si="16">IF(I108="X","[Bracket] the information you claim as confidential","")</f>
        <v/>
      </c>
    </row>
    <row r="109" spans="1:12" s="87" customFormat="1" x14ac:dyDescent="0.25">
      <c r="A109" s="86"/>
      <c r="C109" s="220"/>
      <c r="D109" s="221"/>
      <c r="E109" s="221"/>
      <c r="F109" s="221"/>
      <c r="G109" s="221"/>
      <c r="H109" s="221"/>
      <c r="I109" s="221"/>
      <c r="K109" s="86"/>
      <c r="L109" s="169" t="str">
        <f t="shared" si="16"/>
        <v/>
      </c>
    </row>
    <row r="110" spans="1:12" s="87" customFormat="1" x14ac:dyDescent="0.25">
      <c r="A110" s="86"/>
      <c r="C110" s="220"/>
      <c r="D110" s="221"/>
      <c r="E110" s="221"/>
      <c r="F110" s="221"/>
      <c r="G110" s="221"/>
      <c r="H110" s="221"/>
      <c r="I110" s="221"/>
      <c r="K110" s="86"/>
      <c r="L110" s="169" t="str">
        <f t="shared" si="16"/>
        <v/>
      </c>
    </row>
    <row r="111" spans="1:12" x14ac:dyDescent="0.25">
      <c r="I111" s="108"/>
    </row>
    <row r="112" spans="1:12" ht="44.25" customHeight="1" x14ac:dyDescent="0.25">
      <c r="C112" s="340" t="s">
        <v>244</v>
      </c>
      <c r="D112" s="340"/>
      <c r="E112" s="340"/>
      <c r="F112" s="340"/>
      <c r="G112" s="340"/>
      <c r="H112" s="340"/>
      <c r="I112" s="225" t="s">
        <v>0</v>
      </c>
    </row>
    <row r="113" spans="3:12" ht="27" customHeight="1" x14ac:dyDescent="0.25">
      <c r="C113" s="337"/>
      <c r="D113" s="337"/>
      <c r="E113" s="337"/>
      <c r="F113" s="337"/>
      <c r="G113" s="337"/>
      <c r="H113" s="337"/>
      <c r="I113" s="221"/>
      <c r="L113" s="169" t="str">
        <f t="shared" ref="L113" si="17">IF(I113="X","[Bracket] the information you claim as confidential","")</f>
        <v/>
      </c>
    </row>
    <row r="114" spans="3:12" x14ac:dyDescent="0.25">
      <c r="I114" s="108"/>
    </row>
    <row r="115" spans="3:12" x14ac:dyDescent="0.25">
      <c r="C115" s="341" t="s">
        <v>162</v>
      </c>
      <c r="D115" s="341"/>
      <c r="E115" s="341"/>
      <c r="F115" s="341"/>
      <c r="G115" s="341"/>
      <c r="H115" s="341"/>
      <c r="I115" s="225" t="s">
        <v>0</v>
      </c>
    </row>
    <row r="116" spans="3:12" ht="31.5" customHeight="1" x14ac:dyDescent="0.25">
      <c r="C116" s="337"/>
      <c r="D116" s="337"/>
      <c r="E116" s="337"/>
      <c r="F116" s="337"/>
      <c r="G116" s="337"/>
      <c r="H116" s="337"/>
      <c r="I116" s="221"/>
      <c r="L116" s="169" t="str">
        <f t="shared" ref="L116" si="18">IF(I116="X","[Bracket] the information you claim as confidential","")</f>
        <v/>
      </c>
    </row>
    <row r="118" spans="3:12" ht="32.25" customHeight="1" x14ac:dyDescent="0.25">
      <c r="C118" s="334" t="s">
        <v>247</v>
      </c>
      <c r="D118" s="334"/>
      <c r="E118" s="334"/>
      <c r="F118" s="334"/>
      <c r="G118" s="334"/>
      <c r="H118" s="334"/>
      <c r="I118" s="334"/>
    </row>
  </sheetData>
  <sheetProtection algorithmName="SHA-512" hashValue="SN6m4QtL2frO9zmgyk1M1lvoHzR3bB/4j/ivuzL2REY8gCzrDMxmTMWZFK72B8zwalWouqTzq9JPBAZq6P78Gw==" saltValue="j69Gs0gSAa+L5CRY4JPNaA==" spinCount="100000" sheet="1" formatCells="0" formatRows="0" insertRows="0" deleteRows="0" selectLockedCells="1"/>
  <mergeCells count="74">
    <mergeCell ref="D23:E23"/>
    <mergeCell ref="D24:E24"/>
    <mergeCell ref="D25:E25"/>
    <mergeCell ref="D26:E26"/>
    <mergeCell ref="D27:E27"/>
    <mergeCell ref="C118:I118"/>
    <mergeCell ref="D99:F99"/>
    <mergeCell ref="G99:H99"/>
    <mergeCell ref="D96:F96"/>
    <mergeCell ref="G96:H96"/>
    <mergeCell ref="D97:F97"/>
    <mergeCell ref="G97:H97"/>
    <mergeCell ref="D98:F98"/>
    <mergeCell ref="G98:H98"/>
    <mergeCell ref="C115:H115"/>
    <mergeCell ref="C116:H116"/>
    <mergeCell ref="C112:H112"/>
    <mergeCell ref="C113:H113"/>
    <mergeCell ref="C2:F2"/>
    <mergeCell ref="C7:I7"/>
    <mergeCell ref="C3:I3"/>
    <mergeCell ref="C4:I4"/>
    <mergeCell ref="C104:I104"/>
    <mergeCell ref="C93:I93"/>
    <mergeCell ref="C79:I79"/>
    <mergeCell ref="C66:H66"/>
    <mergeCell ref="C61:H61"/>
    <mergeCell ref="C62:H62"/>
    <mergeCell ref="C9:H9"/>
    <mergeCell ref="D20:E20"/>
    <mergeCell ref="C91:H91"/>
    <mergeCell ref="D22:E22"/>
    <mergeCell ref="D19:E19"/>
    <mergeCell ref="C51:I51"/>
    <mergeCell ref="D54:F54"/>
    <mergeCell ref="G54:H54"/>
    <mergeCell ref="C29:H29"/>
    <mergeCell ref="C30:H30"/>
    <mergeCell ref="C48:H48"/>
    <mergeCell ref="C49:H49"/>
    <mergeCell ref="C32:H32"/>
    <mergeCell ref="C37:I37"/>
    <mergeCell ref="C33:H33"/>
    <mergeCell ref="C5:I5"/>
    <mergeCell ref="C95:H95"/>
    <mergeCell ref="C101:H101"/>
    <mergeCell ref="C102:H102"/>
    <mergeCell ref="C106:H106"/>
    <mergeCell ref="C64:I64"/>
    <mergeCell ref="C53:H53"/>
    <mergeCell ref="C81:H81"/>
    <mergeCell ref="C90:H90"/>
    <mergeCell ref="C35:I35"/>
    <mergeCell ref="D21:E21"/>
    <mergeCell ref="C58:H58"/>
    <mergeCell ref="D55:F55"/>
    <mergeCell ref="D56:F56"/>
    <mergeCell ref="D57:F57"/>
    <mergeCell ref="G55:H55"/>
    <mergeCell ref="G56:H56"/>
    <mergeCell ref="G57:H57"/>
    <mergeCell ref="C87:H87"/>
    <mergeCell ref="C88:H88"/>
    <mergeCell ref="C59:H59"/>
    <mergeCell ref="C76:H76"/>
    <mergeCell ref="C77:H77"/>
    <mergeCell ref="D72:E72"/>
    <mergeCell ref="D73:E73"/>
    <mergeCell ref="D74:E74"/>
    <mergeCell ref="D67:E67"/>
    <mergeCell ref="D68:E68"/>
    <mergeCell ref="D69:E69"/>
    <mergeCell ref="D70:E70"/>
    <mergeCell ref="D71:E71"/>
  </mergeCells>
  <dataValidations count="5">
    <dataValidation type="list" allowBlank="1" showInputMessage="1" showErrorMessage="1" sqref="I11:I18 I62 I33 I39:I46 I55:I57 I30 I49 I59 I68:I70 I72:I74 I77 I83:I85 I88 I91 I116 I102 I108:I110 I113 I97:I99 I20:I27" xr:uid="{00000000-0002-0000-0300-000000000000}">
      <formula1>$N$7:$N$8</formula1>
    </dataValidation>
    <dataValidation type="list" allowBlank="1" showInputMessage="1" showErrorMessage="1" sqref="I50" xr:uid="{00000000-0002-0000-0300-000001000000}">
      <formula1>$N$3:$N$4</formula1>
    </dataValidation>
    <dataValidation allowBlank="1" showInputMessage="1" showErrorMessage="1" prompt="Please provide this information for each end-use and/or application for which you are applying. For additional rows, please click + on the left-hand side of row 19." sqref="C11:D18" xr:uid="{4D9E4C47-BC32-4E44-9D9F-ED749A3C274D}"/>
    <dataValidation allowBlank="1" showInputMessage="1" showErrorMessage="1" prompt="Please provide this information for each end-use and/or application for which you are applying. For additional rows, please click + on the left-hand side of row 28." sqref="C20:C27" xr:uid="{94EDD433-4B5A-4F7E-92C7-275D65BBB3C8}"/>
    <dataValidation allowBlank="1" showInputMessage="1" showErrorMessage="1" prompt="Please provide this information for each end-use and/or application for which you are applying. For additional rows, please click + on the left-hand side of row 47." sqref="C39" xr:uid="{0E16EA84-3D8D-45CF-875D-85C2DDC8B243}"/>
  </dataValidations>
  <printOptions horizontalCentered="1"/>
  <pageMargins left="0.25" right="0.25" top="0.75" bottom="0.75" header="0.3" footer="0.3"/>
  <pageSetup scale="61" fitToHeight="2" orientation="portrait" r:id="rId1"/>
  <headerFooter>
    <oddHeader>&amp;CPart IV: Sector-Specific Information</oddHeader>
    <oddFooter>&amp;CNOTE: Please [Bracket] the information you claim as confidential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59999389629810485"/>
    <pageSetUpPr fitToPage="1"/>
  </sheetPr>
  <dimension ref="A1:Q33"/>
  <sheetViews>
    <sheetView zoomScaleNormal="100" workbookViewId="0">
      <selection activeCell="C6" sqref="C6:G24"/>
    </sheetView>
  </sheetViews>
  <sheetFormatPr defaultColWidth="9.28515625" defaultRowHeight="15" x14ac:dyDescent="0.25"/>
  <cols>
    <col min="1" max="1" width="3.5703125" style="2" customWidth="1"/>
    <col min="2" max="2" width="3.5703125" style="1" customWidth="1"/>
    <col min="3" max="3" width="7.42578125" style="1" customWidth="1"/>
    <col min="4" max="4" width="36.28515625" style="1" customWidth="1"/>
    <col min="5" max="5" width="33.42578125" style="1" customWidth="1"/>
    <col min="6" max="6" width="14.28515625" style="1" customWidth="1"/>
    <col min="7" max="8" width="5" style="1" customWidth="1"/>
    <col min="9" max="9" width="3.7109375" style="2" customWidth="1"/>
    <col min="10" max="12" width="9.28515625" style="1"/>
    <col min="13" max="13" width="0" style="1" hidden="1" customWidth="1"/>
    <col min="14" max="16384" width="9.28515625" style="1"/>
  </cols>
  <sheetData>
    <row r="1" spans="3:17" s="2" customFormat="1" x14ac:dyDescent="0.25"/>
    <row r="2" spans="3:17" x14ac:dyDescent="0.25">
      <c r="C2" s="289"/>
      <c r="D2" s="289"/>
      <c r="E2" s="289"/>
      <c r="F2" s="289"/>
      <c r="G2" s="30"/>
      <c r="H2" s="30"/>
      <c r="M2" s="1" t="s">
        <v>84</v>
      </c>
    </row>
    <row r="3" spans="3:17" ht="44.25" customHeight="1" x14ac:dyDescent="0.25">
      <c r="C3" s="290" t="s">
        <v>73</v>
      </c>
      <c r="D3" s="290"/>
      <c r="E3" s="290"/>
      <c r="F3" s="290"/>
      <c r="G3" s="3"/>
      <c r="H3" s="3"/>
      <c r="Q3" s="13"/>
    </row>
    <row r="4" spans="3:17" ht="30" customHeight="1" x14ac:dyDescent="0.25">
      <c r="C4" s="291" t="s">
        <v>170</v>
      </c>
      <c r="D4" s="291"/>
      <c r="E4" s="291"/>
      <c r="F4" s="291"/>
      <c r="G4" s="29"/>
      <c r="H4" s="29"/>
      <c r="Q4" s="13"/>
    </row>
    <row r="5" spans="3:17" ht="23.25" customHeight="1" x14ac:dyDescent="0.25">
      <c r="C5" s="281" t="s">
        <v>285</v>
      </c>
      <c r="D5" s="281"/>
      <c r="E5" s="281"/>
      <c r="F5" s="281"/>
      <c r="G5" s="281"/>
      <c r="H5" s="29"/>
      <c r="Q5" s="13"/>
    </row>
    <row r="6" spans="3:17" ht="30" customHeight="1" x14ac:dyDescent="0.25">
      <c r="C6" s="350"/>
      <c r="D6" s="350"/>
      <c r="E6" s="350"/>
      <c r="F6" s="350"/>
      <c r="G6" s="350"/>
      <c r="H6" s="37"/>
      <c r="Q6" s="13"/>
    </row>
    <row r="7" spans="3:17" x14ac:dyDescent="0.25">
      <c r="C7" s="350"/>
      <c r="D7" s="350"/>
      <c r="E7" s="350"/>
      <c r="F7" s="350"/>
      <c r="G7" s="350"/>
      <c r="H7" s="37"/>
    </row>
    <row r="8" spans="3:17" x14ac:dyDescent="0.25">
      <c r="C8" s="350"/>
      <c r="D8" s="350"/>
      <c r="E8" s="350"/>
      <c r="F8" s="350"/>
      <c r="G8" s="350"/>
      <c r="H8" s="37"/>
    </row>
    <row r="9" spans="3:17" x14ac:dyDescent="0.25">
      <c r="C9" s="350"/>
      <c r="D9" s="350"/>
      <c r="E9" s="350"/>
      <c r="F9" s="350"/>
      <c r="G9" s="350"/>
      <c r="H9" s="37"/>
    </row>
    <row r="10" spans="3:17" x14ac:dyDescent="0.25">
      <c r="C10" s="350"/>
      <c r="D10" s="350"/>
      <c r="E10" s="350"/>
      <c r="F10" s="350"/>
      <c r="G10" s="350"/>
    </row>
    <row r="11" spans="3:17" x14ac:dyDescent="0.25">
      <c r="C11" s="350"/>
      <c r="D11" s="350"/>
      <c r="E11" s="350"/>
      <c r="F11" s="350"/>
      <c r="G11" s="350"/>
    </row>
    <row r="12" spans="3:17" x14ac:dyDescent="0.25">
      <c r="C12" s="350"/>
      <c r="D12" s="350"/>
      <c r="E12" s="350"/>
      <c r="F12" s="350"/>
      <c r="G12" s="350"/>
      <c r="M12" s="38"/>
    </row>
    <row r="13" spans="3:17" x14ac:dyDescent="0.25">
      <c r="C13" s="350"/>
      <c r="D13" s="350"/>
      <c r="E13" s="350"/>
      <c r="F13" s="350"/>
      <c r="G13" s="350"/>
    </row>
    <row r="14" spans="3:17" x14ac:dyDescent="0.25">
      <c r="C14" s="350"/>
      <c r="D14" s="350"/>
      <c r="E14" s="350"/>
      <c r="F14" s="350"/>
      <c r="G14" s="350"/>
    </row>
    <row r="15" spans="3:17" x14ac:dyDescent="0.25">
      <c r="C15" s="350"/>
      <c r="D15" s="350"/>
      <c r="E15" s="350"/>
      <c r="F15" s="350"/>
      <c r="G15" s="350"/>
    </row>
    <row r="16" spans="3:17" x14ac:dyDescent="0.25">
      <c r="C16" s="350"/>
      <c r="D16" s="350"/>
      <c r="E16" s="350"/>
      <c r="F16" s="350"/>
      <c r="G16" s="350"/>
    </row>
    <row r="17" spans="3:7" x14ac:dyDescent="0.25">
      <c r="C17" s="350"/>
      <c r="D17" s="350"/>
      <c r="E17" s="350"/>
      <c r="F17" s="350"/>
      <c r="G17" s="350"/>
    </row>
    <row r="18" spans="3:7" x14ac:dyDescent="0.25">
      <c r="C18" s="350"/>
      <c r="D18" s="350"/>
      <c r="E18" s="350"/>
      <c r="F18" s="350"/>
      <c r="G18" s="350"/>
    </row>
    <row r="19" spans="3:7" x14ac:dyDescent="0.25">
      <c r="C19" s="350"/>
      <c r="D19" s="350"/>
      <c r="E19" s="350"/>
      <c r="F19" s="350"/>
      <c r="G19" s="350"/>
    </row>
    <row r="20" spans="3:7" x14ac:dyDescent="0.25">
      <c r="C20" s="350"/>
      <c r="D20" s="350"/>
      <c r="E20" s="350"/>
      <c r="F20" s="350"/>
      <c r="G20" s="350"/>
    </row>
    <row r="21" spans="3:7" x14ac:dyDescent="0.25">
      <c r="C21" s="350"/>
      <c r="D21" s="350"/>
      <c r="E21" s="350"/>
      <c r="F21" s="350"/>
      <c r="G21" s="350"/>
    </row>
    <row r="22" spans="3:7" x14ac:dyDescent="0.25">
      <c r="C22" s="350"/>
      <c r="D22" s="350"/>
      <c r="E22" s="350"/>
      <c r="F22" s="350"/>
      <c r="G22" s="350"/>
    </row>
    <row r="23" spans="3:7" x14ac:dyDescent="0.25">
      <c r="C23" s="350"/>
      <c r="D23" s="350"/>
      <c r="E23" s="350"/>
      <c r="F23" s="350"/>
      <c r="G23" s="350"/>
    </row>
    <row r="24" spans="3:7" x14ac:dyDescent="0.25">
      <c r="C24" s="350"/>
      <c r="D24" s="350"/>
      <c r="E24" s="350"/>
      <c r="F24" s="350"/>
      <c r="G24" s="350"/>
    </row>
    <row r="25" spans="3:7" ht="27" customHeight="1" x14ac:dyDescent="0.25">
      <c r="C25" s="349" t="s">
        <v>247</v>
      </c>
      <c r="D25" s="349"/>
      <c r="E25" s="349"/>
      <c r="F25" s="349"/>
      <c r="G25" s="349"/>
    </row>
    <row r="26" spans="3:7" x14ac:dyDescent="0.25">
      <c r="C26" s="37"/>
      <c r="D26" s="37"/>
      <c r="E26" s="37"/>
      <c r="F26" s="37"/>
      <c r="G26" s="37"/>
    </row>
    <row r="27" spans="3:7" ht="18" customHeight="1" x14ac:dyDescent="0.25">
      <c r="C27" s="37"/>
      <c r="D27" s="37"/>
      <c r="E27" s="37"/>
      <c r="F27" s="37"/>
      <c r="G27" s="37"/>
    </row>
    <row r="28" spans="3:7" x14ac:dyDescent="0.25">
      <c r="C28" s="37"/>
      <c r="D28" s="37"/>
      <c r="E28" s="37"/>
      <c r="F28" s="37"/>
      <c r="G28" s="37"/>
    </row>
    <row r="29" spans="3:7" x14ac:dyDescent="0.25">
      <c r="C29" s="37"/>
      <c r="D29" s="37"/>
      <c r="E29" s="37"/>
      <c r="F29" s="37"/>
      <c r="G29" s="37"/>
    </row>
    <row r="30" spans="3:7" x14ac:dyDescent="0.25">
      <c r="C30" s="37"/>
      <c r="D30" s="37"/>
      <c r="E30" s="37"/>
      <c r="F30" s="37"/>
      <c r="G30" s="37"/>
    </row>
    <row r="31" spans="3:7" x14ac:dyDescent="0.25">
      <c r="C31" s="37"/>
      <c r="D31" s="37"/>
      <c r="E31" s="37"/>
      <c r="F31" s="37"/>
      <c r="G31" s="37"/>
    </row>
    <row r="32" spans="3:7" x14ac:dyDescent="0.25">
      <c r="C32" s="37"/>
      <c r="D32" s="37"/>
      <c r="E32" s="37"/>
      <c r="F32" s="37"/>
      <c r="G32" s="37"/>
    </row>
    <row r="33" spans="3:7" x14ac:dyDescent="0.25">
      <c r="C33" s="37"/>
      <c r="D33" s="37"/>
      <c r="E33" s="37"/>
      <c r="F33" s="37"/>
      <c r="G33" s="37"/>
    </row>
  </sheetData>
  <sheetProtection algorithmName="SHA-512" hashValue="BAuqlPQIMZcR5ByV7hyKEqefCMwa+xuYfE42jLK4Ov3stBGGr5W6Wbt68gBbcQSVR0M22H7EUaHly78yG7Es1g==" saltValue="nF9+op79P91/hKltdk/lwQ==" spinCount="100000" sheet="1" formatCells="0" formatRows="0" insertRows="0" deleteRows="0" selectLockedCells="1"/>
  <mergeCells count="6">
    <mergeCell ref="C25:G25"/>
    <mergeCell ref="C2:F2"/>
    <mergeCell ref="C3:F3"/>
    <mergeCell ref="C4:F4"/>
    <mergeCell ref="C5:G5"/>
    <mergeCell ref="C6:G24"/>
  </mergeCells>
  <dataValidations count="1">
    <dataValidation type="list" allowBlank="1" showInputMessage="1" showErrorMessage="1" sqref="G26:G33" xr:uid="{00000000-0002-0000-0400-000000000000}">
      <formula1>$M$2:$M$3</formula1>
    </dataValidation>
  </dataValidations>
  <printOptions horizontalCentered="1"/>
  <pageMargins left="0.25" right="0.25" top="0.75" bottom="0.75" header="0.3" footer="0.3"/>
  <pageSetup scale="97" orientation="portrait" r:id="rId1"/>
  <headerFooter>
    <oddHeader>&amp;CPart V: Additional Information</oddHeader>
    <oddFooter>&amp;CNOTE: Please [Bracket] the information you claim as confidential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59999389629810485"/>
    <pageSetUpPr fitToPage="1"/>
  </sheetPr>
  <dimension ref="A1:Q35"/>
  <sheetViews>
    <sheetView zoomScaleNormal="100" workbookViewId="0">
      <selection activeCell="C8" sqref="C8"/>
    </sheetView>
  </sheetViews>
  <sheetFormatPr defaultColWidth="9.28515625" defaultRowHeight="15" x14ac:dyDescent="0.25"/>
  <cols>
    <col min="1" max="1" width="3.5703125" style="2" customWidth="1"/>
    <col min="2" max="2" width="3.5703125" style="1" customWidth="1"/>
    <col min="3" max="3" width="7.42578125" style="1" customWidth="1"/>
    <col min="4" max="4" width="36.28515625" style="1" customWidth="1"/>
    <col min="5" max="5" width="33.42578125" style="1" customWidth="1"/>
    <col min="6" max="6" width="14.28515625" style="1" customWidth="1"/>
    <col min="7" max="7" width="5" style="1" customWidth="1"/>
    <col min="8" max="8" width="5" style="171" customWidth="1"/>
    <col min="9" max="9" width="3.7109375" style="170" customWidth="1"/>
    <col min="10" max="16384" width="9.28515625" style="1"/>
  </cols>
  <sheetData>
    <row r="1" spans="1:17" s="171" customFormat="1" x14ac:dyDescent="0.25">
      <c r="A1" s="170"/>
      <c r="B1" s="170"/>
      <c r="C1" s="170"/>
      <c r="D1" s="170"/>
      <c r="E1" s="170"/>
      <c r="F1" s="170"/>
      <c r="G1" s="170"/>
      <c r="H1" s="170"/>
      <c r="I1" s="170"/>
    </row>
    <row r="2" spans="1:17" s="171" customFormat="1" x14ac:dyDescent="0.25">
      <c r="A2" s="170"/>
      <c r="C2" s="352"/>
      <c r="D2" s="352"/>
      <c r="E2" s="352"/>
      <c r="F2" s="352"/>
      <c r="G2" s="204"/>
      <c r="H2" s="204"/>
      <c r="I2" s="170"/>
      <c r="M2" s="209" t="s">
        <v>84</v>
      </c>
    </row>
    <row r="3" spans="1:17" s="171" customFormat="1" ht="44.25" customHeight="1" x14ac:dyDescent="0.25">
      <c r="A3" s="170"/>
      <c r="C3" s="356" t="s">
        <v>73</v>
      </c>
      <c r="D3" s="356"/>
      <c r="E3" s="356"/>
      <c r="F3" s="356"/>
      <c r="G3" s="356"/>
      <c r="H3" s="205"/>
      <c r="I3" s="170"/>
      <c r="Q3" s="169"/>
    </row>
    <row r="4" spans="1:17" s="171" customFormat="1" ht="15.75" x14ac:dyDescent="0.25">
      <c r="A4" s="170"/>
      <c r="C4" s="355" t="s">
        <v>105</v>
      </c>
      <c r="D4" s="355"/>
      <c r="E4" s="355"/>
      <c r="F4" s="355"/>
      <c r="G4" s="355"/>
      <c r="H4" s="206"/>
      <c r="I4" s="170"/>
      <c r="Q4" s="169"/>
    </row>
    <row r="5" spans="1:17" s="171" customFormat="1" ht="30" customHeight="1" x14ac:dyDescent="0.25">
      <c r="A5" s="170"/>
      <c r="C5" s="353" t="s">
        <v>171</v>
      </c>
      <c r="D5" s="353"/>
      <c r="E5" s="353"/>
      <c r="F5" s="353"/>
      <c r="G5" s="207"/>
      <c r="H5" s="207"/>
      <c r="I5" s="170"/>
      <c r="Q5" s="169"/>
    </row>
    <row r="6" spans="1:17" s="171" customFormat="1" ht="55.5" customHeight="1" x14ac:dyDescent="0.25">
      <c r="A6" s="170"/>
      <c r="C6" s="354" t="s">
        <v>321</v>
      </c>
      <c r="D6" s="354"/>
      <c r="E6" s="354"/>
      <c r="F6" s="354"/>
      <c r="G6" s="354"/>
      <c r="H6" s="207"/>
      <c r="I6" s="170"/>
      <c r="Q6" s="169"/>
    </row>
    <row r="7" spans="1:17" s="171" customFormat="1" ht="42.75" customHeight="1" x14ac:dyDescent="0.25">
      <c r="A7" s="170"/>
      <c r="C7" s="210" t="s">
        <v>85</v>
      </c>
      <c r="D7" s="210" t="s">
        <v>86</v>
      </c>
      <c r="E7" s="211" t="s">
        <v>169</v>
      </c>
      <c r="F7" s="212" t="s">
        <v>87</v>
      </c>
      <c r="G7" s="212" t="s">
        <v>0</v>
      </c>
      <c r="H7" s="208"/>
      <c r="I7" s="170"/>
      <c r="Q7" s="169"/>
    </row>
    <row r="8" spans="1:17" s="171" customFormat="1" ht="23.65" customHeight="1" x14ac:dyDescent="0.25">
      <c r="A8" s="170"/>
      <c r="C8" s="122"/>
      <c r="D8" s="122" t="s">
        <v>276</v>
      </c>
      <c r="E8" s="122"/>
      <c r="F8" s="122"/>
      <c r="G8" s="105"/>
      <c r="H8" s="208"/>
      <c r="I8" s="170"/>
    </row>
    <row r="9" spans="1:17" s="171" customFormat="1" ht="28.15" customHeight="1" x14ac:dyDescent="0.25">
      <c r="A9" s="170"/>
      <c r="C9" s="122"/>
      <c r="D9" s="122" t="s">
        <v>277</v>
      </c>
      <c r="E9" s="122"/>
      <c r="F9" s="122"/>
      <c r="G9" s="105"/>
      <c r="H9" s="208"/>
      <c r="I9" s="170"/>
    </row>
    <row r="10" spans="1:17" s="171" customFormat="1" x14ac:dyDescent="0.25">
      <c r="A10" s="170"/>
      <c r="C10" s="122"/>
      <c r="D10" s="122"/>
      <c r="E10" s="122"/>
      <c r="F10" s="122"/>
      <c r="G10" s="105"/>
      <c r="H10" s="208"/>
      <c r="I10" s="170"/>
    </row>
    <row r="11" spans="1:17" s="171" customFormat="1" x14ac:dyDescent="0.25">
      <c r="A11" s="170"/>
      <c r="C11" s="122"/>
      <c r="D11" s="122"/>
      <c r="E11" s="122"/>
      <c r="F11" s="122"/>
      <c r="G11" s="105"/>
      <c r="I11" s="170"/>
    </row>
    <row r="12" spans="1:17" s="171" customFormat="1" x14ac:dyDescent="0.25">
      <c r="A12" s="170"/>
      <c r="C12" s="122"/>
      <c r="D12" s="122"/>
      <c r="E12" s="122"/>
      <c r="F12" s="122"/>
      <c r="G12" s="105"/>
      <c r="I12" s="170"/>
    </row>
    <row r="13" spans="1:17" s="171" customFormat="1" x14ac:dyDescent="0.25">
      <c r="A13" s="170"/>
      <c r="C13" s="122"/>
      <c r="D13" s="122"/>
      <c r="E13" s="122"/>
      <c r="F13" s="122"/>
      <c r="G13" s="105"/>
      <c r="I13" s="170"/>
      <c r="M13" s="213"/>
    </row>
    <row r="14" spans="1:17" s="171" customFormat="1" x14ac:dyDescent="0.25">
      <c r="A14" s="170"/>
      <c r="C14" s="122"/>
      <c r="D14" s="122"/>
      <c r="E14" s="122"/>
      <c r="F14" s="122"/>
      <c r="G14" s="105"/>
      <c r="I14" s="170"/>
    </row>
    <row r="15" spans="1:17" s="171" customFormat="1" x14ac:dyDescent="0.25">
      <c r="A15" s="170"/>
      <c r="C15" s="122"/>
      <c r="D15" s="122"/>
      <c r="E15" s="122"/>
      <c r="F15" s="122"/>
      <c r="G15" s="105"/>
      <c r="I15" s="170"/>
    </row>
    <row r="16" spans="1:17" s="171" customFormat="1" x14ac:dyDescent="0.25">
      <c r="A16" s="170"/>
      <c r="C16" s="122"/>
      <c r="D16" s="122"/>
      <c r="E16" s="122"/>
      <c r="F16" s="122"/>
      <c r="G16" s="105"/>
      <c r="I16" s="170"/>
    </row>
    <row r="17" spans="1:9" s="171" customFormat="1" x14ac:dyDescent="0.25">
      <c r="A17" s="170"/>
      <c r="C17" s="122"/>
      <c r="D17" s="122"/>
      <c r="E17" s="122"/>
      <c r="F17" s="122"/>
      <c r="G17" s="105"/>
      <c r="I17" s="170"/>
    </row>
    <row r="18" spans="1:9" s="171" customFormat="1" x14ac:dyDescent="0.25">
      <c r="A18" s="170"/>
      <c r="C18" s="122"/>
      <c r="D18" s="122"/>
      <c r="E18" s="122"/>
      <c r="F18" s="122"/>
      <c r="G18" s="105"/>
      <c r="I18" s="170"/>
    </row>
    <row r="19" spans="1:9" s="171" customFormat="1" x14ac:dyDescent="0.25">
      <c r="A19" s="170"/>
      <c r="C19" s="122"/>
      <c r="D19" s="122"/>
      <c r="E19" s="122"/>
      <c r="F19" s="122"/>
      <c r="G19" s="105"/>
      <c r="I19" s="170"/>
    </row>
    <row r="20" spans="1:9" s="171" customFormat="1" x14ac:dyDescent="0.25">
      <c r="A20" s="170"/>
      <c r="C20" s="122"/>
      <c r="D20" s="122"/>
      <c r="E20" s="122"/>
      <c r="F20" s="122"/>
      <c r="G20" s="105"/>
      <c r="I20" s="170"/>
    </row>
    <row r="21" spans="1:9" s="171" customFormat="1" x14ac:dyDescent="0.25">
      <c r="A21" s="170"/>
      <c r="C21" s="122"/>
      <c r="D21" s="122"/>
      <c r="E21" s="122"/>
      <c r="F21" s="122"/>
      <c r="G21" s="105"/>
      <c r="I21" s="170"/>
    </row>
    <row r="22" spans="1:9" s="171" customFormat="1" x14ac:dyDescent="0.25">
      <c r="A22" s="170"/>
      <c r="C22" s="122"/>
      <c r="D22" s="122"/>
      <c r="E22" s="122"/>
      <c r="F22" s="122"/>
      <c r="G22" s="105"/>
      <c r="I22" s="170"/>
    </row>
    <row r="23" spans="1:9" s="171" customFormat="1" x14ac:dyDescent="0.25">
      <c r="A23" s="170"/>
      <c r="C23" s="122"/>
      <c r="D23" s="122"/>
      <c r="E23" s="122"/>
      <c r="F23" s="122"/>
      <c r="G23" s="105"/>
      <c r="I23" s="170"/>
    </row>
    <row r="24" spans="1:9" s="171" customFormat="1" x14ac:dyDescent="0.25">
      <c r="A24" s="170"/>
      <c r="C24" s="122"/>
      <c r="D24" s="122"/>
      <c r="E24" s="122"/>
      <c r="F24" s="122"/>
      <c r="G24" s="105"/>
      <c r="I24" s="170"/>
    </row>
    <row r="25" spans="1:9" s="171" customFormat="1" x14ac:dyDescent="0.25">
      <c r="A25" s="170"/>
      <c r="C25" s="122"/>
      <c r="D25" s="122"/>
      <c r="E25" s="122"/>
      <c r="F25" s="122"/>
      <c r="G25" s="105"/>
      <c r="I25" s="170"/>
    </row>
    <row r="26" spans="1:9" s="171" customFormat="1" x14ac:dyDescent="0.25">
      <c r="A26" s="170"/>
      <c r="C26" s="122"/>
      <c r="D26" s="122"/>
      <c r="E26" s="122"/>
      <c r="F26" s="122"/>
      <c r="G26" s="105"/>
      <c r="I26" s="170"/>
    </row>
    <row r="27" spans="1:9" s="171" customFormat="1" x14ac:dyDescent="0.25">
      <c r="A27" s="170"/>
      <c r="C27" s="122"/>
      <c r="D27" s="122"/>
      <c r="E27" s="122"/>
      <c r="F27" s="122"/>
      <c r="G27" s="105"/>
      <c r="I27" s="170"/>
    </row>
    <row r="28" spans="1:9" s="171" customFormat="1" x14ac:dyDescent="0.25">
      <c r="A28" s="170"/>
      <c r="C28" s="122"/>
      <c r="D28" s="122"/>
      <c r="E28" s="122"/>
      <c r="F28" s="122"/>
      <c r="G28" s="105"/>
      <c r="I28" s="170"/>
    </row>
    <row r="29" spans="1:9" s="171" customFormat="1" x14ac:dyDescent="0.25">
      <c r="A29" s="170"/>
      <c r="C29" s="122"/>
      <c r="D29" s="122"/>
      <c r="E29" s="122"/>
      <c r="F29" s="122"/>
      <c r="G29" s="105"/>
      <c r="I29" s="170"/>
    </row>
    <row r="30" spans="1:9" s="171" customFormat="1" x14ac:dyDescent="0.25">
      <c r="A30" s="170"/>
      <c r="C30" s="122"/>
      <c r="D30" s="122"/>
      <c r="E30" s="122"/>
      <c r="F30" s="122"/>
      <c r="G30" s="105"/>
      <c r="I30" s="170"/>
    </row>
    <row r="31" spans="1:9" s="171" customFormat="1" x14ac:dyDescent="0.25">
      <c r="A31" s="170"/>
      <c r="C31" s="122"/>
      <c r="D31" s="122"/>
      <c r="E31" s="122"/>
      <c r="F31" s="122"/>
      <c r="G31" s="105"/>
      <c r="I31" s="170"/>
    </row>
    <row r="32" spans="1:9" s="171" customFormat="1" x14ac:dyDescent="0.25">
      <c r="A32" s="170"/>
      <c r="C32" s="122"/>
      <c r="D32" s="122"/>
      <c r="E32" s="122"/>
      <c r="F32" s="122"/>
      <c r="G32" s="105"/>
      <c r="I32" s="170"/>
    </row>
    <row r="33" spans="1:9" s="171" customFormat="1" x14ac:dyDescent="0.25">
      <c r="A33" s="170"/>
      <c r="C33" s="122"/>
      <c r="D33" s="122"/>
      <c r="E33" s="122"/>
      <c r="F33" s="122"/>
      <c r="G33" s="105"/>
      <c r="I33" s="170"/>
    </row>
    <row r="34" spans="1:9" s="171" customFormat="1" x14ac:dyDescent="0.25">
      <c r="A34" s="170"/>
      <c r="C34" s="122"/>
      <c r="D34" s="122"/>
      <c r="E34" s="122"/>
      <c r="F34" s="122"/>
      <c r="G34" s="105"/>
      <c r="I34" s="170"/>
    </row>
    <row r="35" spans="1:9" s="171" customFormat="1" ht="29.25" customHeight="1" x14ac:dyDescent="0.25">
      <c r="A35" s="170"/>
      <c r="C35" s="351" t="s">
        <v>247</v>
      </c>
      <c r="D35" s="351"/>
      <c r="E35" s="351"/>
      <c r="F35" s="351"/>
      <c r="G35" s="351"/>
      <c r="I35" s="170"/>
    </row>
  </sheetData>
  <sheetProtection algorithmName="SHA-512" hashValue="eLAqT+9A+xh6o4bpnxaTcc7rbe7NiVj/VfHOQz7lCml57eTiCuPcsOLr46443xvrFJkaFeB1ar2hHsj8sgfZug==" saltValue="KDnr7nYsJEP9+Ef7WWa7CA==" spinCount="100000" sheet="1" formatCells="0" formatRows="0" insertRows="0" deleteRows="0" selectLockedCells="1"/>
  <mergeCells count="6">
    <mergeCell ref="C35:G35"/>
    <mergeCell ref="C2:F2"/>
    <mergeCell ref="C5:F5"/>
    <mergeCell ref="C6:G6"/>
    <mergeCell ref="C4:G4"/>
    <mergeCell ref="C3:G3"/>
  </mergeCells>
  <dataValidations count="1">
    <dataValidation type="list" allowBlank="1" showInputMessage="1" showErrorMessage="1" sqref="G8:G34" xr:uid="{00000000-0002-0000-0500-000000000000}">
      <formula1>$M$2:$M$3</formula1>
    </dataValidation>
  </dataValidations>
  <printOptions horizontalCentered="1"/>
  <pageMargins left="0.25" right="0.25" top="0.75" bottom="0.75" header="0.3" footer="0.3"/>
  <pageSetup scale="97" orientation="portrait" r:id="rId1"/>
  <headerFooter>
    <oddHeader>&amp;CPart VI: Attachments</oddHeader>
    <oddFooter>&amp;CNOTE: Please [Bracket] the information you claim as confidential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BA1D0-36DF-418C-9394-8C6DF21BEE56}">
  <sheetPr>
    <tabColor theme="7" tint="0.79998168889431442"/>
    <pageSetUpPr fitToPage="1"/>
  </sheetPr>
  <dimension ref="A1:AY986"/>
  <sheetViews>
    <sheetView zoomScaleNormal="100" workbookViewId="0">
      <selection activeCell="B2" sqref="B2"/>
    </sheetView>
  </sheetViews>
  <sheetFormatPr defaultColWidth="9.42578125" defaultRowHeight="15" x14ac:dyDescent="0.25"/>
  <cols>
    <col min="1" max="1" width="3.5703125" style="2" customWidth="1"/>
    <col min="2" max="2" width="3.5703125" style="1" customWidth="1"/>
    <col min="3" max="3" width="63.42578125" style="1" customWidth="1"/>
    <col min="4" max="4" width="68.7109375" style="1" customWidth="1"/>
    <col min="5" max="5" width="5" style="1" customWidth="1"/>
    <col min="6" max="6" width="5.7109375" style="2" customWidth="1"/>
    <col min="7" max="21" width="5.7109375" style="1" hidden="1" customWidth="1"/>
    <col min="22" max="51" width="9.42578125" style="1" hidden="1" customWidth="1"/>
    <col min="52" max="16384" width="9.42578125" style="1"/>
  </cols>
  <sheetData>
    <row r="1" spans="1:18" s="170" customFormat="1" x14ac:dyDescent="0.25"/>
    <row r="2" spans="1:18" s="171" customFormat="1" x14ac:dyDescent="0.25">
      <c r="A2" s="170"/>
      <c r="C2" s="357"/>
      <c r="D2" s="357"/>
      <c r="E2" s="182"/>
      <c r="F2" s="170"/>
      <c r="G2" s="183" t="s">
        <v>323</v>
      </c>
      <c r="H2" s="171" t="s">
        <v>324</v>
      </c>
      <c r="I2" s="183" t="s">
        <v>325</v>
      </c>
      <c r="K2" s="171" t="s">
        <v>65</v>
      </c>
      <c r="L2" s="171" t="s">
        <v>59</v>
      </c>
      <c r="M2" s="171" t="s">
        <v>52</v>
      </c>
      <c r="N2" s="171" t="s">
        <v>47</v>
      </c>
      <c r="O2" s="171" t="s">
        <v>44</v>
      </c>
      <c r="P2" s="171" t="s">
        <v>42</v>
      </c>
      <c r="Q2" s="171" t="s">
        <v>39</v>
      </c>
      <c r="R2" s="171" t="s">
        <v>35</v>
      </c>
    </row>
    <row r="3" spans="1:18" s="171" customFormat="1" ht="44.25" customHeight="1" x14ac:dyDescent="0.25">
      <c r="A3" s="170"/>
      <c r="C3" s="358" t="s">
        <v>73</v>
      </c>
      <c r="D3" s="358"/>
      <c r="E3" s="184"/>
      <c r="F3" s="170"/>
      <c r="H3" s="171" t="s">
        <v>324</v>
      </c>
      <c r="K3" s="171">
        <f>COUNTIF('Part I Introduction &amp; CBI'!$C$25:$C$30,K$2)</f>
        <v>0</v>
      </c>
      <c r="L3" s="171">
        <f>COUNTIF('Part I Introduction &amp; CBI'!$C$25:$C$30,L$2)</f>
        <v>0</v>
      </c>
      <c r="M3" s="171">
        <f>COUNTIF('Part I Introduction &amp; CBI'!$C$25:$C$30,M$2)</f>
        <v>0</v>
      </c>
      <c r="N3" s="171">
        <f>COUNTIF('Part I Introduction &amp; CBI'!$C$25:$C$30,N$2)</f>
        <v>0</v>
      </c>
      <c r="O3" s="171">
        <f>COUNTIF('Part I Introduction &amp; CBI'!$C$25:$C$30,O$2)</f>
        <v>0</v>
      </c>
      <c r="P3" s="171">
        <f>COUNTIF('Part I Introduction &amp; CBI'!$C$25:$C$30,P$2)</f>
        <v>0</v>
      </c>
      <c r="Q3" s="171">
        <f>COUNTIF('Part I Introduction &amp; CBI'!$C$25:$C$30,Q$2)</f>
        <v>0</v>
      </c>
      <c r="R3" s="171">
        <f>COUNTIF('Part I Introduction &amp; CBI'!$C$25:$C$30,R$2)</f>
        <v>0</v>
      </c>
    </row>
    <row r="4" spans="1:18" s="171" customFormat="1" ht="30" customHeight="1" x14ac:dyDescent="0.25">
      <c r="A4" s="170"/>
      <c r="C4" s="185" t="s">
        <v>326</v>
      </c>
      <c r="D4" s="185"/>
      <c r="F4" s="170"/>
      <c r="H4" s="171" t="s">
        <v>324</v>
      </c>
      <c r="O4" s="169"/>
    </row>
    <row r="5" spans="1:18" s="171" customFormat="1" ht="61.5" customHeight="1" x14ac:dyDescent="0.25">
      <c r="A5" s="170"/>
      <c r="C5" s="359" t="s">
        <v>386</v>
      </c>
      <c r="D5" s="359"/>
      <c r="F5" s="170"/>
      <c r="H5" s="171" t="s">
        <v>324</v>
      </c>
      <c r="I5" s="183" t="s">
        <v>325</v>
      </c>
    </row>
    <row r="6" spans="1:18" s="171" customFormat="1" ht="14.25" customHeight="1" x14ac:dyDescent="0.25">
      <c r="A6" s="170"/>
      <c r="C6" s="360"/>
      <c r="D6" s="360"/>
      <c r="F6" s="170"/>
      <c r="H6" s="186" t="str">
        <f>IF(O6=0,"Please fill out: "&amp;O8&amp;" "&amp;O9&amp;" "&amp;O18,O6)</f>
        <v>Please fill out: 1. Name of Alternative 2. Indicate the sector and end-use for which you are submitting this TSCA/SNAP Addendum. 3. PMN Form.</v>
      </c>
      <c r="I6" s="187" t="s">
        <v>107</v>
      </c>
      <c r="J6" s="187"/>
      <c r="K6" s="187"/>
      <c r="L6" s="187"/>
      <c r="M6" s="187"/>
      <c r="N6" s="187"/>
      <c r="O6" s="188">
        <f>IF((COUNTIF(O8,"")+COUNTIF(O9,"")+COUNTIF(O18,""))=3,"Responses have been provided for all sections.",0)</f>
        <v>0</v>
      </c>
    </row>
    <row r="7" spans="1:18" s="171" customFormat="1" ht="79.5" x14ac:dyDescent="0.25">
      <c r="A7" s="170"/>
      <c r="C7" s="361" t="s">
        <v>214</v>
      </c>
      <c r="D7" s="362"/>
      <c r="F7" s="170"/>
      <c r="H7" s="171" t="s">
        <v>324</v>
      </c>
      <c r="K7" s="189" t="s">
        <v>334</v>
      </c>
      <c r="O7" s="190" t="s">
        <v>329</v>
      </c>
    </row>
    <row r="8" spans="1:18" s="171" customFormat="1" ht="34.15" customHeight="1" x14ac:dyDescent="0.25">
      <c r="A8" s="170"/>
      <c r="C8" s="191" t="s">
        <v>107</v>
      </c>
      <c r="D8" s="156" t="str">
        <f>G8</f>
        <v>Please fill out: 1. Name of Alternative 2. Indicate the sector and end-use for which you are submitting this TSCA/SNAP Addendum. 3. PMN Form.</v>
      </c>
      <c r="F8" s="170"/>
      <c r="G8" s="171" t="str">
        <f>H6</f>
        <v>Please fill out: 1. Name of Alternative 2. Indicate the sector and end-use for which you are submitting this TSCA/SNAP Addendum. 3. PMN Form.</v>
      </c>
      <c r="H8" s="171" t="s">
        <v>324</v>
      </c>
      <c r="I8" s="183" t="s">
        <v>339</v>
      </c>
      <c r="J8" s="192">
        <f>IF(COUNTA('Part I Introduction &amp; CBI'!C21:F21)&lt;K8,1,0)</f>
        <v>1</v>
      </c>
      <c r="K8" s="192">
        <v>1</v>
      </c>
      <c r="O8" s="171" t="str">
        <f>IF(J8&gt;0,I8,"")</f>
        <v>1. Name of Alternative</v>
      </c>
    </row>
    <row r="9" spans="1:18" s="171" customFormat="1" ht="140.25" customHeight="1" x14ac:dyDescent="0.25">
      <c r="A9" s="170"/>
      <c r="C9" s="193" t="s">
        <v>111</v>
      </c>
      <c r="D9" s="174" t="str">
        <f>G9</f>
        <v>Please fill out: 1. Please provide the reasons why the cited passages qualify for confidential treatment. 2. If you assert that disclosure of this information would be likely to result in substantial harmful effects to you, describe those harmful effects and explain why they should be viewed as substantial. 3. Indicate the length of time—until a specific date or event, or permanently—for which the information should be treated as confidential. 4. Identify the measures you have taken to guard against undesired disclosure of this information. 5. Describe the extent to which the information has been disclosed, and what precautions have been taken in connection with these disclosures.6. Are copies of any determinations of confidentiality previously made by EPA, other Federal agencies, or courts concerning this information enclosed?</v>
      </c>
      <c r="F9" s="170"/>
      <c r="G9" s="171" t="str">
        <f>H19</f>
        <v>Please fill out: 1. Please provide the reasons why the cited passages qualify for confidential treatment. 2. If you assert that disclosure of this information would be likely to result in substantial harmful effects to you, describe those harmful effects and explain why they should be viewed as substantial. 3. Indicate the length of time—until a specific date or event, or permanently—for which the information should be treated as confidential. 4. Identify the measures you have taken to guard against undesired disclosure of this information. 5. Describe the extent to which the information has been disclosed, and what precautions have been taken in connection with these disclosures.6. Are copies of any determinations of confidentiality previously made by EPA, other Federal agencies, or courts concerning this information enclosed?</v>
      </c>
      <c r="H9" s="171" t="s">
        <v>324</v>
      </c>
      <c r="I9" s="183" t="s">
        <v>340</v>
      </c>
      <c r="O9" s="171" t="str">
        <f>IF(SUM(I11,$N$11:$N$16)&gt;0,I9,"")</f>
        <v>2. Indicate the sector and end-use for which you are submitting this TSCA/SNAP Addendum.</v>
      </c>
    </row>
    <row r="10" spans="1:18" s="171" customFormat="1" ht="10.15" customHeight="1" x14ac:dyDescent="0.25">
      <c r="A10" s="170"/>
      <c r="F10" s="170"/>
      <c r="H10" s="171" t="s">
        <v>324</v>
      </c>
      <c r="I10" s="194" t="s">
        <v>327</v>
      </c>
      <c r="J10" s="195" t="s">
        <v>328</v>
      </c>
      <c r="K10" s="194" t="s">
        <v>337</v>
      </c>
      <c r="L10" s="194" t="s">
        <v>342</v>
      </c>
      <c r="M10" s="194" t="s">
        <v>343</v>
      </c>
    </row>
    <row r="11" spans="1:18" s="171" customFormat="1" ht="23.65" customHeight="1" x14ac:dyDescent="0.25">
      <c r="A11" s="170"/>
      <c r="C11" s="228" t="s">
        <v>117</v>
      </c>
      <c r="D11" s="229"/>
      <c r="F11" s="170"/>
      <c r="G11" s="186"/>
      <c r="H11" s="171" t="s">
        <v>324</v>
      </c>
      <c r="I11" s="196">
        <f>IF(COUNTA('Part I Introduction &amp; CBI'!C25:F30)=0,1,0)</f>
        <v>1</v>
      </c>
      <c r="J11" s="192">
        <v>1</v>
      </c>
      <c r="K11" s="192">
        <f>IFERROR(IF('Part I Introduction &amp; CBI'!C25="",1,0),"")</f>
        <v>1</v>
      </c>
      <c r="L11" s="192">
        <f>IFERROR(IF('Part I Introduction &amp; CBI'!D25="",1,0),"")</f>
        <v>1</v>
      </c>
      <c r="M11" s="192">
        <f>IFERROR(IF((COUNTA('Part I Introduction &amp; CBI'!F25)=0),1,0),"")</f>
        <v>1</v>
      </c>
      <c r="N11" s="192">
        <f>COUNTIFS(K11,0,L11,1,M11,1)</f>
        <v>0</v>
      </c>
    </row>
    <row r="12" spans="1:18" s="171" customFormat="1" ht="34.15" customHeight="1" x14ac:dyDescent="0.25">
      <c r="A12" s="170"/>
      <c r="C12" s="197" t="s">
        <v>93</v>
      </c>
      <c r="D12" s="174" t="str">
        <f>G12</f>
        <v>Please fill out: 1. Person Submitting Notice (in U.S.) 2. Agent (if applicable) 3. Technical Contact (in U.S.) 4. Joint Submitter (if applicable)</v>
      </c>
      <c r="F12" s="170"/>
      <c r="G12" s="186" t="str">
        <f>H29</f>
        <v>Please fill out: 1. Person Submitting Notice (in U.S.) 2. Agent (if applicable) 3. Technical Contact (in U.S.) 4. Joint Submitter (if applicable)</v>
      </c>
      <c r="H12" s="171" t="s">
        <v>324</v>
      </c>
      <c r="J12" s="192">
        <v>2</v>
      </c>
      <c r="K12" s="192">
        <f>IFERROR(IF('Part I Introduction &amp; CBI'!C26="",1,0),"")</f>
        <v>1</v>
      </c>
      <c r="L12" s="192">
        <f>IFERROR(IF('Part I Introduction &amp; CBI'!D26="",1,0),"")</f>
        <v>1</v>
      </c>
      <c r="M12" s="192">
        <f>IFERROR(IF((COUNTA('Part I Introduction &amp; CBI'!F26)=0),1,0),"")</f>
        <v>1</v>
      </c>
      <c r="N12" s="192">
        <f t="shared" ref="N12:N16" si="0">COUNTIFS(K12,0,L12,1,M12,1)</f>
        <v>0</v>
      </c>
    </row>
    <row r="13" spans="1:18" s="171" customFormat="1" ht="9.4" customHeight="1" x14ac:dyDescent="0.25">
      <c r="A13" s="170"/>
      <c r="F13" s="170"/>
      <c r="H13" s="171" t="s">
        <v>324</v>
      </c>
      <c r="J13" s="192">
        <v>3</v>
      </c>
      <c r="K13" s="192">
        <f>IFERROR(IF('Part I Introduction &amp; CBI'!C27="",1,0),"")</f>
        <v>1</v>
      </c>
      <c r="L13" s="192">
        <f>IFERROR(IF('Part I Introduction &amp; CBI'!D27="",1,0),"")</f>
        <v>1</v>
      </c>
      <c r="M13" s="192">
        <f>IFERROR(IF((COUNTA('Part I Introduction &amp; CBI'!F27)=0),1,0),"")</f>
        <v>1</v>
      </c>
      <c r="N13" s="192">
        <f t="shared" si="0"/>
        <v>0</v>
      </c>
    </row>
    <row r="14" spans="1:18" s="171" customFormat="1" ht="23.65" customHeight="1" x14ac:dyDescent="0.25">
      <c r="A14" s="170"/>
      <c r="C14" s="228" t="s">
        <v>122</v>
      </c>
      <c r="D14" s="229"/>
      <c r="F14" s="170"/>
      <c r="H14" s="171" t="s">
        <v>324</v>
      </c>
      <c r="J14" s="192">
        <v>4</v>
      </c>
      <c r="K14" s="192">
        <f>IFERROR(IF('Part I Introduction &amp; CBI'!C28="",1,0),"")</f>
        <v>1</v>
      </c>
      <c r="L14" s="192">
        <f>IFERROR(IF('Part I Introduction &amp; CBI'!D28="",1,0),"")</f>
        <v>1</v>
      </c>
      <c r="M14" s="192">
        <f>IFERROR(IF((COUNTA('Part I Introduction &amp; CBI'!F28)=0),1,0),"")</f>
        <v>1</v>
      </c>
      <c r="N14" s="192">
        <f t="shared" si="0"/>
        <v>0</v>
      </c>
    </row>
    <row r="15" spans="1:18" s="171" customFormat="1" ht="58.5" customHeight="1" x14ac:dyDescent="0.25">
      <c r="A15" s="170"/>
      <c r="C15" s="191" t="s">
        <v>99</v>
      </c>
      <c r="D15" s="156" t="str">
        <f>G15</f>
        <v>Please fill out: 1. Identify Proposed Substitute 2. Commercial/trade name(s) of alternative 3. Generic name 4.  Ozone-depletion potential (ODP) 5.  Global Warming Characteristics 6. VOC Status Information 7. Byproducts 8. Degradation Products</v>
      </c>
      <c r="F15" s="170"/>
      <c r="G15" s="171" t="str">
        <f>H37</f>
        <v>Please fill out: 1. Identify Proposed Substitute 2. Commercial/trade name(s) of alternative 3. Generic name 4.  Ozone-depletion potential (ODP) 5.  Global Warming Characteristics 6. VOC Status Information 7. Byproducts 8. Degradation Products</v>
      </c>
      <c r="H15" s="171" t="s">
        <v>324</v>
      </c>
      <c r="J15" s="192">
        <v>5</v>
      </c>
      <c r="K15" s="192">
        <f>IFERROR(IF('Part I Introduction &amp; CBI'!C29="",1,0),"")</f>
        <v>1</v>
      </c>
      <c r="L15" s="192">
        <f>IFERROR(IF('Part I Introduction &amp; CBI'!D29="",1,0),"")</f>
        <v>1</v>
      </c>
      <c r="M15" s="192">
        <f>IFERROR(IF((COUNTA('Part I Introduction &amp; CBI'!F29)=0),1,0),"")</f>
        <v>1</v>
      </c>
      <c r="N15" s="192">
        <f t="shared" si="0"/>
        <v>0</v>
      </c>
    </row>
    <row r="16" spans="1:18" s="171" customFormat="1" ht="44.45" customHeight="1" x14ac:dyDescent="0.25">
      <c r="A16" s="170"/>
      <c r="C16" s="191" t="s">
        <v>101</v>
      </c>
      <c r="D16" s="156" t="str">
        <f>G16</f>
        <v>Please fill out:         2. End-Use Specific Standards 3.  Technology Changes and Costs 4.  Production and Market Share 5. Energy Efficiency</v>
      </c>
      <c r="F16" s="170"/>
      <c r="G16" s="198" t="str">
        <f>IF(O55=0,"Please fill out: "&amp;H20&amp;" "&amp;H20&amp;" "&amp;H22&amp;" "&amp;H23&amp;" "&amp;H24&amp;" "&amp;H25&amp;" "&amp;H26&amp;" "&amp;H27&amp;" "&amp;O156&amp;" "&amp;O157&amp;" "&amp;O158&amp;" "&amp;O159,O55)</f>
        <v>Please fill out:         2. End-Use Specific Standards 3.  Technology Changes and Costs 4.  Production and Market Share 5. Energy Efficiency</v>
      </c>
      <c r="H16" s="171" t="s">
        <v>324</v>
      </c>
      <c r="J16" s="192">
        <v>6</v>
      </c>
      <c r="K16" s="192">
        <f>IFERROR(IF('Part I Introduction &amp; CBI'!C30="",1,0),"")</f>
        <v>1</v>
      </c>
      <c r="L16" s="192">
        <f>IFERROR(IF('Part I Introduction &amp; CBI'!D30="",1,0),"")</f>
        <v>1</v>
      </c>
      <c r="M16" s="192">
        <f>IFERROR(IF((COUNTA('Part I Introduction &amp; CBI'!F30)=0),1,0),"")</f>
        <v>1</v>
      </c>
      <c r="N16" s="192">
        <f t="shared" si="0"/>
        <v>0</v>
      </c>
    </row>
    <row r="17" spans="1:15" s="171" customFormat="1" ht="66.75" customHeight="1" x14ac:dyDescent="0.25">
      <c r="A17" s="170"/>
      <c r="C17" s="193" t="s">
        <v>208</v>
      </c>
      <c r="D17" s="174" t="str">
        <f>G17</f>
        <v>Please fill out: 1. Flammability-Related Physical and Chemical Properties 2. Flammability Assessments and Test Data. For All Flammable Substitutes 2. Flammability Assessments and Test Data. For Refrigerants Only 3. Flammability Concerns and Mitigation</v>
      </c>
      <c r="F17" s="170"/>
      <c r="G17" s="171" t="str">
        <f>H161</f>
        <v>Please fill out: 1. Flammability-Related Physical and Chemical Properties 2. Flammability Assessments and Test Data. For All Flammable Substitutes 2. Flammability Assessments and Test Data. For Refrigerants Only 3. Flammability Concerns and Mitigation</v>
      </c>
      <c r="H17" s="171" t="s">
        <v>324</v>
      </c>
      <c r="J17" s="199" t="s">
        <v>330</v>
      </c>
      <c r="K17" s="199">
        <f>IF(COUNTIF(K11:K16,"&gt;"&amp;0)=0,1,COUNTIF(K11:K16,"&gt;"&amp;0))</f>
        <v>6</v>
      </c>
      <c r="M17" s="192"/>
      <c r="N17" s="192"/>
    </row>
    <row r="18" spans="1:15" s="171" customFormat="1" ht="14.25" customHeight="1" x14ac:dyDescent="0.25">
      <c r="A18" s="170"/>
      <c r="F18" s="170"/>
      <c r="H18" s="171" t="s">
        <v>324</v>
      </c>
      <c r="I18" s="183" t="s">
        <v>341</v>
      </c>
      <c r="J18" s="192">
        <f>IF((COUNTA('Part I Introduction &amp; CBI'!C33:F33,'Part I Introduction &amp; CBI'!E34:F34))&lt;K18,1,0)</f>
        <v>1</v>
      </c>
      <c r="K18" s="200">
        <f>IF('Part I Introduction &amp; CBI'!C33="Yes",1,2)</f>
        <v>2</v>
      </c>
      <c r="L18" s="192"/>
      <c r="M18" s="200"/>
      <c r="O18" s="171" t="str">
        <f>IF(J18&gt;0,I18,"")</f>
        <v>3. PMN Form.</v>
      </c>
    </row>
    <row r="19" spans="1:15" s="171" customFormat="1" ht="28.9" customHeight="1" x14ac:dyDescent="0.25">
      <c r="A19" s="170"/>
      <c r="C19" s="201" t="s">
        <v>230</v>
      </c>
      <c r="D19" s="202"/>
      <c r="F19" s="170"/>
      <c r="G19" s="171" t="str">
        <f>IF(K3&gt;0,"This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H19" s="186" t="str">
        <f>IF(O19=0,"Please fill out: "&amp;O21&amp;" "&amp;O22&amp;" "&amp;O23&amp;" "&amp;O24&amp;" "&amp;O25&amp;""&amp;O26,O19)</f>
        <v>Please fill out: 1. Please provide the reasons why the cited passages qualify for confidential treatment. 2. If you assert that disclosure of this information would be likely to result in substantial harmful effects to you, describe those harmful effects and explain why they should be viewed as substantial. 3. Indicate the length of time—until a specific date or event, or permanently—for which the information should be treated as confidential. 4. Identify the measures you have taken to guard against undesired disclosure of this information. 5. Describe the extent to which the information has been disclosed, and what precautions have been taken in connection with these disclosures.6. Are copies of any determinations of confidentiality previously made by EPA, other Federal agencies, or courts concerning this information enclosed?</v>
      </c>
      <c r="I19" s="188" t="s">
        <v>111</v>
      </c>
      <c r="J19" s="203"/>
      <c r="K19" s="203"/>
      <c r="L19" s="203"/>
      <c r="M19" s="203"/>
      <c r="N19" s="203"/>
      <c r="O19" s="188">
        <f>IF(COUNTIF(O21:O26,"")=6,"Responses have been provided for all sections.",0)</f>
        <v>0</v>
      </c>
    </row>
    <row r="20" spans="1:15" s="171" customFormat="1" ht="58.5" customHeight="1" x14ac:dyDescent="0.25">
      <c r="A20" s="170"/>
      <c r="C20" s="191" t="s">
        <v>79</v>
      </c>
      <c r="D20" s="175" t="str">
        <f>IF(K$3&gt;0,$G$20,"This sector was not selected for the proposed substitute in Part I, Section B, Number 2.")</f>
        <v>This sector was not selected for the proposed substitute in Part I, Section B, Number 2.</v>
      </c>
      <c r="F20" s="170"/>
      <c r="G20" s="171" t="str">
        <f>H169</f>
        <v>Please fill out: 1. Application of Proposed Substitute 2. Additional End-Use Description 3. Compressor Oil</v>
      </c>
      <c r="H20" s="171" t="str">
        <f>IF(K$3&gt;0,O57,"")</f>
        <v/>
      </c>
      <c r="K20" s="189" t="s">
        <v>334</v>
      </c>
      <c r="O20" s="190" t="s">
        <v>329</v>
      </c>
    </row>
    <row r="21" spans="1:15" s="171" customFormat="1" ht="52.5" customHeight="1" x14ac:dyDescent="0.25">
      <c r="A21" s="170"/>
      <c r="C21" s="191" t="s">
        <v>78</v>
      </c>
      <c r="D21" s="156" t="str">
        <f>IF(L$3&gt;0,$G$21,"This sector was not selected for the proposed substitute in Part I, Section B, Number 2.")</f>
        <v>This sector was not selected for the proposed substitute in Part I, Section B, Number 2.</v>
      </c>
      <c r="F21" s="170"/>
      <c r="G21" s="171" t="str">
        <f>H175</f>
        <v>Please fill out: 1. Application of Proposed Substitute 2. Additional End-Use Description</v>
      </c>
      <c r="H21" s="171" t="str">
        <f>IF(L$3&gt;0,O104,"")</f>
        <v/>
      </c>
      <c r="I21" s="183" t="s">
        <v>257</v>
      </c>
      <c r="J21" s="192">
        <f>IF((COUNTA('Part I Introduction &amp; CBI'!C54:G55))&lt;K21,1,0)</f>
        <v>1</v>
      </c>
      <c r="K21" s="192">
        <v>1</v>
      </c>
      <c r="O21" s="171" t="str">
        <f t="shared" ref="O21:O26" si="1">IF(J21&gt;0,I21,"")</f>
        <v>1. Please provide the reasons why the cited passages qualify for confidential treatment.</v>
      </c>
    </row>
    <row r="22" spans="1:15" s="171" customFormat="1" ht="51.75" customHeight="1" x14ac:dyDescent="0.25">
      <c r="A22" s="170"/>
      <c r="C22" s="191" t="s">
        <v>156</v>
      </c>
      <c r="D22" s="156" t="str">
        <f>IF(M$3&gt;0,G22,"This sector was not selected for the proposed substitute in Part I, Section B, Number 2.")</f>
        <v>This sector was not selected for the proposed substitute in Part I, Section B, Number 2.</v>
      </c>
      <c r="F22" s="170"/>
      <c r="G22" s="171" t="str">
        <f>H180</f>
        <v>Please fill out: 1. Application of Proposed Substitute 2. Additional End-Use Description 3. Compatibility</v>
      </c>
      <c r="H22" s="171" t="str">
        <f>IF(M$3&gt;0,O120,"")</f>
        <v/>
      </c>
      <c r="I22" s="183" t="s">
        <v>258</v>
      </c>
      <c r="J22" s="192">
        <f>IF(COUNTA('Part I Introduction &amp; CBI'!C58:G59)=0,1,0)</f>
        <v>1</v>
      </c>
      <c r="K22" s="192" t="s">
        <v>379</v>
      </c>
      <c r="O22" s="171" t="str">
        <f t="shared" si="1"/>
        <v>2. If you assert that disclosure of this information would be likely to result in substantial harmful effects to you, describe those harmful effects and explain why they should be viewed as substantial.</v>
      </c>
    </row>
    <row r="23" spans="1:15" s="171" customFormat="1" ht="54.75" customHeight="1" x14ac:dyDescent="0.25">
      <c r="A23" s="170"/>
      <c r="C23" s="191" t="s">
        <v>77</v>
      </c>
      <c r="D23" s="156" t="str">
        <f>IF(N$3&gt;0,G23,"This sector was not selected for the proposed substitute in Part I, Section B, Number 2.")</f>
        <v>This sector was not selected for the proposed substitute in Part I, Section B, Number 2.</v>
      </c>
      <c r="F23" s="170"/>
      <c r="G23" s="171" t="str">
        <f>H185</f>
        <v>Please fill out: 1. Application of Proposed Substitute 2. Additional End-Use Description</v>
      </c>
      <c r="H23" s="171" t="str">
        <f>IF(N$3&gt;0,O126,"")</f>
        <v/>
      </c>
      <c r="I23" s="183" t="s">
        <v>259</v>
      </c>
      <c r="J23" s="192">
        <f>IF(COUNTA('Part I Introduction &amp; CBI'!C62:G62)=0,1,0)</f>
        <v>1</v>
      </c>
      <c r="K23" s="192" t="s">
        <v>379</v>
      </c>
      <c r="O23" s="171" t="str">
        <f t="shared" si="1"/>
        <v>3. Indicate the length of time—until a specific date or event, or permanently—for which the information should be treated as confidential.</v>
      </c>
    </row>
    <row r="24" spans="1:15" s="171" customFormat="1" ht="51" customHeight="1" x14ac:dyDescent="0.25">
      <c r="A24" s="170"/>
      <c r="C24" s="191" t="s">
        <v>76</v>
      </c>
      <c r="D24" s="156" t="str">
        <f>IF(O$3&gt;0,G24,"This sector was not selected for the proposed substitute in Part I, Section B, Number 2.")</f>
        <v>This sector was not selected for the proposed substitute in Part I, Section B, Number 2.</v>
      </c>
      <c r="F24" s="170"/>
      <c r="G24" s="171" t="str">
        <f>H189</f>
        <v>Please fill out: 1. Application of Proposed Substitute 2. Additional End-Use Description 3. Consumer Use</v>
      </c>
      <c r="H24" s="171" t="str">
        <f>IF(O$3&gt;0,O132,"")</f>
        <v/>
      </c>
      <c r="I24" s="183" t="s">
        <v>260</v>
      </c>
      <c r="J24" s="192">
        <f>IF(COUNTA('Part I Introduction &amp; CBI'!C65:G66)=0,1,0)</f>
        <v>1</v>
      </c>
      <c r="K24" s="192" t="s">
        <v>379</v>
      </c>
      <c r="O24" s="171" t="str">
        <f>IF(J24&gt;0,I24,"")</f>
        <v>4. Identify the measures you have taken to guard against undesired disclosure of this information.</v>
      </c>
    </row>
    <row r="25" spans="1:15" s="171" customFormat="1" ht="46.5" customHeight="1" x14ac:dyDescent="0.25">
      <c r="A25" s="170"/>
      <c r="C25" s="191" t="s">
        <v>75</v>
      </c>
      <c r="D25" s="156" t="str">
        <f>IF(P$3&gt;0,G25,"This sector was not selected for the proposed substitute in Part I, Section B, Number 2.")</f>
        <v>This sector was not selected for the proposed substitute in Part I, Section B, Number 2.</v>
      </c>
      <c r="F25" s="170"/>
      <c r="G25" s="171" t="str">
        <f>H194</f>
        <v>Please fill out: 1. Application of Proposed Substitute 2. Additional End-Use Description</v>
      </c>
      <c r="H25" s="171" t="str">
        <f>IF(P$3&gt;0,O141,"")</f>
        <v/>
      </c>
      <c r="I25" s="183" t="s">
        <v>261</v>
      </c>
      <c r="J25" s="192">
        <f>IF(COUNTA('Part I Introduction &amp; CBI'!C69:G70)=0,1,0)</f>
        <v>1</v>
      </c>
      <c r="K25" s="192" t="s">
        <v>379</v>
      </c>
      <c r="O25" s="171" t="str">
        <f t="shared" si="1"/>
        <v>5. Describe the extent to which the information has been disclosed, and what precautions have been taken in connection with these disclosures.</v>
      </c>
    </row>
    <row r="26" spans="1:15" s="171" customFormat="1" ht="48" customHeight="1" x14ac:dyDescent="0.25">
      <c r="A26" s="170"/>
      <c r="C26" s="193" t="s">
        <v>74</v>
      </c>
      <c r="D26" s="174" t="str">
        <f>IF(Q$3&gt;0,G26,"This sector was not selected for the proposed substitute in Part I, Section B, Number 2.")</f>
        <v>This sector was not selected for the proposed substitute in Part I, Section B, Number 2.</v>
      </c>
      <c r="F26" s="170"/>
      <c r="G26" s="171" t="str">
        <f>H198</f>
        <v>Please fill out: 1. Application of Proposed Substitute 2. Additional End-Use Description 3. Consumer Use</v>
      </c>
      <c r="H26" s="171" t="str">
        <f>IF(Q$3&gt;0,O145,"")</f>
        <v/>
      </c>
      <c r="I26" s="183" t="s">
        <v>262</v>
      </c>
      <c r="J26" s="192">
        <f>IF(COUNTA('Part I Introduction &amp; CBI'!C73)=0,1,0)</f>
        <v>1</v>
      </c>
      <c r="K26" s="192" t="s">
        <v>379</v>
      </c>
      <c r="O26" s="171" t="str">
        <f t="shared" si="1"/>
        <v>6. Are copies of any determinations of confidentiality previously made by EPA, other Federal agencies, or courts concerning this information enclosed?</v>
      </c>
    </row>
    <row r="27" spans="1:15" s="171" customFormat="1" ht="31.9" customHeight="1" x14ac:dyDescent="0.25">
      <c r="A27" s="170"/>
      <c r="F27" s="170"/>
      <c r="H27" s="171" t="str">
        <f>IF(R$3&gt;0,O151,"")</f>
        <v/>
      </c>
    </row>
    <row r="28" spans="1:15" ht="30.4" customHeight="1" x14ac:dyDescent="0.25">
      <c r="H28" s="1" t="s">
        <v>324</v>
      </c>
      <c r="I28" s="35" t="s">
        <v>117</v>
      </c>
    </row>
    <row r="29" spans="1:15" ht="32.65" customHeight="1" x14ac:dyDescent="0.25">
      <c r="H29" s="146" t="str">
        <f>IF(O29=0,"Please fill out: "&amp;O31&amp;" "&amp;O32&amp;" "&amp;O33&amp;" "&amp;O34,O29)</f>
        <v>Please fill out: 1. Person Submitting Notice (in U.S.) 2. Agent (if applicable) 3. Technical Contact (in U.S.) 4. Joint Submitter (if applicable)</v>
      </c>
      <c r="I29" s="151" t="s">
        <v>93</v>
      </c>
      <c r="J29" s="152"/>
      <c r="K29" s="152"/>
      <c r="L29" s="152"/>
      <c r="M29" s="152"/>
      <c r="N29" s="152"/>
      <c r="O29" s="151">
        <f>IF(COUNTIF(O31:O34,"")=4,"Responses have been provided for all sections.",0)</f>
        <v>0</v>
      </c>
    </row>
    <row r="30" spans="1:15" ht="32.65" customHeight="1" x14ac:dyDescent="0.25">
      <c r="H30" s="1" t="s">
        <v>324</v>
      </c>
      <c r="J30" s="145" t="s">
        <v>331</v>
      </c>
      <c r="K30" s="145" t="s">
        <v>332</v>
      </c>
      <c r="N30" s="149"/>
      <c r="O30" s="144" t="s">
        <v>329</v>
      </c>
    </row>
    <row r="31" spans="1:15" ht="13.15" customHeight="1" x14ac:dyDescent="0.25">
      <c r="C31" s="29"/>
      <c r="D31" s="29"/>
      <c r="H31" s="1" t="s">
        <v>324</v>
      </c>
      <c r="I31" s="35" t="s">
        <v>344</v>
      </c>
      <c r="J31" s="147">
        <f>IF(COUNTA('Part II Contact Information'!C11:D11,'Part II Contact Information'!C13:D13,'Part II Contact Information'!C15:D15,'Part II Contact Information'!C17:D17)&lt;($K31),1,0)</f>
        <v>1</v>
      </c>
      <c r="K31" s="147">
        <v>6</v>
      </c>
      <c r="O31" s="1" t="str">
        <f t="shared" ref="O31:O34" si="2">IF(J31&gt;0,I31,"")</f>
        <v>1. Person Submitting Notice (in U.S.)</v>
      </c>
    </row>
    <row r="32" spans="1:15" ht="13.15" customHeight="1" x14ac:dyDescent="0.25">
      <c r="C32" s="29"/>
      <c r="D32" s="29"/>
      <c r="H32" s="1" t="s">
        <v>324</v>
      </c>
      <c r="I32" s="35" t="s">
        <v>345</v>
      </c>
      <c r="J32" s="147">
        <f>IF(COUNTA('Part II Contact Information'!C21:D21,'Part II Contact Information'!C23:D23,'Part II Contact Information'!C25:D25,'Part II Contact Information'!C27:D27,'Part II Contact Information'!D28:E28)&lt;($K32),1,0)</f>
        <v>1</v>
      </c>
      <c r="K32" s="147">
        <v>7</v>
      </c>
      <c r="N32" s="147"/>
      <c r="O32" s="1" t="str">
        <f t="shared" si="2"/>
        <v>2. Agent (if applicable)</v>
      </c>
    </row>
    <row r="33" spans="3:15" ht="13.15" customHeight="1" x14ac:dyDescent="0.25">
      <c r="H33" s="1" t="s">
        <v>324</v>
      </c>
      <c r="I33" s="35" t="s">
        <v>346</v>
      </c>
      <c r="J33" s="147">
        <f>IF(COUNTA('Part II Contact Information'!C32:D32,'Part II Contact Information'!C34:D34,'Part II Contact Information'!C36:D36,'Part II Contact Information'!C38:D38,'Part II Contact Information'!D39:E39)&lt;($K33),1,0)</f>
        <v>1</v>
      </c>
      <c r="K33" s="147">
        <v>7</v>
      </c>
      <c r="N33" s="147"/>
      <c r="O33" s="1" t="str">
        <f t="shared" si="2"/>
        <v>3. Technical Contact (in U.S.)</v>
      </c>
    </row>
    <row r="34" spans="3:15" ht="13.15" customHeight="1" x14ac:dyDescent="0.25">
      <c r="C34" s="29"/>
      <c r="D34" s="29"/>
      <c r="H34" s="1" t="s">
        <v>324</v>
      </c>
      <c r="I34" s="35" t="s">
        <v>347</v>
      </c>
      <c r="J34" s="147">
        <f>IF(COUNTA('Part II Contact Information'!C43:D43,'Part II Contact Information'!C45:D45,'Part II Contact Information'!C47:D47,'Part II Contact Information'!C49:D49,'Part II Contact Information'!D50:E50)&lt;($K34),1,0)</f>
        <v>1</v>
      </c>
      <c r="K34" s="147">
        <v>7</v>
      </c>
      <c r="O34" s="1" t="str">
        <f t="shared" si="2"/>
        <v>4. Joint Submitter (if applicable)</v>
      </c>
    </row>
    <row r="35" spans="3:15" ht="13.15" customHeight="1" x14ac:dyDescent="0.25">
      <c r="C35" s="29"/>
      <c r="D35" s="29"/>
      <c r="H35" s="1" t="s">
        <v>324</v>
      </c>
      <c r="I35" s="35"/>
      <c r="J35" s="147"/>
      <c r="K35" s="147"/>
    </row>
    <row r="36" spans="3:15" ht="13.15" customHeight="1" x14ac:dyDescent="0.25">
      <c r="H36" s="1" t="s">
        <v>324</v>
      </c>
      <c r="I36" s="35" t="s">
        <v>122</v>
      </c>
      <c r="J36" s="147"/>
      <c r="K36" s="147"/>
    </row>
    <row r="37" spans="3:15" ht="13.15" customHeight="1" x14ac:dyDescent="0.25">
      <c r="H37" s="146" t="str">
        <f>IF(O37=0,"Please fill out: "&amp;O38&amp;" "&amp;O47&amp;" "&amp;O48&amp;" "&amp;O49&amp;" "&amp;O50&amp;" "&amp;O51&amp;" "&amp;O52&amp;" "&amp;O53,O37)</f>
        <v>Please fill out: 1. Identify Proposed Substitute 2. Commercial/trade name(s) of alternative 3. Generic name 4.  Ozone-depletion potential (ODP) 5.  Global Warming Characteristics 6. VOC Status Information 7. Byproducts 8. Degradation Products</v>
      </c>
      <c r="I37" s="151" t="s">
        <v>99</v>
      </c>
      <c r="J37" s="152"/>
      <c r="K37" s="152"/>
      <c r="L37" s="152"/>
      <c r="M37" s="152"/>
      <c r="N37" s="152"/>
      <c r="O37" s="151">
        <f>IF((COUNTIF(O38,"")+COUNTIF(O47:O53,""))=8,"Responses have been provided for all sections.",0)</f>
        <v>0</v>
      </c>
    </row>
    <row r="38" spans="3:15" ht="13.15" customHeight="1" x14ac:dyDescent="0.25">
      <c r="H38" s="1" t="s">
        <v>324</v>
      </c>
      <c r="I38" s="35" t="s">
        <v>216</v>
      </c>
      <c r="J38" s="147"/>
      <c r="K38" s="147"/>
      <c r="O38" s="1" t="str">
        <f>IF(SUM(I40,$L$40:$N$44)&gt;0,I38,"")</f>
        <v>1. Identify Proposed Substitute</v>
      </c>
    </row>
    <row r="39" spans="3:15" ht="13.15" customHeight="1" x14ac:dyDescent="0.25">
      <c r="I39" s="154" t="s">
        <v>327</v>
      </c>
      <c r="J39" s="155" t="s">
        <v>328</v>
      </c>
      <c r="K39" s="154" t="s">
        <v>337</v>
      </c>
      <c r="L39" s="154" t="s">
        <v>348</v>
      </c>
      <c r="M39" s="154" t="s">
        <v>349</v>
      </c>
      <c r="N39" s="154" t="s">
        <v>350</v>
      </c>
    </row>
    <row r="40" spans="3:15" ht="13.15" customHeight="1" x14ac:dyDescent="0.25">
      <c r="I40" s="153">
        <f>IF(COUNTA('Part III General Information'!C11:I15)&lt;4,1,0)</f>
        <v>1</v>
      </c>
      <c r="J40" s="147">
        <v>1</v>
      </c>
      <c r="K40" s="147" t="str">
        <f>IFERROR(SMALL(IF('Part III General Information'!$C$11:$F$15="X",ROW('Part III General Information'!$C$11:$F$15)-ROW('Part III General Information'!$C$10:$F$10),""),J40),"")</f>
        <v/>
      </c>
      <c r="L40" s="147" t="str">
        <f>IFERROR(IF(INDEX('Part III General Information'!$G$11:$G$15,$K40)="",1,0),"")</f>
        <v/>
      </c>
      <c r="M40" s="147" t="str">
        <f>IFERROR(IF(INDEX('Part III General Information'!$H$11:$H$15,$K40)="",1,0),"")</f>
        <v/>
      </c>
      <c r="N40" s="147" t="str">
        <f>IFERROR(IF(INDEX('Part III General Information'!$I$11:$I$15,$K40)="",1,0),"")</f>
        <v/>
      </c>
    </row>
    <row r="41" spans="3:15" ht="13.15" customHeight="1" x14ac:dyDescent="0.25">
      <c r="J41" s="147">
        <v>2</v>
      </c>
      <c r="K41" s="147" t="str">
        <f>IFERROR(SMALL(IF('Part III General Information'!$C$11:$F$15="X",ROW('Part III General Information'!$C$11:$F$15)-ROW('Part III General Information'!$C$10:$F$10),""),J41),"")</f>
        <v/>
      </c>
      <c r="L41" s="147" t="str">
        <f>IFERROR(IF(INDEX('Part III General Information'!$G$11:$G$15,$K41)="",1,0),"")</f>
        <v/>
      </c>
      <c r="M41" s="147" t="str">
        <f>IFERROR(IF(INDEX('Part III General Information'!$H$11:$H$15,$K41)="",1,0),"")</f>
        <v/>
      </c>
      <c r="N41" s="147" t="str">
        <f>IFERROR(IF(INDEX('Part III General Information'!$I$11:$I$15,$K41)="",1,0),"")</f>
        <v/>
      </c>
    </row>
    <row r="42" spans="3:15" ht="13.15" customHeight="1" x14ac:dyDescent="0.25">
      <c r="J42" s="147">
        <v>3</v>
      </c>
      <c r="K42" s="147" t="str">
        <f>IFERROR(SMALL(IF('Part III General Information'!$C$11:$F$15="X",ROW('Part III General Information'!$C$11:$F$15)-ROW('Part III General Information'!$C$10:$F$10),""),J42),"")</f>
        <v/>
      </c>
      <c r="L42" s="147" t="str">
        <f>IFERROR(IF(INDEX('Part III General Information'!$G$11:$G$15,$K42)="",1,0),"")</f>
        <v/>
      </c>
      <c r="M42" s="147" t="str">
        <f>IFERROR(IF(INDEX('Part III General Information'!$H$11:$H$15,$K42)="",1,0),"")</f>
        <v/>
      </c>
      <c r="N42" s="147" t="str">
        <f>IFERROR(IF(INDEX('Part III General Information'!$I$11:$I$15,$K42)="",1,0),"")</f>
        <v/>
      </c>
    </row>
    <row r="43" spans="3:15" ht="13.15" customHeight="1" x14ac:dyDescent="0.25">
      <c r="J43" s="147">
        <v>4</v>
      </c>
      <c r="K43" s="147" t="str">
        <f>IFERROR(SMALL(IF('Part III General Information'!$C$11:$F$15="X",ROW('Part III General Information'!$C$11:$F$15)-ROW('Part III General Information'!$C$10:$F$10),""),J43),"")</f>
        <v/>
      </c>
      <c r="L43" s="147" t="str">
        <f>IFERROR(IF(INDEX('Part III General Information'!$G$11:$G$15,$K43)="",1,0),"")</f>
        <v/>
      </c>
      <c r="M43" s="147" t="str">
        <f>IFERROR(IF(INDEX('Part III General Information'!$H$11:$H$15,$K43)="",1,0),"")</f>
        <v/>
      </c>
      <c r="N43" s="147" t="str">
        <f>IFERROR(IF(INDEX('Part III General Information'!$I$11:$I$15,$K43)="",1,0),"")</f>
        <v/>
      </c>
    </row>
    <row r="44" spans="3:15" ht="13.15" customHeight="1" x14ac:dyDescent="0.25">
      <c r="J44" s="147">
        <v>5</v>
      </c>
      <c r="K44" s="147" t="str">
        <f>IFERROR(SMALL(IF('Part III General Information'!$C$11:$F$15="X",ROW('Part III General Information'!$C$11:$F$15)-ROW('Part III General Information'!$C$10:$F$10),""),J44),"")</f>
        <v/>
      </c>
      <c r="L44" s="147" t="str">
        <f>IFERROR(IF(INDEX('Part III General Information'!$G$11:$G$15,$K44)="",1,0),"")</f>
        <v/>
      </c>
      <c r="M44" s="147" t="str">
        <f>IFERROR(IF(INDEX('Part III General Information'!$H$11:$H$15,$K44)="",1,0),"")</f>
        <v/>
      </c>
      <c r="N44" s="147" t="str">
        <f>IFERROR(IF(INDEX('Part III General Information'!$I$11:$I$15,$K44)="",1,0),"")</f>
        <v/>
      </c>
    </row>
    <row r="45" spans="3:15" ht="13.15" customHeight="1" x14ac:dyDescent="0.25">
      <c r="J45" s="148" t="s">
        <v>330</v>
      </c>
      <c r="K45" s="148">
        <f>IF(COUNTIF(K40:K44,"&gt;"&amp;0)=0,1,COUNTIF(K40:K44,"&gt;"&amp;0))</f>
        <v>1</v>
      </c>
      <c r="L45" s="147" t="str">
        <f>IFERROR(IF(INDEX('Part I Introduction &amp; CBI'!$D$25:$E$30,#REF!)="",1,0),"")</f>
        <v/>
      </c>
      <c r="M45" s="147" t="str">
        <f>IFERROR(IF(INDEX('Part I Introduction &amp; CBI'!$F$25:$F$30,#REF!)="",1,0),"")</f>
        <v/>
      </c>
    </row>
    <row r="46" spans="3:15" ht="13.15" customHeight="1" x14ac:dyDescent="0.25">
      <c r="C46" s="29"/>
      <c r="D46" s="29"/>
      <c r="K46" s="145" t="s">
        <v>334</v>
      </c>
      <c r="O46" s="144" t="s">
        <v>329</v>
      </c>
    </row>
    <row r="47" spans="3:15" ht="13.15" customHeight="1" x14ac:dyDescent="0.25">
      <c r="C47" s="29"/>
      <c r="D47" s="29"/>
      <c r="I47" s="35" t="s">
        <v>351</v>
      </c>
      <c r="J47" s="147">
        <f>IF((COUNTA('Part III General Information'!C18:I18))&lt;K47,1,0)</f>
        <v>1</v>
      </c>
      <c r="K47" s="147">
        <v>1</v>
      </c>
      <c r="O47" s="1" t="str">
        <f t="shared" ref="O47:O49" si="3">IF(J47&gt;0,I47,"")</f>
        <v>2. Commercial/trade name(s) of alternative</v>
      </c>
    </row>
    <row r="48" spans="3:15" ht="13.15" customHeight="1" x14ac:dyDescent="0.25">
      <c r="C48" s="29"/>
      <c r="D48" s="29"/>
      <c r="I48" s="35" t="s">
        <v>352</v>
      </c>
      <c r="J48" s="147">
        <f>IF((COUNTA('Part III General Information'!C21:J21))&lt;K48,1,0)</f>
        <v>1</v>
      </c>
      <c r="K48" s="147">
        <v>1</v>
      </c>
      <c r="O48" s="1" t="str">
        <f t="shared" si="3"/>
        <v>3. Generic name</v>
      </c>
    </row>
    <row r="49" spans="3:15" ht="13.15" customHeight="1" x14ac:dyDescent="0.25">
      <c r="C49" s="29"/>
      <c r="D49" s="29"/>
      <c r="I49" s="35" t="s">
        <v>353</v>
      </c>
      <c r="J49" s="147">
        <f>IF((COUNTA('Part III General Information'!C25:I25,'Part III General Information'!C29:I29))&lt;K49,1,0)</f>
        <v>1</v>
      </c>
      <c r="K49" s="147">
        <v>6</v>
      </c>
      <c r="O49" s="1" t="str">
        <f t="shared" si="3"/>
        <v>4.  Ozone-depletion potential (ODP)</v>
      </c>
    </row>
    <row r="50" spans="3:15" ht="13.15" customHeight="1" x14ac:dyDescent="0.25">
      <c r="C50" s="29"/>
      <c r="D50" s="29"/>
      <c r="I50" s="35" t="s">
        <v>354</v>
      </c>
      <c r="J50" s="147">
        <f>IF((COUNTA('Part III General Information'!C33:I33,'Part III General Information'!C37:I37))&lt;K50,1,0)</f>
        <v>1</v>
      </c>
      <c r="K50" s="147">
        <v>8</v>
      </c>
      <c r="O50" s="1" t="str">
        <f t="shared" ref="O50:O53" si="4">IF(J50&gt;0,I50,"")</f>
        <v>5.  Global Warming Characteristics</v>
      </c>
    </row>
    <row r="51" spans="3:15" ht="13.15" customHeight="1" x14ac:dyDescent="0.25">
      <c r="C51" s="29"/>
      <c r="D51" s="29"/>
      <c r="I51" s="35" t="s">
        <v>355</v>
      </c>
      <c r="J51" s="147">
        <f>IF((COUNTA('Part III General Information'!I40,'Part III General Information'!C42:I42,'Part III General Information'!I43,'Part III General Information'!C44:I44,'Part III General Information'!C47:I47))&lt;K51,1,0)</f>
        <v>1</v>
      </c>
      <c r="K51" s="147">
        <v>9</v>
      </c>
      <c r="O51" s="1" t="str">
        <f t="shared" si="4"/>
        <v>6. VOC Status Information</v>
      </c>
    </row>
    <row r="52" spans="3:15" ht="13.15" customHeight="1" x14ac:dyDescent="0.25">
      <c r="C52" s="29"/>
      <c r="D52" s="29"/>
      <c r="I52" s="35" t="s">
        <v>356</v>
      </c>
      <c r="J52" s="147">
        <f>IF((COUNTA('Part III General Information'!C55:I55))&lt;K52,1,0)</f>
        <v>1</v>
      </c>
      <c r="K52" s="147">
        <v>5</v>
      </c>
      <c r="O52" s="1" t="str">
        <f t="shared" si="4"/>
        <v>7. Byproducts</v>
      </c>
    </row>
    <row r="53" spans="3:15" ht="13.15" customHeight="1" x14ac:dyDescent="0.25">
      <c r="C53" s="29"/>
      <c r="D53" s="29"/>
      <c r="I53" s="35" t="s">
        <v>357</v>
      </c>
      <c r="J53" s="147">
        <f>IF((COUNTA('Part III General Information'!C68:I68))&lt;K53,1,0)</f>
        <v>1</v>
      </c>
      <c r="K53" s="147">
        <v>5</v>
      </c>
      <c r="O53" s="1" t="str">
        <f t="shared" si="4"/>
        <v>8. Degradation Products</v>
      </c>
    </row>
    <row r="54" spans="3:15" ht="13.15" customHeight="1" x14ac:dyDescent="0.25">
      <c r="C54" s="29"/>
      <c r="D54" s="29"/>
    </row>
    <row r="55" spans="3:15" ht="13.15" customHeight="1" x14ac:dyDescent="0.25">
      <c r="C55" s="29"/>
      <c r="D55" s="29"/>
      <c r="H55" s="146" t="str">
        <f>IF(O55=0,"Please fill out: "&amp;O56&amp;" "&amp;O156&amp;" "&amp;O157&amp;" "&amp;O158&amp;" "&amp;P159,O55)</f>
        <v xml:space="preserve">Please fill out:  2. End-Use Specific Standards 3.  Technology Changes and Costs 4.  Production and Market Share </v>
      </c>
      <c r="I55" s="151" t="s">
        <v>101</v>
      </c>
      <c r="J55" s="152"/>
      <c r="K55" s="152"/>
      <c r="L55" s="152"/>
      <c r="M55" s="152"/>
      <c r="N55" s="152"/>
      <c r="O55" s="151">
        <f>IF((COUNTIF(O56,"")+COUNTIF(O156:O158,"")+COUNTIF(O159,"")=5),"Responses have been provided for all sections.",0)</f>
        <v>0</v>
      </c>
    </row>
    <row r="56" spans="3:15" ht="13.15" customHeight="1" x14ac:dyDescent="0.25">
      <c r="C56" s="29"/>
      <c r="D56" s="29"/>
      <c r="I56" s="35" t="s">
        <v>358</v>
      </c>
      <c r="O56" s="1" t="str">
        <f>IF((COUNTIF(O57,"")+COUNTIF(O104,"")+COUNTIF(O120,"")+COUNTIF(O126, "")+COUNTIF(O132,"")+COUNTIF(O141,"")+COUNTIF(O145,"")+COUNTIF(O151,""))&lt;8,I56,"")</f>
        <v/>
      </c>
    </row>
    <row r="57" spans="3:15" ht="13.15" customHeight="1" x14ac:dyDescent="0.25">
      <c r="C57" s="29"/>
      <c r="D57" s="29"/>
      <c r="I57" s="1" t="s">
        <v>371</v>
      </c>
      <c r="O57" s="1" t="str">
        <f>IF(K3&gt;0, IF(SUM(I59,L59:N102)&gt;0,I57,""), "")</f>
        <v/>
      </c>
    </row>
    <row r="58" spans="3:15" ht="13.15" customHeight="1" x14ac:dyDescent="0.25">
      <c r="C58" s="29"/>
      <c r="D58" s="29"/>
      <c r="I58" s="154" t="s">
        <v>327</v>
      </c>
      <c r="J58" s="155" t="s">
        <v>328</v>
      </c>
      <c r="K58" s="154" t="s">
        <v>337</v>
      </c>
      <c r="L58" s="154" t="s">
        <v>359</v>
      </c>
      <c r="M58" s="154" t="s">
        <v>360</v>
      </c>
      <c r="N58" s="154" t="s">
        <v>361</v>
      </c>
    </row>
    <row r="59" spans="3:15" ht="13.15" customHeight="1" x14ac:dyDescent="0.25">
      <c r="C59" s="29"/>
      <c r="D59" s="29"/>
      <c r="I59" s="153">
        <f>IF(COUNTA('Part III General Information'!F78:I125)=0,1,0)</f>
        <v>1</v>
      </c>
      <c r="J59" s="147">
        <v>1</v>
      </c>
      <c r="K59" s="147" t="str">
        <f t="array" ref="K59">IFERROR(SMALL(IF('Part III General Information'!$F$78:$F$125="X",ROW('Part III General Information'!$F$78:$F$125)-ROW('Part III General Information'!$F$77),""),J59),"")</f>
        <v/>
      </c>
      <c r="L59" s="147" t="str">
        <f>IFERROR(IF(INDEX('Part III General Information'!$G$78:$G$125,$K59)="",1,0),"")</f>
        <v/>
      </c>
      <c r="M59" s="147" t="str">
        <f>IFERROR(IF(INDEX('Part III General Information'!$H$78:$H$125,$K59)="",1,0),"")</f>
        <v/>
      </c>
      <c r="N59" s="147" t="str">
        <f>IFERROR(IF(INDEX('Part III General Information'!$I$78:$I$125,$K59)="",1,0),"")</f>
        <v/>
      </c>
    </row>
    <row r="60" spans="3:15" ht="13.15" customHeight="1" x14ac:dyDescent="0.25">
      <c r="C60" s="29"/>
      <c r="D60" s="29"/>
      <c r="J60" s="147">
        <v>2</v>
      </c>
      <c r="K60" s="147" t="str">
        <f t="array" ref="K60">IFERROR(SMALL(IF('Part III General Information'!$F$78:$F$125="X",ROW('Part III General Information'!$F$78:$F$125)-ROW('Part III General Information'!$F$77),""),J60),"")</f>
        <v/>
      </c>
      <c r="L60" s="147" t="str">
        <f>IFERROR(IF(INDEX('Part III General Information'!$G$78:$G$125,$K60)="",1,0),"")</f>
        <v/>
      </c>
      <c r="M60" s="147" t="str">
        <f>IFERROR(IF(INDEX('Part III General Information'!$H$78:$H$125,$K60)="",1,0),"")</f>
        <v/>
      </c>
      <c r="N60" s="147" t="str">
        <f>IFERROR(IF(INDEX('Part III General Information'!$I$78:$I$125,$K60)="",1,0),"")</f>
        <v/>
      </c>
    </row>
    <row r="61" spans="3:15" ht="13.15" customHeight="1" x14ac:dyDescent="0.25">
      <c r="C61" s="29"/>
      <c r="D61" s="29"/>
      <c r="J61" s="147">
        <v>3</v>
      </c>
      <c r="K61" s="147" t="str">
        <f t="array" ref="K61">IFERROR(SMALL(IF('Part III General Information'!$F$78:$F$125="X",ROW('Part III General Information'!$F$78:$F$125)-ROW('Part III General Information'!$F$77),""),J61),"")</f>
        <v/>
      </c>
      <c r="L61" s="147" t="str">
        <f>IFERROR(IF(INDEX('Part III General Information'!$G$78:$G$125,$K61)="",1,0),"")</f>
        <v/>
      </c>
      <c r="M61" s="147" t="str">
        <f>IFERROR(IF(INDEX('Part III General Information'!$H$78:$H$125,$K61)="",1,0),"")</f>
        <v/>
      </c>
      <c r="N61" s="147" t="str">
        <f>IFERROR(IF(INDEX('Part III General Information'!$I$78:$I$125,$K61)="",1,0),"")</f>
        <v/>
      </c>
    </row>
    <row r="62" spans="3:15" ht="13.15" customHeight="1" x14ac:dyDescent="0.25">
      <c r="C62" s="29"/>
      <c r="D62" s="29"/>
      <c r="J62" s="147">
        <v>4</v>
      </c>
      <c r="K62" s="147" t="str">
        <f t="array" ref="K62">IFERROR(SMALL(IF('Part III General Information'!$F$78:$F$125="X",ROW('Part III General Information'!$F$78:$F$125)-ROW('Part III General Information'!$F$77),""),J62),"")</f>
        <v/>
      </c>
      <c r="L62" s="147" t="str">
        <f>IFERROR(IF(INDEX('Part III General Information'!$G$78:$G$125,$K62)="",1,0),"")</f>
        <v/>
      </c>
      <c r="M62" s="147" t="str">
        <f>IFERROR(IF(INDEX('Part III General Information'!$H$78:$H$125,$K62)="",1,0),"")</f>
        <v/>
      </c>
      <c r="N62" s="147" t="str">
        <f>IFERROR(IF(INDEX('Part III General Information'!$I$78:$I$125,$K62)="",1,0),"")</f>
        <v/>
      </c>
    </row>
    <row r="63" spans="3:15" ht="13.15" customHeight="1" x14ac:dyDescent="0.25">
      <c r="C63" s="29"/>
      <c r="D63" s="29"/>
      <c r="J63" s="147">
        <v>5</v>
      </c>
      <c r="K63" s="147" t="str">
        <f t="array" ref="K63">IFERROR(SMALL(IF('Part III General Information'!$F$78:$F$125="X",ROW('Part III General Information'!$F$78:$F$125)-ROW('Part III General Information'!$F$77),""),J63),"")</f>
        <v/>
      </c>
      <c r="L63" s="147" t="str">
        <f>IFERROR(IF(INDEX('Part III General Information'!$G$78:$G$125,$K63)="",1,0),"")</f>
        <v/>
      </c>
      <c r="M63" s="147" t="str">
        <f>IFERROR(IF(INDEX('Part III General Information'!$H$78:$H$125,$K63)="",1,0),"")</f>
        <v/>
      </c>
      <c r="N63" s="147" t="str">
        <f>IFERROR(IF(INDEX('Part III General Information'!$I$78:$I$125,$K63)="",1,0),"")</f>
        <v/>
      </c>
    </row>
    <row r="64" spans="3:15" ht="13.15" customHeight="1" x14ac:dyDescent="0.25">
      <c r="C64" s="29"/>
      <c r="D64" s="29"/>
      <c r="J64" s="147">
        <v>6</v>
      </c>
      <c r="K64" s="147" t="str">
        <f t="array" ref="K64">IFERROR(SMALL(IF('Part III General Information'!$F$78:$F$125="X",ROW('Part III General Information'!$F$78:$F$125)-ROW('Part III General Information'!$F$77),""),J64),"")</f>
        <v/>
      </c>
      <c r="L64" s="147" t="str">
        <f>IFERROR(IF(INDEX('Part III General Information'!$G$78:$G$125,$K64)="",1,0),"")</f>
        <v/>
      </c>
      <c r="M64" s="147" t="str">
        <f>IFERROR(IF(INDEX('Part III General Information'!$H$78:$H$125,$K64)="",1,0),"")</f>
        <v/>
      </c>
      <c r="N64" s="147" t="str">
        <f>IFERROR(IF(INDEX('Part III General Information'!$I$78:$I$125,$K64)="",1,0),"")</f>
        <v/>
      </c>
    </row>
    <row r="65" spans="3:14" ht="13.15" customHeight="1" x14ac:dyDescent="0.25">
      <c r="C65" s="29"/>
      <c r="D65" s="29"/>
      <c r="J65" s="147">
        <v>7</v>
      </c>
      <c r="K65" s="147" t="str">
        <f t="array" ref="K65">IFERROR(SMALL(IF('Part III General Information'!$F$78:$F$125="X",ROW('Part III General Information'!$F$78:$F$125)-ROW('Part III General Information'!$F$77),""),J65),"")</f>
        <v/>
      </c>
      <c r="L65" s="147" t="str">
        <f>IFERROR(IF(INDEX('Part III General Information'!$G$78:$G$125,$K65)="",1,0),"")</f>
        <v/>
      </c>
      <c r="M65" s="147" t="str">
        <f>IFERROR(IF(INDEX('Part III General Information'!$H$78:$H$125,$K65)="",1,0),"")</f>
        <v/>
      </c>
      <c r="N65" s="147" t="str">
        <f>IFERROR(IF(INDEX('Part III General Information'!$I$78:$I$125,$K65)="",1,0),"")</f>
        <v/>
      </c>
    </row>
    <row r="66" spans="3:14" ht="13.15" customHeight="1" x14ac:dyDescent="0.25">
      <c r="C66" s="29"/>
      <c r="D66" s="29"/>
      <c r="J66" s="147">
        <v>8</v>
      </c>
      <c r="K66" s="147" t="str">
        <f t="array" ref="K66">IFERROR(SMALL(IF('Part III General Information'!$F$78:$F$125="X",ROW('Part III General Information'!$F$78:$F$125)-ROW('Part III General Information'!$F$77),""),J66),"")</f>
        <v/>
      </c>
      <c r="L66" s="147" t="str">
        <f>IFERROR(IF(INDEX('Part III General Information'!$G$78:$G$125,$K66)="",1,0),"")</f>
        <v/>
      </c>
      <c r="M66" s="147" t="str">
        <f>IFERROR(IF(INDEX('Part III General Information'!$H$78:$H$125,$K66)="",1,0),"")</f>
        <v/>
      </c>
      <c r="N66" s="147" t="str">
        <f>IFERROR(IF(INDEX('Part III General Information'!$I$78:$I$125,$K66)="",1,0),"")</f>
        <v/>
      </c>
    </row>
    <row r="67" spans="3:14" ht="13.15" customHeight="1" x14ac:dyDescent="0.25">
      <c r="C67" s="29"/>
      <c r="D67" s="29"/>
      <c r="J67" s="147">
        <v>9</v>
      </c>
      <c r="K67" s="147" t="str">
        <f t="array" ref="K67">IFERROR(SMALL(IF('Part III General Information'!$F$78:$F$125="X",ROW('Part III General Information'!$F$78:$F$125)-ROW('Part III General Information'!$F$77),""),J67),"")</f>
        <v/>
      </c>
      <c r="L67" s="147" t="str">
        <f>IFERROR(IF(INDEX('Part III General Information'!$G$78:$G$125,$K67)="",1,0),"")</f>
        <v/>
      </c>
      <c r="M67" s="147" t="str">
        <f>IFERROR(IF(INDEX('Part III General Information'!$H$78:$H$125,$K67)="",1,0),"")</f>
        <v/>
      </c>
      <c r="N67" s="147" t="str">
        <f>IFERROR(IF(INDEX('Part III General Information'!$I$78:$I$125,$K67)="",1,0),"")</f>
        <v/>
      </c>
    </row>
    <row r="68" spans="3:14" ht="13.15" customHeight="1" x14ac:dyDescent="0.25">
      <c r="C68" s="29"/>
      <c r="D68" s="29"/>
      <c r="J68" s="147">
        <v>10</v>
      </c>
      <c r="K68" s="147" t="str">
        <f t="array" ref="K68">IFERROR(SMALL(IF('Part III General Information'!$F$78:$F$125="X",ROW('Part III General Information'!$F$78:$F$125)-ROW('Part III General Information'!$F$77),""),J68),"")</f>
        <v/>
      </c>
      <c r="L68" s="147" t="str">
        <f>IFERROR(IF(INDEX('Part III General Information'!$G$78:$G$125,$K68)="",1,0),"")</f>
        <v/>
      </c>
      <c r="M68" s="147" t="str">
        <f>IFERROR(IF(INDEX('Part III General Information'!$H$78:$H$125,$K68)="",1,0),"")</f>
        <v/>
      </c>
      <c r="N68" s="147" t="str">
        <f>IFERROR(IF(INDEX('Part III General Information'!$I$78:$I$125,$K68)="",1,0),"")</f>
        <v/>
      </c>
    </row>
    <row r="69" spans="3:14" ht="13.15" customHeight="1" x14ac:dyDescent="0.25">
      <c r="C69" s="29"/>
      <c r="D69" s="29"/>
      <c r="J69" s="147">
        <v>11</v>
      </c>
      <c r="K69" s="147" t="str">
        <f t="array" ref="K69">IFERROR(SMALL(IF('Part III General Information'!$F$78:$F$125="X",ROW('Part III General Information'!$F$78:$F$125)-ROW('Part III General Information'!$F$77),""),J69),"")</f>
        <v/>
      </c>
      <c r="L69" s="147" t="str">
        <f>IFERROR(IF(INDEX('Part III General Information'!$G$78:$G$125,$K69)="",1,0),"")</f>
        <v/>
      </c>
      <c r="M69" s="147" t="str">
        <f>IFERROR(IF(INDEX('Part III General Information'!$H$78:$H$125,$K69)="",1,0),"")</f>
        <v/>
      </c>
      <c r="N69" s="147" t="str">
        <f>IFERROR(IF(INDEX('Part III General Information'!$I$78:$I$125,$K69)="",1,0),"")</f>
        <v/>
      </c>
    </row>
    <row r="70" spans="3:14" ht="13.15" customHeight="1" x14ac:dyDescent="0.25">
      <c r="C70" s="29"/>
      <c r="D70" s="29"/>
      <c r="J70" s="147">
        <v>12</v>
      </c>
      <c r="K70" s="147" t="str">
        <f t="array" ref="K70">IFERROR(SMALL(IF('Part III General Information'!$F$78:$F$125="X",ROW('Part III General Information'!$F$78:$F$125)-ROW('Part III General Information'!$F$77),""),J70),"")</f>
        <v/>
      </c>
      <c r="L70" s="147" t="str">
        <f>IFERROR(IF(INDEX('Part III General Information'!$G$78:$G$125,$K70)="",1,0),"")</f>
        <v/>
      </c>
      <c r="M70" s="147" t="str">
        <f>IFERROR(IF(INDEX('Part III General Information'!$H$78:$H$125,$K70)="",1,0),"")</f>
        <v/>
      </c>
      <c r="N70" s="147" t="str">
        <f>IFERROR(IF(INDEX('Part III General Information'!$I$78:$I$125,$K70)="",1,0),"")</f>
        <v/>
      </c>
    </row>
    <row r="71" spans="3:14" ht="13.15" customHeight="1" x14ac:dyDescent="0.25">
      <c r="C71" s="29"/>
      <c r="D71" s="29"/>
      <c r="J71" s="147">
        <v>13</v>
      </c>
      <c r="K71" s="147" t="str">
        <f t="array" ref="K71">IFERROR(SMALL(IF('Part III General Information'!$F$78:$F$125="X",ROW('Part III General Information'!$F$78:$F$125)-ROW('Part III General Information'!$F$77),""),J71),"")</f>
        <v/>
      </c>
      <c r="L71" s="147" t="str">
        <f>IFERROR(IF(INDEX('Part III General Information'!$G$78:$G$125,$K71)="",1,0),"")</f>
        <v/>
      </c>
      <c r="M71" s="147" t="str">
        <f>IFERROR(IF(INDEX('Part III General Information'!$H$78:$H$125,$K71)="",1,0),"")</f>
        <v/>
      </c>
      <c r="N71" s="147" t="str">
        <f>IFERROR(IF(INDEX('Part III General Information'!$I$78:$I$125,$K71)="",1,0),"")</f>
        <v/>
      </c>
    </row>
    <row r="72" spans="3:14" ht="13.15" customHeight="1" x14ac:dyDescent="0.25">
      <c r="C72" s="29"/>
      <c r="D72" s="29"/>
      <c r="J72" s="147">
        <v>14</v>
      </c>
      <c r="K72" s="147" t="str">
        <f t="array" ref="K72">IFERROR(SMALL(IF('Part III General Information'!$F$78:$F$125="X",ROW('Part III General Information'!$F$78:$F$125)-ROW('Part III General Information'!$F$77),""),J72),"")</f>
        <v/>
      </c>
      <c r="L72" s="147" t="str">
        <f>IFERROR(IF(INDEX('Part III General Information'!$G$78:$G$125,$K72)="",1,0),"")</f>
        <v/>
      </c>
      <c r="M72" s="147" t="str">
        <f>IFERROR(IF(INDEX('Part III General Information'!$H$78:$H$125,$K72)="",1,0),"")</f>
        <v/>
      </c>
      <c r="N72" s="147" t="str">
        <f>IFERROR(IF(INDEX('Part III General Information'!$I$78:$I$125,$K72)="",1,0),"")</f>
        <v/>
      </c>
    </row>
    <row r="73" spans="3:14" ht="13.15" customHeight="1" x14ac:dyDescent="0.25">
      <c r="C73" s="29"/>
      <c r="D73" s="29"/>
      <c r="J73" s="147">
        <v>15</v>
      </c>
      <c r="K73" s="147" t="str">
        <f t="array" ref="K73">IFERROR(SMALL(IF('Part III General Information'!$F$78:$F$125="X",ROW('Part III General Information'!$F$78:$F$125)-ROW('Part III General Information'!$F$77),""),J73),"")</f>
        <v/>
      </c>
      <c r="L73" s="147" t="str">
        <f>IFERROR(IF(INDEX('Part III General Information'!$G$78:$G$125,$K73)="",1,0),"")</f>
        <v/>
      </c>
      <c r="M73" s="147" t="str">
        <f>IFERROR(IF(INDEX('Part III General Information'!$H$78:$H$125,$K73)="",1,0),"")</f>
        <v/>
      </c>
      <c r="N73" s="147" t="str">
        <f>IFERROR(IF(INDEX('Part III General Information'!$I$78:$I$125,$K73)="",1,0),"")</f>
        <v/>
      </c>
    </row>
    <row r="74" spans="3:14" ht="13.15" customHeight="1" x14ac:dyDescent="0.25">
      <c r="C74" s="29"/>
      <c r="D74" s="29"/>
      <c r="J74" s="147">
        <v>16</v>
      </c>
      <c r="K74" s="147" t="str">
        <f t="array" ref="K74">IFERROR(SMALL(IF('Part III General Information'!$F$78:$F$125="X",ROW('Part III General Information'!$F$78:$F$125)-ROW('Part III General Information'!$F$77),""),J74),"")</f>
        <v/>
      </c>
      <c r="L74" s="147" t="str">
        <f>IFERROR(IF(INDEX('Part III General Information'!$G$78:$G$125,$K74)="",1,0),"")</f>
        <v/>
      </c>
      <c r="M74" s="147" t="str">
        <f>IFERROR(IF(INDEX('Part III General Information'!$H$78:$H$125,$K74)="",1,0),"")</f>
        <v/>
      </c>
      <c r="N74" s="147" t="str">
        <f>IFERROR(IF(INDEX('Part III General Information'!$I$78:$I$125,$K74)="",1,0),"")</f>
        <v/>
      </c>
    </row>
    <row r="75" spans="3:14" ht="13.15" customHeight="1" x14ac:dyDescent="0.25">
      <c r="C75" s="29"/>
      <c r="D75" s="29"/>
      <c r="J75" s="147">
        <v>17</v>
      </c>
      <c r="K75" s="147" t="str">
        <f t="array" ref="K75">IFERROR(SMALL(IF('Part III General Information'!$F$78:$F$125="X",ROW('Part III General Information'!$F$78:$F$125)-ROW('Part III General Information'!$F$77),""),J75),"")</f>
        <v/>
      </c>
      <c r="L75" s="147" t="str">
        <f>IFERROR(IF(INDEX('Part III General Information'!$G$78:$G$125,$K75)="",1,0),"")</f>
        <v/>
      </c>
      <c r="M75" s="147" t="str">
        <f>IFERROR(IF(INDEX('Part III General Information'!$H$78:$H$125,$K75)="",1,0),"")</f>
        <v/>
      </c>
      <c r="N75" s="147" t="str">
        <f>IFERROR(IF(INDEX('Part III General Information'!$I$78:$I$125,$K75)="",1,0),"")</f>
        <v/>
      </c>
    </row>
    <row r="76" spans="3:14" ht="13.15" customHeight="1" x14ac:dyDescent="0.25">
      <c r="C76" s="29"/>
      <c r="D76" s="29"/>
      <c r="J76" s="147">
        <v>18</v>
      </c>
      <c r="K76" s="147" t="str">
        <f t="array" ref="K76">IFERROR(SMALL(IF('Part III General Information'!$F$78:$F$125="X",ROW('Part III General Information'!$F$78:$F$125)-ROW('Part III General Information'!$F$77),""),J76),"")</f>
        <v/>
      </c>
      <c r="L76" s="147" t="str">
        <f>IFERROR(IF(INDEX('Part III General Information'!$G$78:$G$125,$K76)="",1,0),"")</f>
        <v/>
      </c>
      <c r="M76" s="147" t="str">
        <f>IFERROR(IF(INDEX('Part III General Information'!$H$78:$H$125,$K76)="",1,0),"")</f>
        <v/>
      </c>
      <c r="N76" s="147" t="str">
        <f>IFERROR(IF(INDEX('Part III General Information'!$I$78:$I$125,$K76)="",1,0),"")</f>
        <v/>
      </c>
    </row>
    <row r="77" spans="3:14" ht="13.15" customHeight="1" x14ac:dyDescent="0.25">
      <c r="C77" s="29"/>
      <c r="D77" s="29"/>
      <c r="J77" s="147">
        <v>19</v>
      </c>
      <c r="K77" s="147" t="str">
        <f t="array" ref="K77">IFERROR(SMALL(IF('Part III General Information'!$F$78:$F$125="X",ROW('Part III General Information'!$F$78:$F$125)-ROW('Part III General Information'!$F$77),""),J77),"")</f>
        <v/>
      </c>
      <c r="L77" s="147" t="str">
        <f>IFERROR(IF(INDEX('Part III General Information'!$G$78:$G$125,$K77)="",1,0),"")</f>
        <v/>
      </c>
      <c r="M77" s="147" t="str">
        <f>IFERROR(IF(INDEX('Part III General Information'!$H$78:$H$125,$K77)="",1,0),"")</f>
        <v/>
      </c>
      <c r="N77" s="147" t="str">
        <f>IFERROR(IF(INDEX('Part III General Information'!$I$78:$I$125,$K77)="",1,0),"")</f>
        <v/>
      </c>
    </row>
    <row r="78" spans="3:14" ht="13.15" customHeight="1" x14ac:dyDescent="0.25">
      <c r="C78" s="29"/>
      <c r="D78" s="29"/>
      <c r="J78" s="147">
        <v>20</v>
      </c>
      <c r="K78" s="147" t="str">
        <f t="array" ref="K78">IFERROR(SMALL(IF('Part III General Information'!$F$78:$F$125="X",ROW('Part III General Information'!$F$78:$F$125)-ROW('Part III General Information'!$F$77),""),J78),"")</f>
        <v/>
      </c>
      <c r="L78" s="147" t="str">
        <f>IFERROR(IF(INDEX('Part III General Information'!$G$78:$G$125,$K78)="",1,0),"")</f>
        <v/>
      </c>
      <c r="M78" s="147" t="str">
        <f>IFERROR(IF(INDEX('Part III General Information'!$H$78:$H$125,$K78)="",1,0),"")</f>
        <v/>
      </c>
      <c r="N78" s="147" t="str">
        <f>IFERROR(IF(INDEX('Part III General Information'!$I$78:$I$125,$K78)="",1,0),"")</f>
        <v/>
      </c>
    </row>
    <row r="79" spans="3:14" ht="13.15" customHeight="1" x14ac:dyDescent="0.25">
      <c r="C79" s="29"/>
      <c r="D79" s="29"/>
      <c r="J79" s="147">
        <v>21</v>
      </c>
      <c r="K79" s="147" t="str">
        <f t="array" ref="K79">IFERROR(SMALL(IF('Part III General Information'!$F$78:$F$125="X",ROW('Part III General Information'!$F$78:$F$125)-ROW('Part III General Information'!$F$77),""),J79),"")</f>
        <v/>
      </c>
      <c r="L79" s="147" t="str">
        <f>IFERROR(IF(INDEX('Part III General Information'!$G$78:$G$125,$K79)="",1,0),"")</f>
        <v/>
      </c>
      <c r="M79" s="147" t="str">
        <f>IFERROR(IF(INDEX('Part III General Information'!$H$78:$H$125,$K79)="",1,0),"")</f>
        <v/>
      </c>
      <c r="N79" s="147" t="str">
        <f>IFERROR(IF(INDEX('Part III General Information'!$I$78:$I$125,$K79)="",1,0),"")</f>
        <v/>
      </c>
    </row>
    <row r="80" spans="3:14" ht="13.15" customHeight="1" x14ac:dyDescent="0.25">
      <c r="C80" s="29"/>
      <c r="D80" s="29"/>
      <c r="J80" s="147">
        <v>22</v>
      </c>
      <c r="K80" s="147" t="str">
        <f t="array" ref="K80">IFERROR(SMALL(IF('Part III General Information'!$F$78:$F$125="X",ROW('Part III General Information'!$F$78:$F$125)-ROW('Part III General Information'!$F$77),""),J80),"")</f>
        <v/>
      </c>
      <c r="L80" s="147" t="str">
        <f>IFERROR(IF(INDEX('Part III General Information'!$G$78:$G$125,$K80)="",1,0),"")</f>
        <v/>
      </c>
      <c r="M80" s="147" t="str">
        <f>IFERROR(IF(INDEX('Part III General Information'!$H$78:$H$125,$K80)="",1,0),"")</f>
        <v/>
      </c>
      <c r="N80" s="147" t="str">
        <f>IFERROR(IF(INDEX('Part III General Information'!$I$78:$I$125,$K80)="",1,0),"")</f>
        <v/>
      </c>
    </row>
    <row r="81" spans="3:14" ht="13.15" customHeight="1" x14ac:dyDescent="0.25">
      <c r="C81" s="29"/>
      <c r="D81" s="29"/>
      <c r="J81" s="147">
        <v>23</v>
      </c>
      <c r="K81" s="147" t="str">
        <f t="array" ref="K81">IFERROR(SMALL(IF('Part III General Information'!$F$78:$F$125="X",ROW('Part III General Information'!$F$78:$F$125)-ROW('Part III General Information'!$F$77),""),J81),"")</f>
        <v/>
      </c>
      <c r="L81" s="147" t="str">
        <f>IFERROR(IF(INDEX('Part III General Information'!$G$78:$G$125,$K81)="",1,0),"")</f>
        <v/>
      </c>
      <c r="M81" s="147" t="str">
        <f>IFERROR(IF(INDEX('Part III General Information'!$H$78:$H$125,$K81)="",1,0),"")</f>
        <v/>
      </c>
      <c r="N81" s="147" t="str">
        <f>IFERROR(IF(INDEX('Part III General Information'!$I$78:$I$125,$K81)="",1,0),"")</f>
        <v/>
      </c>
    </row>
    <row r="82" spans="3:14" ht="13.15" customHeight="1" x14ac:dyDescent="0.25">
      <c r="C82" s="29"/>
      <c r="D82" s="29"/>
      <c r="J82" s="147">
        <v>24</v>
      </c>
      <c r="K82" s="147" t="str">
        <f t="array" ref="K82">IFERROR(SMALL(IF('Part III General Information'!$F$78:$F$125="X",ROW('Part III General Information'!$F$78:$F$125)-ROW('Part III General Information'!$F$77),""),J82),"")</f>
        <v/>
      </c>
      <c r="L82" s="147" t="str">
        <f>IFERROR(IF(INDEX('Part III General Information'!$G$78:$G$125,$K82)="",1,0),"")</f>
        <v/>
      </c>
      <c r="M82" s="147" t="str">
        <f>IFERROR(IF(INDEX('Part III General Information'!$H$78:$H$125,$K82)="",1,0),"")</f>
        <v/>
      </c>
      <c r="N82" s="147" t="str">
        <f>IFERROR(IF(INDEX('Part III General Information'!$I$78:$I$125,$K82)="",1,0),"")</f>
        <v/>
      </c>
    </row>
    <row r="83" spans="3:14" ht="13.15" customHeight="1" x14ac:dyDescent="0.25">
      <c r="C83" s="29"/>
      <c r="D83" s="29"/>
      <c r="J83" s="147">
        <v>25</v>
      </c>
      <c r="K83" s="147" t="str">
        <f t="array" ref="K83">IFERROR(SMALL(IF('Part III General Information'!$F$78:$F$125="X",ROW('Part III General Information'!$F$78:$F$125)-ROW('Part III General Information'!$F$77),""),J83),"")</f>
        <v/>
      </c>
      <c r="L83" s="147" t="str">
        <f>IFERROR(IF(INDEX('Part III General Information'!$G$78:$G$125,$K83)="",1,0),"")</f>
        <v/>
      </c>
      <c r="M83" s="147" t="str">
        <f>IFERROR(IF(INDEX('Part III General Information'!$H$78:$H$125,$K83)="",1,0),"")</f>
        <v/>
      </c>
      <c r="N83" s="147" t="str">
        <f>IFERROR(IF(INDEX('Part III General Information'!$I$78:$I$125,$K83)="",1,0),"")</f>
        <v/>
      </c>
    </row>
    <row r="84" spans="3:14" ht="13.15" customHeight="1" x14ac:dyDescent="0.25">
      <c r="C84" s="29"/>
      <c r="D84" s="29"/>
      <c r="J84" s="147">
        <v>26</v>
      </c>
      <c r="K84" s="147" t="str">
        <f t="array" ref="K84">IFERROR(SMALL(IF('Part III General Information'!$F$78:$F$125="X",ROW('Part III General Information'!$F$78:$F$125)-ROW('Part III General Information'!$F$77),""),J84),"")</f>
        <v/>
      </c>
      <c r="L84" s="147" t="str">
        <f>IFERROR(IF(INDEX('Part III General Information'!$G$78:$G$125,$K84)="",1,0),"")</f>
        <v/>
      </c>
      <c r="M84" s="147" t="str">
        <f>IFERROR(IF(INDEX('Part III General Information'!$H$78:$H$125,$K84)="",1,0),"")</f>
        <v/>
      </c>
      <c r="N84" s="147" t="str">
        <f>IFERROR(IF(INDEX('Part III General Information'!$I$78:$I$125,$K84)="",1,0),"")</f>
        <v/>
      </c>
    </row>
    <row r="85" spans="3:14" ht="13.15" customHeight="1" x14ac:dyDescent="0.25">
      <c r="C85" s="29"/>
      <c r="D85" s="29"/>
      <c r="J85" s="147">
        <v>27</v>
      </c>
      <c r="K85" s="147" t="str">
        <f t="array" ref="K85">IFERROR(SMALL(IF('Part III General Information'!$F$78:$F$125="X",ROW('Part III General Information'!$F$78:$F$125)-ROW('Part III General Information'!$F$77),""),J85),"")</f>
        <v/>
      </c>
      <c r="L85" s="147" t="str">
        <f>IFERROR(IF(INDEX('Part III General Information'!$G$78:$G$125,$K85)="",1,0),"")</f>
        <v/>
      </c>
      <c r="M85" s="147" t="str">
        <f>IFERROR(IF(INDEX('Part III General Information'!$H$78:$H$125,$K85)="",1,0),"")</f>
        <v/>
      </c>
      <c r="N85" s="147" t="str">
        <f>IFERROR(IF(INDEX('Part III General Information'!$I$78:$I$125,$K85)="",1,0),"")</f>
        <v/>
      </c>
    </row>
    <row r="86" spans="3:14" ht="13.15" customHeight="1" x14ac:dyDescent="0.25">
      <c r="C86" s="29"/>
      <c r="D86" s="29"/>
      <c r="J86" s="147">
        <v>28</v>
      </c>
      <c r="K86" s="147" t="str">
        <f t="array" ref="K86">IFERROR(SMALL(IF('Part III General Information'!$F$78:$F$125="X",ROW('Part III General Information'!$F$78:$F$125)-ROW('Part III General Information'!$F$77),""),J86),"")</f>
        <v/>
      </c>
      <c r="L86" s="147" t="str">
        <f>IFERROR(IF(INDEX('Part III General Information'!$G$78:$G$125,$K86)="",1,0),"")</f>
        <v/>
      </c>
      <c r="M86" s="147" t="str">
        <f>IFERROR(IF(INDEX('Part III General Information'!$H$78:$H$125,$K86)="",1,0),"")</f>
        <v/>
      </c>
      <c r="N86" s="147" t="str">
        <f>IFERROR(IF(INDEX('Part III General Information'!$I$78:$I$125,$K86)="",1,0),"")</f>
        <v/>
      </c>
    </row>
    <row r="87" spans="3:14" ht="13.15" customHeight="1" x14ac:dyDescent="0.25">
      <c r="C87" s="29"/>
      <c r="D87" s="29"/>
      <c r="J87" s="147">
        <v>29</v>
      </c>
      <c r="K87" s="147" t="str">
        <f t="array" ref="K87">IFERROR(SMALL(IF('Part III General Information'!$F$78:$F$125="X",ROW('Part III General Information'!$F$78:$F$125)-ROW('Part III General Information'!$F$77),""),J87),"")</f>
        <v/>
      </c>
      <c r="L87" s="147" t="str">
        <f>IFERROR(IF(INDEX('Part III General Information'!$G$78:$G$125,$K87)="",1,0),"")</f>
        <v/>
      </c>
      <c r="M87" s="147" t="str">
        <f>IFERROR(IF(INDEX('Part III General Information'!$H$78:$H$125,$K87)="",1,0),"")</f>
        <v/>
      </c>
      <c r="N87" s="147" t="str">
        <f>IFERROR(IF(INDEX('Part III General Information'!$I$78:$I$125,$K87)="",1,0),"")</f>
        <v/>
      </c>
    </row>
    <row r="88" spans="3:14" ht="13.15" customHeight="1" x14ac:dyDescent="0.25">
      <c r="C88" s="29"/>
      <c r="D88" s="29"/>
      <c r="J88" s="147">
        <v>30</v>
      </c>
      <c r="K88" s="147" t="str">
        <f t="array" ref="K88">IFERROR(SMALL(IF('Part III General Information'!$F$78:$F$125="X",ROW('Part III General Information'!$F$78:$F$125)-ROW('Part III General Information'!$F$77),""),J88),"")</f>
        <v/>
      </c>
      <c r="L88" s="147" t="str">
        <f>IFERROR(IF(INDEX('Part III General Information'!$G$78:$G$125,$K88)="",1,0),"")</f>
        <v/>
      </c>
      <c r="M88" s="147" t="str">
        <f>IFERROR(IF(INDEX('Part III General Information'!$H$78:$H$125,$K88)="",1,0),"")</f>
        <v/>
      </c>
      <c r="N88" s="147" t="str">
        <f>IFERROR(IF(INDEX('Part III General Information'!$I$78:$I$125,$K88)="",1,0),"")</f>
        <v/>
      </c>
    </row>
    <row r="89" spans="3:14" ht="13.15" customHeight="1" x14ac:dyDescent="0.25">
      <c r="C89" s="29"/>
      <c r="D89" s="29"/>
      <c r="J89" s="147">
        <v>31</v>
      </c>
      <c r="K89" s="147" t="str">
        <f t="array" ref="K89">IFERROR(SMALL(IF('Part III General Information'!$F$78:$F$125="X",ROW('Part III General Information'!$F$78:$F$125)-ROW('Part III General Information'!$F$77),""),J89),"")</f>
        <v/>
      </c>
      <c r="L89" s="147" t="str">
        <f>IFERROR(IF(INDEX('Part III General Information'!$G$78:$G$125,$K89)="",1,0),"")</f>
        <v/>
      </c>
      <c r="M89" s="147" t="str">
        <f>IFERROR(IF(INDEX('Part III General Information'!$H$78:$H$125,$K89)="",1,0),"")</f>
        <v/>
      </c>
      <c r="N89" s="147" t="str">
        <f>IFERROR(IF(INDEX('Part III General Information'!$I$78:$I$125,$K89)="",1,0),"")</f>
        <v/>
      </c>
    </row>
    <row r="90" spans="3:14" ht="13.15" customHeight="1" x14ac:dyDescent="0.25">
      <c r="C90" s="29"/>
      <c r="D90" s="29"/>
      <c r="J90" s="147">
        <v>32</v>
      </c>
      <c r="K90" s="147" t="str">
        <f t="array" ref="K90">IFERROR(SMALL(IF('Part III General Information'!$F$78:$F$125="X",ROW('Part III General Information'!$F$78:$F$125)-ROW('Part III General Information'!$F$77),""),J90),"")</f>
        <v/>
      </c>
      <c r="L90" s="147" t="str">
        <f>IFERROR(IF(INDEX('Part III General Information'!$G$78:$G$125,$K90)="",1,0),"")</f>
        <v/>
      </c>
      <c r="M90" s="147" t="str">
        <f>IFERROR(IF(INDEX('Part III General Information'!$H$78:$H$125,$K90)="",1,0),"")</f>
        <v/>
      </c>
      <c r="N90" s="147" t="str">
        <f>IFERROR(IF(INDEX('Part III General Information'!$I$78:$I$125,$K90)="",1,0),"")</f>
        <v/>
      </c>
    </row>
    <row r="91" spans="3:14" ht="13.15" customHeight="1" x14ac:dyDescent="0.25">
      <c r="C91" s="29"/>
      <c r="D91" s="29"/>
      <c r="J91" s="147">
        <v>33</v>
      </c>
      <c r="K91" s="147" t="str">
        <f t="array" ref="K91">IFERROR(SMALL(IF('Part III General Information'!$F$78:$F$125="X",ROW('Part III General Information'!$F$78:$F$125)-ROW('Part III General Information'!$F$77),""),J91),"")</f>
        <v/>
      </c>
      <c r="L91" s="147" t="str">
        <f>IFERROR(IF(INDEX('Part III General Information'!$G$78:$G$125,$K91)="",1,0),"")</f>
        <v/>
      </c>
      <c r="M91" s="147" t="str">
        <f>IFERROR(IF(INDEX('Part III General Information'!$H$78:$H$125,$K91)="",1,0),"")</f>
        <v/>
      </c>
      <c r="N91" s="147" t="str">
        <f>IFERROR(IF(INDEX('Part III General Information'!$I$78:$I$125,$K91)="",1,0),"")</f>
        <v/>
      </c>
    </row>
    <row r="92" spans="3:14" ht="13.15" customHeight="1" x14ac:dyDescent="0.25">
      <c r="C92" s="29"/>
      <c r="D92" s="29"/>
      <c r="J92" s="147">
        <v>34</v>
      </c>
      <c r="K92" s="147" t="str">
        <f t="array" ref="K92">IFERROR(SMALL(IF('Part III General Information'!$F$78:$F$125="X",ROW('Part III General Information'!$F$78:$F$125)-ROW('Part III General Information'!$F$77),""),J92),"")</f>
        <v/>
      </c>
      <c r="L92" s="147" t="str">
        <f>IFERROR(IF(INDEX('Part III General Information'!$G$78:$G$125,$K92)="",1,0),"")</f>
        <v/>
      </c>
      <c r="M92" s="147" t="str">
        <f>IFERROR(IF(INDEX('Part III General Information'!$H$78:$H$125,$K92)="",1,0),"")</f>
        <v/>
      </c>
      <c r="N92" s="147" t="str">
        <f>IFERROR(IF(INDEX('Part III General Information'!$I$78:$I$125,$K92)="",1,0),"")</f>
        <v/>
      </c>
    </row>
    <row r="93" spans="3:14" ht="13.15" customHeight="1" x14ac:dyDescent="0.25">
      <c r="C93" s="29"/>
      <c r="D93" s="29"/>
      <c r="J93" s="147">
        <v>35</v>
      </c>
      <c r="K93" s="147" t="str">
        <f t="array" ref="K93">IFERROR(SMALL(IF('Part III General Information'!$F$78:$F$125="X",ROW('Part III General Information'!$F$78:$F$125)-ROW('Part III General Information'!$F$77),""),J93),"")</f>
        <v/>
      </c>
      <c r="L93" s="147" t="str">
        <f>IFERROR(IF(INDEX('Part III General Information'!$G$78:$G$125,$K93)="",1,0),"")</f>
        <v/>
      </c>
      <c r="M93" s="147" t="str">
        <f>IFERROR(IF(INDEX('Part III General Information'!$H$78:$H$125,$K93)="",1,0),"")</f>
        <v/>
      </c>
      <c r="N93" s="147" t="str">
        <f>IFERROR(IF(INDEX('Part III General Information'!$I$78:$I$125,$K93)="",1,0),"")</f>
        <v/>
      </c>
    </row>
    <row r="94" spans="3:14" ht="13.15" customHeight="1" x14ac:dyDescent="0.25">
      <c r="C94" s="29"/>
      <c r="D94" s="29"/>
      <c r="J94" s="147">
        <v>36</v>
      </c>
      <c r="K94" s="147" t="str">
        <f t="array" ref="K94">IFERROR(SMALL(IF('Part III General Information'!$F$78:$F$125="X",ROW('Part III General Information'!$F$78:$F$125)-ROW('Part III General Information'!$F$77),""),J94),"")</f>
        <v/>
      </c>
      <c r="L94" s="147" t="str">
        <f>IFERROR(IF(INDEX('Part III General Information'!$G$78:$G$125,$K94)="",1,0),"")</f>
        <v/>
      </c>
      <c r="M94" s="147" t="str">
        <f>IFERROR(IF(INDEX('Part III General Information'!$H$78:$H$125,$K94)="",1,0),"")</f>
        <v/>
      </c>
      <c r="N94" s="147" t="str">
        <f>IFERROR(IF(INDEX('Part III General Information'!$I$78:$I$125,$K94)="",1,0),"")</f>
        <v/>
      </c>
    </row>
    <row r="95" spans="3:14" ht="13.15" customHeight="1" x14ac:dyDescent="0.25">
      <c r="C95" s="29"/>
      <c r="D95" s="29"/>
      <c r="J95" s="147">
        <v>37</v>
      </c>
      <c r="K95" s="147" t="str">
        <f t="array" ref="K95">IFERROR(SMALL(IF('Part III General Information'!$F$78:$F$125="X",ROW('Part III General Information'!$F$78:$F$125)-ROW('Part III General Information'!$F$77),""),J95),"")</f>
        <v/>
      </c>
      <c r="L95" s="147" t="str">
        <f>IFERROR(IF(INDEX('Part III General Information'!$G$78:$G$125,$K95)="",1,0),"")</f>
        <v/>
      </c>
      <c r="M95" s="147" t="str">
        <f>IFERROR(IF(INDEX('Part III General Information'!$H$78:$H$125,$K95)="",1,0),"")</f>
        <v/>
      </c>
      <c r="N95" s="147" t="str">
        <f>IFERROR(IF(INDEX('Part III General Information'!$I$78:$I$125,$K95)="",1,0),"")</f>
        <v/>
      </c>
    </row>
    <row r="96" spans="3:14" ht="13.15" customHeight="1" x14ac:dyDescent="0.25">
      <c r="C96" s="29"/>
      <c r="D96" s="29"/>
      <c r="J96" s="147">
        <v>38</v>
      </c>
      <c r="K96" s="147" t="str">
        <f t="array" ref="K96">IFERROR(SMALL(IF('Part III General Information'!$F$78:$F$125="X",ROW('Part III General Information'!$F$78:$F$125)-ROW('Part III General Information'!$F$77),""),J96),"")</f>
        <v/>
      </c>
      <c r="L96" s="147" t="str">
        <f>IFERROR(IF(INDEX('Part III General Information'!$G$78:$G$125,$K96)="",1,0),"")</f>
        <v/>
      </c>
      <c r="M96" s="147" t="str">
        <f>IFERROR(IF(INDEX('Part III General Information'!$H$78:$H$125,$K96)="",1,0),"")</f>
        <v/>
      </c>
      <c r="N96" s="147" t="str">
        <f>IFERROR(IF(INDEX('Part III General Information'!$I$78:$I$125,$K96)="",1,0),"")</f>
        <v/>
      </c>
    </row>
    <row r="97" spans="3:15" ht="13.15" customHeight="1" x14ac:dyDescent="0.25">
      <c r="C97" s="29"/>
      <c r="D97" s="29"/>
      <c r="J97" s="147">
        <v>39</v>
      </c>
      <c r="K97" s="147" t="str">
        <f t="array" ref="K97">IFERROR(SMALL(IF('Part III General Information'!$F$78:$F$125="X",ROW('Part III General Information'!$F$78:$F$125)-ROW('Part III General Information'!$F$77),""),J97),"")</f>
        <v/>
      </c>
      <c r="L97" s="147" t="str">
        <f>IFERROR(IF(INDEX('Part III General Information'!$G$78:$G$125,$K97)="",1,0),"")</f>
        <v/>
      </c>
      <c r="M97" s="147" t="str">
        <f>IFERROR(IF(INDEX('Part III General Information'!$H$78:$H$125,$K97)="",1,0),"")</f>
        <v/>
      </c>
      <c r="N97" s="147" t="str">
        <f>IFERROR(IF(INDEX('Part III General Information'!$I$78:$I$125,$K97)="",1,0),"")</f>
        <v/>
      </c>
    </row>
    <row r="98" spans="3:15" ht="13.15" customHeight="1" x14ac:dyDescent="0.25">
      <c r="C98" s="29"/>
      <c r="D98" s="29"/>
      <c r="J98" s="147">
        <v>40</v>
      </c>
      <c r="K98" s="147" t="str">
        <f t="array" ref="K98">IFERROR(SMALL(IF('Part III General Information'!$F$78:$F$125="X",ROW('Part III General Information'!$F$78:$F$125)-ROW('Part III General Information'!$F$77),""),J98),"")</f>
        <v/>
      </c>
      <c r="L98" s="147" t="str">
        <f>IFERROR(IF(INDEX('Part III General Information'!$G$78:$G$125,$K98)="",1,0),"")</f>
        <v/>
      </c>
      <c r="M98" s="147" t="str">
        <f>IFERROR(IF(INDEX('Part III General Information'!$H$78:$H$125,$K98)="",1,0),"")</f>
        <v/>
      </c>
      <c r="N98" s="147" t="str">
        <f>IFERROR(IF(INDEX('Part III General Information'!$I$78:$I$125,$K98)="",1,0),"")</f>
        <v/>
      </c>
    </row>
    <row r="99" spans="3:15" ht="13.15" customHeight="1" x14ac:dyDescent="0.25">
      <c r="C99" s="29"/>
      <c r="D99" s="29"/>
      <c r="J99" s="147">
        <v>41</v>
      </c>
      <c r="K99" s="147" t="str">
        <f t="array" ref="K99">IFERROR(SMALL(IF('Part III General Information'!$F$78:$F$125="X",ROW('Part III General Information'!$F$78:$F$125)-ROW('Part III General Information'!$F$77),""),J99),"")</f>
        <v/>
      </c>
      <c r="L99" s="147" t="str">
        <f>IFERROR(IF(INDEX('Part III General Information'!$G$78:$G$125,$K99)="",1,0),"")</f>
        <v/>
      </c>
      <c r="M99" s="147" t="str">
        <f>IFERROR(IF(INDEX('Part III General Information'!$H$78:$H$125,$K99)="",1,0),"")</f>
        <v/>
      </c>
      <c r="N99" s="147" t="str">
        <f>IFERROR(IF(INDEX('Part III General Information'!$I$78:$I$125,$K99)="",1,0),"")</f>
        <v/>
      </c>
    </row>
    <row r="100" spans="3:15" ht="13.15" customHeight="1" x14ac:dyDescent="0.25">
      <c r="C100" s="29"/>
      <c r="D100" s="29"/>
      <c r="J100" s="147">
        <v>42</v>
      </c>
      <c r="K100" s="147" t="str">
        <f t="array" ref="K100">IFERROR(SMALL(IF('Part III General Information'!$F$78:$F$125="X",ROW('Part III General Information'!$F$78:$F$125)-ROW('Part III General Information'!$F$77),""),J100),"")</f>
        <v/>
      </c>
      <c r="L100" s="147" t="str">
        <f>IFERROR(IF(INDEX('Part III General Information'!$G$78:$G$125,$K100)="",1,0),"")</f>
        <v/>
      </c>
      <c r="M100" s="147" t="str">
        <f>IFERROR(IF(INDEX('Part III General Information'!$H$78:$H$125,$K100)="",1,0),"")</f>
        <v/>
      </c>
      <c r="N100" s="147" t="str">
        <f>IFERROR(IF(INDEX('Part III General Information'!$I$78:$I$125,$K100)="",1,0),"")</f>
        <v/>
      </c>
    </row>
    <row r="101" spans="3:15" ht="13.15" customHeight="1" x14ac:dyDescent="0.25">
      <c r="C101" s="29"/>
      <c r="D101" s="29"/>
      <c r="J101" s="147">
        <v>43</v>
      </c>
      <c r="K101" s="147" t="str">
        <f t="array" ref="K101">IFERROR(SMALL(IF('Part III General Information'!$F$78:$F$125="X",ROW('Part III General Information'!$F$78:$F$125)-ROW('Part III General Information'!$F$77),""),J101),"")</f>
        <v/>
      </c>
      <c r="L101" s="147" t="str">
        <f>IFERROR(IF(INDEX('Part III General Information'!$G$78:$G$125,$K101)="",1,0),"")</f>
        <v/>
      </c>
      <c r="M101" s="147" t="str">
        <f>IFERROR(IF(INDEX('Part III General Information'!$H$78:$H$125,$K101)="",1,0),"")</f>
        <v/>
      </c>
      <c r="N101" s="147" t="str">
        <f>IFERROR(IF(INDEX('Part III General Information'!$I$78:$I$125,$K101)="",1,0),"")</f>
        <v/>
      </c>
    </row>
    <row r="102" spans="3:15" ht="13.15" customHeight="1" x14ac:dyDescent="0.25">
      <c r="C102" s="29"/>
      <c r="D102" s="29"/>
      <c r="J102" s="147">
        <v>44</v>
      </c>
      <c r="K102" s="147" t="str">
        <f t="array" ref="K102">IFERROR(SMALL(IF('Part III General Information'!$F$78:$F$125="X",ROW('Part III General Information'!$F$78:$F$125)-ROW('Part III General Information'!$F$77),""),J102),"")</f>
        <v/>
      </c>
      <c r="L102" s="147" t="str">
        <f>IFERROR(IF(INDEX('Part III General Information'!$G$78:$G$125,$K102)="",1,0),"")</f>
        <v/>
      </c>
      <c r="M102" s="147" t="str">
        <f>IFERROR(IF(INDEX('Part III General Information'!$H$78:$H$125,$K102)="",1,0),"")</f>
        <v/>
      </c>
      <c r="N102" s="147" t="str">
        <f>IFERROR(IF(INDEX('Part III General Information'!$I$78:$I$125,$K102)="",1,0),"")</f>
        <v/>
      </c>
    </row>
    <row r="103" spans="3:15" ht="13.15" customHeight="1" x14ac:dyDescent="0.25">
      <c r="C103" s="29"/>
      <c r="D103" s="29"/>
      <c r="J103" s="148" t="s">
        <v>330</v>
      </c>
      <c r="K103" s="35">
        <f>IF(COUNTIF(K59:K102,"&gt;"&amp;0)=0,1,COUNTIF(K59:K102,"&gt;"&amp;0))</f>
        <v>1</v>
      </c>
    </row>
    <row r="104" spans="3:15" ht="13.15" customHeight="1" x14ac:dyDescent="0.25">
      <c r="C104" s="29"/>
      <c r="D104" s="29"/>
      <c r="I104" s="1" t="s">
        <v>372</v>
      </c>
      <c r="O104" s="1" t="str">
        <f>IF(L3&gt;0,IF(SUM(I106,M106:N118)&gt;0,I104,""), "")</f>
        <v/>
      </c>
    </row>
    <row r="105" spans="3:15" ht="13.15" customHeight="1" x14ac:dyDescent="0.25">
      <c r="C105" s="29"/>
      <c r="D105" s="29"/>
      <c r="I105" s="154" t="s">
        <v>327</v>
      </c>
      <c r="J105" s="155" t="s">
        <v>328</v>
      </c>
      <c r="K105" s="154" t="s">
        <v>337</v>
      </c>
      <c r="L105" s="154"/>
      <c r="M105" s="154" t="s">
        <v>360</v>
      </c>
      <c r="N105" s="154" t="s">
        <v>361</v>
      </c>
    </row>
    <row r="106" spans="3:15" ht="13.15" customHeight="1" x14ac:dyDescent="0.25">
      <c r="C106" s="29"/>
      <c r="D106" s="29"/>
      <c r="I106" s="153">
        <f>IF(COUNTA('Part III General Information'!F126:F139,'Part III General Information'!H126:I139)=0,1,0)</f>
        <v>1</v>
      </c>
      <c r="J106" s="147">
        <v>1</v>
      </c>
      <c r="K106" s="147" t="str">
        <f t="array" ref="K106">IFERROR(SMALL(IF('Part III General Information'!$F$126:$F$139="X",ROW('Part III General Information'!$F$126:$F$139)-ROW('Part III General Information'!$F$125),""),J106),"")</f>
        <v/>
      </c>
      <c r="M106" s="147" t="str">
        <f>IFERROR(IF(INDEX('Part III General Information'!$H$126:$H$139,$K106)="",1,0),"")</f>
        <v/>
      </c>
      <c r="N106" s="147" t="str">
        <f>IFERROR(IF(INDEX('Part III General Information'!$I$126:$I$139,$K106)="",1,0),"")</f>
        <v/>
      </c>
    </row>
    <row r="107" spans="3:15" ht="13.15" customHeight="1" x14ac:dyDescent="0.25">
      <c r="C107" s="29"/>
      <c r="D107" s="29"/>
      <c r="J107" s="147">
        <v>2</v>
      </c>
      <c r="K107" s="147" t="str">
        <f t="array" ref="K107">IFERROR(SMALL(IF('Part III General Information'!$F$126:$F$139="X",ROW('Part III General Information'!$F$126:$F$139)-ROW('Part III General Information'!$F$125),""),J107),"")</f>
        <v/>
      </c>
      <c r="L107" s="147"/>
      <c r="M107" s="147" t="str">
        <f>IFERROR(IF(INDEX('Part III General Information'!$H$126:$H$139,$K107)="",1,0),"")</f>
        <v/>
      </c>
      <c r="N107" s="147" t="str">
        <f>IFERROR(IF(INDEX('Part III General Information'!$I$126:$I$139,$K107)="",1,0),"")</f>
        <v/>
      </c>
    </row>
    <row r="108" spans="3:15" ht="13.15" customHeight="1" x14ac:dyDescent="0.25">
      <c r="C108" s="29"/>
      <c r="D108" s="29"/>
      <c r="J108" s="147">
        <v>3</v>
      </c>
      <c r="K108" s="147" t="str">
        <f t="array" ref="K108">IFERROR(SMALL(IF('Part III General Information'!$F$126:$F$139="X",ROW('Part III General Information'!$F$126:$F$139)-ROW('Part III General Information'!$F$125),""),J108),"")</f>
        <v/>
      </c>
      <c r="L108" s="147"/>
      <c r="M108" s="147" t="str">
        <f>IFERROR(IF(INDEX('Part III General Information'!$H$126:$H$139,$K108)="",1,0),"")</f>
        <v/>
      </c>
      <c r="N108" s="147" t="str">
        <f>IFERROR(IF(INDEX('Part III General Information'!$I$126:$I$139,$K108)="",1,0),"")</f>
        <v/>
      </c>
    </row>
    <row r="109" spans="3:15" ht="13.15" customHeight="1" x14ac:dyDescent="0.25">
      <c r="C109" s="29"/>
      <c r="D109" s="29"/>
      <c r="J109" s="147">
        <v>4</v>
      </c>
      <c r="K109" s="147" t="str">
        <f t="array" ref="K109">IFERROR(SMALL(IF('Part III General Information'!$F$126:$F$139="X",ROW('Part III General Information'!$F$126:$F$139)-ROW('Part III General Information'!$F$125),""),J109),"")</f>
        <v/>
      </c>
      <c r="L109" s="147"/>
      <c r="M109" s="147" t="str">
        <f>IFERROR(IF(INDEX('Part III General Information'!$H$126:$H$139,$K109)="",1,0),"")</f>
        <v/>
      </c>
      <c r="N109" s="147" t="str">
        <f>IFERROR(IF(INDEX('Part III General Information'!$I$126:$I$139,$K109)="",1,0),"")</f>
        <v/>
      </c>
    </row>
    <row r="110" spans="3:15" ht="13.15" customHeight="1" x14ac:dyDescent="0.25">
      <c r="C110" s="29"/>
      <c r="D110" s="29"/>
      <c r="J110" s="147">
        <v>5</v>
      </c>
      <c r="K110" s="147" t="str">
        <f t="array" ref="K110">IFERROR(SMALL(IF('Part III General Information'!$F$126:$F$139="X",ROW('Part III General Information'!$F$126:$F$139)-ROW('Part III General Information'!$F$125),""),J110),"")</f>
        <v/>
      </c>
      <c r="M110" s="147" t="str">
        <f>IFERROR(IF(INDEX('Part III General Information'!$H$126:$H$139,$K110)="",1,0),"")</f>
        <v/>
      </c>
      <c r="N110" s="147" t="str">
        <f>IFERROR(IF(INDEX('Part III General Information'!$I$126:$I$139,$K110)="",1,0),"")</f>
        <v/>
      </c>
    </row>
    <row r="111" spans="3:15" ht="13.15" customHeight="1" x14ac:dyDescent="0.25">
      <c r="C111" s="29"/>
      <c r="D111" s="29"/>
      <c r="J111" s="147">
        <v>6</v>
      </c>
      <c r="K111" s="147" t="str">
        <f t="array" ref="K111">IFERROR(SMALL(IF('Part III General Information'!$F$126:$F$139="X",ROW('Part III General Information'!$F$126:$F$139)-ROW('Part III General Information'!$F$125),""),J111),"")</f>
        <v/>
      </c>
      <c r="M111" s="147" t="str">
        <f>IFERROR(IF(INDEX('Part III General Information'!$H$126:$H$139,$K111)="",1,0),"")</f>
        <v/>
      </c>
      <c r="N111" s="147" t="str">
        <f>IFERROR(IF(INDEX('Part III General Information'!$I$126:$I$139,$K111)="",1,0),"")</f>
        <v/>
      </c>
    </row>
    <row r="112" spans="3:15" ht="13.15" customHeight="1" x14ac:dyDescent="0.25">
      <c r="C112" s="29"/>
      <c r="D112" s="29"/>
      <c r="J112" s="147">
        <v>7</v>
      </c>
      <c r="K112" s="147" t="str">
        <f t="array" ref="K112">IFERROR(SMALL(IF('Part III General Information'!$F$126:$F$139="X",ROW('Part III General Information'!$F$126:$F$139)-ROW('Part III General Information'!$F$125),""),J112),"")</f>
        <v/>
      </c>
      <c r="M112" s="147" t="str">
        <f>IFERROR(IF(INDEX('Part III General Information'!$H$126:$H$139,$K112)="",1,0),"")</f>
        <v/>
      </c>
      <c r="N112" s="147" t="str">
        <f>IFERROR(IF(INDEX('Part III General Information'!$I$126:$I$139,$K112)="",1,0),"")</f>
        <v/>
      </c>
    </row>
    <row r="113" spans="3:15" ht="13.15" customHeight="1" x14ac:dyDescent="0.25">
      <c r="C113" s="29"/>
      <c r="D113" s="29"/>
      <c r="J113" s="147">
        <v>8</v>
      </c>
      <c r="K113" s="147" t="str">
        <f t="array" ref="K113">IFERROR(SMALL(IF('Part III General Information'!$F$126:$F$139="X",ROW('Part III General Information'!$F$126:$F$139)-ROW('Part III General Information'!$F$125),""),J113),"")</f>
        <v/>
      </c>
      <c r="M113" s="147" t="str">
        <f>IFERROR(IF(INDEX('Part III General Information'!$H$126:$H$139,$K113)="",1,0),"")</f>
        <v/>
      </c>
      <c r="N113" s="147" t="str">
        <f>IFERROR(IF(INDEX('Part III General Information'!$I$126:$I$139,$K113)="",1,0),"")</f>
        <v/>
      </c>
    </row>
    <row r="114" spans="3:15" ht="13.15" customHeight="1" x14ac:dyDescent="0.25">
      <c r="C114" s="29"/>
      <c r="D114" s="29"/>
      <c r="J114" s="147">
        <v>9</v>
      </c>
      <c r="K114" s="147" t="str">
        <f t="array" ref="K114">IFERROR(SMALL(IF('Part III General Information'!$F$126:$F$139="X",ROW('Part III General Information'!$F$126:$F$139)-ROW('Part III General Information'!$F$125),""),J114),"")</f>
        <v/>
      </c>
      <c r="M114" s="147" t="str">
        <f>IFERROR(IF(INDEX('Part III General Information'!$H$126:$H$139,$K114)="",1,0),"")</f>
        <v/>
      </c>
      <c r="N114" s="147" t="str">
        <f>IFERROR(IF(INDEX('Part III General Information'!$I$126:$I$139,$K114)="",1,0),"")</f>
        <v/>
      </c>
    </row>
    <row r="115" spans="3:15" ht="13.15" customHeight="1" x14ac:dyDescent="0.25">
      <c r="C115" s="29"/>
      <c r="D115" s="29"/>
      <c r="J115" s="147">
        <v>10</v>
      </c>
      <c r="K115" s="147" t="str">
        <f t="array" ref="K115">IFERROR(SMALL(IF('Part III General Information'!$F$126:$F$139="X",ROW('Part III General Information'!$F$126:$F$139)-ROW('Part III General Information'!$F$125),""),J115),"")</f>
        <v/>
      </c>
      <c r="M115" s="147" t="str">
        <f>IFERROR(IF(INDEX('Part III General Information'!$H$126:$H$139,$K115)="",1,0),"")</f>
        <v/>
      </c>
      <c r="N115" s="147" t="str">
        <f>IFERROR(IF(INDEX('Part III General Information'!$I$126:$I$139,$K115)="",1,0),"")</f>
        <v/>
      </c>
    </row>
    <row r="116" spans="3:15" ht="13.15" customHeight="1" x14ac:dyDescent="0.25">
      <c r="C116" s="29"/>
      <c r="D116" s="29"/>
      <c r="J116" s="147">
        <v>11</v>
      </c>
      <c r="K116" s="147" t="str">
        <f t="array" ref="K116">IFERROR(SMALL(IF('Part III General Information'!$F$126:$F$139="X",ROW('Part III General Information'!$F$126:$F$139)-ROW('Part III General Information'!$F$125),""),J116),"")</f>
        <v/>
      </c>
      <c r="M116" s="147" t="str">
        <f>IFERROR(IF(INDEX('Part III General Information'!$H$126:$H$139,$K116)="",1,0),"")</f>
        <v/>
      </c>
      <c r="N116" s="147" t="str">
        <f>IFERROR(IF(INDEX('Part III General Information'!$I$126:$I$139,$K116)="",1,0),"")</f>
        <v/>
      </c>
    </row>
    <row r="117" spans="3:15" ht="13.15" customHeight="1" x14ac:dyDescent="0.25">
      <c r="C117" s="29"/>
      <c r="D117" s="29"/>
      <c r="J117" s="147">
        <v>12</v>
      </c>
      <c r="K117" s="147" t="str">
        <f t="array" ref="K117">IFERROR(SMALL(IF('Part III General Information'!$F$126:$F$139="X",ROW('Part III General Information'!$F$126:$F$139)-ROW('Part III General Information'!$F$125),""),J117),"")</f>
        <v/>
      </c>
      <c r="M117" s="147" t="str">
        <f>IFERROR(IF(INDEX('Part III General Information'!$H$126:$H$139,$K117)="",1,0),"")</f>
        <v/>
      </c>
      <c r="N117" s="147" t="str">
        <f>IFERROR(IF(INDEX('Part III General Information'!$I$126:$I$139,$K117)="",1,0),"")</f>
        <v/>
      </c>
    </row>
    <row r="118" spans="3:15" ht="13.15" customHeight="1" x14ac:dyDescent="0.25">
      <c r="C118" s="29"/>
      <c r="D118" s="29"/>
      <c r="J118" s="147">
        <v>13</v>
      </c>
      <c r="K118" s="147" t="str">
        <f t="array" ref="K118">IFERROR(SMALL(IF('Part III General Information'!$F$126:$F$139="X",ROW('Part III General Information'!$F$126:$F$139)-ROW('Part III General Information'!$F$125),""),J118),"")</f>
        <v/>
      </c>
      <c r="M118" s="147" t="str">
        <f>IFERROR(IF(INDEX('Part III General Information'!$H$126:$H$139,$K118)="",1,0),"")</f>
        <v/>
      </c>
      <c r="N118" s="147" t="str">
        <f>IFERROR(IF(INDEX('Part III General Information'!$I$126:$I$139,$K118)="",1,0),"")</f>
        <v/>
      </c>
    </row>
    <row r="119" spans="3:15" ht="13.15" customHeight="1" x14ac:dyDescent="0.25">
      <c r="C119" s="29"/>
      <c r="D119" s="29"/>
      <c r="J119" s="148" t="s">
        <v>330</v>
      </c>
      <c r="K119" s="35">
        <f>IF(COUNTIF(K106:K118,"&gt;"&amp;0)=0,1,COUNTIF(K106:K118,"&gt;"&amp;0))</f>
        <v>1</v>
      </c>
    </row>
    <row r="120" spans="3:15" ht="13.15" customHeight="1" x14ac:dyDescent="0.25">
      <c r="C120" s="29"/>
      <c r="D120" s="29"/>
      <c r="I120" s="1" t="s">
        <v>373</v>
      </c>
      <c r="J120" s="147"/>
      <c r="O120" s="1" t="str">
        <f>IF(M3&gt;0,IF(SUM(I122,M122:N124)&gt;0,I120,""), "")</f>
        <v/>
      </c>
    </row>
    <row r="121" spans="3:15" ht="13.15" customHeight="1" x14ac:dyDescent="0.25">
      <c r="C121" s="29"/>
      <c r="D121" s="29"/>
      <c r="I121" s="154" t="s">
        <v>327</v>
      </c>
      <c r="J121" s="155" t="s">
        <v>328</v>
      </c>
      <c r="K121" s="154" t="s">
        <v>337</v>
      </c>
      <c r="L121" s="154"/>
      <c r="M121" s="154" t="s">
        <v>360</v>
      </c>
      <c r="N121" s="154" t="s">
        <v>361</v>
      </c>
    </row>
    <row r="122" spans="3:15" ht="13.15" customHeight="1" x14ac:dyDescent="0.25">
      <c r="C122" s="29"/>
      <c r="D122" s="29"/>
      <c r="I122" s="153">
        <f>IF(COUNTA('Part III General Information'!F140:F142,'Part III General Information'!H140:I142)=0,1,0)</f>
        <v>1</v>
      </c>
      <c r="J122" s="147">
        <v>1</v>
      </c>
      <c r="K122" s="147" t="str">
        <f t="array" ref="K122">IFERROR(SMALL(IF('Part III General Information'!$F$140:$F$142="X",ROW('Part III General Information'!$F$140:$F$142)-ROW('Part III General Information'!$F$139),""),J122),"")</f>
        <v/>
      </c>
      <c r="M122" s="147" t="str">
        <f>IFERROR(IF(INDEX('Part III General Information'!$H$140:$H$142,$K122)="",1,0),"")</f>
        <v/>
      </c>
      <c r="N122" s="147" t="str">
        <f>IFERROR(IF(INDEX('Part III General Information'!$I$140:$I$142,$K122)="",1,0),"")</f>
        <v/>
      </c>
    </row>
    <row r="123" spans="3:15" ht="13.15" customHeight="1" x14ac:dyDescent="0.25">
      <c r="C123" s="29"/>
      <c r="D123" s="29"/>
      <c r="J123" s="147">
        <v>2</v>
      </c>
      <c r="K123" s="147" t="str">
        <f t="array" ref="K123">IFERROR(SMALL(IF('Part III General Information'!$F$140:$F$142="X",ROW('Part III General Information'!$F$140:$F$142)-ROW('Part III General Information'!$F$139),""),J123),"")</f>
        <v/>
      </c>
      <c r="L123" s="147"/>
      <c r="M123" s="147" t="str">
        <f>IFERROR(IF(INDEX('Part III General Information'!$H$140:$H$142,$K123)="",1,0),"")</f>
        <v/>
      </c>
      <c r="N123" s="147" t="str">
        <f>IFERROR(IF(INDEX('Part III General Information'!$I$140:$I$142,$K123)="",1,0),"")</f>
        <v/>
      </c>
    </row>
    <row r="124" spans="3:15" ht="13.15" customHeight="1" x14ac:dyDescent="0.25">
      <c r="C124" s="29"/>
      <c r="D124" s="29"/>
      <c r="J124" s="147">
        <v>3</v>
      </c>
      <c r="K124" s="147" t="str">
        <f t="array" ref="K124">IFERROR(SMALL(IF('Part III General Information'!$F$140:$F$142="X",ROW('Part III General Information'!$F$140:$F$142)-ROW('Part III General Information'!$F$139),""),J124),"")</f>
        <v/>
      </c>
      <c r="L124" s="147"/>
      <c r="M124" s="147" t="str">
        <f>IFERROR(IF(INDEX('Part III General Information'!$H$140:$H$142,$K124)="",1,0),"")</f>
        <v/>
      </c>
      <c r="N124" s="147" t="str">
        <f>IFERROR(IF(INDEX('Part III General Information'!$I$140:$I$142,$K124)="",1,0),"")</f>
        <v/>
      </c>
    </row>
    <row r="125" spans="3:15" ht="13.15" customHeight="1" x14ac:dyDescent="0.25">
      <c r="C125" s="29"/>
      <c r="D125" s="29"/>
      <c r="J125" s="147" t="s">
        <v>330</v>
      </c>
      <c r="K125" s="35">
        <f>IF(COUNTIF(K122:K124,"&gt;"&amp;0)=0,1,COUNTIF(K122:K124,"&gt;"&amp;0))</f>
        <v>1</v>
      </c>
    </row>
    <row r="126" spans="3:15" ht="13.15" customHeight="1" x14ac:dyDescent="0.25">
      <c r="C126" s="29"/>
      <c r="D126" s="29"/>
      <c r="I126" s="1" t="s">
        <v>374</v>
      </c>
      <c r="J126" s="147"/>
      <c r="O126" s="1" t="str">
        <f>IF(N3&gt;0, IF(SUM(I128,M128:N130)&gt;0,I126,""), "")</f>
        <v/>
      </c>
    </row>
    <row r="127" spans="3:15" ht="13.15" customHeight="1" x14ac:dyDescent="0.25">
      <c r="C127" s="29"/>
      <c r="D127" s="29"/>
      <c r="I127" s="154" t="s">
        <v>327</v>
      </c>
      <c r="J127" s="155" t="s">
        <v>328</v>
      </c>
      <c r="K127" s="154" t="s">
        <v>337</v>
      </c>
      <c r="L127" s="154"/>
      <c r="M127" s="154" t="s">
        <v>360</v>
      </c>
      <c r="N127" s="154" t="s">
        <v>361</v>
      </c>
    </row>
    <row r="128" spans="3:15" ht="13.15" customHeight="1" x14ac:dyDescent="0.25">
      <c r="C128" s="29"/>
      <c r="D128" s="29"/>
      <c r="I128" s="153">
        <f>IF(COUNTA('Part III General Information'!F143:F145,'Part III General Information'!H143:I145)=0,1,0)</f>
        <v>1</v>
      </c>
      <c r="J128" s="147">
        <v>1</v>
      </c>
      <c r="K128" s="147" t="str">
        <f t="array" ref="K128">IFERROR(SMALL(IF('Part III General Information'!$F$143:$F$145="X",ROW('Part III General Information'!$F$143:$F$145)-ROW('Part III General Information'!$F$142),""),J128),"")</f>
        <v/>
      </c>
      <c r="M128" s="147" t="str">
        <f>IFERROR(IF(INDEX('Part III General Information'!$H$143:$H$145,$K128)="",1,0),"")</f>
        <v/>
      </c>
      <c r="N128" s="147" t="str">
        <f>IFERROR(IF(INDEX('Part III General Information'!$I$143:$I$145,$K128)="",1,0),"")</f>
        <v/>
      </c>
    </row>
    <row r="129" spans="3:15" ht="13.15" customHeight="1" x14ac:dyDescent="0.25">
      <c r="C129" s="29"/>
      <c r="D129" s="29"/>
      <c r="J129" s="147">
        <v>2</v>
      </c>
      <c r="K129" s="147" t="str">
        <f t="array" ref="K129">IFERROR(SMALL(IF('Part III General Information'!$F$143:$F$145="X",ROW('Part III General Information'!$F$143:$F$145)-ROW('Part III General Information'!$F$142),""),J129),"")</f>
        <v/>
      </c>
      <c r="L129" s="147"/>
      <c r="M129" s="147" t="str">
        <f>IFERROR(IF(INDEX('Part III General Information'!$H$143:$H$145,$K129)="",1,0),"")</f>
        <v/>
      </c>
      <c r="N129" s="147" t="str">
        <f>IFERROR(IF(INDEX('Part III General Information'!$I$143:$I$145,$K129)="",1,0),"")</f>
        <v/>
      </c>
    </row>
    <row r="130" spans="3:15" ht="13.15" customHeight="1" x14ac:dyDescent="0.25">
      <c r="C130" s="29"/>
      <c r="D130" s="29"/>
      <c r="J130" s="147">
        <v>3</v>
      </c>
      <c r="K130" s="147" t="str">
        <f t="array" ref="K130">IFERROR(SMALL(IF('Part III General Information'!$F$143:$F$145="X",ROW('Part III General Information'!$F$143:$F$145)-ROW('Part III General Information'!$F$142),""),J130),"")</f>
        <v/>
      </c>
      <c r="L130" s="147"/>
      <c r="M130" s="147" t="str">
        <f>IFERROR(IF(INDEX('Part III General Information'!$H$143:$H$145,$K130)="",1,0),"")</f>
        <v/>
      </c>
      <c r="N130" s="147" t="str">
        <f>IFERROR(IF(INDEX('Part III General Information'!$I$143:$I$145,$K130)="",1,0),"")</f>
        <v/>
      </c>
    </row>
    <row r="131" spans="3:15" ht="13.15" customHeight="1" x14ac:dyDescent="0.25">
      <c r="C131" s="29"/>
      <c r="D131" s="29"/>
      <c r="J131" s="147" t="s">
        <v>330</v>
      </c>
      <c r="K131" s="35">
        <f>IF(COUNTIF(K128:K130,"&gt;"&amp;0)=0,1,COUNTIF(K128:K130,"&gt;"&amp;0))</f>
        <v>1</v>
      </c>
    </row>
    <row r="132" spans="3:15" ht="13.15" customHeight="1" x14ac:dyDescent="0.25">
      <c r="C132" s="29"/>
      <c r="D132" s="29"/>
      <c r="I132" s="1" t="s">
        <v>375</v>
      </c>
      <c r="O132" s="1" t="str">
        <f>IF(O3&gt;0, IF(SUM(I134,M134:N139)&gt;0,I132,""), "")</f>
        <v/>
      </c>
    </row>
    <row r="133" spans="3:15" ht="13.15" customHeight="1" x14ac:dyDescent="0.25">
      <c r="C133" s="29"/>
      <c r="D133" s="29"/>
      <c r="I133" s="154" t="s">
        <v>327</v>
      </c>
      <c r="J133" s="155" t="s">
        <v>328</v>
      </c>
      <c r="K133" s="154" t="s">
        <v>337</v>
      </c>
      <c r="L133" s="154"/>
      <c r="M133" s="154" t="s">
        <v>360</v>
      </c>
      <c r="N133" s="154" t="s">
        <v>361</v>
      </c>
    </row>
    <row r="134" spans="3:15" ht="13.15" customHeight="1" x14ac:dyDescent="0.25">
      <c r="C134" s="29"/>
      <c r="D134" s="29"/>
      <c r="I134" s="153">
        <f>IF(COUNTA('Part III General Information'!F146:F151,'Part III General Information'!H146:I151)=0,1,0)</f>
        <v>1</v>
      </c>
      <c r="J134" s="147">
        <v>1</v>
      </c>
      <c r="K134" s="147" t="str">
        <f t="array" ref="K134">IFERROR(SMALL(IF('Part III General Information'!$F$146:$F$151="X",ROW('Part III General Information'!$F$146:$F$151)-ROW('Part III General Information'!$F$145),""),J134),"")</f>
        <v/>
      </c>
      <c r="M134" s="147" t="str">
        <f>IFERROR(IF(INDEX('Part III General Information'!$H$146:$H$151,$K134)="",1,0),"")</f>
        <v/>
      </c>
      <c r="N134" s="147" t="str">
        <f>IFERROR(IF(INDEX('Part III General Information'!$I$146:$I$151,$K134)="",1,0),"")</f>
        <v/>
      </c>
    </row>
    <row r="135" spans="3:15" ht="13.15" customHeight="1" x14ac:dyDescent="0.25">
      <c r="C135" s="29"/>
      <c r="D135" s="29"/>
      <c r="J135" s="147">
        <v>2</v>
      </c>
      <c r="K135" s="147" t="str">
        <f t="array" ref="K135">IFERROR(SMALL(IF('Part III General Information'!$F$146:$F$151="X",ROW('Part III General Information'!$F$146:$F$151)-ROW('Part III General Information'!$F$145),""),J135),"")</f>
        <v/>
      </c>
      <c r="M135" s="147" t="str">
        <f>IFERROR(IF(INDEX('Part III General Information'!$H$146:$H$151,$K135)="",1,0),"")</f>
        <v/>
      </c>
      <c r="N135" s="147" t="str">
        <f>IFERROR(IF(INDEX('Part III General Information'!$I$146:$I$151,$K135)="",1,0),"")</f>
        <v/>
      </c>
    </row>
    <row r="136" spans="3:15" ht="13.15" customHeight="1" x14ac:dyDescent="0.25">
      <c r="C136" s="29"/>
      <c r="D136" s="29"/>
      <c r="J136" s="147">
        <v>3</v>
      </c>
      <c r="K136" s="147" t="str">
        <f t="array" ref="K136">IFERROR(SMALL(IF('Part III General Information'!$F$146:$F$151="X",ROW('Part III General Information'!$F$146:$F$151)-ROW('Part III General Information'!$F$145),""),J136),"")</f>
        <v/>
      </c>
      <c r="M136" s="147" t="str">
        <f>IFERROR(IF(INDEX('Part III General Information'!$H$146:$H$151,$K136)="",1,0),"")</f>
        <v/>
      </c>
      <c r="N136" s="147" t="str">
        <f>IFERROR(IF(INDEX('Part III General Information'!$I$146:$I$151,$K136)="",1,0),"")</f>
        <v/>
      </c>
    </row>
    <row r="137" spans="3:15" ht="13.15" customHeight="1" x14ac:dyDescent="0.25">
      <c r="C137" s="29"/>
      <c r="D137" s="29"/>
      <c r="J137" s="147">
        <v>4</v>
      </c>
      <c r="K137" s="147" t="str">
        <f t="array" ref="K137">IFERROR(SMALL(IF('Part III General Information'!$F$146:$F$151="X",ROW('Part III General Information'!$F$146:$F$151)-ROW('Part III General Information'!$F$145),""),J137),"")</f>
        <v/>
      </c>
      <c r="M137" s="147" t="str">
        <f>IFERROR(IF(INDEX('Part III General Information'!$H$146:$H$151,$K137)="",1,0),"")</f>
        <v/>
      </c>
      <c r="N137" s="147" t="str">
        <f>IFERROR(IF(INDEX('Part III General Information'!$I$146:$I$151,$K137)="",1,0),"")</f>
        <v/>
      </c>
    </row>
    <row r="138" spans="3:15" ht="13.15" customHeight="1" x14ac:dyDescent="0.25">
      <c r="C138" s="29"/>
      <c r="D138" s="29"/>
      <c r="J138" s="147">
        <v>5</v>
      </c>
      <c r="K138" s="147" t="str">
        <f t="array" ref="K138">IFERROR(SMALL(IF('Part III General Information'!$F$146:$F$151="X",ROW('Part III General Information'!$F$146:$F$151)-ROW('Part III General Information'!$F$145),""),J138),"")</f>
        <v/>
      </c>
      <c r="M138" s="147" t="str">
        <f>IFERROR(IF(INDEX('Part III General Information'!$H$146:$H$151,$K138)="",1,0),"")</f>
        <v/>
      </c>
      <c r="N138" s="147" t="str">
        <f>IFERROR(IF(INDEX('Part III General Information'!$I$146:$I$151,$K138)="",1,0),"")</f>
        <v/>
      </c>
    </row>
    <row r="139" spans="3:15" ht="13.15" customHeight="1" x14ac:dyDescent="0.25">
      <c r="C139" s="29"/>
      <c r="D139" s="29"/>
      <c r="J139" s="147">
        <v>6</v>
      </c>
      <c r="K139" s="147" t="str">
        <f t="array" ref="K139">IFERROR(SMALL(IF('Part III General Information'!$F$146:$F$151="X",ROW('Part III General Information'!$F$146:$F$151)-ROW('Part III General Information'!$F$145),""),J139),"")</f>
        <v/>
      </c>
      <c r="M139" s="147" t="str">
        <f>IFERROR(IF(INDEX('Part III General Information'!$H$146:$H$151,$K139)="",1,0),"")</f>
        <v/>
      </c>
      <c r="N139" s="147" t="str">
        <f>IFERROR(IF(INDEX('Part III General Information'!$I$146:$I$151,$K139)="",1,0),"")</f>
        <v/>
      </c>
    </row>
    <row r="140" spans="3:15" ht="13.15" customHeight="1" x14ac:dyDescent="0.25">
      <c r="C140" s="29"/>
      <c r="D140" s="29"/>
      <c r="J140" s="148" t="s">
        <v>330</v>
      </c>
      <c r="K140" s="35">
        <f>IF(COUNTIF(K134:K139,"&gt;"&amp;0)=0,1,COUNTIF(K134:K139,"&gt;"&amp;0))</f>
        <v>1</v>
      </c>
    </row>
    <row r="141" spans="3:15" ht="13.15" customHeight="1" x14ac:dyDescent="0.25">
      <c r="C141" s="29"/>
      <c r="D141" s="29"/>
      <c r="I141" s="1" t="s">
        <v>376</v>
      </c>
      <c r="O141" s="1" t="str">
        <f>IF(P3&gt;0, IF(SUM(I143,M143:N143)&gt;0,I141,""), "")</f>
        <v/>
      </c>
    </row>
    <row r="142" spans="3:15" ht="13.15" customHeight="1" x14ac:dyDescent="0.25">
      <c r="C142" s="29"/>
      <c r="D142" s="29"/>
      <c r="I142" s="154" t="s">
        <v>327</v>
      </c>
      <c r="J142" s="155" t="s">
        <v>328</v>
      </c>
      <c r="K142" s="154" t="s">
        <v>337</v>
      </c>
      <c r="L142" s="154"/>
      <c r="M142" s="154" t="s">
        <v>360</v>
      </c>
      <c r="N142" s="154" t="s">
        <v>361</v>
      </c>
    </row>
    <row r="143" spans="3:15" ht="13.15" customHeight="1" x14ac:dyDescent="0.25">
      <c r="C143" s="29"/>
      <c r="D143" s="29"/>
      <c r="I143" s="153">
        <f>IF(COUNTA('Part III General Information'!F152)=0,1,0)</f>
        <v>1</v>
      </c>
      <c r="J143" s="147">
        <v>1</v>
      </c>
      <c r="K143" s="147" t="str">
        <f>IFERROR(SMALL(IF('Part III General Information'!$F$152="X",ROW('Part III General Information'!$F$152)-ROW('Part III General Information'!$F$151),""),J143),"")</f>
        <v/>
      </c>
      <c r="M143" s="147" t="str">
        <f>IFERROR(IF(INDEX('Part III General Information'!$H$152,$K143)="",1,0),"")</f>
        <v/>
      </c>
      <c r="N143" s="147" t="str">
        <f>IFERROR(IF(INDEX('Part III General Information'!$I$152,$K143)="",1,0),"")</f>
        <v/>
      </c>
    </row>
    <row r="144" spans="3:15" ht="13.15" customHeight="1" x14ac:dyDescent="0.25">
      <c r="C144" s="29"/>
      <c r="D144" s="29"/>
      <c r="J144" s="148" t="s">
        <v>330</v>
      </c>
      <c r="K144" s="35">
        <f>IF(COUNTIF(K143,"&gt;"&amp;0)=0,1,COUNTIF(K143,"&gt;"&amp;0))</f>
        <v>1</v>
      </c>
    </row>
    <row r="145" spans="3:16" ht="13.15" customHeight="1" x14ac:dyDescent="0.25">
      <c r="C145" s="29"/>
      <c r="D145" s="29"/>
      <c r="I145" s="1" t="s">
        <v>377</v>
      </c>
      <c r="J145" s="147"/>
      <c r="O145" s="1" t="str">
        <f>IF(Q3&gt;0, IF(SUM(I147,M147:N149)&gt;0,I145,""), "")</f>
        <v/>
      </c>
    </row>
    <row r="146" spans="3:16" ht="13.15" customHeight="1" x14ac:dyDescent="0.25">
      <c r="C146" s="29"/>
      <c r="D146" s="29"/>
      <c r="I146" s="154" t="s">
        <v>327</v>
      </c>
      <c r="J146" s="155" t="s">
        <v>328</v>
      </c>
      <c r="K146" s="154" t="s">
        <v>337</v>
      </c>
      <c r="L146" s="154"/>
      <c r="M146" s="154" t="s">
        <v>360</v>
      </c>
      <c r="N146" s="154" t="s">
        <v>361</v>
      </c>
    </row>
    <row r="147" spans="3:16" ht="13.15" customHeight="1" x14ac:dyDescent="0.25">
      <c r="I147" s="153">
        <f>IF(COUNTA('Part III General Information'!F153:F155,'Part III General Information'!H153:I155)=0,1,0)</f>
        <v>1</v>
      </c>
      <c r="J147" s="147">
        <v>1</v>
      </c>
      <c r="K147" s="147" t="str">
        <f t="array" ref="K147">IFERROR(SMALL(IF('Part III General Information'!$F$153:$F$155="X",ROW('Part III General Information'!$F$153:$F$155)-ROW('Part III General Information'!$F$152),""),J147),"")</f>
        <v/>
      </c>
      <c r="M147" s="147" t="str">
        <f>IFERROR(IF(INDEX('Part III General Information'!$H$153:$H$155,$K147)="",1,0),"")</f>
        <v/>
      </c>
      <c r="N147" s="147" t="str">
        <f>IFERROR(IF(INDEX('Part III General Information'!$I$153:$I$155,$K147)="",1,0),"")</f>
        <v/>
      </c>
    </row>
    <row r="148" spans="3:16" ht="13.15" customHeight="1" x14ac:dyDescent="0.25">
      <c r="J148" s="147">
        <v>2</v>
      </c>
      <c r="K148" s="147" t="str">
        <f t="array" ref="K148">IFERROR(SMALL(IF('Part III General Information'!$F$153:$F$155="X",ROW('Part III General Information'!$F$153:$F$155)-ROW('Part III General Information'!$F$152),""),J148),"")</f>
        <v/>
      </c>
      <c r="L148" s="147"/>
      <c r="M148" s="147" t="str">
        <f>IFERROR(IF(INDEX('Part III General Information'!$H$153:$H$155,$K148)="",1,0),"")</f>
        <v/>
      </c>
      <c r="N148" s="147" t="str">
        <f>IFERROR(IF(INDEX('Part III General Information'!$I$153:$I$155,$K148)="",1,0),"")</f>
        <v/>
      </c>
    </row>
    <row r="149" spans="3:16" ht="13.15" customHeight="1" x14ac:dyDescent="0.25">
      <c r="J149" s="147">
        <v>3</v>
      </c>
      <c r="K149" s="147" t="str">
        <f t="array" ref="K149">IFERROR(SMALL(IF('Part III General Information'!$F$153:$F$155="X",ROW('Part III General Information'!$F$153:$F$155)-ROW('Part III General Information'!$F$152),""),J149),"")</f>
        <v/>
      </c>
      <c r="L149" s="147"/>
      <c r="M149" s="147" t="str">
        <f>IFERROR(IF(INDEX('Part III General Information'!$H$153:$H$155,$K149)="",1,0),"")</f>
        <v/>
      </c>
      <c r="N149" s="147" t="str">
        <f>IFERROR(IF(INDEX('Part III General Information'!$I$153:$I$155,$K149)="",1,0),"")</f>
        <v/>
      </c>
    </row>
    <row r="150" spans="3:16" ht="13.15" customHeight="1" x14ac:dyDescent="0.25">
      <c r="J150" s="147" t="s">
        <v>330</v>
      </c>
      <c r="K150" s="35">
        <f>IF(COUNTIF(K147:K149,"&gt;"&amp;0)=0,1,COUNTIF(K147:K149,"&gt;"&amp;0))</f>
        <v>1</v>
      </c>
    </row>
    <row r="151" spans="3:16" ht="13.15" customHeight="1" x14ac:dyDescent="0.25">
      <c r="I151" s="1" t="s">
        <v>378</v>
      </c>
      <c r="O151" s="1" t="str">
        <f>IF(R3&gt;0, IF(SUM(I153,M153:N153)&gt;0,I151,""), "")</f>
        <v/>
      </c>
    </row>
    <row r="152" spans="3:16" ht="13.15" customHeight="1" x14ac:dyDescent="0.25">
      <c r="I152" s="154" t="s">
        <v>327</v>
      </c>
      <c r="J152" s="155" t="s">
        <v>328</v>
      </c>
      <c r="K152" s="154" t="s">
        <v>337</v>
      </c>
      <c r="L152" s="154"/>
      <c r="M152" s="154" t="s">
        <v>360</v>
      </c>
      <c r="N152" s="154" t="s">
        <v>361</v>
      </c>
    </row>
    <row r="153" spans="3:16" ht="13.15" customHeight="1" x14ac:dyDescent="0.25">
      <c r="I153" s="153">
        <f>IF(COUNTA('Part III General Information'!F156)=0,1,0)</f>
        <v>1</v>
      </c>
      <c r="J153" s="147">
        <v>1</v>
      </c>
      <c r="K153" s="147" t="str">
        <f>IFERROR(SMALL(IF('Part III General Information'!$F$156="X",ROW('Part III General Information'!$F$156)-ROW('Part III General Information'!$F$155),""),J153),"")</f>
        <v/>
      </c>
      <c r="M153" s="147" t="str">
        <f>IFERROR(IF(INDEX('Part III General Information'!$H$156,$K153)="",1,0),"")</f>
        <v/>
      </c>
      <c r="N153" s="147" t="str">
        <f>IFERROR(IF(INDEX('Part III General Information'!$I$156,$K153)="",1,0),"")</f>
        <v/>
      </c>
    </row>
    <row r="154" spans="3:16" ht="13.15" customHeight="1" x14ac:dyDescent="0.25">
      <c r="J154" s="148" t="s">
        <v>330</v>
      </c>
      <c r="K154" s="35">
        <f>IF(COUNTIF(K153,"&gt;"&amp;0)=0,1,COUNTIF(K153,"&gt;"&amp;0))</f>
        <v>1</v>
      </c>
    </row>
    <row r="155" spans="3:16" ht="13.15" customHeight="1" x14ac:dyDescent="0.25">
      <c r="K155" s="145" t="s">
        <v>334</v>
      </c>
      <c r="L155" s="1">
        <f>COUNT(K59:K102,K106:K118,K122:K124,K128:K130,K134:K139,K143,K147:K149,K153)</f>
        <v>0</v>
      </c>
      <c r="M155" s="1">
        <f>COUNT(K59:K102,K106:K118)</f>
        <v>0</v>
      </c>
      <c r="O155" s="144" t="s">
        <v>329</v>
      </c>
    </row>
    <row r="156" spans="3:16" ht="13.15" customHeight="1" x14ac:dyDescent="0.25">
      <c r="I156" s="35" t="s">
        <v>362</v>
      </c>
      <c r="J156" s="147">
        <f>IF((COUNTA('Part III General Information'!E160:I163))&lt;K156,1,0)</f>
        <v>1</v>
      </c>
      <c r="K156" s="147">
        <v>16</v>
      </c>
      <c r="O156" s="1" t="str">
        <f t="shared" ref="O156:O159" si="5">IF(J156&gt;0,I156,"")</f>
        <v>2. End-Use Specific Standards</v>
      </c>
    </row>
    <row r="157" spans="3:16" ht="13.15" customHeight="1" x14ac:dyDescent="0.25">
      <c r="I157" s="35" t="s">
        <v>363</v>
      </c>
      <c r="J157" s="147">
        <f>IF((COUNTA('Part III General Information'!D167:I174))&lt;K157,1,0)</f>
        <v>1</v>
      </c>
      <c r="K157" s="147">
        <f>IF(L155=0,5,5*L155)</f>
        <v>5</v>
      </c>
      <c r="O157" s="1" t="str">
        <f t="shared" si="5"/>
        <v>3.  Technology Changes and Costs</v>
      </c>
    </row>
    <row r="158" spans="3:16" ht="13.15" customHeight="1" x14ac:dyDescent="0.25">
      <c r="I158" s="35" t="s">
        <v>338</v>
      </c>
      <c r="J158" s="147">
        <f>IF((COUNTA('Part III General Information'!D178:I185))&lt;K158,1,0)</f>
        <v>1</v>
      </c>
      <c r="K158" s="147">
        <f>IF(L155=0,6,6*L155)</f>
        <v>6</v>
      </c>
      <c r="O158" s="1" t="str">
        <f t="shared" si="5"/>
        <v>4.  Production and Market Share</v>
      </c>
    </row>
    <row r="159" spans="3:16" ht="13.15" customHeight="1" x14ac:dyDescent="0.25">
      <c r="I159" s="35" t="s">
        <v>364</v>
      </c>
      <c r="J159" s="147">
        <f>IF((COUNTA('Part III General Information'!D189:I196))&lt;K159,1,0)</f>
        <v>1</v>
      </c>
      <c r="K159" s="147">
        <f>IF(M155=0,3,3*M155)</f>
        <v>3</v>
      </c>
      <c r="O159" s="1" t="str">
        <f t="shared" si="5"/>
        <v>5. Energy Efficiency</v>
      </c>
      <c r="P159" s="1" t="str">
        <f>IF(M155&gt;0,O159,"")</f>
        <v/>
      </c>
    </row>
    <row r="160" spans="3:16" ht="13.15" customHeight="1" x14ac:dyDescent="0.25">
      <c r="J160" s="147"/>
    </row>
    <row r="161" spans="7:15" ht="13.15" customHeight="1" x14ac:dyDescent="0.25">
      <c r="H161" s="146" t="str">
        <f>IF(O161=0,"Please fill out: "&amp;O163&amp;" "&amp;O164&amp;" "&amp;O165&amp;" "&amp;O166,O161)</f>
        <v>Please fill out: 1. Flammability-Related Physical and Chemical Properties 2. Flammability Assessments and Test Data. For All Flammable Substitutes 2. Flammability Assessments and Test Data. For Refrigerants Only 3. Flammability Concerns and Mitigation</v>
      </c>
      <c r="I161" s="151" t="s">
        <v>208</v>
      </c>
      <c r="J161" s="152"/>
      <c r="K161" s="152"/>
      <c r="L161" s="152"/>
      <c r="M161" s="152"/>
      <c r="N161" s="152"/>
      <c r="O161" s="151">
        <f>IF(COUNTIF(O163:O166,"")=4,"Responses have been provided for all sections.",0)</f>
        <v>0</v>
      </c>
    </row>
    <row r="162" spans="7:15" ht="13.15" customHeight="1" x14ac:dyDescent="0.25">
      <c r="J162" s="147"/>
      <c r="K162" s="145" t="s">
        <v>334</v>
      </c>
      <c r="O162" s="144" t="s">
        <v>329</v>
      </c>
    </row>
    <row r="163" spans="7:15" ht="13.15" customHeight="1" x14ac:dyDescent="0.25">
      <c r="I163" s="35" t="s">
        <v>335</v>
      </c>
      <c r="J163" s="147">
        <f>IF((COUNTA('Part III General Information'!G201:H211))&lt;K163,1,0)</f>
        <v>1</v>
      </c>
      <c r="K163" s="147">
        <v>11</v>
      </c>
      <c r="O163" s="1" t="str">
        <f t="shared" ref="O163:O166" si="6">IF(J163&gt;0,I163,"")</f>
        <v>1. Flammability-Related Physical and Chemical Properties</v>
      </c>
    </row>
    <row r="164" spans="7:15" ht="13.15" customHeight="1" x14ac:dyDescent="0.25">
      <c r="I164" s="35" t="s">
        <v>365</v>
      </c>
      <c r="J164" s="147">
        <f>IF((COUNTA('Part III General Information'!F215:I216))&lt;K164,1,0)</f>
        <v>1</v>
      </c>
      <c r="K164" s="147">
        <v>4</v>
      </c>
      <c r="O164" s="1" t="str">
        <f t="shared" si="6"/>
        <v>2. Flammability Assessments and Test Data. For All Flammable Substitutes</v>
      </c>
    </row>
    <row r="165" spans="7:15" ht="13.15" customHeight="1" x14ac:dyDescent="0.25">
      <c r="I165" s="35" t="s">
        <v>366</v>
      </c>
      <c r="J165" s="147">
        <f>IF((COUNTA('Part III General Information'!F218:I220))&lt;K165,1,0)</f>
        <v>1</v>
      </c>
      <c r="K165" s="147">
        <v>6</v>
      </c>
      <c r="O165" s="1" t="str">
        <f t="shared" si="6"/>
        <v>2. Flammability Assessments and Test Data. For Refrigerants Only</v>
      </c>
    </row>
    <row r="166" spans="7:15" ht="13.15" customHeight="1" x14ac:dyDescent="0.25">
      <c r="I166" s="35" t="s">
        <v>336</v>
      </c>
      <c r="J166" s="147">
        <f>IF((COUNTA('Part III General Information'!F223:I223,'Part III General Information'!I224,'Part III General Information'!F225:I225))&lt;K166,1,0)</f>
        <v>1</v>
      </c>
      <c r="K166" s="147">
        <v>3</v>
      </c>
      <c r="O166" s="1" t="str">
        <f t="shared" si="6"/>
        <v>3. Flammability Concerns and Mitigation</v>
      </c>
    </row>
    <row r="167" spans="7:15" ht="13.15" customHeight="1" x14ac:dyDescent="0.25">
      <c r="J167" s="147"/>
    </row>
    <row r="168" spans="7:15" ht="13.15" customHeight="1" x14ac:dyDescent="0.25">
      <c r="I168" s="35" t="s">
        <v>230</v>
      </c>
      <c r="J168" s="147"/>
    </row>
    <row r="169" spans="7:15" ht="13.15" customHeight="1" x14ac:dyDescent="0.25">
      <c r="H169" s="146" t="str">
        <f>IF(O169=0,"Please fill out: "&amp;O171&amp;" "&amp;O172&amp;" "&amp;O173,O169)</f>
        <v>Please fill out: 1. Application of Proposed Substitute 2. Additional End-Use Description 3. Compressor Oil</v>
      </c>
      <c r="I169" s="151" t="s">
        <v>79</v>
      </c>
      <c r="J169" s="152"/>
      <c r="K169" s="152"/>
      <c r="L169" s="152"/>
      <c r="M169" s="152"/>
      <c r="N169" s="152"/>
      <c r="O169" s="151">
        <f>IF(COUNTIF(O171:O173,"")=3,"Responses have been provided for all sections.",0)</f>
        <v>0</v>
      </c>
    </row>
    <row r="170" spans="7:15" ht="13.15" customHeight="1" x14ac:dyDescent="0.25">
      <c r="J170" s="147"/>
      <c r="K170" s="145" t="s">
        <v>334</v>
      </c>
      <c r="O170" s="144" t="s">
        <v>329</v>
      </c>
    </row>
    <row r="171" spans="7:15" ht="13.15" customHeight="1" x14ac:dyDescent="0.25">
      <c r="I171" s="35" t="s">
        <v>367</v>
      </c>
      <c r="J171" s="147">
        <f>IF((COUNTA('Part IV Sector-Specific'!D11:H13,'Part IV Sector-Specific'!D20:H22))&lt;K171,1,0)</f>
        <v>1</v>
      </c>
      <c r="K171" s="147">
        <f>9*K103</f>
        <v>9</v>
      </c>
      <c r="O171" s="1" t="str">
        <f t="shared" ref="O171:O173" si="7">IF(J171&gt;0,I171,"")</f>
        <v>1. Application of Proposed Substitute</v>
      </c>
    </row>
    <row r="172" spans="7:15" ht="13.15" customHeight="1" x14ac:dyDescent="0.25">
      <c r="I172" s="35" t="s">
        <v>333</v>
      </c>
      <c r="J172" s="147">
        <f>IF((COUNTA('Part IV Sector-Specific'!C30:H30))&lt;K172,1,0)</f>
        <v>1</v>
      </c>
      <c r="K172" s="147">
        <v>1</v>
      </c>
      <c r="O172" s="1" t="str">
        <f t="shared" si="7"/>
        <v>2. Additional End-Use Description</v>
      </c>
    </row>
    <row r="173" spans="7:15" ht="13.15" customHeight="1" x14ac:dyDescent="0.25">
      <c r="I173" s="35" t="s">
        <v>368</v>
      </c>
      <c r="J173" s="147">
        <f>IF((COUNTA('Part IV Sector-Specific'!C33:H33))&lt;K173,1,0)</f>
        <v>1</v>
      </c>
      <c r="K173" s="147">
        <v>1</v>
      </c>
      <c r="O173" s="1" t="str">
        <f t="shared" si="7"/>
        <v>3. Compressor Oil</v>
      </c>
    </row>
    <row r="174" spans="7:15" ht="13.15" customHeight="1" x14ac:dyDescent="0.25">
      <c r="G174" s="1" t="str">
        <f>IF(L3&gt;0,"This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I174" s="35"/>
      <c r="J174" s="147"/>
      <c r="K174" s="147"/>
    </row>
    <row r="175" spans="7:15" ht="13.15" customHeight="1" x14ac:dyDescent="0.25">
      <c r="H175" s="146" t="str">
        <f>IF(O175=0,"Please fill out: "&amp;O177&amp;" "&amp;O178,O175)</f>
        <v>Please fill out: 1. Application of Proposed Substitute 2. Additional End-Use Description</v>
      </c>
      <c r="I175" s="151" t="s">
        <v>78</v>
      </c>
      <c r="J175" s="152"/>
      <c r="K175" s="152"/>
      <c r="L175" s="152"/>
      <c r="M175" s="152"/>
      <c r="N175" s="152"/>
      <c r="O175" s="151">
        <f>IF(COUNTIF(O177:O178,"")=2,"Responses have been provided for all sections.",0)</f>
        <v>0</v>
      </c>
    </row>
    <row r="176" spans="7:15" ht="13.15" customHeight="1" x14ac:dyDescent="0.25">
      <c r="J176" s="147"/>
      <c r="K176" s="145" t="s">
        <v>334</v>
      </c>
      <c r="O176" s="144" t="s">
        <v>329</v>
      </c>
    </row>
    <row r="177" spans="7:15" ht="13.15" customHeight="1" x14ac:dyDescent="0.25">
      <c r="I177" s="35" t="s">
        <v>367</v>
      </c>
      <c r="J177" s="147">
        <f>IF((COUNTA('Part IV Sector-Specific'!D39:H46))&lt;K177,1,0)</f>
        <v>1</v>
      </c>
      <c r="K177" s="147">
        <f>5*K119</f>
        <v>5</v>
      </c>
      <c r="O177" s="1" t="str">
        <f t="shared" ref="O177:O178" si="8">IF(J177&gt;0,I177,"")</f>
        <v>1. Application of Proposed Substitute</v>
      </c>
    </row>
    <row r="178" spans="7:15" ht="13.15" customHeight="1" x14ac:dyDescent="0.25">
      <c r="I178" s="35" t="s">
        <v>333</v>
      </c>
      <c r="J178" s="147">
        <f>IF((COUNTA('Part IV Sector-Specific'!C49:H49))&lt;K178,1,0)</f>
        <v>1</v>
      </c>
      <c r="K178" s="147">
        <v>1</v>
      </c>
      <c r="O178" s="1" t="str">
        <f t="shared" si="8"/>
        <v>2. Additional End-Use Description</v>
      </c>
    </row>
    <row r="179" spans="7:15" ht="13.15" customHeight="1" x14ac:dyDescent="0.25">
      <c r="G179" s="1" t="str">
        <f>IF(M3&gt;0,"This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I179" s="35"/>
      <c r="J179" s="147"/>
      <c r="K179" s="147"/>
    </row>
    <row r="180" spans="7:15" ht="13.15" customHeight="1" x14ac:dyDescent="0.25">
      <c r="H180" s="146" t="str">
        <f>IF(O180=0,"Please fill out: "&amp;O182&amp;" "&amp;O183&amp;" "&amp;O184,O180)</f>
        <v>Please fill out: 1. Application of Proposed Substitute 2. Additional End-Use Description 3. Compatibility</v>
      </c>
      <c r="I180" s="151" t="s">
        <v>156</v>
      </c>
      <c r="J180" s="152"/>
      <c r="K180" s="152"/>
      <c r="L180" s="152"/>
      <c r="M180" s="152"/>
      <c r="N180" s="152"/>
      <c r="O180" s="151">
        <f>IF(COUNTIF(O182:O184,"")=3,"Responses have been provided for all sections.",0)</f>
        <v>0</v>
      </c>
    </row>
    <row r="181" spans="7:15" ht="13.15" customHeight="1" x14ac:dyDescent="0.25">
      <c r="J181" s="147"/>
      <c r="K181" s="145" t="s">
        <v>334</v>
      </c>
      <c r="O181" s="144" t="s">
        <v>329</v>
      </c>
    </row>
    <row r="182" spans="7:15" ht="13.15" customHeight="1" x14ac:dyDescent="0.25">
      <c r="I182" s="35" t="s">
        <v>367</v>
      </c>
      <c r="J182" s="147">
        <f>IF((COUNTA('Part IV Sector-Specific'!D55:H57))&lt;K182,1,0)</f>
        <v>1</v>
      </c>
      <c r="K182" s="147">
        <f>2*K125</f>
        <v>2</v>
      </c>
      <c r="O182" s="1" t="str">
        <f t="shared" ref="O182:O184" si="9">IF(J182&gt;0,I182,"")</f>
        <v>1. Application of Proposed Substitute</v>
      </c>
    </row>
    <row r="183" spans="7:15" ht="13.15" customHeight="1" x14ac:dyDescent="0.25">
      <c r="I183" s="35" t="s">
        <v>333</v>
      </c>
      <c r="J183" s="147">
        <f>IF((COUNTA('Part IV Sector-Specific'!C59:H59))&lt;K183,1,0)</f>
        <v>1</v>
      </c>
      <c r="K183" s="147">
        <v>1</v>
      </c>
      <c r="O183" s="1" t="str">
        <f t="shared" si="9"/>
        <v>2. Additional End-Use Description</v>
      </c>
    </row>
    <row r="184" spans="7:15" ht="13.15" customHeight="1" x14ac:dyDescent="0.25">
      <c r="G184" s="1" t="str">
        <f>IF(N3&gt;0,"This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I184" s="35" t="s">
        <v>369</v>
      </c>
      <c r="J184" s="147">
        <f>IF((COUNTA('Part IV Sector-Specific'!C62:H62))&lt;K184,1,0)</f>
        <v>1</v>
      </c>
      <c r="K184" s="147">
        <v>1</v>
      </c>
      <c r="O184" s="1" t="str">
        <f t="shared" si="9"/>
        <v>3. Compatibility</v>
      </c>
    </row>
    <row r="185" spans="7:15" ht="13.15" customHeight="1" x14ac:dyDescent="0.25">
      <c r="H185" s="146" t="str">
        <f>IF(O185=0,"Please fill out: "&amp;O187&amp;" "&amp;O188,O185)</f>
        <v>Please fill out: 1. Application of Proposed Substitute 2. Additional End-Use Description</v>
      </c>
      <c r="I185" s="151" t="s">
        <v>77</v>
      </c>
      <c r="J185" s="152"/>
      <c r="K185" s="152"/>
      <c r="L185" s="152"/>
      <c r="M185" s="152"/>
      <c r="N185" s="152"/>
      <c r="O185" s="151">
        <f>IF(COUNTIF(O187:O188,"")=2,"Responses have been provided for all sections.",0)</f>
        <v>0</v>
      </c>
    </row>
    <row r="186" spans="7:15" ht="13.15" customHeight="1" x14ac:dyDescent="0.25">
      <c r="J186" s="147"/>
      <c r="K186" s="145" t="s">
        <v>334</v>
      </c>
      <c r="O186" s="144" t="s">
        <v>329</v>
      </c>
    </row>
    <row r="187" spans="7:15" ht="13.15" customHeight="1" x14ac:dyDescent="0.25">
      <c r="I187" s="35" t="s">
        <v>367</v>
      </c>
      <c r="J187" s="147">
        <f>IF((COUNTA('Part IV Sector-Specific'!D68:H70,'Part IV Sector-Specific'!D72:H74))&lt;K187,1,0)</f>
        <v>1</v>
      </c>
      <c r="K187" s="147">
        <f>8*K131</f>
        <v>8</v>
      </c>
      <c r="O187" s="1" t="str">
        <f t="shared" ref="O187:O188" si="10">IF(J187&gt;0,I187,"")</f>
        <v>1. Application of Proposed Substitute</v>
      </c>
    </row>
    <row r="188" spans="7:15" ht="13.15" customHeight="1" x14ac:dyDescent="0.25">
      <c r="G188" s="1" t="str">
        <f>IF(O3&gt;0,"This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I188" s="35" t="s">
        <v>333</v>
      </c>
      <c r="J188" s="147">
        <f>IF((COUNTA('Part IV Sector-Specific'!C77:H77))&lt;K188,1,0)</f>
        <v>1</v>
      </c>
      <c r="K188" s="147">
        <v>1</v>
      </c>
      <c r="O188" s="1" t="str">
        <f t="shared" si="10"/>
        <v>2. Additional End-Use Description</v>
      </c>
    </row>
    <row r="189" spans="7:15" ht="13.15" customHeight="1" x14ac:dyDescent="0.25">
      <c r="H189" s="146" t="str">
        <f>IF(O189=0,"Please fill out: "&amp;O191&amp;" "&amp;O192&amp;" "&amp;O193,O189)</f>
        <v>Please fill out: 1. Application of Proposed Substitute 2. Additional End-Use Description 3. Consumer Use</v>
      </c>
      <c r="I189" s="151" t="s">
        <v>76</v>
      </c>
      <c r="J189" s="152"/>
      <c r="K189" s="152"/>
      <c r="L189" s="152"/>
      <c r="M189" s="152"/>
      <c r="N189" s="152"/>
      <c r="O189" s="151">
        <f>IF(COUNTIF(O191:O193,"")=3,"Responses have been provided for all sections.",0)</f>
        <v>0</v>
      </c>
    </row>
    <row r="190" spans="7:15" ht="13.15" customHeight="1" x14ac:dyDescent="0.25">
      <c r="J190" s="147"/>
      <c r="K190" s="145" t="s">
        <v>334</v>
      </c>
      <c r="O190" s="144" t="s">
        <v>329</v>
      </c>
    </row>
    <row r="191" spans="7:15" ht="13.15" customHeight="1" x14ac:dyDescent="0.25">
      <c r="I191" s="35" t="s">
        <v>367</v>
      </c>
      <c r="J191" s="147">
        <f>IF((COUNTA('Part IV Sector-Specific'!D83:H85))&lt;K191,1,0)</f>
        <v>1</v>
      </c>
      <c r="K191" s="147">
        <f>5*K140</f>
        <v>5</v>
      </c>
      <c r="O191" s="1" t="str">
        <f t="shared" ref="O191:O193" si="11">IF(J191&gt;0,I191,"")</f>
        <v>1. Application of Proposed Substitute</v>
      </c>
    </row>
    <row r="192" spans="7:15" ht="13.15" customHeight="1" x14ac:dyDescent="0.25">
      <c r="I192" s="35" t="s">
        <v>333</v>
      </c>
      <c r="J192" s="147">
        <f>IF((COUNTA('Part IV Sector-Specific'!C88:H88))&lt;K192,1,0)</f>
        <v>1</v>
      </c>
      <c r="K192" s="147">
        <v>1</v>
      </c>
      <c r="O192" s="1" t="str">
        <f t="shared" si="11"/>
        <v>2. Additional End-Use Description</v>
      </c>
    </row>
    <row r="193" spans="7:15" ht="13.15" customHeight="1" x14ac:dyDescent="0.25">
      <c r="G193" s="1" t="str">
        <f>IF(P3&gt;0,"This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I193" s="35" t="s">
        <v>370</v>
      </c>
      <c r="J193" s="147">
        <f>IF((COUNTA('Part IV Sector-Specific'!C91:H91))&lt;K193,1,0)</f>
        <v>1</v>
      </c>
      <c r="K193" s="147">
        <v>1</v>
      </c>
      <c r="O193" s="1" t="str">
        <f t="shared" si="11"/>
        <v>3. Consumer Use</v>
      </c>
    </row>
    <row r="194" spans="7:15" ht="13.15" customHeight="1" x14ac:dyDescent="0.25">
      <c r="H194" s="146" t="str">
        <f>IF(O194=0,"Please fill out: "&amp;O196&amp;" "&amp;O197,O194)</f>
        <v>Please fill out: 1. Application of Proposed Substitute 2. Additional End-Use Description</v>
      </c>
      <c r="I194" s="151" t="s">
        <v>75</v>
      </c>
      <c r="J194" s="152"/>
      <c r="K194" s="152"/>
      <c r="L194" s="152"/>
      <c r="M194" s="152"/>
      <c r="N194" s="152"/>
      <c r="O194" s="151">
        <f>IF(COUNTIF(O196:O197,"")=2,"Responses have been provided for all sections.",0)</f>
        <v>0</v>
      </c>
    </row>
    <row r="195" spans="7:15" ht="13.15" customHeight="1" x14ac:dyDescent="0.25">
      <c r="J195" s="147"/>
      <c r="K195" s="145" t="s">
        <v>334</v>
      </c>
      <c r="O195" s="144" t="s">
        <v>329</v>
      </c>
    </row>
    <row r="196" spans="7:15" ht="13.15" customHeight="1" x14ac:dyDescent="0.25">
      <c r="I196" s="35" t="s">
        <v>367</v>
      </c>
      <c r="J196" s="147">
        <f>IF((COUNTA('Part IV Sector-Specific'!D97:H97))&lt;K196,1,0)</f>
        <v>1</v>
      </c>
      <c r="K196" s="147">
        <v>2</v>
      </c>
      <c r="O196" s="1" t="str">
        <f t="shared" ref="O196:O197" si="12">IF(J196&gt;0,I196,"")</f>
        <v>1. Application of Proposed Substitute</v>
      </c>
    </row>
    <row r="197" spans="7:15" ht="13.15" customHeight="1" x14ac:dyDescent="0.25">
      <c r="G197" s="1" t="str">
        <f>IF(Q3&gt;0,"This sector was selected for the proposed substitute in Part I, Section B, Number 2. Please review the checker below.","This sector was not selected for the proposed substitute in Part I, Section B, Number 2.")</f>
        <v>This sector was not selected for the proposed substitute in Part I, Section B, Number 2.</v>
      </c>
      <c r="I197" s="35" t="s">
        <v>333</v>
      </c>
      <c r="J197" s="147">
        <f>IF((COUNTA('Part IV Sector-Specific'!C102:H102))&lt;K197,1,0)</f>
        <v>1</v>
      </c>
      <c r="K197" s="147">
        <v>1</v>
      </c>
      <c r="O197" s="1" t="str">
        <f t="shared" si="12"/>
        <v>2. Additional End-Use Description</v>
      </c>
    </row>
    <row r="198" spans="7:15" ht="13.15" customHeight="1" x14ac:dyDescent="0.25">
      <c r="H198" s="146" t="str">
        <f>IF(O198=0,"Please fill out: "&amp;O200&amp;" "&amp;O201&amp;" "&amp;O202,O198)</f>
        <v>Please fill out: 1. Application of Proposed Substitute 2. Additional End-Use Description 3. Consumer Use</v>
      </c>
      <c r="I198" s="151" t="s">
        <v>74</v>
      </c>
      <c r="J198" s="152"/>
      <c r="K198" s="152"/>
      <c r="L198" s="152"/>
      <c r="M198" s="152"/>
      <c r="N198" s="152"/>
      <c r="O198" s="151">
        <f>IF(COUNTIF(O200:O202,"")=3,"Responses have been provided for all sections.",0)</f>
        <v>0</v>
      </c>
    </row>
    <row r="199" spans="7:15" ht="13.15" customHeight="1" x14ac:dyDescent="0.25">
      <c r="J199" s="147"/>
      <c r="K199" s="145" t="s">
        <v>334</v>
      </c>
      <c r="O199" s="144" t="s">
        <v>329</v>
      </c>
    </row>
    <row r="200" spans="7:15" ht="13.15" customHeight="1" x14ac:dyDescent="0.25">
      <c r="I200" s="35" t="s">
        <v>367</v>
      </c>
      <c r="J200" s="147">
        <f>IF((COUNTA('Part IV Sector-Specific'!D108:H110))&lt;K200,1,0)</f>
        <v>1</v>
      </c>
      <c r="K200" s="147">
        <f>5*K150</f>
        <v>5</v>
      </c>
      <c r="O200" s="1" t="str">
        <f t="shared" ref="O200:O202" si="13">IF(J200&gt;0,I200,"")</f>
        <v>1. Application of Proposed Substitute</v>
      </c>
    </row>
    <row r="201" spans="7:15" ht="13.15" customHeight="1" x14ac:dyDescent="0.25">
      <c r="I201" s="35" t="s">
        <v>333</v>
      </c>
      <c r="J201" s="147">
        <f>IF((COUNTA('Part IV Sector-Specific'!C113:H113))&lt;K201,1,0)</f>
        <v>1</v>
      </c>
      <c r="K201" s="147">
        <v>1</v>
      </c>
      <c r="O201" s="1" t="str">
        <f t="shared" si="13"/>
        <v>2. Additional End-Use Description</v>
      </c>
    </row>
    <row r="202" spans="7:15" ht="13.15" customHeight="1" x14ac:dyDescent="0.25">
      <c r="I202" s="35" t="s">
        <v>370</v>
      </c>
      <c r="J202" s="147">
        <f>IF((COUNTA('Part IV Sector-Specific'!C116:H116))&lt;K202,1,0)</f>
        <v>1</v>
      </c>
      <c r="K202" s="147">
        <v>1</v>
      </c>
      <c r="O202" s="1" t="str">
        <f t="shared" si="13"/>
        <v>3. Consumer Use</v>
      </c>
    </row>
    <row r="203" spans="7:15" ht="13.15" customHeight="1" x14ac:dyDescent="0.25">
      <c r="G203" s="150"/>
      <c r="K203" s="145"/>
      <c r="O203" s="144"/>
    </row>
    <row r="204" spans="7:15" ht="13.15" customHeight="1" x14ac:dyDescent="0.25">
      <c r="I204" s="35"/>
      <c r="J204" s="147"/>
      <c r="K204" s="147"/>
    </row>
    <row r="205" spans="7:15" ht="13.15" customHeight="1" x14ac:dyDescent="0.25">
      <c r="I205" s="35"/>
      <c r="J205" s="147"/>
      <c r="K205" s="147"/>
    </row>
    <row r="206" spans="7:15" ht="13.15" customHeight="1" x14ac:dyDescent="0.25">
      <c r="I206" s="35"/>
      <c r="J206" s="147"/>
      <c r="K206" s="147"/>
    </row>
    <row r="207" spans="7:15" ht="13.15" customHeight="1" x14ac:dyDescent="0.25">
      <c r="I207" s="35"/>
      <c r="J207" s="147"/>
      <c r="K207" s="147"/>
    </row>
    <row r="208" spans="7:15" ht="13.15" customHeight="1" x14ac:dyDescent="0.25">
      <c r="I208" s="35"/>
      <c r="J208" s="147"/>
      <c r="K208" s="147"/>
    </row>
    <row r="209" spans="9:11" ht="13.15" customHeight="1" x14ac:dyDescent="0.25">
      <c r="I209" s="35"/>
      <c r="J209" s="147"/>
      <c r="K209" s="147"/>
    </row>
    <row r="210" spans="9:11" ht="13.15" customHeight="1" x14ac:dyDescent="0.25">
      <c r="I210" s="35"/>
      <c r="J210" s="147"/>
      <c r="K210" s="147"/>
    </row>
    <row r="211" spans="9:11" ht="13.15" customHeight="1" x14ac:dyDescent="0.25">
      <c r="I211" s="35"/>
      <c r="J211" s="147"/>
      <c r="K211" s="147"/>
    </row>
    <row r="212" spans="9:11" ht="13.15" customHeight="1" x14ac:dyDescent="0.25">
      <c r="I212" s="35"/>
      <c r="J212" s="147"/>
      <c r="K212" s="147"/>
    </row>
    <row r="213" spans="9:11" ht="13.15" customHeight="1" x14ac:dyDescent="0.25">
      <c r="I213" s="35"/>
      <c r="J213" s="147"/>
      <c r="K213" s="147"/>
    </row>
    <row r="214" spans="9:11" ht="13.15" customHeight="1" x14ac:dyDescent="0.25">
      <c r="I214" s="35"/>
      <c r="J214" s="147"/>
      <c r="K214" s="147"/>
    </row>
    <row r="215" spans="9:11" ht="13.15" customHeight="1" x14ac:dyDescent="0.25">
      <c r="I215" s="35"/>
      <c r="J215" s="147"/>
      <c r="K215" s="147"/>
    </row>
    <row r="216" spans="9:11" ht="13.15" customHeight="1" x14ac:dyDescent="0.25">
      <c r="I216" s="35"/>
      <c r="J216" s="147"/>
      <c r="K216" s="147"/>
    </row>
    <row r="217" spans="9:11" ht="13.15" customHeight="1" x14ac:dyDescent="0.25">
      <c r="I217" s="35"/>
      <c r="J217" s="147"/>
      <c r="K217" s="147"/>
    </row>
    <row r="218" spans="9:11" ht="13.15" customHeight="1" x14ac:dyDescent="0.25">
      <c r="I218" s="35"/>
      <c r="J218" s="147"/>
      <c r="K218" s="147"/>
    </row>
    <row r="219" spans="9:11" ht="13.15" customHeight="1" x14ac:dyDescent="0.25">
      <c r="I219" s="35"/>
      <c r="J219" s="147"/>
      <c r="K219" s="147"/>
    </row>
    <row r="220" spans="9:11" ht="13.15" customHeight="1" x14ac:dyDescent="0.25">
      <c r="I220" s="35"/>
      <c r="J220" s="147"/>
      <c r="K220" s="147"/>
    </row>
    <row r="221" spans="9:11" ht="13.15" customHeight="1" x14ac:dyDescent="0.25">
      <c r="I221" s="35"/>
      <c r="J221" s="147"/>
      <c r="K221" s="147"/>
    </row>
    <row r="222" spans="9:11" ht="13.15" customHeight="1" x14ac:dyDescent="0.25">
      <c r="I222" s="35"/>
      <c r="J222" s="147"/>
      <c r="K222" s="147"/>
    </row>
    <row r="223" spans="9:11" x14ac:dyDescent="0.25">
      <c r="I223" s="35"/>
      <c r="J223" s="147"/>
      <c r="K223" s="147"/>
    </row>
    <row r="224" spans="9:11" x14ac:dyDescent="0.25">
      <c r="I224" s="35"/>
      <c r="J224" s="147"/>
      <c r="K224" s="147"/>
    </row>
    <row r="225" spans="9:11" x14ac:dyDescent="0.25">
      <c r="I225" s="35"/>
      <c r="J225" s="147"/>
      <c r="K225" s="147"/>
    </row>
    <row r="226" spans="9:11" x14ac:dyDescent="0.25">
      <c r="I226" s="35"/>
      <c r="J226" s="147"/>
      <c r="K226" s="147"/>
    </row>
    <row r="227" spans="9:11" x14ac:dyDescent="0.25">
      <c r="I227" s="35"/>
      <c r="J227" s="147"/>
      <c r="K227" s="147"/>
    </row>
    <row r="228" spans="9:11" x14ac:dyDescent="0.25">
      <c r="I228" s="35"/>
      <c r="J228" s="147"/>
      <c r="K228" s="147"/>
    </row>
    <row r="229" spans="9:11" x14ac:dyDescent="0.25">
      <c r="I229" s="35"/>
      <c r="J229" s="147"/>
      <c r="K229" s="147"/>
    </row>
    <row r="230" spans="9:11" x14ac:dyDescent="0.25">
      <c r="I230" s="35"/>
      <c r="J230" s="147"/>
      <c r="K230" s="147"/>
    </row>
    <row r="231" spans="9:11" ht="22.15" customHeight="1" x14ac:dyDescent="0.25">
      <c r="I231" s="35"/>
      <c r="J231" s="147"/>
      <c r="K231" s="147"/>
    </row>
    <row r="232" spans="9:11" ht="15" customHeight="1" x14ac:dyDescent="0.25">
      <c r="I232" s="35"/>
      <c r="J232" s="147"/>
      <c r="K232" s="147"/>
    </row>
    <row r="233" spans="9:11" x14ac:dyDescent="0.25">
      <c r="I233" s="35"/>
      <c r="J233" s="147"/>
      <c r="K233" s="147"/>
    </row>
    <row r="234" spans="9:11" x14ac:dyDescent="0.25">
      <c r="I234" s="35"/>
      <c r="J234" s="147"/>
      <c r="K234" s="147"/>
    </row>
    <row r="235" spans="9:11" x14ac:dyDescent="0.25">
      <c r="I235" s="35"/>
      <c r="J235" s="147"/>
      <c r="K235" s="147"/>
    </row>
    <row r="236" spans="9:11" ht="22.15" customHeight="1" x14ac:dyDescent="0.25">
      <c r="I236" s="35"/>
      <c r="J236" s="147"/>
      <c r="K236" s="147"/>
    </row>
    <row r="237" spans="9:11" x14ac:dyDescent="0.25">
      <c r="I237" s="35"/>
      <c r="J237" s="147"/>
      <c r="K237" s="147"/>
    </row>
    <row r="238" spans="9:11" x14ac:dyDescent="0.25">
      <c r="I238" s="35"/>
      <c r="J238" s="147"/>
      <c r="K238" s="147"/>
    </row>
    <row r="239" spans="9:11" x14ac:dyDescent="0.25">
      <c r="I239" s="35"/>
      <c r="J239" s="147"/>
      <c r="K239" s="147"/>
    </row>
    <row r="240" spans="9:11" x14ac:dyDescent="0.25">
      <c r="I240" s="35"/>
      <c r="J240" s="147"/>
      <c r="K240" s="147"/>
    </row>
    <row r="241" spans="9:11" x14ac:dyDescent="0.25">
      <c r="I241" s="35"/>
      <c r="J241" s="147"/>
      <c r="K241" s="147"/>
    </row>
    <row r="242" spans="9:11" x14ac:dyDescent="0.25">
      <c r="I242" s="35"/>
      <c r="J242" s="147"/>
      <c r="K242" s="147"/>
    </row>
    <row r="243" spans="9:11" x14ac:dyDescent="0.25">
      <c r="I243" s="35"/>
      <c r="J243" s="147"/>
      <c r="K243" s="147"/>
    </row>
    <row r="244" spans="9:11" x14ac:dyDescent="0.25">
      <c r="I244" s="35"/>
      <c r="J244" s="147"/>
      <c r="K244" s="147"/>
    </row>
    <row r="245" spans="9:11" ht="22.15" customHeight="1" x14ac:dyDescent="0.25">
      <c r="I245" s="35"/>
      <c r="J245" s="147"/>
      <c r="K245" s="147"/>
    </row>
    <row r="246" spans="9:11" x14ac:dyDescent="0.25">
      <c r="I246" s="35"/>
      <c r="J246" s="147"/>
      <c r="K246" s="147"/>
    </row>
    <row r="247" spans="9:11" x14ac:dyDescent="0.25">
      <c r="I247" s="35"/>
      <c r="J247" s="147"/>
      <c r="K247" s="147"/>
    </row>
    <row r="248" spans="9:11" x14ac:dyDescent="0.25">
      <c r="I248" s="35"/>
      <c r="J248" s="147"/>
      <c r="K248" s="147"/>
    </row>
    <row r="249" spans="9:11" x14ac:dyDescent="0.25">
      <c r="I249" s="35"/>
      <c r="J249" s="147"/>
      <c r="K249" s="147"/>
    </row>
    <row r="250" spans="9:11" x14ac:dyDescent="0.25">
      <c r="I250" s="35"/>
      <c r="J250" s="147"/>
      <c r="K250" s="147"/>
    </row>
    <row r="251" spans="9:11" x14ac:dyDescent="0.25">
      <c r="I251" s="35"/>
      <c r="J251" s="147"/>
      <c r="K251" s="147"/>
    </row>
    <row r="252" spans="9:11" x14ac:dyDescent="0.25">
      <c r="I252" s="35"/>
      <c r="J252" s="147"/>
      <c r="K252" s="147"/>
    </row>
    <row r="253" spans="9:11" ht="22.15" customHeight="1" x14ac:dyDescent="0.25">
      <c r="I253" s="35"/>
      <c r="J253" s="147"/>
      <c r="K253" s="147"/>
    </row>
    <row r="254" spans="9:11" ht="14.65" customHeight="1" x14ac:dyDescent="0.25">
      <c r="I254" s="35"/>
      <c r="J254" s="147"/>
      <c r="K254" s="147"/>
    </row>
    <row r="255" spans="9:11" x14ac:dyDescent="0.25">
      <c r="I255" s="35"/>
      <c r="J255" s="147"/>
      <c r="K255" s="147"/>
    </row>
    <row r="256" spans="9:11" x14ac:dyDescent="0.25">
      <c r="I256" s="35"/>
      <c r="J256" s="147"/>
      <c r="K256" s="147"/>
    </row>
    <row r="257" spans="9:11" ht="18.399999999999999" customHeight="1" x14ac:dyDescent="0.25">
      <c r="I257" s="35"/>
      <c r="J257" s="147"/>
      <c r="K257" s="147"/>
    </row>
    <row r="258" spans="9:11" x14ac:dyDescent="0.25">
      <c r="I258" s="35"/>
      <c r="J258" s="147"/>
      <c r="K258" s="147"/>
    </row>
    <row r="259" spans="9:11" ht="14.65" customHeight="1" x14ac:dyDescent="0.25">
      <c r="I259" s="35"/>
      <c r="J259" s="147"/>
      <c r="K259" s="147"/>
    </row>
    <row r="260" spans="9:11" ht="84.4" customHeight="1" x14ac:dyDescent="0.25">
      <c r="I260" s="35"/>
      <c r="J260" s="147"/>
      <c r="K260" s="147"/>
    </row>
    <row r="261" spans="9:11" x14ac:dyDescent="0.25">
      <c r="I261" s="35"/>
      <c r="J261" s="147"/>
      <c r="K261" s="147"/>
    </row>
    <row r="262" spans="9:11" x14ac:dyDescent="0.25">
      <c r="I262" s="35"/>
      <c r="J262" s="147"/>
      <c r="K262" s="147"/>
    </row>
    <row r="263" spans="9:11" x14ac:dyDescent="0.25">
      <c r="I263" s="35"/>
      <c r="J263" s="147"/>
      <c r="K263" s="147"/>
    </row>
    <row r="264" spans="9:11" x14ac:dyDescent="0.25">
      <c r="I264" s="35"/>
      <c r="J264" s="147"/>
      <c r="K264" s="147"/>
    </row>
    <row r="265" spans="9:11" ht="74.650000000000006" customHeight="1" x14ac:dyDescent="0.25">
      <c r="I265" s="35"/>
      <c r="J265" s="147"/>
      <c r="K265" s="147"/>
    </row>
    <row r="266" spans="9:11" x14ac:dyDescent="0.25">
      <c r="I266" s="35"/>
      <c r="J266" s="147"/>
      <c r="K266" s="147"/>
    </row>
    <row r="267" spans="9:11" x14ac:dyDescent="0.25">
      <c r="I267" s="35"/>
      <c r="J267" s="147"/>
      <c r="K267" s="147"/>
    </row>
    <row r="268" spans="9:11" x14ac:dyDescent="0.25">
      <c r="I268" s="35"/>
      <c r="J268" s="147"/>
      <c r="K268" s="147"/>
    </row>
    <row r="269" spans="9:11" x14ac:dyDescent="0.25">
      <c r="I269" s="35"/>
      <c r="J269" s="147"/>
      <c r="K269" s="147"/>
    </row>
    <row r="270" spans="9:11" x14ac:dyDescent="0.25">
      <c r="I270" s="35"/>
      <c r="J270" s="147"/>
      <c r="K270" s="147"/>
    </row>
    <row r="271" spans="9:11" x14ac:dyDescent="0.25">
      <c r="I271" s="35"/>
      <c r="J271" s="147"/>
      <c r="K271" s="147"/>
    </row>
    <row r="272" spans="9:11" ht="22.15" customHeight="1" x14ac:dyDescent="0.25">
      <c r="I272" s="35"/>
      <c r="J272" s="147"/>
      <c r="K272" s="147"/>
    </row>
    <row r="273" spans="9:11" ht="101.65" customHeight="1" x14ac:dyDescent="0.25">
      <c r="I273" s="35"/>
      <c r="J273" s="147"/>
      <c r="K273" s="147"/>
    </row>
    <row r="274" spans="9:11" x14ac:dyDescent="0.25">
      <c r="I274" s="35"/>
      <c r="J274" s="147"/>
      <c r="K274" s="147"/>
    </row>
    <row r="275" spans="9:11" x14ac:dyDescent="0.25">
      <c r="I275" s="35"/>
      <c r="J275" s="147"/>
      <c r="K275" s="147"/>
    </row>
    <row r="276" spans="9:11" ht="22.15" customHeight="1" x14ac:dyDescent="0.25">
      <c r="I276" s="35"/>
      <c r="J276" s="147"/>
      <c r="K276" s="147"/>
    </row>
    <row r="277" spans="9:11" ht="14.65" customHeight="1" x14ac:dyDescent="0.25">
      <c r="I277" s="35"/>
      <c r="J277" s="147"/>
      <c r="K277" s="147"/>
    </row>
    <row r="278" spans="9:11" x14ac:dyDescent="0.25">
      <c r="I278" s="35"/>
      <c r="J278" s="147"/>
      <c r="K278" s="147"/>
    </row>
    <row r="279" spans="9:11" x14ac:dyDescent="0.25">
      <c r="I279" s="35"/>
      <c r="J279" s="147"/>
      <c r="K279" s="147"/>
    </row>
    <row r="280" spans="9:11" x14ac:dyDescent="0.25">
      <c r="I280" s="35"/>
      <c r="J280" s="147"/>
      <c r="K280" s="147"/>
    </row>
    <row r="281" spans="9:11" x14ac:dyDescent="0.25">
      <c r="I281" s="35"/>
      <c r="J281" s="147"/>
      <c r="K281" s="147"/>
    </row>
    <row r="282" spans="9:11" x14ac:dyDescent="0.25">
      <c r="I282" s="35"/>
      <c r="J282" s="147"/>
      <c r="K282" s="147"/>
    </row>
    <row r="283" spans="9:11" x14ac:dyDescent="0.25">
      <c r="I283" s="35"/>
      <c r="J283" s="147"/>
      <c r="K283" s="147"/>
    </row>
    <row r="284" spans="9:11" ht="22.15" customHeight="1" x14ac:dyDescent="0.25">
      <c r="I284" s="35"/>
      <c r="J284" s="147"/>
      <c r="K284" s="147"/>
    </row>
    <row r="285" spans="9:11" ht="21.4" customHeight="1" x14ac:dyDescent="0.25">
      <c r="I285" s="35"/>
      <c r="J285" s="147"/>
      <c r="K285" s="147"/>
    </row>
    <row r="286" spans="9:11" x14ac:dyDescent="0.25">
      <c r="I286" s="35"/>
      <c r="J286" s="147"/>
      <c r="K286" s="147"/>
    </row>
    <row r="287" spans="9:11" x14ac:dyDescent="0.25">
      <c r="I287" s="35"/>
      <c r="J287" s="147"/>
      <c r="K287" s="147"/>
    </row>
    <row r="288" spans="9:11" x14ac:dyDescent="0.25">
      <c r="I288" s="35"/>
      <c r="J288" s="147"/>
      <c r="K288" s="147"/>
    </row>
    <row r="289" spans="9:11" x14ac:dyDescent="0.25">
      <c r="I289" s="35"/>
      <c r="J289" s="147"/>
      <c r="K289" s="147"/>
    </row>
    <row r="290" spans="9:11" x14ac:dyDescent="0.25">
      <c r="I290" s="35"/>
      <c r="J290" s="147"/>
      <c r="K290" s="147"/>
    </row>
    <row r="291" spans="9:11" x14ac:dyDescent="0.25">
      <c r="I291" s="35"/>
      <c r="J291" s="147"/>
      <c r="K291" s="147"/>
    </row>
    <row r="292" spans="9:11" x14ac:dyDescent="0.25">
      <c r="I292" s="35"/>
      <c r="J292" s="147"/>
      <c r="K292" s="147"/>
    </row>
    <row r="293" spans="9:11" ht="18.399999999999999" customHeight="1" x14ac:dyDescent="0.25">
      <c r="I293" s="35"/>
      <c r="J293" s="147"/>
      <c r="K293" s="147"/>
    </row>
    <row r="294" spans="9:11" x14ac:dyDescent="0.25">
      <c r="I294" s="35"/>
      <c r="J294" s="147"/>
      <c r="K294" s="147"/>
    </row>
    <row r="295" spans="9:11" ht="14.65" customHeight="1" x14ac:dyDescent="0.25">
      <c r="I295" s="35"/>
      <c r="J295" s="147"/>
      <c r="K295" s="147"/>
    </row>
    <row r="296" spans="9:11" ht="180.4" customHeight="1" x14ac:dyDescent="0.25">
      <c r="I296" s="35"/>
      <c r="J296" s="147"/>
      <c r="K296" s="147"/>
    </row>
    <row r="297" spans="9:11" x14ac:dyDescent="0.25">
      <c r="I297" s="35"/>
      <c r="J297" s="147"/>
      <c r="K297" s="147"/>
    </row>
    <row r="298" spans="9:11" x14ac:dyDescent="0.25">
      <c r="I298" s="35"/>
      <c r="J298" s="147"/>
      <c r="K298" s="147"/>
    </row>
    <row r="299" spans="9:11" x14ac:dyDescent="0.25">
      <c r="I299" s="35"/>
      <c r="J299" s="147"/>
      <c r="K299" s="147"/>
    </row>
    <row r="300" spans="9:11" x14ac:dyDescent="0.25">
      <c r="I300" s="35"/>
      <c r="J300" s="147"/>
      <c r="K300" s="147"/>
    </row>
    <row r="301" spans="9:11" ht="74.650000000000006" customHeight="1" x14ac:dyDescent="0.25">
      <c r="I301" s="35"/>
      <c r="J301" s="147"/>
      <c r="K301" s="147"/>
    </row>
    <row r="302" spans="9:11" x14ac:dyDescent="0.25">
      <c r="I302" s="35"/>
      <c r="J302" s="147"/>
      <c r="K302" s="147"/>
    </row>
    <row r="303" spans="9:11" x14ac:dyDescent="0.25">
      <c r="I303" s="35"/>
      <c r="J303" s="147"/>
      <c r="K303" s="147"/>
    </row>
    <row r="304" spans="9:11" x14ac:dyDescent="0.25">
      <c r="I304" s="35"/>
      <c r="J304" s="147"/>
      <c r="K304" s="147"/>
    </row>
    <row r="305" spans="9:11" x14ac:dyDescent="0.25">
      <c r="I305" s="35"/>
      <c r="J305" s="147"/>
      <c r="K305" s="147"/>
    </row>
    <row r="306" spans="9:11" x14ac:dyDescent="0.25">
      <c r="I306" s="35"/>
      <c r="J306" s="147"/>
      <c r="K306" s="147"/>
    </row>
    <row r="307" spans="9:11" x14ac:dyDescent="0.25">
      <c r="I307" s="35"/>
      <c r="J307" s="147"/>
      <c r="K307" s="147"/>
    </row>
    <row r="308" spans="9:11" x14ac:dyDescent="0.25">
      <c r="I308" s="35"/>
      <c r="J308" s="147"/>
      <c r="K308" s="147"/>
    </row>
    <row r="309" spans="9:11" ht="43.15" customHeight="1" x14ac:dyDescent="0.25">
      <c r="I309" s="35"/>
      <c r="J309" s="147"/>
      <c r="K309" s="147"/>
    </row>
    <row r="310" spans="9:11" ht="14.65" customHeight="1" x14ac:dyDescent="0.25">
      <c r="I310" s="35"/>
      <c r="J310" s="147"/>
      <c r="K310" s="147"/>
    </row>
    <row r="311" spans="9:11" x14ac:dyDescent="0.25">
      <c r="I311" s="35"/>
      <c r="J311" s="147"/>
      <c r="K311" s="147"/>
    </row>
    <row r="312" spans="9:11" x14ac:dyDescent="0.25">
      <c r="I312" s="35"/>
      <c r="J312" s="147"/>
      <c r="K312" s="147"/>
    </row>
    <row r="313" spans="9:11" x14ac:dyDescent="0.25">
      <c r="I313" s="35"/>
      <c r="J313" s="147"/>
      <c r="K313" s="147"/>
    </row>
    <row r="314" spans="9:11" ht="43.5" customHeight="1" x14ac:dyDescent="0.25">
      <c r="I314" s="35"/>
      <c r="J314" s="147"/>
      <c r="K314" s="147"/>
    </row>
    <row r="315" spans="9:11" x14ac:dyDescent="0.25">
      <c r="I315" s="35"/>
      <c r="J315" s="147"/>
      <c r="K315" s="147"/>
    </row>
    <row r="316" spans="9:11" x14ac:dyDescent="0.25">
      <c r="I316" s="35"/>
      <c r="J316" s="147"/>
      <c r="K316" s="147"/>
    </row>
    <row r="317" spans="9:11" x14ac:dyDescent="0.25">
      <c r="I317" s="35"/>
      <c r="J317" s="147"/>
      <c r="K317" s="147"/>
    </row>
    <row r="318" spans="9:11" x14ac:dyDescent="0.25">
      <c r="I318" s="35"/>
      <c r="J318" s="147"/>
      <c r="K318" s="147"/>
    </row>
    <row r="319" spans="9:11" x14ac:dyDescent="0.25">
      <c r="I319" s="35"/>
      <c r="J319" s="147"/>
      <c r="K319" s="147"/>
    </row>
    <row r="320" spans="9:11" x14ac:dyDescent="0.25">
      <c r="I320" s="35"/>
      <c r="J320" s="147"/>
      <c r="K320" s="147"/>
    </row>
    <row r="321" spans="9:11" x14ac:dyDescent="0.25">
      <c r="I321" s="35"/>
      <c r="J321" s="147"/>
      <c r="K321" s="147"/>
    </row>
    <row r="322" spans="9:11" x14ac:dyDescent="0.25">
      <c r="I322" s="35"/>
      <c r="J322" s="147"/>
      <c r="K322" s="147"/>
    </row>
    <row r="323" spans="9:11" x14ac:dyDescent="0.25">
      <c r="I323" s="35"/>
      <c r="J323" s="147"/>
      <c r="K323" s="147"/>
    </row>
    <row r="324" spans="9:11" ht="22.15" customHeight="1" x14ac:dyDescent="0.25">
      <c r="I324" s="35"/>
      <c r="J324" s="147"/>
      <c r="K324" s="147"/>
    </row>
    <row r="325" spans="9:11" ht="14.65" customHeight="1" x14ac:dyDescent="0.25">
      <c r="I325" s="35"/>
      <c r="J325" s="147"/>
      <c r="K325" s="147"/>
    </row>
    <row r="326" spans="9:11" x14ac:dyDescent="0.25">
      <c r="I326" s="35"/>
      <c r="J326" s="147"/>
      <c r="K326" s="147"/>
    </row>
    <row r="327" spans="9:11" x14ac:dyDescent="0.25">
      <c r="I327" s="35"/>
      <c r="J327" s="147"/>
      <c r="K327" s="147"/>
    </row>
    <row r="328" spans="9:11" x14ac:dyDescent="0.25">
      <c r="I328" s="35"/>
      <c r="J328" s="147"/>
      <c r="K328" s="147"/>
    </row>
    <row r="329" spans="9:11" x14ac:dyDescent="0.25">
      <c r="I329" s="35"/>
      <c r="J329" s="147"/>
      <c r="K329" s="147"/>
    </row>
    <row r="330" spans="9:11" ht="18.399999999999999" customHeight="1" x14ac:dyDescent="0.25">
      <c r="I330" s="35"/>
      <c r="J330" s="147"/>
      <c r="K330" s="147"/>
    </row>
    <row r="331" spans="9:11" x14ac:dyDescent="0.25">
      <c r="I331" s="35"/>
      <c r="J331" s="147"/>
      <c r="K331" s="147"/>
    </row>
    <row r="332" spans="9:11" ht="14.65" customHeight="1" x14ac:dyDescent="0.25">
      <c r="I332" s="35"/>
      <c r="J332" s="147"/>
      <c r="K332" s="147"/>
    </row>
    <row r="333" spans="9:11" ht="84.4" customHeight="1" x14ac:dyDescent="0.25">
      <c r="I333" s="35"/>
      <c r="J333" s="147"/>
      <c r="K333" s="147"/>
    </row>
    <row r="334" spans="9:11" x14ac:dyDescent="0.25">
      <c r="I334" s="35"/>
      <c r="J334" s="147"/>
      <c r="K334" s="147"/>
    </row>
    <row r="335" spans="9:11" x14ac:dyDescent="0.25">
      <c r="I335" s="35"/>
      <c r="J335" s="147"/>
      <c r="K335" s="147"/>
    </row>
    <row r="336" spans="9:11" x14ac:dyDescent="0.25">
      <c r="I336" s="35"/>
      <c r="J336" s="147"/>
      <c r="K336" s="147"/>
    </row>
    <row r="337" spans="9:11" x14ac:dyDescent="0.25">
      <c r="I337" s="35"/>
      <c r="J337" s="147"/>
      <c r="K337" s="147"/>
    </row>
    <row r="338" spans="9:11" x14ac:dyDescent="0.25">
      <c r="I338" s="35"/>
      <c r="J338" s="147"/>
      <c r="K338" s="147"/>
    </row>
    <row r="339" spans="9:11" x14ac:dyDescent="0.25">
      <c r="I339" s="35"/>
      <c r="J339" s="147"/>
      <c r="K339" s="147"/>
    </row>
    <row r="340" spans="9:11" x14ac:dyDescent="0.25">
      <c r="I340" s="35"/>
      <c r="J340" s="147"/>
      <c r="K340" s="147"/>
    </row>
    <row r="341" spans="9:11" ht="74.650000000000006" customHeight="1" x14ac:dyDescent="0.25">
      <c r="I341" s="35"/>
      <c r="J341" s="147"/>
      <c r="K341" s="147"/>
    </row>
    <row r="342" spans="9:11" x14ac:dyDescent="0.25">
      <c r="I342" s="35"/>
      <c r="J342" s="147"/>
      <c r="K342" s="147"/>
    </row>
    <row r="343" spans="9:11" x14ac:dyDescent="0.25">
      <c r="I343" s="35"/>
      <c r="J343" s="147"/>
      <c r="K343" s="147"/>
    </row>
    <row r="344" spans="9:11" x14ac:dyDescent="0.25">
      <c r="I344" s="35"/>
      <c r="J344" s="147"/>
      <c r="K344" s="147"/>
    </row>
    <row r="345" spans="9:11" x14ac:dyDescent="0.25">
      <c r="I345" s="35"/>
      <c r="J345" s="147"/>
      <c r="K345" s="147"/>
    </row>
    <row r="346" spans="9:11" x14ac:dyDescent="0.25">
      <c r="I346" s="35"/>
      <c r="J346" s="147"/>
      <c r="K346" s="147"/>
    </row>
    <row r="347" spans="9:11" x14ac:dyDescent="0.25">
      <c r="I347" s="35"/>
      <c r="J347" s="147"/>
      <c r="K347" s="147"/>
    </row>
    <row r="348" spans="9:11" x14ac:dyDescent="0.25">
      <c r="I348" s="35"/>
      <c r="J348" s="147"/>
      <c r="K348" s="147"/>
    </row>
    <row r="349" spans="9:11" x14ac:dyDescent="0.25">
      <c r="I349" s="35"/>
      <c r="J349" s="147"/>
      <c r="K349" s="147"/>
    </row>
    <row r="350" spans="9:11" x14ac:dyDescent="0.25">
      <c r="I350" s="35"/>
      <c r="J350" s="147"/>
      <c r="K350" s="147"/>
    </row>
    <row r="351" spans="9:11" ht="22.15" customHeight="1" x14ac:dyDescent="0.25">
      <c r="I351" s="35"/>
      <c r="J351" s="147"/>
      <c r="K351" s="147"/>
    </row>
    <row r="352" spans="9:11" ht="101.65" customHeight="1" x14ac:dyDescent="0.25">
      <c r="I352" s="35"/>
      <c r="J352" s="147"/>
      <c r="K352" s="147"/>
    </row>
    <row r="353" spans="9:11" x14ac:dyDescent="0.25">
      <c r="I353" s="35"/>
      <c r="J353" s="147"/>
      <c r="K353" s="147"/>
    </row>
    <row r="354" spans="9:11" ht="22.15" customHeight="1" x14ac:dyDescent="0.25">
      <c r="I354" s="35"/>
      <c r="J354" s="147"/>
      <c r="K354" s="147"/>
    </row>
    <row r="355" spans="9:11" ht="14.65" customHeight="1" x14ac:dyDescent="0.25">
      <c r="I355" s="35"/>
      <c r="J355" s="147"/>
      <c r="K355" s="147"/>
    </row>
    <row r="356" spans="9:11" x14ac:dyDescent="0.25">
      <c r="I356" s="35"/>
      <c r="J356" s="147"/>
      <c r="K356" s="147"/>
    </row>
    <row r="357" spans="9:11" x14ac:dyDescent="0.25">
      <c r="I357" s="35"/>
      <c r="J357" s="147"/>
      <c r="K357" s="147"/>
    </row>
    <row r="358" spans="9:11" x14ac:dyDescent="0.25">
      <c r="I358" s="35"/>
      <c r="J358" s="147"/>
      <c r="K358" s="147"/>
    </row>
    <row r="359" spans="9:11" x14ac:dyDescent="0.25">
      <c r="I359" s="35"/>
      <c r="J359" s="147"/>
      <c r="K359" s="147"/>
    </row>
    <row r="360" spans="9:11" x14ac:dyDescent="0.25">
      <c r="I360" s="35"/>
      <c r="J360" s="147"/>
      <c r="K360" s="147"/>
    </row>
    <row r="361" spans="9:11" x14ac:dyDescent="0.25">
      <c r="I361" s="35"/>
      <c r="J361" s="147"/>
      <c r="K361" s="147"/>
    </row>
    <row r="362" spans="9:11" ht="22.15" customHeight="1" x14ac:dyDescent="0.25">
      <c r="I362" s="35"/>
      <c r="J362" s="147"/>
      <c r="K362" s="147"/>
    </row>
    <row r="363" spans="9:11" ht="14.65" customHeight="1" x14ac:dyDescent="0.25">
      <c r="I363" s="35"/>
      <c r="J363" s="147"/>
      <c r="K363" s="147"/>
    </row>
    <row r="364" spans="9:11" x14ac:dyDescent="0.25">
      <c r="I364" s="35"/>
      <c r="J364" s="147"/>
      <c r="K364" s="147"/>
    </row>
    <row r="365" spans="9:11" x14ac:dyDescent="0.25">
      <c r="I365" s="35"/>
      <c r="J365" s="147"/>
      <c r="K365" s="147"/>
    </row>
    <row r="366" spans="9:11" x14ac:dyDescent="0.25">
      <c r="I366" s="35"/>
      <c r="J366" s="147"/>
      <c r="K366" s="147"/>
    </row>
    <row r="367" spans="9:11" x14ac:dyDescent="0.25">
      <c r="I367" s="35"/>
      <c r="J367" s="147"/>
      <c r="K367" s="147"/>
    </row>
    <row r="368" spans="9:11" x14ac:dyDescent="0.25">
      <c r="I368" s="35"/>
      <c r="J368" s="147"/>
      <c r="K368" s="147"/>
    </row>
    <row r="369" spans="9:11" x14ac:dyDescent="0.25">
      <c r="I369" s="35"/>
      <c r="J369" s="147"/>
      <c r="K369" s="147"/>
    </row>
    <row r="370" spans="9:11" ht="18.399999999999999" customHeight="1" x14ac:dyDescent="0.25">
      <c r="I370" s="35"/>
      <c r="J370" s="147"/>
      <c r="K370" s="147"/>
    </row>
    <row r="371" spans="9:11" x14ac:dyDescent="0.25">
      <c r="I371" s="35"/>
      <c r="J371" s="147"/>
      <c r="K371" s="147"/>
    </row>
    <row r="372" spans="9:11" ht="14.65" customHeight="1" x14ac:dyDescent="0.25">
      <c r="I372" s="35"/>
      <c r="J372" s="147"/>
      <c r="K372" s="147"/>
    </row>
    <row r="373" spans="9:11" ht="96.4" customHeight="1" x14ac:dyDescent="0.25">
      <c r="I373" s="35"/>
      <c r="J373" s="147"/>
      <c r="K373" s="147"/>
    </row>
    <row r="374" spans="9:11" x14ac:dyDescent="0.25">
      <c r="I374" s="35"/>
      <c r="J374" s="147"/>
      <c r="K374" s="147"/>
    </row>
    <row r="375" spans="9:11" x14ac:dyDescent="0.25">
      <c r="I375" s="35"/>
      <c r="J375" s="147"/>
      <c r="K375" s="147"/>
    </row>
    <row r="376" spans="9:11" ht="74.650000000000006" customHeight="1" x14ac:dyDescent="0.25">
      <c r="I376" s="35"/>
      <c r="J376" s="147"/>
      <c r="K376" s="147"/>
    </row>
    <row r="377" spans="9:11" x14ac:dyDescent="0.25">
      <c r="I377" s="35"/>
      <c r="J377" s="147"/>
      <c r="K377" s="147"/>
    </row>
    <row r="378" spans="9:11" x14ac:dyDescent="0.25">
      <c r="I378" s="35"/>
      <c r="J378" s="147"/>
      <c r="K378" s="147"/>
    </row>
    <row r="379" spans="9:11" x14ac:dyDescent="0.25">
      <c r="I379" s="35"/>
      <c r="J379" s="147"/>
      <c r="K379" s="147"/>
    </row>
    <row r="380" spans="9:11" x14ac:dyDescent="0.25">
      <c r="I380" s="35"/>
      <c r="J380" s="147"/>
      <c r="K380" s="147"/>
    </row>
    <row r="381" spans="9:11" x14ac:dyDescent="0.25">
      <c r="I381" s="35"/>
      <c r="J381" s="147"/>
      <c r="K381" s="147"/>
    </row>
    <row r="382" spans="9:11" x14ac:dyDescent="0.25">
      <c r="I382" s="35"/>
      <c r="J382" s="147"/>
      <c r="K382" s="147"/>
    </row>
    <row r="383" spans="9:11" x14ac:dyDescent="0.25">
      <c r="I383" s="35"/>
      <c r="J383" s="147"/>
      <c r="K383" s="147"/>
    </row>
    <row r="384" spans="9:11" x14ac:dyDescent="0.25">
      <c r="I384" s="35"/>
      <c r="J384" s="147"/>
      <c r="K384" s="147"/>
    </row>
    <row r="385" spans="9:11" x14ac:dyDescent="0.25">
      <c r="I385" s="35"/>
      <c r="J385" s="147"/>
      <c r="K385" s="147"/>
    </row>
    <row r="386" spans="9:11" ht="22.15" customHeight="1" x14ac:dyDescent="0.25">
      <c r="I386" s="35"/>
      <c r="J386" s="147"/>
      <c r="K386" s="147"/>
    </row>
    <row r="387" spans="9:11" ht="101.65" customHeight="1" x14ac:dyDescent="0.25">
      <c r="I387" s="35"/>
      <c r="J387" s="147"/>
      <c r="K387" s="147"/>
    </row>
    <row r="388" spans="9:11" x14ac:dyDescent="0.25">
      <c r="I388" s="35"/>
      <c r="J388" s="147"/>
      <c r="K388" s="147"/>
    </row>
    <row r="389" spans="9:11" x14ac:dyDescent="0.25">
      <c r="I389" s="35"/>
      <c r="J389" s="147"/>
      <c r="K389" s="147"/>
    </row>
    <row r="390" spans="9:11" ht="22.15" customHeight="1" x14ac:dyDescent="0.25">
      <c r="I390" s="35"/>
      <c r="J390" s="147"/>
      <c r="K390" s="147"/>
    </row>
    <row r="391" spans="9:11" ht="14.65" customHeight="1" x14ac:dyDescent="0.25">
      <c r="I391" s="35"/>
      <c r="J391" s="147"/>
      <c r="K391" s="147"/>
    </row>
    <row r="392" spans="9:11" x14ac:dyDescent="0.25">
      <c r="I392" s="35"/>
      <c r="J392" s="147"/>
      <c r="K392" s="147"/>
    </row>
    <row r="393" spans="9:11" x14ac:dyDescent="0.25">
      <c r="I393" s="35"/>
      <c r="J393" s="147"/>
      <c r="K393" s="147"/>
    </row>
    <row r="394" spans="9:11" x14ac:dyDescent="0.25">
      <c r="I394" s="35"/>
      <c r="J394" s="147"/>
      <c r="K394" s="147"/>
    </row>
    <row r="395" spans="9:11" x14ac:dyDescent="0.25">
      <c r="I395" s="35"/>
      <c r="J395" s="147"/>
      <c r="K395" s="147"/>
    </row>
    <row r="396" spans="9:11" x14ac:dyDescent="0.25">
      <c r="I396" s="35"/>
      <c r="J396" s="147"/>
      <c r="K396" s="147"/>
    </row>
    <row r="397" spans="9:11" ht="22.15" customHeight="1" x14ac:dyDescent="0.25">
      <c r="I397" s="35"/>
      <c r="J397" s="147"/>
      <c r="K397" s="147"/>
    </row>
    <row r="398" spans="9:11" ht="14.65" customHeight="1" x14ac:dyDescent="0.25">
      <c r="I398" s="35"/>
      <c r="J398" s="147"/>
      <c r="K398" s="147"/>
    </row>
    <row r="399" spans="9:11" x14ac:dyDescent="0.25">
      <c r="I399" s="35"/>
      <c r="J399" s="147"/>
      <c r="K399" s="147"/>
    </row>
    <row r="400" spans="9:11" x14ac:dyDescent="0.25">
      <c r="I400" s="35"/>
      <c r="J400" s="147"/>
      <c r="K400" s="147"/>
    </row>
    <row r="401" spans="9:11" x14ac:dyDescent="0.25">
      <c r="I401" s="35"/>
      <c r="J401" s="147"/>
      <c r="K401" s="147"/>
    </row>
    <row r="402" spans="9:11" ht="18.399999999999999" customHeight="1" x14ac:dyDescent="0.25">
      <c r="I402" s="35"/>
      <c r="J402" s="147"/>
      <c r="K402" s="147"/>
    </row>
    <row r="403" spans="9:11" x14ac:dyDescent="0.25">
      <c r="I403" s="35"/>
      <c r="J403" s="147"/>
      <c r="K403" s="147"/>
    </row>
    <row r="404" spans="9:11" ht="14.65" customHeight="1" x14ac:dyDescent="0.25">
      <c r="I404" s="35"/>
      <c r="J404" s="147"/>
      <c r="K404" s="147"/>
    </row>
    <row r="405" spans="9:11" ht="96.4" customHeight="1" x14ac:dyDescent="0.25">
      <c r="I405" s="35"/>
      <c r="J405" s="147"/>
      <c r="K405" s="147"/>
    </row>
    <row r="406" spans="9:11" x14ac:dyDescent="0.25">
      <c r="I406" s="35"/>
      <c r="J406" s="147"/>
      <c r="K406" s="147"/>
    </row>
    <row r="407" spans="9:11" x14ac:dyDescent="0.25">
      <c r="I407" s="35"/>
      <c r="J407" s="147"/>
      <c r="K407" s="147"/>
    </row>
    <row r="408" spans="9:11" x14ac:dyDescent="0.25">
      <c r="I408" s="35"/>
      <c r="J408" s="147"/>
      <c r="K408" s="147"/>
    </row>
    <row r="409" spans="9:11" x14ac:dyDescent="0.25">
      <c r="I409" s="35"/>
      <c r="J409" s="147"/>
      <c r="K409" s="147"/>
    </row>
    <row r="410" spans="9:11" ht="74.650000000000006" customHeight="1" x14ac:dyDescent="0.25">
      <c r="I410" s="35"/>
      <c r="J410" s="147"/>
      <c r="K410" s="147"/>
    </row>
    <row r="411" spans="9:11" x14ac:dyDescent="0.25">
      <c r="I411" s="35"/>
      <c r="J411" s="147"/>
      <c r="K411" s="147"/>
    </row>
    <row r="412" spans="9:11" x14ac:dyDescent="0.25">
      <c r="I412" s="35"/>
      <c r="J412" s="147"/>
      <c r="K412" s="147"/>
    </row>
    <row r="413" spans="9:11" x14ac:dyDescent="0.25">
      <c r="I413" s="35"/>
      <c r="J413" s="147"/>
      <c r="K413" s="147"/>
    </row>
    <row r="414" spans="9:11" x14ac:dyDescent="0.25">
      <c r="I414" s="35"/>
      <c r="J414" s="147"/>
      <c r="K414" s="147"/>
    </row>
    <row r="415" spans="9:11" x14ac:dyDescent="0.25">
      <c r="I415" s="35"/>
      <c r="J415" s="147"/>
      <c r="K415" s="147"/>
    </row>
    <row r="416" spans="9:11" x14ac:dyDescent="0.25">
      <c r="I416" s="35"/>
      <c r="J416" s="147"/>
      <c r="K416" s="147"/>
    </row>
    <row r="417" spans="9:11" x14ac:dyDescent="0.25">
      <c r="I417" s="35"/>
      <c r="J417" s="147"/>
      <c r="K417" s="147"/>
    </row>
    <row r="418" spans="9:11" x14ac:dyDescent="0.25">
      <c r="I418" s="35"/>
      <c r="J418" s="147"/>
      <c r="K418" s="147"/>
    </row>
    <row r="419" spans="9:11" x14ac:dyDescent="0.25">
      <c r="I419" s="35"/>
      <c r="J419" s="147"/>
      <c r="K419" s="147"/>
    </row>
    <row r="420" spans="9:11" ht="22.15" customHeight="1" x14ac:dyDescent="0.25">
      <c r="I420" s="35"/>
      <c r="J420" s="147"/>
      <c r="K420" s="147"/>
    </row>
    <row r="421" spans="9:11" ht="101.65" customHeight="1" x14ac:dyDescent="0.25">
      <c r="I421" s="35"/>
      <c r="J421" s="147"/>
      <c r="K421" s="147"/>
    </row>
    <row r="422" spans="9:11" x14ac:dyDescent="0.25">
      <c r="I422" s="35"/>
      <c r="J422" s="147"/>
      <c r="K422" s="147"/>
    </row>
    <row r="423" spans="9:11" x14ac:dyDescent="0.25">
      <c r="I423" s="35"/>
      <c r="J423" s="147"/>
      <c r="K423" s="147"/>
    </row>
    <row r="424" spans="9:11" ht="22.15" customHeight="1" x14ac:dyDescent="0.25">
      <c r="I424" s="35"/>
      <c r="J424" s="147"/>
      <c r="K424" s="147"/>
    </row>
    <row r="425" spans="9:11" ht="14.65" customHeight="1" x14ac:dyDescent="0.25">
      <c r="I425" s="35"/>
      <c r="J425" s="147"/>
      <c r="K425" s="147"/>
    </row>
    <row r="426" spans="9:11" x14ac:dyDescent="0.25">
      <c r="I426" s="35"/>
      <c r="J426" s="147"/>
      <c r="K426" s="147"/>
    </row>
    <row r="427" spans="9:11" x14ac:dyDescent="0.25">
      <c r="I427" s="35"/>
      <c r="J427" s="147"/>
      <c r="K427" s="147"/>
    </row>
    <row r="428" spans="9:11" x14ac:dyDescent="0.25">
      <c r="I428" s="35"/>
      <c r="J428" s="147"/>
      <c r="K428" s="147"/>
    </row>
    <row r="429" spans="9:11" x14ac:dyDescent="0.25">
      <c r="I429" s="35"/>
      <c r="J429" s="147"/>
      <c r="K429" s="147"/>
    </row>
    <row r="430" spans="9:11" x14ac:dyDescent="0.25">
      <c r="I430" s="35"/>
      <c r="J430" s="147"/>
      <c r="K430" s="147"/>
    </row>
    <row r="431" spans="9:11" ht="22.15" customHeight="1" x14ac:dyDescent="0.25">
      <c r="I431" s="35"/>
      <c r="J431" s="147"/>
      <c r="K431" s="147"/>
    </row>
    <row r="432" spans="9:11" ht="14.65" customHeight="1" x14ac:dyDescent="0.25">
      <c r="I432" s="35"/>
      <c r="J432" s="147"/>
      <c r="K432" s="147"/>
    </row>
    <row r="433" spans="9:11" x14ac:dyDescent="0.25">
      <c r="I433" s="35"/>
      <c r="J433" s="147"/>
      <c r="K433" s="147"/>
    </row>
    <row r="434" spans="9:11" x14ac:dyDescent="0.25">
      <c r="I434" s="35"/>
      <c r="J434" s="147"/>
      <c r="K434" s="147"/>
    </row>
    <row r="435" spans="9:11" x14ac:dyDescent="0.25">
      <c r="I435" s="35"/>
      <c r="J435" s="147"/>
      <c r="K435" s="147"/>
    </row>
    <row r="436" spans="9:11" x14ac:dyDescent="0.25">
      <c r="I436" s="35"/>
      <c r="J436" s="147"/>
      <c r="K436" s="147"/>
    </row>
    <row r="437" spans="9:11" x14ac:dyDescent="0.25">
      <c r="I437" s="35"/>
      <c r="J437" s="147"/>
      <c r="K437" s="147"/>
    </row>
    <row r="438" spans="9:11" x14ac:dyDescent="0.25">
      <c r="I438" s="35"/>
      <c r="J438" s="147"/>
      <c r="K438" s="147"/>
    </row>
    <row r="439" spans="9:11" x14ac:dyDescent="0.25">
      <c r="I439" s="35"/>
      <c r="J439" s="147"/>
      <c r="K439" s="147"/>
    </row>
    <row r="440" spans="9:11" x14ac:dyDescent="0.25">
      <c r="I440" s="35"/>
      <c r="J440" s="147"/>
      <c r="K440" s="147"/>
    </row>
    <row r="441" spans="9:11" x14ac:dyDescent="0.25">
      <c r="I441" s="35"/>
      <c r="J441" s="147"/>
      <c r="K441" s="147"/>
    </row>
    <row r="442" spans="9:11" x14ac:dyDescent="0.25">
      <c r="I442" s="35"/>
      <c r="J442" s="147"/>
      <c r="K442" s="147"/>
    </row>
    <row r="443" spans="9:11" x14ac:dyDescent="0.25">
      <c r="I443" s="35"/>
      <c r="J443" s="147"/>
      <c r="K443" s="147"/>
    </row>
    <row r="444" spans="9:11" x14ac:dyDescent="0.25">
      <c r="I444" s="35"/>
      <c r="J444" s="147"/>
      <c r="K444" s="147"/>
    </row>
    <row r="445" spans="9:11" x14ac:dyDescent="0.25">
      <c r="I445" s="35"/>
      <c r="J445" s="147"/>
      <c r="K445" s="147"/>
    </row>
    <row r="446" spans="9:11" x14ac:dyDescent="0.25">
      <c r="I446" s="35"/>
      <c r="J446" s="147"/>
      <c r="K446" s="147"/>
    </row>
    <row r="447" spans="9:11" x14ac:dyDescent="0.25">
      <c r="I447" s="35"/>
      <c r="J447" s="147"/>
      <c r="K447" s="147"/>
    </row>
    <row r="448" spans="9:11" x14ac:dyDescent="0.25">
      <c r="I448" s="35"/>
      <c r="J448" s="147"/>
      <c r="K448" s="147"/>
    </row>
    <row r="449" spans="9:11" x14ac:dyDescent="0.25">
      <c r="I449" s="35"/>
      <c r="J449" s="147"/>
      <c r="K449" s="147"/>
    </row>
    <row r="450" spans="9:11" x14ac:dyDescent="0.25">
      <c r="I450" s="35"/>
      <c r="J450" s="147"/>
      <c r="K450" s="147"/>
    </row>
    <row r="451" spans="9:11" x14ac:dyDescent="0.25">
      <c r="I451" s="35"/>
      <c r="J451" s="147"/>
      <c r="K451" s="147"/>
    </row>
    <row r="452" spans="9:11" x14ac:dyDescent="0.25">
      <c r="I452" s="35"/>
      <c r="J452" s="147"/>
      <c r="K452" s="147"/>
    </row>
    <row r="453" spans="9:11" x14ac:dyDescent="0.25">
      <c r="I453" s="35"/>
      <c r="J453" s="147"/>
      <c r="K453" s="147"/>
    </row>
    <row r="454" spans="9:11" x14ac:dyDescent="0.25">
      <c r="I454" s="35"/>
      <c r="J454" s="147"/>
      <c r="K454" s="147"/>
    </row>
    <row r="455" spans="9:11" x14ac:dyDescent="0.25">
      <c r="I455" s="35"/>
      <c r="J455" s="147"/>
      <c r="K455" s="147"/>
    </row>
    <row r="456" spans="9:11" x14ac:dyDescent="0.25">
      <c r="I456" s="35"/>
      <c r="J456" s="147"/>
      <c r="K456" s="147"/>
    </row>
    <row r="457" spans="9:11" x14ac:dyDescent="0.25">
      <c r="I457" s="35"/>
      <c r="J457" s="147"/>
      <c r="K457" s="147"/>
    </row>
    <row r="458" spans="9:11" x14ac:dyDescent="0.25">
      <c r="I458" s="35"/>
      <c r="J458" s="147"/>
      <c r="K458" s="147"/>
    </row>
    <row r="459" spans="9:11" x14ac:dyDescent="0.25">
      <c r="I459" s="35"/>
      <c r="J459" s="147"/>
      <c r="K459" s="147"/>
    </row>
    <row r="460" spans="9:11" x14ac:dyDescent="0.25">
      <c r="I460" s="35"/>
      <c r="J460" s="147"/>
      <c r="K460" s="147"/>
    </row>
    <row r="461" spans="9:11" x14ac:dyDescent="0.25">
      <c r="I461" s="35"/>
      <c r="J461" s="147"/>
      <c r="K461" s="147"/>
    </row>
    <row r="462" spans="9:11" x14ac:dyDescent="0.25">
      <c r="I462" s="35"/>
      <c r="J462" s="147"/>
      <c r="K462" s="147"/>
    </row>
    <row r="463" spans="9:11" x14ac:dyDescent="0.25">
      <c r="I463" s="35"/>
      <c r="J463" s="147"/>
      <c r="K463" s="147"/>
    </row>
    <row r="464" spans="9:11" x14ac:dyDescent="0.25">
      <c r="I464" s="35"/>
      <c r="J464" s="147"/>
      <c r="K464" s="147"/>
    </row>
    <row r="465" spans="9:11" x14ac:dyDescent="0.25">
      <c r="I465" s="35"/>
      <c r="J465" s="147"/>
      <c r="K465" s="147"/>
    </row>
    <row r="466" spans="9:11" x14ac:dyDescent="0.25">
      <c r="I466" s="35"/>
      <c r="J466" s="147"/>
      <c r="K466" s="147"/>
    </row>
    <row r="467" spans="9:11" x14ac:dyDescent="0.25">
      <c r="I467" s="35"/>
      <c r="J467" s="147"/>
      <c r="K467" s="147"/>
    </row>
    <row r="468" spans="9:11" x14ac:dyDescent="0.25">
      <c r="I468" s="35"/>
      <c r="J468" s="147"/>
      <c r="K468" s="147"/>
    </row>
    <row r="469" spans="9:11" x14ac:dyDescent="0.25">
      <c r="I469" s="35"/>
      <c r="J469" s="147"/>
      <c r="K469" s="147"/>
    </row>
    <row r="470" spans="9:11" x14ac:dyDescent="0.25">
      <c r="I470" s="35"/>
      <c r="J470" s="147"/>
      <c r="K470" s="147"/>
    </row>
    <row r="471" spans="9:11" x14ac:dyDescent="0.25">
      <c r="I471" s="35"/>
      <c r="J471" s="147"/>
      <c r="K471" s="147"/>
    </row>
    <row r="472" spans="9:11" x14ac:dyDescent="0.25">
      <c r="I472" s="35"/>
      <c r="J472" s="147"/>
      <c r="K472" s="147"/>
    </row>
    <row r="473" spans="9:11" x14ac:dyDescent="0.25">
      <c r="I473" s="35"/>
      <c r="J473" s="147"/>
      <c r="K473" s="147"/>
    </row>
    <row r="474" spans="9:11" x14ac:dyDescent="0.25">
      <c r="I474" s="35"/>
      <c r="J474" s="147"/>
      <c r="K474" s="147"/>
    </row>
    <row r="475" spans="9:11" x14ac:dyDescent="0.25">
      <c r="I475" s="35"/>
      <c r="J475" s="147"/>
      <c r="K475" s="147"/>
    </row>
    <row r="476" spans="9:11" x14ac:dyDescent="0.25">
      <c r="I476" s="35"/>
      <c r="J476" s="147"/>
      <c r="K476" s="147"/>
    </row>
    <row r="477" spans="9:11" x14ac:dyDescent="0.25">
      <c r="I477" s="35"/>
      <c r="J477" s="147"/>
      <c r="K477" s="147"/>
    </row>
    <row r="478" spans="9:11" x14ac:dyDescent="0.25">
      <c r="I478" s="35"/>
      <c r="J478" s="147"/>
      <c r="K478" s="147"/>
    </row>
    <row r="479" spans="9:11" x14ac:dyDescent="0.25">
      <c r="I479" s="35"/>
      <c r="J479" s="147"/>
      <c r="K479" s="147"/>
    </row>
    <row r="480" spans="9:11" x14ac:dyDescent="0.25">
      <c r="I480" s="35"/>
      <c r="J480" s="147"/>
      <c r="K480" s="147"/>
    </row>
    <row r="481" spans="9:11" x14ac:dyDescent="0.25">
      <c r="I481" s="35"/>
      <c r="J481" s="147"/>
      <c r="K481" s="147"/>
    </row>
    <row r="482" spans="9:11" x14ac:dyDescent="0.25">
      <c r="I482" s="35"/>
      <c r="J482" s="147"/>
      <c r="K482" s="147"/>
    </row>
    <row r="483" spans="9:11" x14ac:dyDescent="0.25">
      <c r="I483" s="35"/>
      <c r="J483" s="147"/>
      <c r="K483" s="147"/>
    </row>
    <row r="484" spans="9:11" x14ac:dyDescent="0.25">
      <c r="I484" s="35"/>
      <c r="J484" s="147"/>
      <c r="K484" s="147"/>
    </row>
    <row r="485" spans="9:11" x14ac:dyDescent="0.25">
      <c r="I485" s="35"/>
      <c r="J485" s="147"/>
      <c r="K485" s="147"/>
    </row>
    <row r="486" spans="9:11" x14ac:dyDescent="0.25">
      <c r="I486" s="35"/>
      <c r="J486" s="147"/>
      <c r="K486" s="147"/>
    </row>
    <row r="487" spans="9:11" x14ac:dyDescent="0.25">
      <c r="I487" s="35"/>
      <c r="J487" s="147"/>
      <c r="K487" s="147"/>
    </row>
    <row r="488" spans="9:11" x14ac:dyDescent="0.25">
      <c r="I488" s="35"/>
      <c r="J488" s="147"/>
      <c r="K488" s="147"/>
    </row>
    <row r="489" spans="9:11" x14ac:dyDescent="0.25">
      <c r="I489" s="35"/>
      <c r="J489" s="147"/>
      <c r="K489" s="147"/>
    </row>
    <row r="490" spans="9:11" x14ac:dyDescent="0.25">
      <c r="I490" s="35"/>
      <c r="J490" s="147"/>
      <c r="K490" s="147"/>
    </row>
    <row r="491" spans="9:11" x14ac:dyDescent="0.25">
      <c r="I491" s="35"/>
      <c r="J491" s="147"/>
      <c r="K491" s="147"/>
    </row>
    <row r="492" spans="9:11" x14ac:dyDescent="0.25">
      <c r="I492" s="35"/>
      <c r="J492" s="147"/>
      <c r="K492" s="147"/>
    </row>
    <row r="493" spans="9:11" x14ac:dyDescent="0.25">
      <c r="I493" s="35"/>
      <c r="J493" s="147"/>
      <c r="K493" s="147"/>
    </row>
    <row r="494" spans="9:11" x14ac:dyDescent="0.25">
      <c r="I494" s="35"/>
      <c r="J494" s="147"/>
      <c r="K494" s="147"/>
    </row>
    <row r="495" spans="9:11" x14ac:dyDescent="0.25">
      <c r="I495" s="35"/>
      <c r="J495" s="147"/>
      <c r="K495" s="147"/>
    </row>
    <row r="496" spans="9:11" x14ac:dyDescent="0.25">
      <c r="I496" s="35"/>
      <c r="J496" s="147"/>
      <c r="K496" s="147"/>
    </row>
    <row r="497" spans="9:11" x14ac:dyDescent="0.25">
      <c r="I497" s="35"/>
      <c r="J497" s="147"/>
      <c r="K497" s="147"/>
    </row>
    <row r="498" spans="9:11" x14ac:dyDescent="0.25">
      <c r="I498" s="35"/>
      <c r="J498" s="147"/>
      <c r="K498" s="147"/>
    </row>
    <row r="499" spans="9:11" x14ac:dyDescent="0.25">
      <c r="I499" s="35"/>
      <c r="J499" s="147"/>
      <c r="K499" s="147"/>
    </row>
    <row r="500" spans="9:11" x14ac:dyDescent="0.25">
      <c r="I500" s="35"/>
      <c r="J500" s="147"/>
      <c r="K500" s="147"/>
    </row>
    <row r="501" spans="9:11" x14ac:dyDescent="0.25">
      <c r="I501" s="35"/>
      <c r="J501" s="147"/>
      <c r="K501" s="147"/>
    </row>
    <row r="502" spans="9:11" x14ac:dyDescent="0.25">
      <c r="I502" s="35"/>
      <c r="J502" s="147"/>
      <c r="K502" s="147"/>
    </row>
    <row r="503" spans="9:11" x14ac:dyDescent="0.25">
      <c r="I503" s="35"/>
      <c r="J503" s="147"/>
      <c r="K503" s="147"/>
    </row>
    <row r="504" spans="9:11" x14ac:dyDescent="0.25">
      <c r="I504" s="35"/>
      <c r="J504" s="147"/>
      <c r="K504" s="147"/>
    </row>
    <row r="505" spans="9:11" x14ac:dyDescent="0.25">
      <c r="I505" s="35"/>
      <c r="J505" s="147"/>
      <c r="K505" s="147"/>
    </row>
    <row r="506" spans="9:11" x14ac:dyDescent="0.25">
      <c r="I506" s="35"/>
      <c r="J506" s="147"/>
      <c r="K506" s="147"/>
    </row>
    <row r="507" spans="9:11" x14ac:dyDescent="0.25">
      <c r="I507" s="35"/>
      <c r="J507" s="147"/>
      <c r="K507" s="147"/>
    </row>
    <row r="508" spans="9:11" x14ac:dyDescent="0.25">
      <c r="I508" s="35"/>
      <c r="J508" s="147"/>
      <c r="K508" s="147"/>
    </row>
    <row r="509" spans="9:11" x14ac:dyDescent="0.25">
      <c r="I509" s="35"/>
      <c r="J509" s="147"/>
      <c r="K509" s="147"/>
    </row>
    <row r="510" spans="9:11" x14ac:dyDescent="0.25">
      <c r="I510" s="35"/>
      <c r="J510" s="147"/>
      <c r="K510" s="147"/>
    </row>
    <row r="511" spans="9:11" x14ac:dyDescent="0.25">
      <c r="I511" s="35"/>
      <c r="J511" s="147"/>
      <c r="K511" s="147"/>
    </row>
    <row r="512" spans="9:11" x14ac:dyDescent="0.25">
      <c r="I512" s="35"/>
      <c r="J512" s="147"/>
      <c r="K512" s="147"/>
    </row>
    <row r="513" spans="9:11" x14ac:dyDescent="0.25">
      <c r="I513" s="35"/>
      <c r="J513" s="147"/>
      <c r="K513" s="147"/>
    </row>
    <row r="514" spans="9:11" x14ac:dyDescent="0.25">
      <c r="I514" s="35"/>
      <c r="J514" s="147"/>
      <c r="K514" s="147"/>
    </row>
    <row r="515" spans="9:11" x14ac:dyDescent="0.25">
      <c r="I515" s="35"/>
      <c r="J515" s="147"/>
      <c r="K515" s="147"/>
    </row>
    <row r="516" spans="9:11" x14ac:dyDescent="0.25">
      <c r="I516" s="35"/>
      <c r="J516" s="147"/>
      <c r="K516" s="147"/>
    </row>
    <row r="517" spans="9:11" x14ac:dyDescent="0.25">
      <c r="I517" s="35"/>
      <c r="J517" s="147"/>
      <c r="K517" s="147"/>
    </row>
    <row r="518" spans="9:11" x14ac:dyDescent="0.25">
      <c r="I518" s="35"/>
      <c r="J518" s="147"/>
      <c r="K518" s="147"/>
    </row>
    <row r="519" spans="9:11" x14ac:dyDescent="0.25">
      <c r="I519" s="35"/>
      <c r="J519" s="147"/>
      <c r="K519" s="147"/>
    </row>
    <row r="520" spans="9:11" x14ac:dyDescent="0.25">
      <c r="I520" s="35"/>
      <c r="J520" s="147"/>
      <c r="K520" s="147"/>
    </row>
    <row r="521" spans="9:11" x14ac:dyDescent="0.25">
      <c r="I521" s="35"/>
      <c r="J521" s="147"/>
      <c r="K521" s="147"/>
    </row>
    <row r="522" spans="9:11" x14ac:dyDescent="0.25">
      <c r="I522" s="35"/>
      <c r="J522" s="147"/>
      <c r="K522" s="147"/>
    </row>
    <row r="523" spans="9:11" x14ac:dyDescent="0.25">
      <c r="I523" s="35"/>
      <c r="J523" s="147"/>
      <c r="K523" s="147"/>
    </row>
    <row r="524" spans="9:11" x14ac:dyDescent="0.25">
      <c r="I524" s="35"/>
      <c r="J524" s="147"/>
      <c r="K524" s="147"/>
    </row>
    <row r="525" spans="9:11" x14ac:dyDescent="0.25">
      <c r="I525" s="35"/>
      <c r="J525" s="147"/>
      <c r="K525" s="147"/>
    </row>
    <row r="526" spans="9:11" x14ac:dyDescent="0.25">
      <c r="I526" s="35"/>
      <c r="J526" s="147"/>
      <c r="K526" s="147"/>
    </row>
    <row r="527" spans="9:11" x14ac:dyDescent="0.25">
      <c r="I527" s="35"/>
      <c r="J527" s="147"/>
      <c r="K527" s="147"/>
    </row>
    <row r="528" spans="9:11" x14ac:dyDescent="0.25">
      <c r="I528" s="35"/>
      <c r="J528" s="147"/>
      <c r="K528" s="147"/>
    </row>
    <row r="529" spans="9:11" x14ac:dyDescent="0.25">
      <c r="I529" s="35"/>
      <c r="J529" s="147"/>
      <c r="K529" s="147"/>
    </row>
    <row r="530" spans="9:11" x14ac:dyDescent="0.25">
      <c r="I530" s="35"/>
      <c r="J530" s="147"/>
      <c r="K530" s="147"/>
    </row>
    <row r="531" spans="9:11" x14ac:dyDescent="0.25">
      <c r="I531" s="35"/>
      <c r="J531" s="147"/>
      <c r="K531" s="147"/>
    </row>
    <row r="532" spans="9:11" x14ac:dyDescent="0.25">
      <c r="I532" s="35"/>
      <c r="J532" s="147"/>
      <c r="K532" s="147"/>
    </row>
    <row r="533" spans="9:11" x14ac:dyDescent="0.25">
      <c r="I533" s="35"/>
      <c r="J533" s="147"/>
      <c r="K533" s="147"/>
    </row>
    <row r="534" spans="9:11" x14ac:dyDescent="0.25">
      <c r="I534" s="35"/>
      <c r="J534" s="147"/>
      <c r="K534" s="147"/>
    </row>
    <row r="535" spans="9:11" x14ac:dyDescent="0.25">
      <c r="I535" s="35"/>
      <c r="J535" s="147"/>
      <c r="K535" s="147"/>
    </row>
    <row r="536" spans="9:11" x14ac:dyDescent="0.25">
      <c r="I536" s="35"/>
      <c r="J536" s="147"/>
      <c r="K536" s="147"/>
    </row>
    <row r="537" spans="9:11" x14ac:dyDescent="0.25">
      <c r="I537" s="35"/>
      <c r="J537" s="147"/>
      <c r="K537" s="147"/>
    </row>
    <row r="538" spans="9:11" x14ac:dyDescent="0.25">
      <c r="I538" s="35"/>
      <c r="J538" s="147"/>
      <c r="K538" s="147"/>
    </row>
    <row r="539" spans="9:11" x14ac:dyDescent="0.25">
      <c r="I539" s="35"/>
      <c r="J539" s="147"/>
      <c r="K539" s="147"/>
    </row>
    <row r="540" spans="9:11" x14ac:dyDescent="0.25">
      <c r="I540" s="35"/>
      <c r="J540" s="147"/>
      <c r="K540" s="147"/>
    </row>
    <row r="541" spans="9:11" x14ac:dyDescent="0.25">
      <c r="I541" s="35"/>
      <c r="J541" s="147"/>
      <c r="K541" s="147"/>
    </row>
    <row r="542" spans="9:11" x14ac:dyDescent="0.25">
      <c r="I542" s="35"/>
      <c r="J542" s="147"/>
      <c r="K542" s="147"/>
    </row>
    <row r="543" spans="9:11" x14ac:dyDescent="0.25">
      <c r="I543" s="35"/>
      <c r="J543" s="147"/>
      <c r="K543" s="147"/>
    </row>
    <row r="544" spans="9:11" x14ac:dyDescent="0.25">
      <c r="I544" s="35"/>
      <c r="J544" s="147"/>
      <c r="K544" s="147"/>
    </row>
    <row r="545" spans="9:11" x14ac:dyDescent="0.25">
      <c r="I545" s="35"/>
      <c r="J545" s="147"/>
      <c r="K545" s="147"/>
    </row>
    <row r="546" spans="9:11" x14ac:dyDescent="0.25">
      <c r="I546" s="35"/>
      <c r="J546" s="147"/>
      <c r="K546" s="147"/>
    </row>
    <row r="547" spans="9:11" x14ac:dyDescent="0.25">
      <c r="I547" s="35"/>
      <c r="J547" s="147"/>
      <c r="K547" s="147"/>
    </row>
    <row r="548" spans="9:11" x14ac:dyDescent="0.25">
      <c r="I548" s="35"/>
      <c r="J548" s="147"/>
      <c r="K548" s="147"/>
    </row>
    <row r="549" spans="9:11" x14ac:dyDescent="0.25">
      <c r="I549" s="35"/>
      <c r="J549" s="147"/>
      <c r="K549" s="147"/>
    </row>
    <row r="550" spans="9:11" x14ac:dyDescent="0.25">
      <c r="I550" s="35"/>
      <c r="J550" s="147"/>
      <c r="K550" s="147"/>
    </row>
    <row r="551" spans="9:11" x14ac:dyDescent="0.25">
      <c r="I551" s="35"/>
      <c r="J551" s="147"/>
      <c r="K551" s="147"/>
    </row>
    <row r="552" spans="9:11" x14ac:dyDescent="0.25">
      <c r="I552" s="35"/>
      <c r="J552" s="147"/>
      <c r="K552" s="147"/>
    </row>
    <row r="553" spans="9:11" x14ac:dyDescent="0.25">
      <c r="I553" s="35"/>
      <c r="J553" s="147"/>
      <c r="K553" s="147"/>
    </row>
    <row r="554" spans="9:11" x14ac:dyDescent="0.25">
      <c r="I554" s="35"/>
      <c r="J554" s="147"/>
      <c r="K554" s="147"/>
    </row>
    <row r="555" spans="9:11" x14ac:dyDescent="0.25">
      <c r="I555" s="35"/>
      <c r="J555" s="147"/>
      <c r="K555" s="147"/>
    </row>
    <row r="556" spans="9:11" x14ac:dyDescent="0.25">
      <c r="I556" s="35"/>
      <c r="J556" s="147"/>
      <c r="K556" s="147"/>
    </row>
    <row r="557" spans="9:11" x14ac:dyDescent="0.25">
      <c r="I557" s="35"/>
      <c r="J557" s="147"/>
      <c r="K557" s="147"/>
    </row>
    <row r="558" spans="9:11" x14ac:dyDescent="0.25">
      <c r="I558" s="35"/>
      <c r="J558" s="147"/>
      <c r="K558" s="147"/>
    </row>
    <row r="559" spans="9:11" x14ac:dyDescent="0.25">
      <c r="I559" s="35"/>
      <c r="J559" s="147"/>
      <c r="K559" s="147"/>
    </row>
    <row r="560" spans="9:11" x14ac:dyDescent="0.25">
      <c r="I560" s="35"/>
      <c r="J560" s="147"/>
      <c r="K560" s="147"/>
    </row>
    <row r="561" spans="9:11" x14ac:dyDescent="0.25">
      <c r="I561" s="35"/>
      <c r="J561" s="147"/>
      <c r="K561" s="147"/>
    </row>
    <row r="562" spans="9:11" x14ac:dyDescent="0.25">
      <c r="I562" s="35"/>
      <c r="J562" s="147"/>
      <c r="K562" s="147"/>
    </row>
    <row r="563" spans="9:11" x14ac:dyDescent="0.25">
      <c r="I563" s="35"/>
      <c r="J563" s="147"/>
      <c r="K563" s="147"/>
    </row>
    <row r="564" spans="9:11" x14ac:dyDescent="0.25">
      <c r="I564" s="35"/>
      <c r="J564" s="147"/>
      <c r="K564" s="147"/>
    </row>
    <row r="565" spans="9:11" x14ac:dyDescent="0.25">
      <c r="I565" s="35"/>
      <c r="J565" s="147"/>
      <c r="K565" s="147"/>
    </row>
    <row r="566" spans="9:11" x14ac:dyDescent="0.25">
      <c r="I566" s="35"/>
      <c r="J566" s="147"/>
      <c r="K566" s="147"/>
    </row>
    <row r="567" spans="9:11" x14ac:dyDescent="0.25">
      <c r="I567" s="35"/>
      <c r="J567" s="147"/>
      <c r="K567" s="147"/>
    </row>
    <row r="568" spans="9:11" x14ac:dyDescent="0.25">
      <c r="I568" s="35"/>
      <c r="J568" s="147"/>
      <c r="K568" s="147"/>
    </row>
    <row r="569" spans="9:11" x14ac:dyDescent="0.25">
      <c r="I569" s="35"/>
      <c r="J569" s="147"/>
      <c r="K569" s="147"/>
    </row>
    <row r="570" spans="9:11" x14ac:dyDescent="0.25">
      <c r="I570" s="35"/>
      <c r="J570" s="147"/>
      <c r="K570" s="147"/>
    </row>
    <row r="571" spans="9:11" x14ac:dyDescent="0.25">
      <c r="I571" s="35"/>
      <c r="J571" s="147"/>
      <c r="K571" s="147"/>
    </row>
    <row r="572" spans="9:11" x14ac:dyDescent="0.25">
      <c r="I572" s="35"/>
      <c r="J572" s="147"/>
      <c r="K572" s="147"/>
    </row>
    <row r="573" spans="9:11" x14ac:dyDescent="0.25">
      <c r="I573" s="35"/>
      <c r="J573" s="147"/>
      <c r="K573" s="147"/>
    </row>
    <row r="574" spans="9:11" x14ac:dyDescent="0.25">
      <c r="I574" s="35"/>
      <c r="J574" s="147"/>
      <c r="K574" s="147"/>
    </row>
    <row r="575" spans="9:11" x14ac:dyDescent="0.25">
      <c r="I575" s="35"/>
      <c r="J575" s="147"/>
      <c r="K575" s="147"/>
    </row>
    <row r="576" spans="9:11" x14ac:dyDescent="0.25">
      <c r="I576" s="35"/>
      <c r="J576" s="147"/>
      <c r="K576" s="147"/>
    </row>
    <row r="577" spans="9:11" x14ac:dyDescent="0.25">
      <c r="I577" s="35"/>
      <c r="J577" s="147"/>
      <c r="K577" s="147"/>
    </row>
    <row r="578" spans="9:11" x14ac:dyDescent="0.25">
      <c r="I578" s="35"/>
      <c r="J578" s="147"/>
      <c r="K578" s="147"/>
    </row>
    <row r="579" spans="9:11" x14ac:dyDescent="0.25">
      <c r="I579" s="35"/>
      <c r="J579" s="147"/>
      <c r="K579" s="147"/>
    </row>
    <row r="580" spans="9:11" x14ac:dyDescent="0.25">
      <c r="I580" s="35"/>
      <c r="J580" s="147"/>
      <c r="K580" s="147"/>
    </row>
    <row r="581" spans="9:11" x14ac:dyDescent="0.25">
      <c r="I581" s="35"/>
      <c r="J581" s="147"/>
      <c r="K581" s="147"/>
    </row>
    <row r="582" spans="9:11" x14ac:dyDescent="0.25">
      <c r="I582" s="35"/>
      <c r="J582" s="147"/>
      <c r="K582" s="147"/>
    </row>
    <row r="583" spans="9:11" x14ac:dyDescent="0.25">
      <c r="I583" s="35"/>
      <c r="J583" s="147"/>
      <c r="K583" s="147"/>
    </row>
    <row r="584" spans="9:11" x14ac:dyDescent="0.25">
      <c r="I584" s="35"/>
      <c r="J584" s="147"/>
      <c r="K584" s="147"/>
    </row>
    <row r="585" spans="9:11" x14ac:dyDescent="0.25">
      <c r="I585" s="35"/>
      <c r="J585" s="147"/>
      <c r="K585" s="147"/>
    </row>
    <row r="586" spans="9:11" x14ac:dyDescent="0.25">
      <c r="I586" s="35"/>
      <c r="J586" s="147"/>
      <c r="K586" s="147"/>
    </row>
    <row r="587" spans="9:11" x14ac:dyDescent="0.25">
      <c r="I587" s="35"/>
      <c r="J587" s="147"/>
      <c r="K587" s="147"/>
    </row>
    <row r="588" spans="9:11" x14ac:dyDescent="0.25">
      <c r="I588" s="35"/>
      <c r="J588" s="147"/>
      <c r="K588" s="147"/>
    </row>
    <row r="589" spans="9:11" x14ac:dyDescent="0.25">
      <c r="I589" s="35"/>
      <c r="J589" s="147"/>
      <c r="K589" s="147"/>
    </row>
    <row r="590" spans="9:11" x14ac:dyDescent="0.25">
      <c r="I590" s="35"/>
      <c r="J590" s="147"/>
      <c r="K590" s="147"/>
    </row>
    <row r="591" spans="9:11" x14ac:dyDescent="0.25">
      <c r="I591" s="35"/>
      <c r="J591" s="147"/>
      <c r="K591" s="147"/>
    </row>
    <row r="592" spans="9:11" x14ac:dyDescent="0.25">
      <c r="I592" s="35"/>
      <c r="J592" s="147"/>
      <c r="K592" s="147"/>
    </row>
    <row r="593" spans="9:11" x14ac:dyDescent="0.25">
      <c r="I593" s="35"/>
      <c r="J593" s="147"/>
      <c r="K593" s="147"/>
    </row>
    <row r="594" spans="9:11" x14ac:dyDescent="0.25">
      <c r="I594" s="35"/>
      <c r="J594" s="147"/>
      <c r="K594" s="147"/>
    </row>
    <row r="595" spans="9:11" x14ac:dyDescent="0.25">
      <c r="I595" s="35"/>
      <c r="J595" s="147"/>
      <c r="K595" s="147"/>
    </row>
    <row r="596" spans="9:11" x14ac:dyDescent="0.25">
      <c r="I596" s="35"/>
      <c r="J596" s="147"/>
      <c r="K596" s="147"/>
    </row>
    <row r="597" spans="9:11" x14ac:dyDescent="0.25">
      <c r="I597" s="35"/>
      <c r="J597" s="147"/>
      <c r="K597" s="147"/>
    </row>
    <row r="598" spans="9:11" x14ac:dyDescent="0.25">
      <c r="I598" s="35"/>
      <c r="J598" s="147"/>
      <c r="K598" s="147"/>
    </row>
    <row r="599" spans="9:11" x14ac:dyDescent="0.25">
      <c r="I599" s="35"/>
      <c r="J599" s="147"/>
      <c r="K599" s="147"/>
    </row>
    <row r="600" spans="9:11" x14ac:dyDescent="0.25">
      <c r="I600" s="35"/>
      <c r="J600" s="147"/>
      <c r="K600" s="147"/>
    </row>
    <row r="601" spans="9:11" x14ac:dyDescent="0.25">
      <c r="I601" s="35"/>
      <c r="J601" s="147"/>
      <c r="K601" s="147"/>
    </row>
    <row r="602" spans="9:11" x14ac:dyDescent="0.25">
      <c r="I602" s="35"/>
      <c r="J602" s="147"/>
      <c r="K602" s="147"/>
    </row>
    <row r="603" spans="9:11" x14ac:dyDescent="0.25">
      <c r="I603" s="35"/>
      <c r="J603" s="147"/>
      <c r="K603" s="147"/>
    </row>
    <row r="604" spans="9:11" x14ac:dyDescent="0.25">
      <c r="I604" s="35"/>
      <c r="J604" s="147"/>
      <c r="K604" s="147"/>
    </row>
    <row r="605" spans="9:11" x14ac:dyDescent="0.25">
      <c r="I605" s="35"/>
      <c r="J605" s="147"/>
      <c r="K605" s="147"/>
    </row>
    <row r="606" spans="9:11" x14ac:dyDescent="0.25">
      <c r="I606" s="35"/>
      <c r="J606" s="147"/>
      <c r="K606" s="147"/>
    </row>
    <row r="607" spans="9:11" x14ac:dyDescent="0.25">
      <c r="I607" s="35"/>
      <c r="J607" s="147"/>
      <c r="K607" s="147"/>
    </row>
    <row r="608" spans="9:11" x14ac:dyDescent="0.25">
      <c r="I608" s="35"/>
      <c r="J608" s="147"/>
      <c r="K608" s="147"/>
    </row>
    <row r="609" spans="9:11" x14ac:dyDescent="0.25">
      <c r="I609" s="35"/>
      <c r="J609" s="147"/>
      <c r="K609" s="147"/>
    </row>
    <row r="610" spans="9:11" x14ac:dyDescent="0.25">
      <c r="I610" s="35"/>
      <c r="J610" s="147"/>
      <c r="K610" s="147"/>
    </row>
    <row r="611" spans="9:11" x14ac:dyDescent="0.25">
      <c r="I611" s="35"/>
      <c r="J611" s="147"/>
      <c r="K611" s="147"/>
    </row>
    <row r="612" spans="9:11" x14ac:dyDescent="0.25">
      <c r="I612" s="35"/>
      <c r="J612" s="147"/>
      <c r="K612" s="147"/>
    </row>
    <row r="613" spans="9:11" x14ac:dyDescent="0.25">
      <c r="I613" s="35"/>
      <c r="J613" s="147"/>
      <c r="K613" s="147"/>
    </row>
    <row r="614" spans="9:11" x14ac:dyDescent="0.25">
      <c r="I614" s="35"/>
      <c r="J614" s="147"/>
      <c r="K614" s="147"/>
    </row>
    <row r="615" spans="9:11" x14ac:dyDescent="0.25">
      <c r="I615" s="35"/>
      <c r="J615" s="147"/>
      <c r="K615" s="147"/>
    </row>
    <row r="616" spans="9:11" x14ac:dyDescent="0.25">
      <c r="I616" s="35"/>
      <c r="J616" s="147"/>
      <c r="K616" s="147"/>
    </row>
    <row r="617" spans="9:11" x14ac:dyDescent="0.25">
      <c r="I617" s="35"/>
      <c r="J617" s="147"/>
      <c r="K617" s="147"/>
    </row>
    <row r="618" spans="9:11" x14ac:dyDescent="0.25">
      <c r="I618" s="35"/>
      <c r="J618" s="147"/>
      <c r="K618" s="147"/>
    </row>
    <row r="619" spans="9:11" x14ac:dyDescent="0.25">
      <c r="I619" s="35"/>
      <c r="J619" s="147"/>
      <c r="K619" s="147"/>
    </row>
    <row r="620" spans="9:11" x14ac:dyDescent="0.25">
      <c r="I620" s="35"/>
      <c r="J620" s="147"/>
      <c r="K620" s="147"/>
    </row>
    <row r="621" spans="9:11" x14ac:dyDescent="0.25">
      <c r="I621" s="35"/>
      <c r="J621" s="147"/>
      <c r="K621" s="147"/>
    </row>
    <row r="622" spans="9:11" x14ac:dyDescent="0.25">
      <c r="I622" s="35"/>
      <c r="J622" s="147"/>
      <c r="K622" s="147"/>
    </row>
    <row r="623" spans="9:11" x14ac:dyDescent="0.25">
      <c r="I623" s="35"/>
      <c r="J623" s="147"/>
      <c r="K623" s="147"/>
    </row>
    <row r="624" spans="9:11" x14ac:dyDescent="0.25">
      <c r="I624" s="35"/>
      <c r="J624" s="147"/>
      <c r="K624" s="147"/>
    </row>
    <row r="625" spans="9:11" x14ac:dyDescent="0.25">
      <c r="I625" s="35"/>
      <c r="J625" s="147"/>
      <c r="K625" s="147"/>
    </row>
    <row r="626" spans="9:11" x14ac:dyDescent="0.25">
      <c r="I626" s="35"/>
      <c r="J626" s="147"/>
      <c r="K626" s="147"/>
    </row>
    <row r="627" spans="9:11" x14ac:dyDescent="0.25">
      <c r="I627" s="35"/>
      <c r="J627" s="147"/>
      <c r="K627" s="147"/>
    </row>
    <row r="628" spans="9:11" x14ac:dyDescent="0.25">
      <c r="I628" s="35"/>
      <c r="J628" s="147"/>
      <c r="K628" s="147"/>
    </row>
    <row r="629" spans="9:11" x14ac:dyDescent="0.25">
      <c r="I629" s="35"/>
      <c r="J629" s="147"/>
      <c r="K629" s="147"/>
    </row>
    <row r="630" spans="9:11" x14ac:dyDescent="0.25">
      <c r="I630" s="35"/>
      <c r="J630" s="147"/>
      <c r="K630" s="147"/>
    </row>
    <row r="631" spans="9:11" x14ac:dyDescent="0.25">
      <c r="I631" s="35"/>
      <c r="J631" s="147"/>
      <c r="K631" s="147"/>
    </row>
    <row r="632" spans="9:11" x14ac:dyDescent="0.25">
      <c r="I632" s="35"/>
      <c r="J632" s="147"/>
      <c r="K632" s="147"/>
    </row>
    <row r="633" spans="9:11" x14ac:dyDescent="0.25">
      <c r="I633" s="35"/>
      <c r="J633" s="147"/>
      <c r="K633" s="147"/>
    </row>
    <row r="634" spans="9:11" x14ac:dyDescent="0.25">
      <c r="I634" s="35"/>
      <c r="J634" s="147"/>
      <c r="K634" s="147"/>
    </row>
    <row r="635" spans="9:11" x14ac:dyDescent="0.25">
      <c r="I635" s="35"/>
      <c r="J635" s="147"/>
      <c r="K635" s="147"/>
    </row>
    <row r="636" spans="9:11" x14ac:dyDescent="0.25">
      <c r="I636" s="35"/>
      <c r="J636" s="147"/>
      <c r="K636" s="147"/>
    </row>
    <row r="637" spans="9:11" x14ac:dyDescent="0.25">
      <c r="I637" s="35"/>
      <c r="J637" s="147"/>
      <c r="K637" s="147"/>
    </row>
    <row r="638" spans="9:11" x14ac:dyDescent="0.25">
      <c r="I638" s="35"/>
      <c r="J638" s="147"/>
      <c r="K638" s="147"/>
    </row>
    <row r="639" spans="9:11" x14ac:dyDescent="0.25">
      <c r="I639" s="35"/>
      <c r="J639" s="147"/>
      <c r="K639" s="147"/>
    </row>
    <row r="640" spans="9:11" x14ac:dyDescent="0.25">
      <c r="I640" s="35"/>
      <c r="J640" s="147"/>
      <c r="K640" s="147"/>
    </row>
    <row r="641" spans="9:11" x14ac:dyDescent="0.25">
      <c r="I641" s="35"/>
      <c r="J641" s="147"/>
      <c r="K641" s="147"/>
    </row>
    <row r="642" spans="9:11" x14ac:dyDescent="0.25">
      <c r="I642" s="35"/>
      <c r="J642" s="147"/>
      <c r="K642" s="147"/>
    </row>
    <row r="643" spans="9:11" x14ac:dyDescent="0.25">
      <c r="I643" s="35"/>
      <c r="J643" s="147"/>
      <c r="K643" s="147"/>
    </row>
    <row r="644" spans="9:11" x14ac:dyDescent="0.25">
      <c r="I644" s="35"/>
      <c r="J644" s="147"/>
      <c r="K644" s="147"/>
    </row>
    <row r="645" spans="9:11" x14ac:dyDescent="0.25">
      <c r="I645" s="35"/>
      <c r="J645" s="147"/>
      <c r="K645" s="147"/>
    </row>
    <row r="646" spans="9:11" x14ac:dyDescent="0.25">
      <c r="I646" s="35"/>
      <c r="J646" s="147"/>
      <c r="K646" s="147"/>
    </row>
    <row r="647" spans="9:11" x14ac:dyDescent="0.25">
      <c r="I647" s="35"/>
      <c r="J647" s="147"/>
      <c r="K647" s="147"/>
    </row>
    <row r="648" spans="9:11" x14ac:dyDescent="0.25">
      <c r="I648" s="35"/>
      <c r="J648" s="147"/>
      <c r="K648" s="147"/>
    </row>
    <row r="649" spans="9:11" x14ac:dyDescent="0.25">
      <c r="I649" s="35"/>
      <c r="J649" s="147"/>
      <c r="K649" s="147"/>
    </row>
    <row r="650" spans="9:11" x14ac:dyDescent="0.25">
      <c r="I650" s="35"/>
      <c r="J650" s="147"/>
      <c r="K650" s="147"/>
    </row>
    <row r="651" spans="9:11" x14ac:dyDescent="0.25">
      <c r="I651" s="35"/>
      <c r="J651" s="147"/>
      <c r="K651" s="147"/>
    </row>
    <row r="652" spans="9:11" x14ac:dyDescent="0.25">
      <c r="I652" s="35"/>
      <c r="J652" s="147"/>
      <c r="K652" s="147"/>
    </row>
    <row r="653" spans="9:11" x14ac:dyDescent="0.25">
      <c r="I653" s="35"/>
      <c r="J653" s="147"/>
      <c r="K653" s="147"/>
    </row>
    <row r="654" spans="9:11" x14ac:dyDescent="0.25">
      <c r="I654" s="35"/>
      <c r="J654" s="147"/>
      <c r="K654" s="147"/>
    </row>
    <row r="655" spans="9:11" x14ac:dyDescent="0.25">
      <c r="I655" s="35"/>
      <c r="J655" s="147"/>
      <c r="K655" s="147"/>
    </row>
    <row r="656" spans="9:11" x14ac:dyDescent="0.25">
      <c r="I656" s="35"/>
      <c r="J656" s="147"/>
      <c r="K656" s="147"/>
    </row>
    <row r="657" spans="9:11" x14ac:dyDescent="0.25">
      <c r="I657" s="35"/>
      <c r="J657" s="147"/>
      <c r="K657" s="147"/>
    </row>
    <row r="658" spans="9:11" x14ac:dyDescent="0.25">
      <c r="I658" s="35"/>
      <c r="J658" s="147"/>
      <c r="K658" s="147"/>
    </row>
    <row r="659" spans="9:11" x14ac:dyDescent="0.25">
      <c r="I659" s="35"/>
      <c r="J659" s="147"/>
      <c r="K659" s="147"/>
    </row>
    <row r="660" spans="9:11" x14ac:dyDescent="0.25">
      <c r="I660" s="35"/>
      <c r="J660" s="147"/>
      <c r="K660" s="147"/>
    </row>
    <row r="661" spans="9:11" x14ac:dyDescent="0.25">
      <c r="I661" s="35"/>
      <c r="J661" s="147"/>
      <c r="K661" s="147"/>
    </row>
    <row r="662" spans="9:11" x14ac:dyDescent="0.25">
      <c r="I662" s="35"/>
      <c r="J662" s="147"/>
      <c r="K662" s="147"/>
    </row>
    <row r="663" spans="9:11" x14ac:dyDescent="0.25">
      <c r="I663" s="35"/>
      <c r="J663" s="147"/>
      <c r="K663" s="147"/>
    </row>
    <row r="664" spans="9:11" x14ac:dyDescent="0.25">
      <c r="I664" s="35"/>
      <c r="J664" s="147"/>
      <c r="K664" s="147"/>
    </row>
    <row r="665" spans="9:11" x14ac:dyDescent="0.25">
      <c r="I665" s="35"/>
      <c r="J665" s="147"/>
      <c r="K665" s="147"/>
    </row>
    <row r="666" spans="9:11" x14ac:dyDescent="0.25">
      <c r="I666" s="35"/>
      <c r="J666" s="147"/>
      <c r="K666" s="147"/>
    </row>
    <row r="667" spans="9:11" x14ac:dyDescent="0.25">
      <c r="I667" s="35"/>
      <c r="J667" s="147"/>
      <c r="K667" s="147"/>
    </row>
    <row r="668" spans="9:11" x14ac:dyDescent="0.25">
      <c r="I668" s="35"/>
      <c r="J668" s="147"/>
      <c r="K668" s="147"/>
    </row>
    <row r="669" spans="9:11" x14ac:dyDescent="0.25">
      <c r="I669" s="35"/>
      <c r="J669" s="147"/>
      <c r="K669" s="147"/>
    </row>
    <row r="670" spans="9:11" x14ac:dyDescent="0.25">
      <c r="I670" s="35"/>
      <c r="J670" s="147"/>
      <c r="K670" s="147"/>
    </row>
    <row r="671" spans="9:11" x14ac:dyDescent="0.25">
      <c r="I671" s="35"/>
      <c r="J671" s="147"/>
      <c r="K671" s="147"/>
    </row>
    <row r="672" spans="9:11" x14ac:dyDescent="0.25">
      <c r="I672" s="35"/>
      <c r="J672" s="147"/>
      <c r="K672" s="147"/>
    </row>
    <row r="673" spans="9:11" x14ac:dyDescent="0.25">
      <c r="I673" s="35"/>
      <c r="J673" s="147"/>
      <c r="K673" s="147"/>
    </row>
    <row r="674" spans="9:11" x14ac:dyDescent="0.25">
      <c r="I674" s="35"/>
      <c r="J674" s="147"/>
      <c r="K674" s="147"/>
    </row>
    <row r="675" spans="9:11" x14ac:dyDescent="0.25">
      <c r="I675" s="35"/>
      <c r="J675" s="147"/>
      <c r="K675" s="147"/>
    </row>
    <row r="676" spans="9:11" x14ac:dyDescent="0.25">
      <c r="I676" s="35"/>
      <c r="J676" s="147"/>
      <c r="K676" s="147"/>
    </row>
    <row r="677" spans="9:11" x14ac:dyDescent="0.25">
      <c r="I677" s="35"/>
      <c r="J677" s="147"/>
      <c r="K677" s="147"/>
    </row>
    <row r="678" spans="9:11" x14ac:dyDescent="0.25">
      <c r="I678" s="35"/>
      <c r="J678" s="147"/>
      <c r="K678" s="147"/>
    </row>
    <row r="679" spans="9:11" x14ac:dyDescent="0.25">
      <c r="I679" s="35"/>
      <c r="J679" s="147"/>
      <c r="K679" s="147"/>
    </row>
    <row r="680" spans="9:11" x14ac:dyDescent="0.25">
      <c r="I680" s="35"/>
      <c r="J680" s="147"/>
      <c r="K680" s="147"/>
    </row>
    <row r="681" spans="9:11" x14ac:dyDescent="0.25">
      <c r="I681" s="35"/>
      <c r="J681" s="147"/>
      <c r="K681" s="147"/>
    </row>
    <row r="682" spans="9:11" x14ac:dyDescent="0.25">
      <c r="I682" s="35"/>
      <c r="J682" s="147"/>
      <c r="K682" s="147"/>
    </row>
    <row r="683" spans="9:11" x14ac:dyDescent="0.25">
      <c r="I683" s="35"/>
      <c r="J683" s="147"/>
      <c r="K683" s="147"/>
    </row>
    <row r="684" spans="9:11" x14ac:dyDescent="0.25">
      <c r="I684" s="35"/>
      <c r="J684" s="147"/>
      <c r="K684" s="147"/>
    </row>
    <row r="685" spans="9:11" x14ac:dyDescent="0.25">
      <c r="I685" s="35"/>
      <c r="J685" s="147"/>
      <c r="K685" s="147"/>
    </row>
    <row r="686" spans="9:11" x14ac:dyDescent="0.25">
      <c r="I686" s="35"/>
      <c r="J686" s="147"/>
      <c r="K686" s="147"/>
    </row>
    <row r="687" spans="9:11" x14ac:dyDescent="0.25">
      <c r="I687" s="35"/>
      <c r="J687" s="147"/>
      <c r="K687" s="147"/>
    </row>
    <row r="688" spans="9:11" x14ac:dyDescent="0.25">
      <c r="I688" s="35"/>
      <c r="J688" s="147"/>
      <c r="K688" s="147"/>
    </row>
    <row r="689" spans="9:11" x14ac:dyDescent="0.25">
      <c r="I689" s="35"/>
      <c r="J689" s="147"/>
      <c r="K689" s="147"/>
    </row>
    <row r="690" spans="9:11" x14ac:dyDescent="0.25">
      <c r="I690" s="35"/>
      <c r="J690" s="147"/>
      <c r="K690" s="147"/>
    </row>
    <row r="691" spans="9:11" x14ac:dyDescent="0.25">
      <c r="I691" s="35"/>
      <c r="J691" s="147"/>
      <c r="K691" s="147"/>
    </row>
    <row r="692" spans="9:11" x14ac:dyDescent="0.25">
      <c r="I692" s="35"/>
      <c r="J692" s="147"/>
      <c r="K692" s="147"/>
    </row>
    <row r="693" spans="9:11" x14ac:dyDescent="0.25">
      <c r="I693" s="35"/>
      <c r="J693" s="147"/>
      <c r="K693" s="147"/>
    </row>
    <row r="694" spans="9:11" x14ac:dyDescent="0.25">
      <c r="I694" s="35"/>
      <c r="J694" s="147"/>
      <c r="K694" s="147"/>
    </row>
    <row r="695" spans="9:11" x14ac:dyDescent="0.25">
      <c r="I695" s="35"/>
      <c r="J695" s="147"/>
      <c r="K695" s="147"/>
    </row>
    <row r="696" spans="9:11" x14ac:dyDescent="0.25">
      <c r="I696" s="35"/>
      <c r="J696" s="147"/>
      <c r="K696" s="147"/>
    </row>
    <row r="697" spans="9:11" x14ac:dyDescent="0.25">
      <c r="I697" s="35"/>
      <c r="J697" s="147"/>
      <c r="K697" s="147"/>
    </row>
    <row r="698" spans="9:11" x14ac:dyDescent="0.25">
      <c r="I698" s="35"/>
      <c r="J698" s="147"/>
      <c r="K698" s="147"/>
    </row>
    <row r="699" spans="9:11" x14ac:dyDescent="0.25">
      <c r="I699" s="35"/>
      <c r="J699" s="147"/>
      <c r="K699" s="147"/>
    </row>
    <row r="700" spans="9:11" x14ac:dyDescent="0.25">
      <c r="I700" s="35"/>
      <c r="J700" s="147"/>
      <c r="K700" s="147"/>
    </row>
    <row r="701" spans="9:11" x14ac:dyDescent="0.25">
      <c r="I701" s="35"/>
      <c r="J701" s="147"/>
      <c r="K701" s="147"/>
    </row>
    <row r="702" spans="9:11" x14ac:dyDescent="0.25">
      <c r="I702" s="35"/>
      <c r="J702" s="147"/>
      <c r="K702" s="147"/>
    </row>
    <row r="703" spans="9:11" x14ac:dyDescent="0.25">
      <c r="I703" s="35"/>
      <c r="J703" s="147"/>
      <c r="K703" s="147"/>
    </row>
    <row r="704" spans="9:11" x14ac:dyDescent="0.25">
      <c r="I704" s="35"/>
      <c r="J704" s="147"/>
      <c r="K704" s="147"/>
    </row>
    <row r="705" spans="9:11" x14ac:dyDescent="0.25">
      <c r="I705" s="35"/>
      <c r="J705" s="147"/>
      <c r="K705" s="147"/>
    </row>
    <row r="706" spans="9:11" x14ac:dyDescent="0.25">
      <c r="I706" s="35"/>
      <c r="J706" s="147"/>
      <c r="K706" s="147"/>
    </row>
    <row r="707" spans="9:11" x14ac:dyDescent="0.25">
      <c r="I707" s="35"/>
      <c r="J707" s="147"/>
      <c r="K707" s="147"/>
    </row>
    <row r="708" spans="9:11" x14ac:dyDescent="0.25">
      <c r="I708" s="35"/>
      <c r="J708" s="147"/>
      <c r="K708" s="147"/>
    </row>
    <row r="709" spans="9:11" x14ac:dyDescent="0.25">
      <c r="I709" s="35"/>
      <c r="J709" s="147"/>
      <c r="K709" s="147"/>
    </row>
    <row r="710" spans="9:11" x14ac:dyDescent="0.25">
      <c r="I710" s="35"/>
      <c r="J710" s="147"/>
      <c r="K710" s="147"/>
    </row>
    <row r="711" spans="9:11" x14ac:dyDescent="0.25">
      <c r="I711" s="35"/>
      <c r="J711" s="147"/>
      <c r="K711" s="147"/>
    </row>
    <row r="712" spans="9:11" x14ac:dyDescent="0.25">
      <c r="I712" s="35"/>
      <c r="J712" s="147"/>
      <c r="K712" s="147"/>
    </row>
    <row r="713" spans="9:11" x14ac:dyDescent="0.25">
      <c r="I713" s="35"/>
      <c r="J713" s="147"/>
      <c r="K713" s="147"/>
    </row>
    <row r="714" spans="9:11" x14ac:dyDescent="0.25">
      <c r="I714" s="35"/>
      <c r="J714" s="147"/>
      <c r="K714" s="147"/>
    </row>
    <row r="715" spans="9:11" x14ac:dyDescent="0.25">
      <c r="I715" s="35"/>
      <c r="J715" s="147"/>
      <c r="K715" s="147"/>
    </row>
    <row r="716" spans="9:11" x14ac:dyDescent="0.25">
      <c r="I716" s="35"/>
      <c r="J716" s="147"/>
      <c r="K716" s="147"/>
    </row>
    <row r="717" spans="9:11" x14ac:dyDescent="0.25">
      <c r="I717" s="35"/>
      <c r="J717" s="147"/>
      <c r="K717" s="147"/>
    </row>
    <row r="718" spans="9:11" x14ac:dyDescent="0.25">
      <c r="I718" s="35"/>
      <c r="J718" s="147"/>
      <c r="K718" s="147"/>
    </row>
    <row r="719" spans="9:11" x14ac:dyDescent="0.25">
      <c r="I719" s="35"/>
      <c r="J719" s="147"/>
      <c r="K719" s="147"/>
    </row>
    <row r="720" spans="9:11" x14ac:dyDescent="0.25">
      <c r="I720" s="35"/>
      <c r="J720" s="147"/>
      <c r="K720" s="147"/>
    </row>
    <row r="721" spans="9:11" x14ac:dyDescent="0.25">
      <c r="I721" s="35"/>
      <c r="J721" s="147"/>
      <c r="K721" s="147"/>
    </row>
    <row r="722" spans="9:11" x14ac:dyDescent="0.25">
      <c r="I722" s="35"/>
      <c r="J722" s="147"/>
      <c r="K722" s="147"/>
    </row>
    <row r="723" spans="9:11" x14ac:dyDescent="0.25">
      <c r="I723" s="35"/>
      <c r="J723" s="147"/>
      <c r="K723" s="147"/>
    </row>
    <row r="724" spans="9:11" x14ac:dyDescent="0.25">
      <c r="I724" s="35"/>
      <c r="J724" s="147"/>
      <c r="K724" s="147"/>
    </row>
    <row r="725" spans="9:11" x14ac:dyDescent="0.25">
      <c r="I725" s="35"/>
      <c r="J725" s="147"/>
      <c r="K725" s="147"/>
    </row>
    <row r="726" spans="9:11" x14ac:dyDescent="0.25">
      <c r="I726" s="35"/>
      <c r="J726" s="147"/>
      <c r="K726" s="147"/>
    </row>
    <row r="727" spans="9:11" x14ac:dyDescent="0.25">
      <c r="I727" s="35"/>
      <c r="J727" s="147"/>
      <c r="K727" s="147"/>
    </row>
    <row r="728" spans="9:11" x14ac:dyDescent="0.25">
      <c r="I728" s="35"/>
      <c r="J728" s="147"/>
      <c r="K728" s="147"/>
    </row>
    <row r="729" spans="9:11" x14ac:dyDescent="0.25">
      <c r="I729" s="35"/>
      <c r="J729" s="147"/>
      <c r="K729" s="147"/>
    </row>
    <row r="730" spans="9:11" x14ac:dyDescent="0.25">
      <c r="I730" s="35"/>
      <c r="J730" s="147"/>
      <c r="K730" s="147"/>
    </row>
    <row r="731" spans="9:11" x14ac:dyDescent="0.25">
      <c r="I731" s="35"/>
      <c r="J731" s="147"/>
      <c r="K731" s="147"/>
    </row>
    <row r="732" spans="9:11" x14ac:dyDescent="0.25">
      <c r="I732" s="35"/>
      <c r="J732" s="147"/>
      <c r="K732" s="147"/>
    </row>
    <row r="733" spans="9:11" x14ac:dyDescent="0.25">
      <c r="I733" s="35"/>
      <c r="J733" s="147"/>
      <c r="K733" s="147"/>
    </row>
    <row r="734" spans="9:11" x14ac:dyDescent="0.25">
      <c r="I734" s="35"/>
      <c r="J734" s="147"/>
      <c r="K734" s="147"/>
    </row>
    <row r="735" spans="9:11" x14ac:dyDescent="0.25">
      <c r="I735" s="35"/>
      <c r="J735" s="147"/>
      <c r="K735" s="147"/>
    </row>
    <row r="736" spans="9:11" x14ac:dyDescent="0.25">
      <c r="I736" s="35"/>
      <c r="J736" s="147"/>
      <c r="K736" s="147"/>
    </row>
    <row r="737" spans="9:11" x14ac:dyDescent="0.25">
      <c r="I737" s="35"/>
      <c r="J737" s="147"/>
      <c r="K737" s="147"/>
    </row>
    <row r="738" spans="9:11" x14ac:dyDescent="0.25">
      <c r="I738" s="35"/>
      <c r="J738" s="147"/>
      <c r="K738" s="147"/>
    </row>
    <row r="739" spans="9:11" x14ac:dyDescent="0.25">
      <c r="I739" s="35"/>
      <c r="J739" s="147"/>
      <c r="K739" s="147"/>
    </row>
    <row r="740" spans="9:11" x14ac:dyDescent="0.25">
      <c r="I740" s="35"/>
      <c r="J740" s="147"/>
      <c r="K740" s="147"/>
    </row>
    <row r="741" spans="9:11" x14ac:dyDescent="0.25">
      <c r="I741" s="35"/>
      <c r="J741" s="147"/>
      <c r="K741" s="147"/>
    </row>
    <row r="742" spans="9:11" x14ac:dyDescent="0.25">
      <c r="I742" s="35"/>
      <c r="J742" s="147"/>
      <c r="K742" s="147"/>
    </row>
    <row r="743" spans="9:11" x14ac:dyDescent="0.25">
      <c r="I743" s="35"/>
      <c r="J743" s="147"/>
      <c r="K743" s="147"/>
    </row>
    <row r="744" spans="9:11" x14ac:dyDescent="0.25">
      <c r="I744" s="35"/>
      <c r="J744" s="147"/>
      <c r="K744" s="147"/>
    </row>
    <row r="745" spans="9:11" x14ac:dyDescent="0.25">
      <c r="I745" s="35"/>
      <c r="J745" s="147"/>
      <c r="K745" s="147"/>
    </row>
    <row r="746" spans="9:11" x14ac:dyDescent="0.25">
      <c r="I746" s="35"/>
      <c r="J746" s="147"/>
      <c r="K746" s="147"/>
    </row>
    <row r="747" spans="9:11" x14ac:dyDescent="0.25">
      <c r="I747" s="35"/>
      <c r="J747" s="147"/>
      <c r="K747" s="147"/>
    </row>
    <row r="748" spans="9:11" x14ac:dyDescent="0.25">
      <c r="I748" s="35"/>
      <c r="J748" s="147"/>
      <c r="K748" s="147"/>
    </row>
    <row r="749" spans="9:11" x14ac:dyDescent="0.25">
      <c r="I749" s="35"/>
      <c r="J749" s="147"/>
      <c r="K749" s="147"/>
    </row>
    <row r="750" spans="9:11" x14ac:dyDescent="0.25">
      <c r="I750" s="35"/>
      <c r="J750" s="147"/>
      <c r="K750" s="147"/>
    </row>
    <row r="751" spans="9:11" x14ac:dyDescent="0.25">
      <c r="I751" s="35"/>
      <c r="J751" s="147"/>
      <c r="K751" s="147"/>
    </row>
    <row r="752" spans="9:11" x14ac:dyDescent="0.25">
      <c r="I752" s="35"/>
      <c r="J752" s="147"/>
      <c r="K752" s="147"/>
    </row>
    <row r="753" spans="9:11" x14ac:dyDescent="0.25">
      <c r="I753" s="35"/>
      <c r="J753" s="147"/>
      <c r="K753" s="147"/>
    </row>
    <row r="754" spans="9:11" x14ac:dyDescent="0.25">
      <c r="I754" s="35"/>
      <c r="J754" s="147"/>
      <c r="K754" s="147"/>
    </row>
    <row r="755" spans="9:11" x14ac:dyDescent="0.25">
      <c r="I755" s="35"/>
      <c r="J755" s="147"/>
      <c r="K755" s="147"/>
    </row>
    <row r="756" spans="9:11" x14ac:dyDescent="0.25">
      <c r="I756" s="35"/>
      <c r="J756" s="147"/>
      <c r="K756" s="147"/>
    </row>
    <row r="757" spans="9:11" x14ac:dyDescent="0.25">
      <c r="I757" s="35"/>
      <c r="J757" s="147"/>
      <c r="K757" s="147"/>
    </row>
    <row r="758" spans="9:11" x14ac:dyDescent="0.25">
      <c r="I758" s="35"/>
      <c r="J758" s="147"/>
      <c r="K758" s="147"/>
    </row>
    <row r="759" spans="9:11" x14ac:dyDescent="0.25">
      <c r="I759" s="35"/>
      <c r="J759" s="147"/>
      <c r="K759" s="147"/>
    </row>
    <row r="760" spans="9:11" x14ac:dyDescent="0.25">
      <c r="I760" s="35"/>
      <c r="J760" s="147"/>
      <c r="K760" s="147"/>
    </row>
    <row r="761" spans="9:11" x14ac:dyDescent="0.25">
      <c r="I761" s="35"/>
      <c r="J761" s="147"/>
      <c r="K761" s="147"/>
    </row>
    <row r="762" spans="9:11" x14ac:dyDescent="0.25">
      <c r="I762" s="35"/>
      <c r="J762" s="147"/>
      <c r="K762" s="147"/>
    </row>
    <row r="763" spans="9:11" x14ac:dyDescent="0.25">
      <c r="I763" s="35"/>
      <c r="J763" s="147"/>
      <c r="K763" s="147"/>
    </row>
    <row r="764" spans="9:11" x14ac:dyDescent="0.25">
      <c r="I764" s="35"/>
      <c r="J764" s="147"/>
      <c r="K764" s="147"/>
    </row>
    <row r="765" spans="9:11" x14ac:dyDescent="0.25">
      <c r="I765" s="35"/>
      <c r="J765" s="147"/>
      <c r="K765" s="147"/>
    </row>
    <row r="766" spans="9:11" x14ac:dyDescent="0.25">
      <c r="I766" s="35"/>
      <c r="J766" s="147"/>
      <c r="K766" s="147"/>
    </row>
    <row r="767" spans="9:11" x14ac:dyDescent="0.25">
      <c r="I767" s="35"/>
      <c r="J767" s="147"/>
      <c r="K767" s="147"/>
    </row>
    <row r="768" spans="9:11" x14ac:dyDescent="0.25">
      <c r="I768" s="35"/>
      <c r="J768" s="147"/>
      <c r="K768" s="147"/>
    </row>
    <row r="769" spans="9:11" x14ac:dyDescent="0.25">
      <c r="I769" s="35"/>
      <c r="J769" s="147"/>
      <c r="K769" s="147"/>
    </row>
    <row r="770" spans="9:11" x14ac:dyDescent="0.25">
      <c r="I770" s="35"/>
      <c r="J770" s="147"/>
      <c r="K770" s="147"/>
    </row>
    <row r="771" spans="9:11" x14ac:dyDescent="0.25">
      <c r="I771" s="35"/>
      <c r="J771" s="147"/>
      <c r="K771" s="147"/>
    </row>
    <row r="772" spans="9:11" x14ac:dyDescent="0.25">
      <c r="I772" s="35"/>
      <c r="J772" s="147"/>
      <c r="K772" s="147"/>
    </row>
    <row r="773" spans="9:11" x14ac:dyDescent="0.25">
      <c r="I773" s="35"/>
      <c r="J773" s="147"/>
      <c r="K773" s="147"/>
    </row>
    <row r="774" spans="9:11" x14ac:dyDescent="0.25">
      <c r="I774" s="35"/>
      <c r="J774" s="147"/>
      <c r="K774" s="147"/>
    </row>
    <row r="775" spans="9:11" x14ac:dyDescent="0.25">
      <c r="I775" s="35"/>
      <c r="J775" s="147"/>
      <c r="K775" s="147"/>
    </row>
    <row r="776" spans="9:11" x14ac:dyDescent="0.25">
      <c r="I776" s="35"/>
      <c r="J776" s="147"/>
      <c r="K776" s="147"/>
    </row>
    <row r="777" spans="9:11" x14ac:dyDescent="0.25">
      <c r="I777" s="35"/>
      <c r="J777" s="147"/>
      <c r="K777" s="147"/>
    </row>
    <row r="778" spans="9:11" x14ac:dyDescent="0.25">
      <c r="I778" s="35"/>
      <c r="J778" s="147"/>
      <c r="K778" s="147"/>
    </row>
    <row r="779" spans="9:11" x14ac:dyDescent="0.25">
      <c r="I779" s="35"/>
      <c r="J779" s="147"/>
      <c r="K779" s="147"/>
    </row>
    <row r="780" spans="9:11" x14ac:dyDescent="0.25">
      <c r="I780" s="35"/>
      <c r="J780" s="147"/>
      <c r="K780" s="147"/>
    </row>
    <row r="781" spans="9:11" x14ac:dyDescent="0.25">
      <c r="I781" s="35"/>
      <c r="J781" s="147"/>
      <c r="K781" s="147"/>
    </row>
    <row r="782" spans="9:11" x14ac:dyDescent="0.25">
      <c r="I782" s="35"/>
      <c r="J782" s="147"/>
      <c r="K782" s="147"/>
    </row>
    <row r="783" spans="9:11" x14ac:dyDescent="0.25">
      <c r="I783" s="35"/>
      <c r="J783" s="147"/>
      <c r="K783" s="147"/>
    </row>
    <row r="784" spans="9:11" x14ac:dyDescent="0.25">
      <c r="I784" s="35"/>
      <c r="J784" s="147"/>
      <c r="K784" s="147"/>
    </row>
    <row r="785" spans="9:11" x14ac:dyDescent="0.25">
      <c r="I785" s="35"/>
      <c r="J785" s="147"/>
      <c r="K785" s="147"/>
    </row>
    <row r="786" spans="9:11" x14ac:dyDescent="0.25">
      <c r="I786" s="35"/>
      <c r="J786" s="147"/>
      <c r="K786" s="147"/>
    </row>
    <row r="787" spans="9:11" x14ac:dyDescent="0.25">
      <c r="I787" s="35"/>
      <c r="J787" s="147"/>
      <c r="K787" s="147"/>
    </row>
    <row r="788" spans="9:11" x14ac:dyDescent="0.25">
      <c r="I788" s="35"/>
      <c r="J788" s="147"/>
      <c r="K788" s="147"/>
    </row>
    <row r="789" spans="9:11" x14ac:dyDescent="0.25">
      <c r="I789" s="35"/>
      <c r="J789" s="147"/>
      <c r="K789" s="147"/>
    </row>
    <row r="790" spans="9:11" x14ac:dyDescent="0.25">
      <c r="I790" s="35"/>
      <c r="J790" s="147"/>
      <c r="K790" s="147"/>
    </row>
    <row r="791" spans="9:11" x14ac:dyDescent="0.25">
      <c r="I791" s="35"/>
      <c r="J791" s="147"/>
      <c r="K791" s="147"/>
    </row>
    <row r="792" spans="9:11" x14ac:dyDescent="0.25">
      <c r="I792" s="35"/>
      <c r="J792" s="147"/>
      <c r="K792" s="147"/>
    </row>
    <row r="793" spans="9:11" x14ac:dyDescent="0.25">
      <c r="I793" s="35"/>
      <c r="J793" s="147"/>
      <c r="K793" s="147"/>
    </row>
    <row r="794" spans="9:11" x14ac:dyDescent="0.25">
      <c r="I794" s="35"/>
      <c r="J794" s="147"/>
      <c r="K794" s="147"/>
    </row>
    <row r="795" spans="9:11" x14ac:dyDescent="0.25">
      <c r="I795" s="35"/>
      <c r="J795" s="147"/>
      <c r="K795" s="147"/>
    </row>
    <row r="796" spans="9:11" x14ac:dyDescent="0.25">
      <c r="I796" s="35"/>
      <c r="J796" s="147"/>
      <c r="K796" s="147"/>
    </row>
    <row r="797" spans="9:11" x14ac:dyDescent="0.25">
      <c r="I797" s="35"/>
      <c r="J797" s="147"/>
      <c r="K797" s="147"/>
    </row>
    <row r="798" spans="9:11" x14ac:dyDescent="0.25">
      <c r="I798" s="35"/>
      <c r="J798" s="147"/>
      <c r="K798" s="147"/>
    </row>
    <row r="799" spans="9:11" x14ac:dyDescent="0.25">
      <c r="I799" s="35"/>
      <c r="J799" s="147"/>
      <c r="K799" s="147"/>
    </row>
    <row r="800" spans="9:11" x14ac:dyDescent="0.25">
      <c r="I800" s="35"/>
      <c r="J800" s="147"/>
      <c r="K800" s="147"/>
    </row>
    <row r="801" spans="9:11" x14ac:dyDescent="0.25">
      <c r="I801" s="35"/>
      <c r="J801" s="147"/>
      <c r="K801" s="147"/>
    </row>
    <row r="802" spans="9:11" x14ac:dyDescent="0.25">
      <c r="I802" s="35"/>
      <c r="J802" s="147"/>
      <c r="K802" s="147"/>
    </row>
    <row r="803" spans="9:11" x14ac:dyDescent="0.25">
      <c r="I803" s="35"/>
      <c r="J803" s="147"/>
      <c r="K803" s="147"/>
    </row>
    <row r="804" spans="9:11" x14ac:dyDescent="0.25">
      <c r="I804" s="35"/>
      <c r="J804" s="147"/>
      <c r="K804" s="147"/>
    </row>
    <row r="805" spans="9:11" x14ac:dyDescent="0.25">
      <c r="I805" s="35"/>
      <c r="J805" s="147"/>
      <c r="K805" s="147"/>
    </row>
    <row r="806" spans="9:11" x14ac:dyDescent="0.25">
      <c r="I806" s="35"/>
      <c r="J806" s="147"/>
      <c r="K806" s="147"/>
    </row>
    <row r="807" spans="9:11" x14ac:dyDescent="0.25">
      <c r="I807" s="35"/>
      <c r="J807" s="147"/>
      <c r="K807" s="147"/>
    </row>
    <row r="808" spans="9:11" x14ac:dyDescent="0.25">
      <c r="I808" s="35"/>
      <c r="J808" s="147"/>
      <c r="K808" s="147"/>
    </row>
    <row r="809" spans="9:11" x14ac:dyDescent="0.25">
      <c r="I809" s="35"/>
      <c r="J809" s="147"/>
      <c r="K809" s="147"/>
    </row>
    <row r="810" spans="9:11" x14ac:dyDescent="0.25">
      <c r="I810" s="35"/>
      <c r="J810" s="147"/>
      <c r="K810" s="147"/>
    </row>
    <row r="811" spans="9:11" x14ac:dyDescent="0.25">
      <c r="I811" s="35"/>
      <c r="J811" s="147"/>
      <c r="K811" s="147"/>
    </row>
    <row r="812" spans="9:11" x14ac:dyDescent="0.25">
      <c r="I812" s="35"/>
      <c r="J812" s="147"/>
      <c r="K812" s="147"/>
    </row>
    <row r="813" spans="9:11" x14ac:dyDescent="0.25">
      <c r="I813" s="35"/>
      <c r="J813" s="147"/>
      <c r="K813" s="147"/>
    </row>
    <row r="814" spans="9:11" x14ac:dyDescent="0.25">
      <c r="I814" s="35"/>
      <c r="J814" s="147"/>
      <c r="K814" s="147"/>
    </row>
    <row r="815" spans="9:11" x14ac:dyDescent="0.25">
      <c r="I815" s="35"/>
      <c r="J815" s="147"/>
      <c r="K815" s="147"/>
    </row>
    <row r="816" spans="9:11" x14ac:dyDescent="0.25">
      <c r="I816" s="35"/>
      <c r="J816" s="147"/>
      <c r="K816" s="147"/>
    </row>
    <row r="817" spans="9:11" x14ac:dyDescent="0.25">
      <c r="I817" s="35"/>
      <c r="J817" s="147"/>
      <c r="K817" s="147"/>
    </row>
    <row r="818" spans="9:11" x14ac:dyDescent="0.25">
      <c r="I818" s="35"/>
      <c r="J818" s="147"/>
      <c r="K818" s="147"/>
    </row>
    <row r="819" spans="9:11" x14ac:dyDescent="0.25">
      <c r="I819" s="35"/>
      <c r="J819" s="147"/>
      <c r="K819" s="147"/>
    </row>
    <row r="820" spans="9:11" x14ac:dyDescent="0.25">
      <c r="I820" s="35"/>
      <c r="J820" s="147"/>
      <c r="K820" s="147"/>
    </row>
    <row r="821" spans="9:11" x14ac:dyDescent="0.25">
      <c r="I821" s="35"/>
      <c r="J821" s="147"/>
      <c r="K821" s="147"/>
    </row>
    <row r="822" spans="9:11" x14ac:dyDescent="0.25">
      <c r="I822" s="35"/>
      <c r="J822" s="147"/>
      <c r="K822" s="147"/>
    </row>
    <row r="823" spans="9:11" x14ac:dyDescent="0.25">
      <c r="I823" s="35"/>
      <c r="J823" s="147"/>
      <c r="K823" s="147"/>
    </row>
    <row r="824" spans="9:11" x14ac:dyDescent="0.25">
      <c r="I824" s="35"/>
      <c r="J824" s="147"/>
      <c r="K824" s="147"/>
    </row>
    <row r="825" spans="9:11" x14ac:dyDescent="0.25">
      <c r="I825" s="35"/>
      <c r="J825" s="147"/>
      <c r="K825" s="147"/>
    </row>
    <row r="826" spans="9:11" x14ac:dyDescent="0.25">
      <c r="I826" s="35"/>
      <c r="J826" s="147"/>
      <c r="K826" s="147"/>
    </row>
    <row r="827" spans="9:11" x14ac:dyDescent="0.25">
      <c r="I827" s="35"/>
      <c r="J827" s="147"/>
      <c r="K827" s="147"/>
    </row>
    <row r="828" spans="9:11" x14ac:dyDescent="0.25">
      <c r="I828" s="35"/>
      <c r="J828" s="147"/>
      <c r="K828" s="147"/>
    </row>
    <row r="829" spans="9:11" x14ac:dyDescent="0.25">
      <c r="I829" s="35"/>
      <c r="J829" s="147"/>
      <c r="K829" s="147"/>
    </row>
    <row r="830" spans="9:11" x14ac:dyDescent="0.25">
      <c r="I830" s="35"/>
      <c r="J830" s="147"/>
      <c r="K830" s="147"/>
    </row>
    <row r="831" spans="9:11" x14ac:dyDescent="0.25">
      <c r="I831" s="35"/>
      <c r="J831" s="147"/>
      <c r="K831" s="147"/>
    </row>
    <row r="832" spans="9:11" x14ac:dyDescent="0.25">
      <c r="I832" s="35"/>
      <c r="J832" s="147"/>
      <c r="K832" s="147"/>
    </row>
    <row r="833" spans="9:11" x14ac:dyDescent="0.25">
      <c r="I833" s="35"/>
      <c r="J833" s="147"/>
      <c r="K833" s="147"/>
    </row>
    <row r="834" spans="9:11" x14ac:dyDescent="0.25">
      <c r="I834" s="35"/>
      <c r="J834" s="147"/>
      <c r="K834" s="147"/>
    </row>
    <row r="835" spans="9:11" x14ac:dyDescent="0.25">
      <c r="I835" s="35"/>
      <c r="J835" s="147"/>
      <c r="K835" s="147"/>
    </row>
    <row r="836" spans="9:11" x14ac:dyDescent="0.25">
      <c r="I836" s="35"/>
      <c r="J836" s="147"/>
      <c r="K836" s="147"/>
    </row>
    <row r="837" spans="9:11" x14ac:dyDescent="0.25">
      <c r="I837" s="35"/>
      <c r="J837" s="147"/>
      <c r="K837" s="147"/>
    </row>
    <row r="838" spans="9:11" x14ac:dyDescent="0.25">
      <c r="I838" s="35"/>
      <c r="J838" s="147"/>
      <c r="K838" s="147"/>
    </row>
    <row r="839" spans="9:11" x14ac:dyDescent="0.25">
      <c r="I839" s="35"/>
      <c r="J839" s="147"/>
      <c r="K839" s="147"/>
    </row>
    <row r="840" spans="9:11" x14ac:dyDescent="0.25">
      <c r="I840" s="35"/>
      <c r="J840" s="147"/>
      <c r="K840" s="147"/>
    </row>
    <row r="841" spans="9:11" x14ac:dyDescent="0.25">
      <c r="I841" s="35"/>
      <c r="J841" s="147"/>
      <c r="K841" s="147"/>
    </row>
    <row r="842" spans="9:11" x14ac:dyDescent="0.25">
      <c r="I842" s="35"/>
      <c r="J842" s="147"/>
      <c r="K842" s="147"/>
    </row>
    <row r="843" spans="9:11" x14ac:dyDescent="0.25">
      <c r="I843" s="35"/>
      <c r="J843" s="147"/>
      <c r="K843" s="147"/>
    </row>
    <row r="844" spans="9:11" x14ac:dyDescent="0.25">
      <c r="I844" s="35"/>
      <c r="J844" s="147"/>
      <c r="K844" s="147"/>
    </row>
    <row r="845" spans="9:11" x14ac:dyDescent="0.25">
      <c r="I845" s="35"/>
      <c r="J845" s="147"/>
      <c r="K845" s="147"/>
    </row>
    <row r="846" spans="9:11" x14ac:dyDescent="0.25">
      <c r="I846" s="35"/>
      <c r="J846" s="147"/>
      <c r="K846" s="147"/>
    </row>
    <row r="847" spans="9:11" x14ac:dyDescent="0.25">
      <c r="I847" s="35"/>
      <c r="J847" s="147"/>
      <c r="K847" s="147"/>
    </row>
    <row r="848" spans="9:11" x14ac:dyDescent="0.25">
      <c r="I848" s="35"/>
      <c r="J848" s="147"/>
      <c r="K848" s="147"/>
    </row>
    <row r="849" spans="9:11" x14ac:dyDescent="0.25">
      <c r="I849" s="35"/>
      <c r="J849" s="147"/>
      <c r="K849" s="147"/>
    </row>
    <row r="850" spans="9:11" x14ac:dyDescent="0.25">
      <c r="I850" s="35"/>
      <c r="J850" s="147"/>
      <c r="K850" s="147"/>
    </row>
    <row r="851" spans="9:11" x14ac:dyDescent="0.25">
      <c r="I851" s="35"/>
      <c r="J851" s="147"/>
      <c r="K851" s="147"/>
    </row>
    <row r="852" spans="9:11" x14ac:dyDescent="0.25">
      <c r="I852" s="35"/>
      <c r="J852" s="147"/>
      <c r="K852" s="147"/>
    </row>
    <row r="853" spans="9:11" x14ac:dyDescent="0.25">
      <c r="I853" s="35"/>
      <c r="J853" s="147"/>
      <c r="K853" s="147"/>
    </row>
    <row r="854" spans="9:11" x14ac:dyDescent="0.25">
      <c r="I854" s="35"/>
      <c r="J854" s="147"/>
      <c r="K854" s="147"/>
    </row>
    <row r="855" spans="9:11" x14ac:dyDescent="0.25">
      <c r="I855" s="35"/>
      <c r="J855" s="147"/>
      <c r="K855" s="147"/>
    </row>
    <row r="856" spans="9:11" x14ac:dyDescent="0.25">
      <c r="I856" s="35"/>
      <c r="J856" s="147"/>
      <c r="K856" s="147"/>
    </row>
    <row r="857" spans="9:11" x14ac:dyDescent="0.25">
      <c r="I857" s="35"/>
      <c r="J857" s="147"/>
      <c r="K857" s="147"/>
    </row>
    <row r="858" spans="9:11" x14ac:dyDescent="0.25">
      <c r="I858" s="35"/>
      <c r="J858" s="147"/>
      <c r="K858" s="147"/>
    </row>
    <row r="859" spans="9:11" x14ac:dyDescent="0.25">
      <c r="I859" s="35"/>
      <c r="J859" s="147"/>
      <c r="K859" s="147"/>
    </row>
    <row r="860" spans="9:11" x14ac:dyDescent="0.25">
      <c r="I860" s="35"/>
      <c r="J860" s="147"/>
      <c r="K860" s="147"/>
    </row>
    <row r="861" spans="9:11" x14ac:dyDescent="0.25">
      <c r="I861" s="35"/>
      <c r="J861" s="147"/>
      <c r="K861" s="147"/>
    </row>
    <row r="862" spans="9:11" x14ac:dyDescent="0.25">
      <c r="I862" s="35"/>
      <c r="J862" s="147"/>
      <c r="K862" s="147"/>
    </row>
    <row r="863" spans="9:11" x14ac:dyDescent="0.25">
      <c r="I863" s="35"/>
      <c r="J863" s="147"/>
      <c r="K863" s="147"/>
    </row>
    <row r="864" spans="9:11" x14ac:dyDescent="0.25">
      <c r="I864" s="35"/>
      <c r="J864" s="147"/>
      <c r="K864" s="147"/>
    </row>
    <row r="865" spans="9:11" x14ac:dyDescent="0.25">
      <c r="I865" s="35"/>
      <c r="J865" s="147"/>
      <c r="K865" s="147"/>
    </row>
    <row r="866" spans="9:11" x14ac:dyDescent="0.25">
      <c r="I866" s="35"/>
      <c r="J866" s="147"/>
      <c r="K866" s="147"/>
    </row>
    <row r="867" spans="9:11" x14ac:dyDescent="0.25">
      <c r="I867" s="35"/>
      <c r="J867" s="147"/>
      <c r="K867" s="147"/>
    </row>
    <row r="868" spans="9:11" x14ac:dyDescent="0.25">
      <c r="I868" s="35"/>
      <c r="J868" s="147"/>
      <c r="K868" s="147"/>
    </row>
    <row r="869" spans="9:11" x14ac:dyDescent="0.25">
      <c r="I869" s="35"/>
      <c r="J869" s="147"/>
      <c r="K869" s="147"/>
    </row>
    <row r="870" spans="9:11" x14ac:dyDescent="0.25">
      <c r="I870" s="35"/>
      <c r="J870" s="147"/>
      <c r="K870" s="147"/>
    </row>
    <row r="871" spans="9:11" x14ac:dyDescent="0.25">
      <c r="I871" s="35"/>
      <c r="J871" s="147"/>
      <c r="K871" s="147"/>
    </row>
    <row r="872" spans="9:11" x14ac:dyDescent="0.25">
      <c r="I872" s="35"/>
      <c r="J872" s="147"/>
      <c r="K872" s="147"/>
    </row>
    <row r="873" spans="9:11" x14ac:dyDescent="0.25">
      <c r="I873" s="35"/>
      <c r="J873" s="147"/>
      <c r="K873" s="147"/>
    </row>
    <row r="874" spans="9:11" x14ac:dyDescent="0.25">
      <c r="I874" s="35"/>
      <c r="J874" s="147"/>
      <c r="K874" s="147"/>
    </row>
    <row r="875" spans="9:11" x14ac:dyDescent="0.25">
      <c r="I875" s="35"/>
      <c r="J875" s="147"/>
      <c r="K875" s="147"/>
    </row>
    <row r="876" spans="9:11" x14ac:dyDescent="0.25">
      <c r="I876" s="35"/>
      <c r="J876" s="147"/>
      <c r="K876" s="147"/>
    </row>
    <row r="877" spans="9:11" x14ac:dyDescent="0.25">
      <c r="I877" s="35"/>
      <c r="J877" s="147"/>
      <c r="K877" s="147"/>
    </row>
    <row r="878" spans="9:11" x14ac:dyDescent="0.25">
      <c r="I878" s="35"/>
      <c r="J878" s="147"/>
      <c r="K878" s="147"/>
    </row>
    <row r="879" spans="9:11" x14ac:dyDescent="0.25">
      <c r="I879" s="35"/>
      <c r="J879" s="147"/>
      <c r="K879" s="147"/>
    </row>
    <row r="880" spans="9:11" x14ac:dyDescent="0.25">
      <c r="I880" s="35"/>
      <c r="J880" s="147"/>
      <c r="K880" s="147"/>
    </row>
    <row r="881" spans="9:11" x14ac:dyDescent="0.25">
      <c r="I881" s="35"/>
      <c r="J881" s="147"/>
      <c r="K881" s="147"/>
    </row>
    <row r="882" spans="9:11" x14ac:dyDescent="0.25">
      <c r="I882" s="35"/>
      <c r="J882" s="147"/>
      <c r="K882" s="147"/>
    </row>
    <row r="883" spans="9:11" x14ac:dyDescent="0.25">
      <c r="I883" s="35"/>
      <c r="J883" s="147"/>
      <c r="K883" s="147"/>
    </row>
    <row r="884" spans="9:11" x14ac:dyDescent="0.25">
      <c r="I884" s="35"/>
      <c r="J884" s="147"/>
      <c r="K884" s="147"/>
    </row>
    <row r="885" spans="9:11" x14ac:dyDescent="0.25">
      <c r="I885" s="35"/>
      <c r="J885" s="147"/>
      <c r="K885" s="147"/>
    </row>
    <row r="886" spans="9:11" x14ac:dyDescent="0.25">
      <c r="I886" s="35"/>
      <c r="J886" s="147"/>
      <c r="K886" s="147"/>
    </row>
    <row r="887" spans="9:11" x14ac:dyDescent="0.25">
      <c r="I887" s="35"/>
      <c r="J887" s="147"/>
      <c r="K887" s="147"/>
    </row>
    <row r="888" spans="9:11" x14ac:dyDescent="0.25">
      <c r="I888" s="35"/>
      <c r="J888" s="147"/>
      <c r="K888" s="147"/>
    </row>
    <row r="889" spans="9:11" x14ac:dyDescent="0.25">
      <c r="I889" s="35"/>
      <c r="J889" s="147"/>
      <c r="K889" s="147"/>
    </row>
    <row r="890" spans="9:11" x14ac:dyDescent="0.25">
      <c r="I890" s="35"/>
      <c r="J890" s="147"/>
      <c r="K890" s="147"/>
    </row>
    <row r="891" spans="9:11" x14ac:dyDescent="0.25">
      <c r="I891" s="35"/>
      <c r="J891" s="147"/>
      <c r="K891" s="147"/>
    </row>
    <row r="892" spans="9:11" x14ac:dyDescent="0.25">
      <c r="I892" s="35"/>
      <c r="J892" s="147"/>
      <c r="K892" s="147"/>
    </row>
    <row r="893" spans="9:11" x14ac:dyDescent="0.25">
      <c r="I893" s="35"/>
      <c r="J893" s="147"/>
      <c r="K893" s="147"/>
    </row>
    <row r="894" spans="9:11" x14ac:dyDescent="0.25">
      <c r="I894" s="35"/>
      <c r="J894" s="147"/>
      <c r="K894" s="147"/>
    </row>
    <row r="895" spans="9:11" x14ac:dyDescent="0.25">
      <c r="I895" s="35"/>
      <c r="J895" s="147"/>
      <c r="K895" s="147"/>
    </row>
    <row r="896" spans="9:11" x14ac:dyDescent="0.25">
      <c r="I896" s="35"/>
      <c r="J896" s="147"/>
      <c r="K896" s="147"/>
    </row>
    <row r="897" spans="9:11" x14ac:dyDescent="0.25">
      <c r="I897" s="35"/>
      <c r="J897" s="147"/>
      <c r="K897" s="147"/>
    </row>
    <row r="898" spans="9:11" x14ac:dyDescent="0.25">
      <c r="I898" s="35"/>
      <c r="J898" s="147"/>
      <c r="K898" s="147"/>
    </row>
    <row r="899" spans="9:11" x14ac:dyDescent="0.25">
      <c r="I899" s="35"/>
      <c r="J899" s="147"/>
      <c r="K899" s="147"/>
    </row>
    <row r="900" spans="9:11" x14ac:dyDescent="0.25">
      <c r="I900" s="35"/>
      <c r="J900" s="147"/>
      <c r="K900" s="147"/>
    </row>
    <row r="901" spans="9:11" x14ac:dyDescent="0.25">
      <c r="I901" s="35"/>
      <c r="J901" s="147"/>
      <c r="K901" s="147"/>
    </row>
    <row r="902" spans="9:11" x14ac:dyDescent="0.25">
      <c r="I902" s="35"/>
      <c r="J902" s="147"/>
      <c r="K902" s="147"/>
    </row>
    <row r="903" spans="9:11" x14ac:dyDescent="0.25">
      <c r="I903" s="35"/>
      <c r="J903" s="147"/>
      <c r="K903" s="147"/>
    </row>
    <row r="904" spans="9:11" x14ac:dyDescent="0.25">
      <c r="I904" s="35"/>
      <c r="J904" s="147"/>
      <c r="K904" s="147"/>
    </row>
    <row r="905" spans="9:11" x14ac:dyDescent="0.25">
      <c r="I905" s="35"/>
      <c r="J905" s="147"/>
      <c r="K905" s="147"/>
    </row>
    <row r="906" spans="9:11" x14ac:dyDescent="0.25">
      <c r="I906" s="35"/>
      <c r="J906" s="147"/>
      <c r="K906" s="147"/>
    </row>
    <row r="907" spans="9:11" x14ac:dyDescent="0.25">
      <c r="I907" s="35"/>
      <c r="J907" s="147"/>
      <c r="K907" s="147"/>
    </row>
    <row r="908" spans="9:11" x14ac:dyDescent="0.25">
      <c r="I908" s="35"/>
      <c r="J908" s="147"/>
      <c r="K908" s="147"/>
    </row>
    <row r="909" spans="9:11" x14ac:dyDescent="0.25">
      <c r="I909" s="35"/>
      <c r="J909" s="147"/>
      <c r="K909" s="147"/>
    </row>
    <row r="910" spans="9:11" x14ac:dyDescent="0.25">
      <c r="I910" s="35"/>
      <c r="J910" s="147"/>
      <c r="K910" s="147"/>
    </row>
    <row r="911" spans="9:11" x14ac:dyDescent="0.25">
      <c r="I911" s="35"/>
      <c r="J911" s="147"/>
      <c r="K911" s="147"/>
    </row>
    <row r="912" spans="9:11" x14ac:dyDescent="0.25">
      <c r="I912" s="35"/>
      <c r="J912" s="147"/>
      <c r="K912" s="147"/>
    </row>
    <row r="913" spans="9:11" x14ac:dyDescent="0.25">
      <c r="I913" s="35"/>
      <c r="J913" s="147"/>
      <c r="K913" s="147"/>
    </row>
    <row r="914" spans="9:11" x14ac:dyDescent="0.25">
      <c r="I914" s="35"/>
      <c r="J914" s="147"/>
      <c r="K914" s="147"/>
    </row>
    <row r="915" spans="9:11" x14ac:dyDescent="0.25">
      <c r="I915" s="35"/>
      <c r="J915" s="147"/>
      <c r="K915" s="147"/>
    </row>
    <row r="916" spans="9:11" x14ac:dyDescent="0.25">
      <c r="I916" s="35"/>
      <c r="J916" s="147"/>
      <c r="K916" s="147"/>
    </row>
    <row r="917" spans="9:11" x14ac:dyDescent="0.25">
      <c r="I917" s="35"/>
      <c r="J917" s="147"/>
      <c r="K917" s="147"/>
    </row>
    <row r="918" spans="9:11" x14ac:dyDescent="0.25">
      <c r="I918" s="35"/>
      <c r="J918" s="147"/>
      <c r="K918" s="147"/>
    </row>
    <row r="919" spans="9:11" x14ac:dyDescent="0.25">
      <c r="I919" s="35"/>
      <c r="J919" s="147"/>
      <c r="K919" s="147"/>
    </row>
    <row r="920" spans="9:11" x14ac:dyDescent="0.25">
      <c r="I920" s="35"/>
      <c r="J920" s="147"/>
      <c r="K920" s="147"/>
    </row>
    <row r="921" spans="9:11" x14ac:dyDescent="0.25">
      <c r="I921" s="35"/>
      <c r="J921" s="147"/>
      <c r="K921" s="147"/>
    </row>
    <row r="922" spans="9:11" x14ac:dyDescent="0.25">
      <c r="I922" s="35"/>
      <c r="J922" s="147"/>
      <c r="K922" s="147"/>
    </row>
    <row r="923" spans="9:11" x14ac:dyDescent="0.25">
      <c r="I923" s="35"/>
      <c r="J923" s="147"/>
      <c r="K923" s="147"/>
    </row>
    <row r="924" spans="9:11" x14ac:dyDescent="0.25">
      <c r="I924" s="35"/>
      <c r="J924" s="147"/>
      <c r="K924" s="147"/>
    </row>
    <row r="925" spans="9:11" x14ac:dyDescent="0.25">
      <c r="I925" s="35"/>
      <c r="J925" s="147"/>
      <c r="K925" s="147"/>
    </row>
    <row r="926" spans="9:11" x14ac:dyDescent="0.25">
      <c r="I926" s="35"/>
      <c r="J926" s="147"/>
      <c r="K926" s="147"/>
    </row>
    <row r="927" spans="9:11" x14ac:dyDescent="0.25">
      <c r="I927" s="35"/>
      <c r="J927" s="147"/>
      <c r="K927" s="147"/>
    </row>
    <row r="928" spans="9:11" x14ac:dyDescent="0.25">
      <c r="I928" s="35"/>
      <c r="J928" s="147"/>
      <c r="K928" s="147"/>
    </row>
    <row r="929" spans="9:11" x14ac:dyDescent="0.25">
      <c r="I929" s="35"/>
      <c r="J929" s="147"/>
      <c r="K929" s="147"/>
    </row>
    <row r="930" spans="9:11" x14ac:dyDescent="0.25">
      <c r="I930" s="35"/>
      <c r="J930" s="147"/>
      <c r="K930" s="147"/>
    </row>
    <row r="931" spans="9:11" x14ac:dyDescent="0.25">
      <c r="I931" s="35"/>
      <c r="J931" s="147"/>
      <c r="K931" s="147"/>
    </row>
    <row r="932" spans="9:11" x14ac:dyDescent="0.25">
      <c r="I932" s="35"/>
      <c r="J932" s="147"/>
      <c r="K932" s="147"/>
    </row>
    <row r="933" spans="9:11" x14ac:dyDescent="0.25">
      <c r="I933" s="35"/>
      <c r="J933" s="147"/>
      <c r="K933" s="147"/>
    </row>
    <row r="934" spans="9:11" x14ac:dyDescent="0.25">
      <c r="I934" s="35"/>
      <c r="J934" s="147"/>
      <c r="K934" s="147"/>
    </row>
    <row r="935" spans="9:11" x14ac:dyDescent="0.25">
      <c r="I935" s="35"/>
      <c r="J935" s="147"/>
      <c r="K935" s="147"/>
    </row>
    <row r="936" spans="9:11" x14ac:dyDescent="0.25">
      <c r="I936" s="35"/>
      <c r="J936" s="147"/>
      <c r="K936" s="147"/>
    </row>
    <row r="937" spans="9:11" x14ac:dyDescent="0.25">
      <c r="I937" s="35"/>
      <c r="J937" s="147"/>
      <c r="K937" s="147"/>
    </row>
    <row r="938" spans="9:11" x14ac:dyDescent="0.25">
      <c r="I938" s="35"/>
      <c r="J938" s="147"/>
      <c r="K938" s="147"/>
    </row>
    <row r="939" spans="9:11" x14ac:dyDescent="0.25">
      <c r="I939" s="35"/>
      <c r="J939" s="147"/>
      <c r="K939" s="147"/>
    </row>
    <row r="940" spans="9:11" x14ac:dyDescent="0.25">
      <c r="I940" s="35"/>
      <c r="J940" s="147"/>
      <c r="K940" s="147"/>
    </row>
    <row r="941" spans="9:11" x14ac:dyDescent="0.25">
      <c r="I941" s="35"/>
      <c r="J941" s="147"/>
      <c r="K941" s="147"/>
    </row>
    <row r="942" spans="9:11" x14ac:dyDescent="0.25">
      <c r="I942" s="35"/>
      <c r="J942" s="147"/>
      <c r="K942" s="147"/>
    </row>
    <row r="943" spans="9:11" x14ac:dyDescent="0.25">
      <c r="I943" s="35"/>
      <c r="J943" s="147"/>
      <c r="K943" s="147"/>
    </row>
    <row r="944" spans="9:11" x14ac:dyDescent="0.25">
      <c r="I944" s="35"/>
      <c r="J944" s="147"/>
      <c r="K944" s="147"/>
    </row>
    <row r="945" spans="9:11" x14ac:dyDescent="0.25">
      <c r="I945" s="35"/>
      <c r="J945" s="147"/>
      <c r="K945" s="147"/>
    </row>
    <row r="946" spans="9:11" x14ac:dyDescent="0.25">
      <c r="I946" s="35"/>
      <c r="J946" s="147"/>
      <c r="K946" s="147"/>
    </row>
    <row r="947" spans="9:11" x14ac:dyDescent="0.25">
      <c r="I947" s="35"/>
      <c r="J947" s="147"/>
      <c r="K947" s="147"/>
    </row>
    <row r="948" spans="9:11" x14ac:dyDescent="0.25">
      <c r="I948" s="35"/>
      <c r="J948" s="147"/>
      <c r="K948" s="147"/>
    </row>
    <row r="949" spans="9:11" x14ac:dyDescent="0.25">
      <c r="I949" s="35"/>
      <c r="J949" s="147"/>
      <c r="K949" s="147"/>
    </row>
    <row r="950" spans="9:11" x14ac:dyDescent="0.25">
      <c r="I950" s="35"/>
      <c r="J950" s="147"/>
      <c r="K950" s="147"/>
    </row>
    <row r="951" spans="9:11" x14ac:dyDescent="0.25">
      <c r="I951" s="35"/>
      <c r="J951" s="147"/>
      <c r="K951" s="147"/>
    </row>
    <row r="952" spans="9:11" x14ac:dyDescent="0.25">
      <c r="I952" s="35"/>
      <c r="J952" s="147"/>
      <c r="K952" s="147"/>
    </row>
    <row r="953" spans="9:11" x14ac:dyDescent="0.25">
      <c r="I953" s="35"/>
      <c r="J953" s="147"/>
      <c r="K953" s="147"/>
    </row>
    <row r="954" spans="9:11" x14ac:dyDescent="0.25">
      <c r="I954" s="35"/>
      <c r="J954" s="147"/>
      <c r="K954" s="147"/>
    </row>
    <row r="955" spans="9:11" x14ac:dyDescent="0.25">
      <c r="I955" s="35"/>
      <c r="J955" s="147"/>
      <c r="K955" s="147"/>
    </row>
    <row r="956" spans="9:11" x14ac:dyDescent="0.25">
      <c r="I956" s="35"/>
      <c r="J956" s="147"/>
      <c r="K956" s="147"/>
    </row>
    <row r="957" spans="9:11" x14ac:dyDescent="0.25">
      <c r="I957" s="35"/>
      <c r="J957" s="147"/>
      <c r="K957" s="147"/>
    </row>
    <row r="958" spans="9:11" x14ac:dyDescent="0.25">
      <c r="I958" s="35"/>
      <c r="J958" s="147"/>
      <c r="K958" s="147"/>
    </row>
    <row r="959" spans="9:11" x14ac:dyDescent="0.25">
      <c r="I959" s="35"/>
      <c r="J959" s="147"/>
      <c r="K959" s="147"/>
    </row>
    <row r="960" spans="9:11" x14ac:dyDescent="0.25">
      <c r="I960" s="35"/>
      <c r="J960" s="147"/>
      <c r="K960" s="147"/>
    </row>
    <row r="961" spans="9:11" x14ac:dyDescent="0.25">
      <c r="I961" s="35"/>
      <c r="J961" s="147"/>
      <c r="K961" s="147"/>
    </row>
    <row r="962" spans="9:11" x14ac:dyDescent="0.25">
      <c r="I962" s="35"/>
      <c r="J962" s="147"/>
      <c r="K962" s="147"/>
    </row>
    <row r="963" spans="9:11" x14ac:dyDescent="0.25">
      <c r="I963" s="35"/>
      <c r="J963" s="147"/>
      <c r="K963" s="147"/>
    </row>
    <row r="964" spans="9:11" x14ac:dyDescent="0.25">
      <c r="I964" s="35"/>
      <c r="J964" s="147"/>
      <c r="K964" s="147"/>
    </row>
    <row r="965" spans="9:11" x14ac:dyDescent="0.25">
      <c r="I965" s="35"/>
      <c r="J965" s="147"/>
      <c r="K965" s="147"/>
    </row>
    <row r="966" spans="9:11" x14ac:dyDescent="0.25">
      <c r="I966" s="35"/>
      <c r="J966" s="147"/>
      <c r="K966" s="147"/>
    </row>
    <row r="967" spans="9:11" x14ac:dyDescent="0.25">
      <c r="I967" s="35"/>
      <c r="J967" s="147"/>
      <c r="K967" s="147"/>
    </row>
    <row r="968" spans="9:11" x14ac:dyDescent="0.25">
      <c r="I968" s="35"/>
      <c r="J968" s="147"/>
      <c r="K968" s="147"/>
    </row>
    <row r="969" spans="9:11" x14ac:dyDescent="0.25">
      <c r="I969" s="35"/>
      <c r="J969" s="147"/>
      <c r="K969" s="147"/>
    </row>
    <row r="970" spans="9:11" x14ac:dyDescent="0.25">
      <c r="I970" s="35"/>
      <c r="J970" s="147"/>
      <c r="K970" s="147"/>
    </row>
    <row r="971" spans="9:11" x14ac:dyDescent="0.25">
      <c r="I971" s="35"/>
      <c r="J971" s="147"/>
      <c r="K971" s="147"/>
    </row>
    <row r="972" spans="9:11" x14ac:dyDescent="0.25">
      <c r="I972" s="35"/>
      <c r="J972" s="147"/>
      <c r="K972" s="147"/>
    </row>
    <row r="973" spans="9:11" x14ac:dyDescent="0.25">
      <c r="I973" s="35"/>
      <c r="J973" s="147"/>
      <c r="K973" s="147"/>
    </row>
    <row r="974" spans="9:11" x14ac:dyDescent="0.25">
      <c r="I974" s="35"/>
      <c r="J974" s="147"/>
      <c r="K974" s="147"/>
    </row>
    <row r="975" spans="9:11" x14ac:dyDescent="0.25">
      <c r="I975" s="35"/>
      <c r="J975" s="147"/>
      <c r="K975" s="147"/>
    </row>
    <row r="976" spans="9:11" x14ac:dyDescent="0.25">
      <c r="I976" s="35"/>
      <c r="J976" s="147"/>
      <c r="K976" s="147"/>
    </row>
    <row r="977" spans="9:11" x14ac:dyDescent="0.25">
      <c r="I977" s="35"/>
      <c r="J977" s="147"/>
      <c r="K977" s="147"/>
    </row>
    <row r="978" spans="9:11" x14ac:dyDescent="0.25">
      <c r="I978" s="35"/>
      <c r="J978" s="147"/>
      <c r="K978" s="147"/>
    </row>
    <row r="979" spans="9:11" x14ac:dyDescent="0.25">
      <c r="I979" s="35"/>
      <c r="J979" s="147"/>
      <c r="K979" s="147"/>
    </row>
    <row r="980" spans="9:11" x14ac:dyDescent="0.25">
      <c r="I980" s="35"/>
      <c r="J980" s="147"/>
      <c r="K980" s="147"/>
    </row>
    <row r="981" spans="9:11" x14ac:dyDescent="0.25">
      <c r="I981" s="35"/>
      <c r="J981" s="147"/>
      <c r="K981" s="147"/>
    </row>
    <row r="982" spans="9:11" x14ac:dyDescent="0.25">
      <c r="I982" s="35"/>
      <c r="J982" s="147"/>
      <c r="K982" s="147"/>
    </row>
    <row r="983" spans="9:11" x14ac:dyDescent="0.25">
      <c r="I983" s="35"/>
      <c r="J983" s="147"/>
      <c r="K983" s="147"/>
    </row>
    <row r="984" spans="9:11" x14ac:dyDescent="0.25">
      <c r="I984" s="35"/>
      <c r="J984" s="147"/>
      <c r="K984" s="147"/>
    </row>
    <row r="985" spans="9:11" x14ac:dyDescent="0.25">
      <c r="I985" s="35"/>
      <c r="J985" s="147"/>
      <c r="K985" s="147"/>
    </row>
    <row r="986" spans="9:11" x14ac:dyDescent="0.25">
      <c r="I986" s="35"/>
      <c r="J986" s="147"/>
      <c r="K986" s="147"/>
    </row>
  </sheetData>
  <sheetProtection algorithmName="SHA-512" hashValue="r7i85skMv5oI+VYskcER9syCq5WJI7oaqvx2T5s/txMBVD5ilBjIbvouelSInWcg/mfvw8pqxl83GHTysvxrKA==" saltValue="UvcuZlL5/Kp2EFKU8Cmnfw==" spinCount="100000" sheet="1" objects="1" scenarios="1" selectLockedCells="1"/>
  <mergeCells count="5">
    <mergeCell ref="C2:D2"/>
    <mergeCell ref="C3:D3"/>
    <mergeCell ref="C5:D5"/>
    <mergeCell ref="C6:D6"/>
    <mergeCell ref="C7:D7"/>
  </mergeCells>
  <conditionalFormatting sqref="D12 D15:D17 D20:D26 D8:D9">
    <cfRule type="containsText" dxfId="3" priority="14" operator="containsText" text="All sections">
      <formula>NOT(ISERROR(SEARCH("All sections",D8)))</formula>
    </cfRule>
    <cfRule type="containsText" dxfId="2" priority="16" operator="containsText" text="Please">
      <formula>NOT(ISERROR(SEARCH("Please",D8)))</formula>
    </cfRule>
  </conditionalFormatting>
  <conditionalFormatting sqref="D20:D26">
    <cfRule type="containsText" dxfId="1" priority="1" operator="containsText" text="This sector was not selected">
      <formula>NOT(ISERROR(SEARCH("This sector was not selected",D20)))</formula>
    </cfRule>
  </conditionalFormatting>
  <conditionalFormatting sqref="D17">
    <cfRule type="containsText" dxfId="0" priority="8" operator="containsText" text="not flammable">
      <formula>NOT(ISERROR(SEARCH("not flammable",D17)))</formula>
    </cfRule>
  </conditionalFormatting>
  <pageMargins left="0.7" right="0.7" top="0.75" bottom="0.75" header="0.3" footer="0.3"/>
  <pageSetup scale="62" orientation="portrait" r:id="rId1"/>
  <headerFooter>
    <oddHeader>&amp;CRESPONSE CHECKER</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59999389629810485"/>
    <pageSetUpPr fitToPage="1"/>
  </sheetPr>
  <dimension ref="A1:N16"/>
  <sheetViews>
    <sheetView zoomScaleNormal="100" workbookViewId="0">
      <selection activeCell="D10" sqref="D10"/>
    </sheetView>
  </sheetViews>
  <sheetFormatPr defaultColWidth="9.28515625" defaultRowHeight="15" x14ac:dyDescent="0.25"/>
  <cols>
    <col min="1" max="1" width="3.5703125" style="2" customWidth="1"/>
    <col min="2" max="2" width="3.5703125" style="1" customWidth="1"/>
    <col min="3" max="3" width="93" style="1" customWidth="1"/>
    <col min="4" max="4" width="12.7109375" style="1" customWidth="1"/>
    <col min="5" max="5" width="5" style="1" customWidth="1"/>
    <col min="6" max="6" width="3.7109375" style="2" customWidth="1"/>
    <col min="7" max="16384" width="9.28515625" style="1"/>
  </cols>
  <sheetData>
    <row r="1" spans="3:14" s="2" customFormat="1" x14ac:dyDescent="0.25"/>
    <row r="2" spans="3:14" x14ac:dyDescent="0.25">
      <c r="C2" s="289"/>
      <c r="D2" s="289"/>
      <c r="E2" s="30"/>
    </row>
    <row r="3" spans="3:14" ht="44.25" customHeight="1" x14ac:dyDescent="0.25">
      <c r="C3" s="290" t="s">
        <v>73</v>
      </c>
      <c r="D3" s="290"/>
      <c r="E3" s="3"/>
      <c r="N3" s="13"/>
    </row>
    <row r="4" spans="3:14" ht="23.25" customHeight="1" x14ac:dyDescent="0.25">
      <c r="C4" s="295" t="s">
        <v>105</v>
      </c>
      <c r="D4" s="295"/>
      <c r="E4" s="3"/>
      <c r="N4" s="13"/>
    </row>
    <row r="5" spans="3:14" ht="30" customHeight="1" x14ac:dyDescent="0.25">
      <c r="C5" s="39" t="s">
        <v>172</v>
      </c>
      <c r="D5" s="39"/>
      <c r="E5" s="29"/>
      <c r="N5" s="13"/>
    </row>
    <row r="6" spans="3:14" ht="207.75" customHeight="1" x14ac:dyDescent="0.25">
      <c r="C6" s="363" t="s">
        <v>88</v>
      </c>
      <c r="D6" s="363"/>
      <c r="E6" s="29"/>
      <c r="N6" s="13"/>
    </row>
    <row r="7" spans="3:14" x14ac:dyDescent="0.25">
      <c r="C7" s="364" t="s">
        <v>322</v>
      </c>
      <c r="D7" s="364"/>
    </row>
    <row r="8" spans="3:14" x14ac:dyDescent="0.25">
      <c r="C8" s="234"/>
      <c r="D8" s="235"/>
    </row>
    <row r="9" spans="3:14" x14ac:dyDescent="0.25">
      <c r="C9" s="40" t="s">
        <v>173</v>
      </c>
      <c r="D9" s="40" t="s">
        <v>89</v>
      </c>
    </row>
    <row r="10" spans="3:14" x14ac:dyDescent="0.25">
      <c r="C10" s="89"/>
      <c r="D10" s="89"/>
    </row>
    <row r="11" spans="3:14" x14ac:dyDescent="0.25">
      <c r="C11" s="40" t="s">
        <v>90</v>
      </c>
      <c r="D11" s="40" t="s">
        <v>89</v>
      </c>
    </row>
    <row r="12" spans="3:14" x14ac:dyDescent="0.25">
      <c r="C12" s="89"/>
      <c r="D12" s="89"/>
    </row>
    <row r="13" spans="3:14" x14ac:dyDescent="0.25">
      <c r="C13" s="40" t="s">
        <v>91</v>
      </c>
      <c r="D13" s="40" t="s">
        <v>92</v>
      </c>
    </row>
    <row r="14" spans="3:14" x14ac:dyDescent="0.25">
      <c r="C14" s="89"/>
      <c r="D14" s="89"/>
    </row>
    <row r="15" spans="3:14" x14ac:dyDescent="0.25">
      <c r="C15" s="40" t="s">
        <v>90</v>
      </c>
      <c r="D15" s="40" t="s">
        <v>89</v>
      </c>
    </row>
    <row r="16" spans="3:14" x14ac:dyDescent="0.25">
      <c r="C16" s="89"/>
      <c r="D16" s="89"/>
    </row>
  </sheetData>
  <sheetProtection algorithmName="SHA-512" hashValue="y2U4P5htqZnQnJTPlYT/3YmlTLJI2p3FzGO/IZQtLSjhEf9vjmi8eV3zQTZEDfTgEjXbOOjjCe2F8ltRX4aguw==" saltValue="WKfYTOzbs5SQKLW0/DhbeA==" spinCount="100000" sheet="1" formatCells="0" formatRows="0" insertRows="0" deleteColumns="0" selectLockedCells="1"/>
  <mergeCells count="5">
    <mergeCell ref="C2:D2"/>
    <mergeCell ref="C3:D3"/>
    <mergeCell ref="C6:D6"/>
    <mergeCell ref="C7:D7"/>
    <mergeCell ref="C4:D4"/>
  </mergeCells>
  <printOptions horizontalCentered="1"/>
  <pageMargins left="0.25" right="0.25" top="0.75" bottom="0.75" header="0.3" footer="0.3"/>
  <pageSetup scale="89" orientation="portrait" r:id="rId1"/>
  <headerFooter>
    <oddHeader>&amp;CPart VII: Certification</oddHeader>
    <oddFooter>&amp;CNOTE: Please [Bracket] the information you claim as confidential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DD680E62FC6DE48BEE2CEE180C6303D" ma:contentTypeVersion="4" ma:contentTypeDescription="Create a new document." ma:contentTypeScope="" ma:versionID="2d213d1cc612255e763b18ceb0010c8f">
  <xsd:schema xmlns:xsd="http://www.w3.org/2001/XMLSchema" xmlns:xs="http://www.w3.org/2001/XMLSchema" xmlns:p="http://schemas.microsoft.com/office/2006/metadata/properties" xmlns:ns2="d7cf18aa-a23d-4164-8ee0-fb40d519ff34" targetNamespace="http://schemas.microsoft.com/office/2006/metadata/properties" ma:root="true" ma:fieldsID="47285cc64909783bd8ab4ad01ac5d4e0" ns2:_="">
    <xsd:import namespace="d7cf18aa-a23d-4164-8ee0-fb40d519ff3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cf18aa-a23d-4164-8ee0-fb40d519ff3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FE35D51-8BCC-4118-A292-9F114201CD40}">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d7cf18aa-a23d-4164-8ee0-fb40d519ff34"/>
    <ds:schemaRef ds:uri="http://www.w3.org/XML/1998/namespace"/>
    <ds:schemaRef ds:uri="http://purl.org/dc/dcmitype/"/>
  </ds:schemaRefs>
</ds:datastoreItem>
</file>

<file path=customXml/itemProps2.xml><?xml version="1.0" encoding="utf-8"?>
<ds:datastoreItem xmlns:ds="http://schemas.openxmlformats.org/officeDocument/2006/customXml" ds:itemID="{B318B87F-94CA-4AE5-A1C9-E8CE135D61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cf18aa-a23d-4164-8ee0-fb40d519ff3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815746C-5A82-416F-B1D9-156445BB780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18</vt:i4>
      </vt:variant>
    </vt:vector>
  </HeadingPairs>
  <TitlesOfParts>
    <vt:vector size="26" baseType="lpstr">
      <vt:lpstr>Part I Introduction &amp; CBI</vt:lpstr>
      <vt:lpstr>Part II Contact Information</vt:lpstr>
      <vt:lpstr>Part III General Information</vt:lpstr>
      <vt:lpstr>Part IV Sector-Specific</vt:lpstr>
      <vt:lpstr>Part V Additional Information</vt:lpstr>
      <vt:lpstr>Part VI Attachments</vt:lpstr>
      <vt:lpstr>Response Checker</vt:lpstr>
      <vt:lpstr>Part VII Certification</vt:lpstr>
      <vt:lpstr>ACI</vt:lpstr>
      <vt:lpstr>Aerosols</vt:lpstr>
      <vt:lpstr>Fire</vt:lpstr>
      <vt:lpstr>Foams</vt:lpstr>
      <vt:lpstr>'Part I Introduction &amp; CBI'!Print_Area</vt:lpstr>
      <vt:lpstr>'Part II Contact Information'!Print_Area</vt:lpstr>
      <vt:lpstr>'Part III General Information'!Print_Area</vt:lpstr>
      <vt:lpstr>'Part IV Sector-Specific'!Print_Area</vt:lpstr>
      <vt:lpstr>'Part V Additional Information'!Print_Area</vt:lpstr>
      <vt:lpstr>'Part VI Attachments'!Print_Area</vt:lpstr>
      <vt:lpstr>'Part VII Certification'!Print_Area</vt:lpstr>
      <vt:lpstr>'Response Checker'!Print_Area</vt:lpstr>
      <vt:lpstr>RefAC</vt:lpstr>
      <vt:lpstr>Sectors</vt:lpstr>
      <vt:lpstr>Solvents</vt:lpstr>
      <vt:lpstr>Sterilants</vt:lpstr>
      <vt:lpstr>Tobacco</vt:lpstr>
      <vt:lpstr>YN</vt:lpstr>
    </vt:vector>
  </TitlesOfParts>
  <Company>Windows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Ferenchiak, Rebecca</dc:creator>
  <cp:lastModifiedBy>ECOS</cp:lastModifiedBy>
  <cp:lastPrinted>2020-12-09T13:21:10Z</cp:lastPrinted>
  <dcterms:created xsi:type="dcterms:W3CDTF">2014-07-16T23:55:20Z</dcterms:created>
  <dcterms:modified xsi:type="dcterms:W3CDTF">2021-01-14T21:26:00Z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0x0101009DD680E62FC6DE48BEE2CEE180C6303D</vt:lpwstr>
  </property>
</Properties>
</file>