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filterPrivacy="1"/>
  <xr:revisionPtr revIDLastSave="0" documentId="8_{2F3648F3-CB2A-4DFF-940C-7502B1C38D02}" xr6:coauthVersionLast="45" xr6:coauthVersionMax="45" xr10:uidLastSave="{00000000-0000-0000-0000-000000000000}"/>
  <bookViews>
    <workbookView xWindow="-110" yWindow="-110" windowWidth="19420" windowHeight="10420" tabRatio="846" activeTab="1" xr2:uid="{00000000-000D-0000-FFFF-FFFF00000000}"/>
  </bookViews>
  <sheets>
    <sheet name="OVERVIEW --&gt;" sheetId="17" r:id="rId1"/>
    <sheet name="Introduction" sheetId="15" r:id="rId2"/>
    <sheet name="Instructions" sheetId="7" r:id="rId3"/>
    <sheet name="Line References" sheetId="16" r:id="rId4"/>
    <sheet name="INPUTS --&gt;" sheetId="18" r:id="rId5"/>
    <sheet name="General Inputs" sheetId="8" r:id="rId6"/>
    <sheet name="Financial Inputs" sheetId="9" r:id="rId7"/>
    <sheet name="Financial Inputs Clean" sheetId="2" state="hidden" r:id="rId8"/>
    <sheet name="OUTPUTS --&gt;" sheetId="19" r:id="rId9"/>
    <sheet name="Financial Profile Monthly" sheetId="10" r:id="rId10"/>
    <sheet name="Financial Profile YTD" sheetId="13" r:id="rId11"/>
    <sheet name="Financial Charts Data" sheetId="14" state="hidden" r:id="rId12"/>
    <sheet name="Financial Charts" sheetId="12" r:id="rId13"/>
    <sheet name="Background Data" sheetId="5" state="hidden" r:id="rId14"/>
  </sheets>
  <definedNames>
    <definedName name="_xlnm.Print_Area" localSheetId="13">'Background Data'!$B$1:$N$19</definedName>
    <definedName name="_xlnm.Print_Area" localSheetId="12">'Financial Charts'!$B$1:$P$60</definedName>
    <definedName name="_xlnm.Print_Area" localSheetId="11">'Financial Charts Data'!$B$1:$N$42</definedName>
    <definedName name="_xlnm.Print_Area" localSheetId="6">'Financial Inputs'!$B$1:$N$81</definedName>
    <definedName name="_xlnm.Print_Area" localSheetId="7">'Financial Inputs Clean'!$B$1:$N$81</definedName>
    <definedName name="_xlnm.Print_Area" localSheetId="9">'Financial Profile Monthly'!$B$1:$BV$38</definedName>
    <definedName name="_xlnm.Print_Area" localSheetId="10">'Financial Profile YTD'!$B$1:$O$41</definedName>
    <definedName name="_xlnm.Print_Area" localSheetId="5">'General Inputs'!$B$1:$H$27</definedName>
    <definedName name="_xlnm.Print_Area" localSheetId="4">'INPUTS --&gt;'!$B$1:$K$5</definedName>
    <definedName name="_xlnm.Print_Area" localSheetId="2">Instructions!$B$1:$D$33</definedName>
    <definedName name="_xlnm.Print_Area" localSheetId="1">Introduction!$B$1:$D$41</definedName>
    <definedName name="_xlnm.Print_Area" localSheetId="3">'Line References'!$B$1:$C$15</definedName>
    <definedName name="_xlnm.Print_Area" localSheetId="8">'OUTPUTS --&gt;'!$B$1:$K$5</definedName>
    <definedName name="_xlnm.Print_Area" localSheetId="0">'OVERVIEW --&gt;'!$B$1:$K$5</definedName>
    <definedName name="_xlnm.Print_Titles" localSheetId="6">'Financial Inputs'!$1:$4</definedName>
    <definedName name="_xlnm.Print_Titles" localSheetId="7">'Financial Inputs Clean'!$1:$4</definedName>
    <definedName name="_xlnm.Print_Titles" localSheetId="9">'Financial Profile Monthly'!$B:$B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8" i="13" l="1"/>
  <c r="K37" i="13"/>
  <c r="K36" i="13"/>
  <c r="K32" i="13"/>
  <c r="K31" i="13"/>
  <c r="K30" i="13"/>
  <c r="K29" i="13"/>
  <c r="K27" i="13"/>
  <c r="K26" i="13"/>
  <c r="K25" i="13"/>
  <c r="K21" i="13"/>
  <c r="K20" i="13"/>
  <c r="K19" i="13"/>
  <c r="K18" i="13"/>
  <c r="K17" i="13"/>
  <c r="K14" i="13"/>
  <c r="K13" i="13"/>
  <c r="K12" i="13"/>
  <c r="O38" i="13"/>
  <c r="O37" i="13"/>
  <c r="O36" i="13"/>
  <c r="O32" i="13"/>
  <c r="O31" i="13"/>
  <c r="O30" i="13"/>
  <c r="O29" i="13"/>
  <c r="O27" i="13"/>
  <c r="O26" i="13"/>
  <c r="O25" i="13"/>
  <c r="O21" i="13"/>
  <c r="O20" i="13"/>
  <c r="O19" i="13"/>
  <c r="O18" i="13"/>
  <c r="O17" i="13"/>
  <c r="O14" i="13"/>
  <c r="O13" i="13"/>
  <c r="O12" i="13"/>
  <c r="H37" i="13" l="1" a="1"/>
  <c r="H37" i="13" s="1"/>
  <c r="H29" i="13" a="1"/>
  <c r="H29" i="13" s="1"/>
  <c r="J3" i="13" l="1"/>
  <c r="J5" i="13" l="1"/>
  <c r="H7" i="13" l="1"/>
  <c r="G7" i="13"/>
  <c r="F7" i="13"/>
  <c r="E7" i="13"/>
  <c r="D7" i="13"/>
  <c r="C7" i="13"/>
  <c r="K39" i="14" l="1"/>
  <c r="J39" i="14" s="1"/>
  <c r="I39" i="14" s="1"/>
  <c r="H39" i="14" s="1"/>
  <c r="G39" i="14" s="1"/>
  <c r="F39" i="14" s="1"/>
  <c r="B35" i="14"/>
  <c r="B34" i="14" s="1"/>
  <c r="B33" i="14" s="1"/>
  <c r="B32" i="14" s="1"/>
  <c r="B31" i="14" s="1"/>
  <c r="B30" i="14" s="1"/>
  <c r="B15" i="14"/>
  <c r="B14" i="14" s="1"/>
  <c r="B13" i="14" s="1"/>
  <c r="B12" i="14" s="1"/>
  <c r="B11" i="14" s="1"/>
  <c r="B10" i="14" s="1"/>
  <c r="B25" i="14"/>
  <c r="B24" i="14" s="1"/>
  <c r="B23" i="14" s="1"/>
  <c r="B22" i="14" s="1"/>
  <c r="B21" i="14" s="1"/>
  <c r="B20" i="14" s="1"/>
  <c r="J6" i="13"/>
  <c r="M5" i="13"/>
  <c r="C70" i="2"/>
  <c r="C57" i="2"/>
  <c r="C44" i="2"/>
  <c r="C31" i="2"/>
  <c r="C18" i="2"/>
  <c r="C5" i="2"/>
  <c r="C74" i="2" l="1"/>
  <c r="D74" i="2"/>
  <c r="E74" i="2"/>
  <c r="F74" i="2"/>
  <c r="G74" i="2"/>
  <c r="H74" i="2"/>
  <c r="I74" i="2"/>
  <c r="J74" i="2"/>
  <c r="K74" i="2"/>
  <c r="L74" i="2"/>
  <c r="M74" i="2"/>
  <c r="N74" i="2"/>
  <c r="C75" i="2"/>
  <c r="D75" i="2"/>
  <c r="E75" i="2"/>
  <c r="F75" i="2"/>
  <c r="G75" i="2"/>
  <c r="H75" i="2"/>
  <c r="I75" i="2"/>
  <c r="J75" i="2"/>
  <c r="K75" i="2"/>
  <c r="L75" i="2"/>
  <c r="M75" i="2"/>
  <c r="N75" i="2"/>
  <c r="C76" i="2"/>
  <c r="D76" i="2"/>
  <c r="E76" i="2"/>
  <c r="F76" i="2"/>
  <c r="G76" i="2"/>
  <c r="H76" i="2"/>
  <c r="I76" i="2"/>
  <c r="J76" i="2"/>
  <c r="K76" i="2"/>
  <c r="L76" i="2"/>
  <c r="M76" i="2"/>
  <c r="N76" i="2"/>
  <c r="C77" i="2"/>
  <c r="D77" i="2"/>
  <c r="E77" i="2"/>
  <c r="F77" i="2"/>
  <c r="G77" i="2"/>
  <c r="H77" i="2"/>
  <c r="I77" i="2"/>
  <c r="J77" i="2"/>
  <c r="K77" i="2"/>
  <c r="L77" i="2"/>
  <c r="M77" i="2"/>
  <c r="N77" i="2"/>
  <c r="C78" i="2"/>
  <c r="D78" i="2"/>
  <c r="E78" i="2"/>
  <c r="F78" i="2"/>
  <c r="G78" i="2"/>
  <c r="H78" i="2"/>
  <c r="I78" i="2"/>
  <c r="J78" i="2"/>
  <c r="K78" i="2"/>
  <c r="L78" i="2"/>
  <c r="M78" i="2"/>
  <c r="N78" i="2"/>
  <c r="C79" i="2"/>
  <c r="D79" i="2"/>
  <c r="E79" i="2"/>
  <c r="F79" i="2"/>
  <c r="G79" i="2"/>
  <c r="H79" i="2"/>
  <c r="I79" i="2"/>
  <c r="J79" i="2"/>
  <c r="K79" i="2"/>
  <c r="L79" i="2"/>
  <c r="M79" i="2"/>
  <c r="N79" i="2"/>
  <c r="C80" i="2"/>
  <c r="D80" i="2"/>
  <c r="E80" i="2"/>
  <c r="F80" i="2"/>
  <c r="G80" i="2"/>
  <c r="H80" i="2"/>
  <c r="I80" i="2"/>
  <c r="J80" i="2"/>
  <c r="K80" i="2"/>
  <c r="L80" i="2"/>
  <c r="M80" i="2"/>
  <c r="N80" i="2"/>
  <c r="C81" i="2"/>
  <c r="D81" i="2"/>
  <c r="E81" i="2"/>
  <c r="F81" i="2"/>
  <c r="G81" i="2"/>
  <c r="H81" i="2"/>
  <c r="I81" i="2"/>
  <c r="J81" i="2"/>
  <c r="K81" i="2"/>
  <c r="L81" i="2"/>
  <c r="M81" i="2"/>
  <c r="N81" i="2"/>
  <c r="C70" i="9" l="1"/>
  <c r="C6" i="13" s="1"/>
  <c r="C57" i="9"/>
  <c r="C44" i="9"/>
  <c r="C31" i="9"/>
  <c r="C18" i="9"/>
  <c r="C5" i="9"/>
  <c r="G6" i="13" l="1"/>
  <c r="E6" i="13"/>
  <c r="H6" i="13"/>
  <c r="F6" i="13"/>
  <c r="D6" i="13"/>
  <c r="BH5" i="10"/>
  <c r="BI5" i="10"/>
  <c r="BG5" i="10"/>
  <c r="BE5" i="10"/>
  <c r="BC5" i="10"/>
  <c r="BA5" i="10"/>
  <c r="AY5" i="10"/>
  <c r="BJ5" i="10"/>
  <c r="BF5" i="10"/>
  <c r="BD5" i="10"/>
  <c r="BB5" i="10"/>
  <c r="AZ5" i="10"/>
  <c r="AL5" i="10"/>
  <c r="AJ5" i="10"/>
  <c r="AH5" i="10"/>
  <c r="AF5" i="10"/>
  <c r="AD5" i="10"/>
  <c r="AK5" i="10"/>
  <c r="AI5" i="10"/>
  <c r="AG5" i="10"/>
  <c r="AE5" i="10"/>
  <c r="AC5" i="10"/>
  <c r="AA5" i="10"/>
  <c r="AB5" i="10"/>
  <c r="N5" i="10"/>
  <c r="L5" i="10"/>
  <c r="J5" i="10"/>
  <c r="H5" i="10"/>
  <c r="F5" i="10"/>
  <c r="D5" i="10"/>
  <c r="M5" i="10"/>
  <c r="K5" i="10"/>
  <c r="I5" i="10"/>
  <c r="G5" i="10"/>
  <c r="E5" i="10"/>
  <c r="C5" i="10"/>
  <c r="BV5" i="10"/>
  <c r="BU5" i="10"/>
  <c r="BS5" i="10"/>
  <c r="BQ5" i="10"/>
  <c r="BO5" i="10"/>
  <c r="BM5" i="10"/>
  <c r="BK5" i="10"/>
  <c r="BT5" i="10"/>
  <c r="BR5" i="10"/>
  <c r="BP5" i="10"/>
  <c r="BN5" i="10"/>
  <c r="BL5" i="10"/>
  <c r="AX5" i="10"/>
  <c r="AV5" i="10"/>
  <c r="AP5" i="10"/>
  <c r="AW5" i="10"/>
  <c r="AU5" i="10"/>
  <c r="AS5" i="10"/>
  <c r="AQ5" i="10"/>
  <c r="AO5" i="10"/>
  <c r="AM5" i="10"/>
  <c r="AT5" i="10"/>
  <c r="AR5" i="10"/>
  <c r="AN5" i="10"/>
  <c r="Z5" i="10"/>
  <c r="X5" i="10"/>
  <c r="V5" i="10"/>
  <c r="T5" i="10"/>
  <c r="R5" i="10"/>
  <c r="P5" i="10"/>
  <c r="Y5" i="10"/>
  <c r="W5" i="10"/>
  <c r="U5" i="10"/>
  <c r="S5" i="10"/>
  <c r="Q5" i="10"/>
  <c r="O5" i="10"/>
  <c r="I12" i="5"/>
  <c r="I11" i="5"/>
  <c r="I10" i="5"/>
  <c r="I9" i="5"/>
  <c r="K12" i="5"/>
  <c r="K11" i="5"/>
  <c r="K10" i="5"/>
  <c r="K9" i="5"/>
  <c r="K8" i="5"/>
  <c r="I8" i="5"/>
  <c r="M8" i="5" s="1"/>
  <c r="L9" i="5" l="1"/>
  <c r="L11" i="5"/>
  <c r="L10" i="5"/>
  <c r="L12" i="5"/>
  <c r="M9" i="5"/>
  <c r="M11" i="5"/>
  <c r="L8" i="5"/>
  <c r="M10" i="5"/>
  <c r="M12" i="5"/>
  <c r="M6" i="13" l="1"/>
  <c r="B5" i="14"/>
  <c r="C5" i="12"/>
  <c r="B3" i="13" l="1"/>
  <c r="B37" i="14"/>
  <c r="B42" i="14" l="1"/>
  <c r="B41" i="14"/>
  <c r="B40" i="14"/>
  <c r="I51" i="2" l="1"/>
  <c r="D50" i="2"/>
  <c r="N38" i="2"/>
  <c r="M51" i="2"/>
  <c r="J38" i="2"/>
  <c r="F38" i="2"/>
  <c r="E51" i="2"/>
  <c r="M37" i="2"/>
  <c r="L50" i="2"/>
  <c r="I37" i="2"/>
  <c r="E37" i="2"/>
  <c r="L36" i="2"/>
  <c r="K49" i="2"/>
  <c r="H36" i="2"/>
  <c r="G49" i="2"/>
  <c r="D36" i="2"/>
  <c r="C36" i="2"/>
  <c r="L35" i="2"/>
  <c r="K35" i="2"/>
  <c r="H35" i="2"/>
  <c r="D35" i="2"/>
  <c r="C35" i="2"/>
  <c r="C22" i="2"/>
  <c r="D22" i="2"/>
  <c r="E22" i="2"/>
  <c r="F22" i="2"/>
  <c r="G22" i="2"/>
  <c r="H22" i="2"/>
  <c r="I22" i="2"/>
  <c r="J22" i="2"/>
  <c r="K22" i="2"/>
  <c r="L22" i="2"/>
  <c r="M22" i="2"/>
  <c r="N22" i="2"/>
  <c r="C23" i="2"/>
  <c r="D23" i="2"/>
  <c r="E23" i="2"/>
  <c r="F23" i="2"/>
  <c r="G23" i="2"/>
  <c r="H23" i="2"/>
  <c r="I23" i="2"/>
  <c r="J23" i="2"/>
  <c r="K23" i="2"/>
  <c r="L23" i="2"/>
  <c r="M23" i="2"/>
  <c r="N23" i="2"/>
  <c r="C26" i="2"/>
  <c r="D26" i="2"/>
  <c r="E26" i="2"/>
  <c r="F26" i="2"/>
  <c r="G26" i="2"/>
  <c r="H26" i="2"/>
  <c r="I26" i="2"/>
  <c r="J26" i="2"/>
  <c r="K26" i="2"/>
  <c r="L26" i="2"/>
  <c r="M26" i="2"/>
  <c r="N26" i="2"/>
  <c r="C27" i="2"/>
  <c r="D27" i="2"/>
  <c r="E27" i="2"/>
  <c r="F27" i="2"/>
  <c r="G27" i="2"/>
  <c r="H27" i="2"/>
  <c r="I27" i="2"/>
  <c r="J27" i="2"/>
  <c r="K27" i="2"/>
  <c r="L27" i="2"/>
  <c r="M27" i="2"/>
  <c r="N27" i="2"/>
  <c r="C28" i="2"/>
  <c r="D28" i="2"/>
  <c r="E28" i="2"/>
  <c r="F28" i="2"/>
  <c r="G28" i="2"/>
  <c r="H28" i="2"/>
  <c r="I28" i="2"/>
  <c r="J28" i="2"/>
  <c r="K28" i="2"/>
  <c r="L28" i="2"/>
  <c r="M28" i="2"/>
  <c r="N28" i="2"/>
  <c r="C29" i="2"/>
  <c r="D29" i="2"/>
  <c r="E29" i="2"/>
  <c r="F29" i="2"/>
  <c r="G29" i="2"/>
  <c r="H29" i="2"/>
  <c r="I29" i="2"/>
  <c r="J29" i="2"/>
  <c r="K29" i="2"/>
  <c r="L29" i="2"/>
  <c r="M29" i="2"/>
  <c r="N29" i="2"/>
  <c r="E35" i="2"/>
  <c r="I35" i="2"/>
  <c r="J35" i="2"/>
  <c r="M35" i="2"/>
  <c r="N35" i="2"/>
  <c r="F36" i="2"/>
  <c r="G36" i="2"/>
  <c r="J36" i="2"/>
  <c r="K36" i="2"/>
  <c r="N36" i="2"/>
  <c r="D37" i="2"/>
  <c r="G37" i="2"/>
  <c r="H37" i="2"/>
  <c r="K37" i="2"/>
  <c r="L37" i="2"/>
  <c r="D38" i="2"/>
  <c r="E38" i="2"/>
  <c r="H38" i="2"/>
  <c r="I38" i="2"/>
  <c r="L38" i="2"/>
  <c r="M38" i="2"/>
  <c r="C39" i="2"/>
  <c r="D39" i="2"/>
  <c r="E39" i="2"/>
  <c r="F39" i="2"/>
  <c r="G39" i="2"/>
  <c r="H39" i="2"/>
  <c r="I39" i="2"/>
  <c r="J39" i="2"/>
  <c r="K39" i="2"/>
  <c r="L39" i="2"/>
  <c r="M39" i="2"/>
  <c r="N39" i="2"/>
  <c r="C40" i="2"/>
  <c r="D40" i="2"/>
  <c r="E40" i="2"/>
  <c r="F40" i="2"/>
  <c r="G40" i="2"/>
  <c r="H40" i="2"/>
  <c r="I40" i="2"/>
  <c r="J40" i="2"/>
  <c r="K40" i="2"/>
  <c r="L40" i="2"/>
  <c r="M40" i="2"/>
  <c r="N40" i="2"/>
  <c r="C41" i="2"/>
  <c r="D41" i="2"/>
  <c r="E41" i="2"/>
  <c r="F41" i="2"/>
  <c r="G41" i="2"/>
  <c r="H41" i="2"/>
  <c r="I41" i="2"/>
  <c r="J41" i="2"/>
  <c r="K41" i="2"/>
  <c r="L41" i="2"/>
  <c r="M41" i="2"/>
  <c r="N41" i="2"/>
  <c r="C42" i="2"/>
  <c r="D42" i="2"/>
  <c r="E42" i="2"/>
  <c r="F42" i="2"/>
  <c r="G42" i="2"/>
  <c r="H42" i="2"/>
  <c r="I42" i="2"/>
  <c r="J42" i="2"/>
  <c r="K42" i="2"/>
  <c r="L42" i="2"/>
  <c r="M42" i="2"/>
  <c r="N42" i="2"/>
  <c r="C52" i="2"/>
  <c r="D52" i="2"/>
  <c r="E52" i="2"/>
  <c r="F52" i="2"/>
  <c r="G52" i="2"/>
  <c r="H52" i="2"/>
  <c r="I52" i="2"/>
  <c r="J52" i="2"/>
  <c r="K52" i="2"/>
  <c r="L52" i="2"/>
  <c r="M52" i="2"/>
  <c r="N52" i="2"/>
  <c r="C53" i="2"/>
  <c r="D53" i="2"/>
  <c r="E53" i="2"/>
  <c r="F53" i="2"/>
  <c r="G53" i="2"/>
  <c r="H53" i="2"/>
  <c r="I53" i="2"/>
  <c r="J53" i="2"/>
  <c r="K53" i="2"/>
  <c r="L53" i="2"/>
  <c r="M53" i="2"/>
  <c r="N53" i="2"/>
  <c r="C54" i="2"/>
  <c r="D54" i="2"/>
  <c r="E54" i="2"/>
  <c r="F54" i="2"/>
  <c r="G54" i="2"/>
  <c r="H54" i="2"/>
  <c r="I54" i="2"/>
  <c r="J54" i="2"/>
  <c r="K54" i="2"/>
  <c r="L54" i="2"/>
  <c r="M54" i="2"/>
  <c r="N54" i="2"/>
  <c r="C55" i="2"/>
  <c r="D55" i="2"/>
  <c r="E55" i="2"/>
  <c r="F55" i="2"/>
  <c r="G55" i="2"/>
  <c r="H55" i="2"/>
  <c r="I55" i="2"/>
  <c r="J55" i="2"/>
  <c r="K55" i="2"/>
  <c r="L55" i="2"/>
  <c r="M55" i="2"/>
  <c r="N55" i="2"/>
  <c r="C9" i="2"/>
  <c r="BK24" i="10" s="1"/>
  <c r="C15" i="14" l="1" a="1"/>
  <c r="C15" i="14" s="1"/>
  <c r="G48" i="2"/>
  <c r="E48" i="2"/>
  <c r="I48" i="2"/>
  <c r="M48" i="2"/>
  <c r="F48" i="2"/>
  <c r="J48" i="2"/>
  <c r="N48" i="2"/>
  <c r="H50" i="2"/>
  <c r="G35" i="2"/>
  <c r="F35" i="2"/>
  <c r="F49" i="2"/>
  <c r="K50" i="2"/>
  <c r="E36" i="2"/>
  <c r="M36" i="2"/>
  <c r="J37" i="2"/>
  <c r="G38" i="2"/>
  <c r="G50" i="2"/>
  <c r="L51" i="2"/>
  <c r="J49" i="2"/>
  <c r="D51" i="2"/>
  <c r="I36" i="2"/>
  <c r="F37" i="2"/>
  <c r="N37" i="2"/>
  <c r="K38" i="2"/>
  <c r="N49" i="2"/>
  <c r="H51" i="2"/>
  <c r="C24" i="2"/>
  <c r="D24" i="2"/>
  <c r="D25" i="2"/>
  <c r="H24" i="2"/>
  <c r="H25" i="2"/>
  <c r="L24" i="2"/>
  <c r="L25" i="2"/>
  <c r="E24" i="2"/>
  <c r="E25" i="2"/>
  <c r="I24" i="2"/>
  <c r="I25" i="2"/>
  <c r="M24" i="2"/>
  <c r="M25" i="2"/>
  <c r="F25" i="2"/>
  <c r="F24" i="2"/>
  <c r="J25" i="2"/>
  <c r="J24" i="2"/>
  <c r="N25" i="2"/>
  <c r="N24" i="2"/>
  <c r="G25" i="2"/>
  <c r="G24" i="2"/>
  <c r="K25" i="2"/>
  <c r="K24" i="2"/>
  <c r="L48" i="2" l="1"/>
  <c r="D48" i="2"/>
  <c r="AB24" i="10" s="1"/>
  <c r="D12" i="14" s="1" a="1"/>
  <c r="D12" i="14" s="1"/>
  <c r="D24" i="10"/>
  <c r="D10" i="14" s="1" a="1"/>
  <c r="D10" i="14" s="1"/>
  <c r="K48" i="2"/>
  <c r="AI24" i="10" s="1"/>
  <c r="K12" i="14" s="1" a="1"/>
  <c r="K12" i="14" s="1"/>
  <c r="K24" i="10"/>
  <c r="K10" i="14" s="1" a="1"/>
  <c r="K10" i="14" s="1"/>
  <c r="H48" i="2"/>
  <c r="AF24" i="10" s="1"/>
  <c r="H12" i="14" s="1" a="1"/>
  <c r="H12" i="14" s="1"/>
  <c r="H24" i="10"/>
  <c r="H10" i="14" s="1" a="1"/>
  <c r="H10" i="14" s="1"/>
  <c r="C48" i="2"/>
  <c r="J51" i="2"/>
  <c r="AH31" i="10" s="1"/>
  <c r="J31" i="10"/>
  <c r="E50" i="2"/>
  <c r="AC28" i="10" s="1"/>
  <c r="AC36" i="10" s="1"/>
  <c r="E28" i="10"/>
  <c r="E36" i="10" s="1"/>
  <c r="K51" i="2"/>
  <c r="AI31" i="10" s="1"/>
  <c r="K31" i="10"/>
  <c r="F28" i="10"/>
  <c r="F36" i="10" s="1"/>
  <c r="F50" i="2"/>
  <c r="AD28" i="10" s="1"/>
  <c r="AD36" i="10" s="1"/>
  <c r="M49" i="2"/>
  <c r="M25" i="10"/>
  <c r="F51" i="2"/>
  <c r="AD31" i="10" s="1"/>
  <c r="F31" i="10"/>
  <c r="L49" i="2"/>
  <c r="L25" i="10"/>
  <c r="G51" i="2"/>
  <c r="AE31" i="10" s="1"/>
  <c r="G31" i="10"/>
  <c r="M50" i="2"/>
  <c r="M28" i="10"/>
  <c r="M36" i="10" s="1"/>
  <c r="H25" i="10"/>
  <c r="H49" i="2"/>
  <c r="AF25" i="10" s="1"/>
  <c r="N50" i="2"/>
  <c r="AL28" i="10" s="1"/>
  <c r="AL36" i="10" s="1"/>
  <c r="I49" i="2"/>
  <c r="AG25" i="10" s="1"/>
  <c r="I25" i="10"/>
  <c r="J50" i="2"/>
  <c r="AH28" i="10" s="1"/>
  <c r="AH36" i="10" s="1"/>
  <c r="N51" i="2"/>
  <c r="AL31" i="10" s="1"/>
  <c r="N31" i="10"/>
  <c r="I50" i="2"/>
  <c r="AG28" i="10" s="1"/>
  <c r="AG36" i="10" s="1"/>
  <c r="I28" i="10"/>
  <c r="I36" i="10" s="1"/>
  <c r="D25" i="10"/>
  <c r="D49" i="2"/>
  <c r="AB25" i="10" s="1"/>
  <c r="E49" i="2"/>
  <c r="AC25" i="10" s="1"/>
  <c r="E25" i="10"/>
  <c r="C37" i="2"/>
  <c r="AM28" i="10" s="1"/>
  <c r="AM36" i="10" s="1"/>
  <c r="C25" i="2"/>
  <c r="AY31" i="10" s="1"/>
  <c r="C24" i="14" s="1" a="1"/>
  <c r="C24" i="14" s="1"/>
  <c r="C49" i="2"/>
  <c r="AA25" i="10" s="1"/>
  <c r="C25" i="10"/>
  <c r="N20" i="10"/>
  <c r="M20" i="10"/>
  <c r="L20" i="10"/>
  <c r="K20" i="10"/>
  <c r="J20" i="10"/>
  <c r="I20" i="10"/>
  <c r="I13" i="10" s="1"/>
  <c r="H20" i="10"/>
  <c r="C21" i="13" s="1" a="1"/>
  <c r="C21" i="13" s="1"/>
  <c r="G20" i="10"/>
  <c r="F20" i="10"/>
  <c r="E20" i="10"/>
  <c r="D20" i="10"/>
  <c r="C20" i="10"/>
  <c r="N18" i="10"/>
  <c r="M18" i="10"/>
  <c r="L18" i="10"/>
  <c r="K18" i="10"/>
  <c r="J18" i="10"/>
  <c r="H18" i="10"/>
  <c r="C19" i="13" s="1" a="1"/>
  <c r="C19" i="13" s="1"/>
  <c r="G18" i="10"/>
  <c r="F18" i="10"/>
  <c r="E18" i="10"/>
  <c r="D18" i="10"/>
  <c r="C18" i="10"/>
  <c r="N16" i="10"/>
  <c r="M16" i="10"/>
  <c r="L16" i="10"/>
  <c r="K16" i="10"/>
  <c r="J16" i="10"/>
  <c r="I16" i="10"/>
  <c r="H16" i="10"/>
  <c r="C17" i="13" s="1" a="1"/>
  <c r="C17" i="13" s="1"/>
  <c r="G16" i="10"/>
  <c r="F16" i="10"/>
  <c r="E16" i="10"/>
  <c r="D16" i="10"/>
  <c r="C16" i="10"/>
  <c r="N11" i="10"/>
  <c r="M11" i="10"/>
  <c r="K11" i="10"/>
  <c r="I11" i="10"/>
  <c r="G11" i="10"/>
  <c r="M31" i="10"/>
  <c r="L31" i="10"/>
  <c r="I31" i="10"/>
  <c r="H31" i="10"/>
  <c r="E31" i="10"/>
  <c r="D31" i="10"/>
  <c r="N28" i="10"/>
  <c r="N36" i="10" s="1"/>
  <c r="L28" i="10"/>
  <c r="L36" i="10" s="1"/>
  <c r="K28" i="10"/>
  <c r="K36" i="10" s="1"/>
  <c r="J28" i="10"/>
  <c r="J36" i="10" s="1"/>
  <c r="H28" i="10"/>
  <c r="H36" i="10" s="1"/>
  <c r="G28" i="10"/>
  <c r="G36" i="10" s="1"/>
  <c r="D28" i="10"/>
  <c r="D36" i="10" s="1"/>
  <c r="N25" i="10"/>
  <c r="K25" i="10"/>
  <c r="J25" i="10"/>
  <c r="G25" i="10"/>
  <c r="F25" i="10"/>
  <c r="N24" i="10"/>
  <c r="N10" i="14" s="1" a="1"/>
  <c r="N10" i="14" s="1"/>
  <c r="M24" i="10"/>
  <c r="M10" i="14" s="1" a="1"/>
  <c r="M10" i="14" s="1"/>
  <c r="L24" i="10"/>
  <c r="L10" i="14" s="1" a="1"/>
  <c r="L10" i="14" s="1"/>
  <c r="J24" i="10"/>
  <c r="J10" i="14" s="1" a="1"/>
  <c r="J10" i="14" s="1"/>
  <c r="I24" i="10"/>
  <c r="I10" i="14" s="1" a="1"/>
  <c r="I10" i="14" s="1"/>
  <c r="G24" i="10"/>
  <c r="G10" i="14" s="1" a="1"/>
  <c r="G10" i="14" s="1"/>
  <c r="F24" i="10"/>
  <c r="F10" i="14" s="1" a="1"/>
  <c r="F10" i="14" s="1"/>
  <c r="E24" i="10"/>
  <c r="E10" i="14" s="1" a="1"/>
  <c r="E10" i="14" s="1"/>
  <c r="C24" i="10"/>
  <c r="C10" i="14" s="1" a="1"/>
  <c r="C10" i="14" s="1"/>
  <c r="N68" i="2"/>
  <c r="Z20" i="10" s="1"/>
  <c r="M68" i="2"/>
  <c r="Y20" i="10" s="1"/>
  <c r="L68" i="2"/>
  <c r="X20" i="10" s="1"/>
  <c r="K68" i="2"/>
  <c r="W20" i="10" s="1"/>
  <c r="J68" i="2"/>
  <c r="V20" i="10" s="1"/>
  <c r="V13" i="10" s="1"/>
  <c r="I68" i="2"/>
  <c r="U20" i="10" s="1"/>
  <c r="H68" i="2"/>
  <c r="T20" i="10" s="1"/>
  <c r="D21" i="13" s="1" a="1"/>
  <c r="D21" i="13" s="1"/>
  <c r="G68" i="2"/>
  <c r="S20" i="10" s="1"/>
  <c r="F68" i="2"/>
  <c r="R20" i="10" s="1"/>
  <c r="R13" i="10" s="1"/>
  <c r="E68" i="2"/>
  <c r="Q20" i="10" s="1"/>
  <c r="D68" i="2"/>
  <c r="P20" i="10" s="1"/>
  <c r="C68" i="2"/>
  <c r="O20" i="10" s="1"/>
  <c r="N67" i="2"/>
  <c r="Z18" i="10" s="1"/>
  <c r="M67" i="2"/>
  <c r="Y18" i="10" s="1"/>
  <c r="L67" i="2"/>
  <c r="X18" i="10" s="1"/>
  <c r="K67" i="2"/>
  <c r="W18" i="10" s="1"/>
  <c r="J67" i="2"/>
  <c r="V18" i="10" s="1"/>
  <c r="I67" i="2"/>
  <c r="U18" i="10" s="1"/>
  <c r="H67" i="2"/>
  <c r="T18" i="10" s="1"/>
  <c r="D19" i="13" s="1" a="1"/>
  <c r="D19" i="13" s="1"/>
  <c r="G67" i="2"/>
  <c r="S18" i="10" s="1"/>
  <c r="F67" i="2"/>
  <c r="R18" i="10" s="1"/>
  <c r="E67" i="2"/>
  <c r="Q18" i="10" s="1"/>
  <c r="D67" i="2"/>
  <c r="P18" i="10" s="1"/>
  <c r="C67" i="2"/>
  <c r="O18" i="10" s="1"/>
  <c r="N66" i="2"/>
  <c r="Z16" i="10" s="1"/>
  <c r="M66" i="2"/>
  <c r="Y16" i="10" s="1"/>
  <c r="L66" i="2"/>
  <c r="X16" i="10" s="1"/>
  <c r="K66" i="2"/>
  <c r="W16" i="10" s="1"/>
  <c r="J66" i="2"/>
  <c r="V16" i="10" s="1"/>
  <c r="I66" i="2"/>
  <c r="U16" i="10" s="1"/>
  <c r="H66" i="2"/>
  <c r="T16" i="10" s="1"/>
  <c r="D17" i="13" s="1" a="1"/>
  <c r="D17" i="13" s="1"/>
  <c r="G66" i="2"/>
  <c r="S16" i="10" s="1"/>
  <c r="F66" i="2"/>
  <c r="R16" i="10" s="1"/>
  <c r="E66" i="2"/>
  <c r="Q16" i="10" s="1"/>
  <c r="D66" i="2"/>
  <c r="P16" i="10" s="1"/>
  <c r="C66" i="2"/>
  <c r="O16" i="10" s="1"/>
  <c r="N65" i="2"/>
  <c r="M65" i="2"/>
  <c r="Y11" i="10" s="1"/>
  <c r="L65" i="2"/>
  <c r="K65" i="2"/>
  <c r="J65" i="2"/>
  <c r="I65" i="2"/>
  <c r="H65" i="2"/>
  <c r="G65" i="2"/>
  <c r="F65" i="2"/>
  <c r="R11" i="10" s="1"/>
  <c r="E65" i="2"/>
  <c r="Q11" i="10" s="1"/>
  <c r="D65" i="2"/>
  <c r="C65" i="2"/>
  <c r="M64" i="2"/>
  <c r="Y31" i="10" s="1"/>
  <c r="L64" i="2"/>
  <c r="X31" i="10" s="1"/>
  <c r="I64" i="2"/>
  <c r="U31" i="10" s="1"/>
  <c r="H64" i="2"/>
  <c r="T31" i="10" s="1"/>
  <c r="E64" i="2"/>
  <c r="Q31" i="10" s="1"/>
  <c r="D64" i="2"/>
  <c r="P31" i="10" s="1"/>
  <c r="N63" i="2"/>
  <c r="Z28" i="10" s="1"/>
  <c r="Z36" i="10" s="1"/>
  <c r="L63" i="2"/>
  <c r="X28" i="10" s="1"/>
  <c r="X36" i="10" s="1"/>
  <c r="K63" i="2"/>
  <c r="W28" i="10" s="1"/>
  <c r="W36" i="10" s="1"/>
  <c r="J63" i="2"/>
  <c r="V28" i="10" s="1"/>
  <c r="V36" i="10" s="1"/>
  <c r="H63" i="2"/>
  <c r="T28" i="10" s="1"/>
  <c r="T36" i="10" s="1"/>
  <c r="G63" i="2"/>
  <c r="S28" i="10" s="1"/>
  <c r="S36" i="10" s="1"/>
  <c r="D63" i="2"/>
  <c r="P28" i="10" s="1"/>
  <c r="P36" i="10" s="1"/>
  <c r="N62" i="2"/>
  <c r="Z25" i="10" s="1"/>
  <c r="K62" i="2"/>
  <c r="W25" i="10" s="1"/>
  <c r="J62" i="2"/>
  <c r="V25" i="10" s="1"/>
  <c r="H62" i="2"/>
  <c r="T25" i="10" s="1"/>
  <c r="G62" i="2"/>
  <c r="S25" i="10" s="1"/>
  <c r="F62" i="2"/>
  <c r="R25" i="10" s="1"/>
  <c r="D62" i="2"/>
  <c r="P25" i="10" s="1"/>
  <c r="N61" i="2"/>
  <c r="Z24" i="10" s="1"/>
  <c r="N11" i="14" s="1" a="1"/>
  <c r="N11" i="14" s="1"/>
  <c r="M61" i="2"/>
  <c r="Y24" i="10" s="1"/>
  <c r="M11" i="14" s="1" a="1"/>
  <c r="M11" i="14" s="1"/>
  <c r="L61" i="2"/>
  <c r="X24" i="10" s="1"/>
  <c r="L11" i="14" s="1" a="1"/>
  <c r="L11" i="14" s="1"/>
  <c r="K61" i="2"/>
  <c r="W24" i="10" s="1"/>
  <c r="K11" i="14" s="1" a="1"/>
  <c r="K11" i="14" s="1"/>
  <c r="J61" i="2"/>
  <c r="V24" i="10" s="1"/>
  <c r="J11" i="14" s="1" a="1"/>
  <c r="J11" i="14" s="1"/>
  <c r="I61" i="2"/>
  <c r="U24" i="10" s="1"/>
  <c r="I11" i="14" s="1" a="1"/>
  <c r="I11" i="14" s="1"/>
  <c r="G61" i="2"/>
  <c r="S24" i="10" s="1"/>
  <c r="G11" i="14" s="1" a="1"/>
  <c r="G11" i="14" s="1"/>
  <c r="F61" i="2"/>
  <c r="R24" i="10" s="1"/>
  <c r="F11" i="14" s="1" a="1"/>
  <c r="F11" i="14" s="1"/>
  <c r="E61" i="2"/>
  <c r="Q24" i="10" s="1"/>
  <c r="E11" i="14" s="1" a="1"/>
  <c r="E11" i="14" s="1"/>
  <c r="C61" i="2"/>
  <c r="O24" i="10" s="1"/>
  <c r="C11" i="14" s="1" a="1"/>
  <c r="C11" i="14" s="1"/>
  <c r="AI20" i="10"/>
  <c r="AE20" i="10"/>
  <c r="AA20" i="10"/>
  <c r="AI16" i="10"/>
  <c r="AE16" i="10"/>
  <c r="AL11" i="10"/>
  <c r="AH11" i="10"/>
  <c r="AG11" i="10"/>
  <c r="AF11" i="10"/>
  <c r="E12" i="13" s="1" a="1"/>
  <c r="E12" i="13" s="1"/>
  <c r="AD11" i="10"/>
  <c r="AB11" i="10"/>
  <c r="AI28" i="10"/>
  <c r="AI36" i="10" s="1"/>
  <c r="AE28" i="10"/>
  <c r="AE36" i="10" s="1"/>
  <c r="AE24" i="10"/>
  <c r="G12" i="14" s="1" a="1"/>
  <c r="G12" i="14" s="1"/>
  <c r="AA24" i="10"/>
  <c r="C12" i="14" s="1" a="1"/>
  <c r="C12" i="14" s="1"/>
  <c r="AM20" i="10"/>
  <c r="AV18" i="10"/>
  <c r="AU18" i="10"/>
  <c r="AR18" i="10"/>
  <c r="F19" i="13" s="1" a="1"/>
  <c r="F19" i="13" s="1"/>
  <c r="AQ18" i="10"/>
  <c r="AN18" i="10"/>
  <c r="AM18" i="10"/>
  <c r="AV16" i="10"/>
  <c r="AU16" i="10"/>
  <c r="AR16" i="10"/>
  <c r="F17" i="13" s="1" a="1"/>
  <c r="F17" i="13" s="1"/>
  <c r="AQ16" i="10"/>
  <c r="AN16" i="10"/>
  <c r="AM16" i="10"/>
  <c r="AX11" i="10"/>
  <c r="AV11" i="10"/>
  <c r="AT11" i="10"/>
  <c r="AR11" i="10"/>
  <c r="F12" i="13" s="1" a="1"/>
  <c r="F12" i="13" s="1"/>
  <c r="AQ11" i="10"/>
  <c r="AP11" i="10"/>
  <c r="AO11" i="10"/>
  <c r="AN11" i="10"/>
  <c r="AU31" i="10"/>
  <c r="AQ31" i="10"/>
  <c r="AV25" i="10"/>
  <c r="AU25" i="10"/>
  <c r="AR25" i="10"/>
  <c r="AQ25" i="10"/>
  <c r="AN25" i="10"/>
  <c r="AU24" i="10"/>
  <c r="K13" i="14" s="1" a="1"/>
  <c r="K13" i="14" s="1"/>
  <c r="AQ24" i="10"/>
  <c r="G13" i="14" s="1" a="1"/>
  <c r="G13" i="14" s="1"/>
  <c r="BG18" i="10"/>
  <c r="BC18" i="10"/>
  <c r="AY18" i="10"/>
  <c r="BG16" i="10"/>
  <c r="BC16" i="10"/>
  <c r="AY16" i="10"/>
  <c r="BH11" i="10"/>
  <c r="BE11" i="10"/>
  <c r="BD11" i="10"/>
  <c r="G12" i="13" s="1" a="1"/>
  <c r="G12" i="13" s="1"/>
  <c r="BB11" i="10"/>
  <c r="BA11" i="10"/>
  <c r="BG31" i="10"/>
  <c r="K24" i="14" s="1" a="1"/>
  <c r="K24" i="14" s="1"/>
  <c r="BC31" i="10"/>
  <c r="G24" i="14" s="1" a="1"/>
  <c r="G24" i="14" s="1"/>
  <c r="BG28" i="10"/>
  <c r="BG36" i="10" s="1"/>
  <c r="BC28" i="10"/>
  <c r="BC36" i="10" s="1"/>
  <c r="AY28" i="10"/>
  <c r="BG25" i="10"/>
  <c r="BC25" i="10"/>
  <c r="AY25" i="10"/>
  <c r="N16" i="2"/>
  <c r="BV20" i="10" s="1"/>
  <c r="M16" i="2"/>
  <c r="BU20" i="10" s="1"/>
  <c r="L16" i="2"/>
  <c r="BT20" i="10" s="1"/>
  <c r="K16" i="2"/>
  <c r="BS20" i="10" s="1"/>
  <c r="J16" i="2"/>
  <c r="BR20" i="10" s="1"/>
  <c r="I16" i="2"/>
  <c r="BQ20" i="10" s="1"/>
  <c r="H16" i="2"/>
  <c r="BP20" i="10" s="1"/>
  <c r="H21" i="13" s="1" a="1"/>
  <c r="H21" i="13" s="1"/>
  <c r="G16" i="2"/>
  <c r="BO20" i="10" s="1"/>
  <c r="F16" i="2"/>
  <c r="BN20" i="10" s="1"/>
  <c r="BN13" i="10" s="1"/>
  <c r="E16" i="2"/>
  <c r="BM20" i="10" s="1"/>
  <c r="BM13" i="10" s="1"/>
  <c r="D16" i="2"/>
  <c r="BL20" i="10" s="1"/>
  <c r="C16" i="2"/>
  <c r="BK20" i="10" s="1"/>
  <c r="N15" i="2"/>
  <c r="BV18" i="10" s="1"/>
  <c r="M15" i="2"/>
  <c r="BU18" i="10" s="1"/>
  <c r="L15" i="2"/>
  <c r="BT18" i="10" s="1"/>
  <c r="K15" i="2"/>
  <c r="BS18" i="10" s="1"/>
  <c r="J15" i="2"/>
  <c r="BR18" i="10" s="1"/>
  <c r="I15" i="2"/>
  <c r="BQ18" i="10" s="1"/>
  <c r="H15" i="2"/>
  <c r="BP18" i="10" s="1"/>
  <c r="H19" i="13" s="1" a="1"/>
  <c r="H19" i="13" s="1"/>
  <c r="G15" i="2"/>
  <c r="BO18" i="10" s="1"/>
  <c r="F15" i="2"/>
  <c r="BN18" i="10" s="1"/>
  <c r="E15" i="2"/>
  <c r="BM18" i="10" s="1"/>
  <c r="D15" i="2"/>
  <c r="BL18" i="10" s="1"/>
  <c r="C15" i="2"/>
  <c r="BK18" i="10" s="1"/>
  <c r="N14" i="2"/>
  <c r="BV16" i="10" s="1"/>
  <c r="M14" i="2"/>
  <c r="BU16" i="10" s="1"/>
  <c r="L14" i="2"/>
  <c r="BT16" i="10" s="1"/>
  <c r="K14" i="2"/>
  <c r="BS16" i="10" s="1"/>
  <c r="BS17" i="10" s="1"/>
  <c r="J14" i="2"/>
  <c r="BR16" i="10" s="1"/>
  <c r="I14" i="2"/>
  <c r="BQ16" i="10" s="1"/>
  <c r="H14" i="2"/>
  <c r="BP16" i="10" s="1"/>
  <c r="H17" i="13" s="1" a="1"/>
  <c r="H17" i="13" s="1"/>
  <c r="G14" i="2"/>
  <c r="BO16" i="10" s="1"/>
  <c r="BO17" i="10" s="1"/>
  <c r="F14" i="2"/>
  <c r="BN16" i="10" s="1"/>
  <c r="E14" i="2"/>
  <c r="BM16" i="10" s="1"/>
  <c r="D14" i="2"/>
  <c r="BL16" i="10" s="1"/>
  <c r="C14" i="2"/>
  <c r="BK16" i="10" s="1"/>
  <c r="N13" i="2"/>
  <c r="BV11" i="10" s="1"/>
  <c r="M13" i="2"/>
  <c r="BU11" i="10" s="1"/>
  <c r="L13" i="2"/>
  <c r="BT11" i="10" s="1"/>
  <c r="K13" i="2"/>
  <c r="BS11" i="10" s="1"/>
  <c r="J13" i="2"/>
  <c r="BR11" i="10" s="1"/>
  <c r="I13" i="2"/>
  <c r="BQ11" i="10" s="1"/>
  <c r="H13" i="2"/>
  <c r="BP11" i="10" s="1"/>
  <c r="H12" i="13" s="1" a="1"/>
  <c r="H12" i="13" s="1"/>
  <c r="G13" i="2"/>
  <c r="BO11" i="10" s="1"/>
  <c r="F13" i="2"/>
  <c r="BN11" i="10" s="1"/>
  <c r="E13" i="2"/>
  <c r="BM11" i="10" s="1"/>
  <c r="D13" i="2"/>
  <c r="BL11" i="10" s="1"/>
  <c r="C13" i="2"/>
  <c r="BK11" i="10" s="1"/>
  <c r="N12" i="2"/>
  <c r="BV31" i="10" s="1"/>
  <c r="N25" i="14" s="1" a="1"/>
  <c r="N25" i="14" s="1"/>
  <c r="M12" i="2"/>
  <c r="BU31" i="10" s="1"/>
  <c r="M25" i="14" s="1" a="1"/>
  <c r="M25" i="14" s="1"/>
  <c r="L12" i="2"/>
  <c r="K12" i="2"/>
  <c r="J12" i="2"/>
  <c r="BR31" i="10" s="1"/>
  <c r="J25" i="14" s="1" a="1"/>
  <c r="J25" i="14" s="1"/>
  <c r="I12" i="2"/>
  <c r="BQ31" i="10" s="1"/>
  <c r="I25" i="14" s="1" a="1"/>
  <c r="I25" i="14" s="1"/>
  <c r="H12" i="2"/>
  <c r="G12" i="2"/>
  <c r="F12" i="2"/>
  <c r="E12" i="2"/>
  <c r="BM31" i="10" s="1"/>
  <c r="D12" i="2"/>
  <c r="C12" i="2"/>
  <c r="N11" i="2"/>
  <c r="BV28" i="10" s="1"/>
  <c r="M11" i="2"/>
  <c r="BU28" i="10" s="1"/>
  <c r="L11" i="2"/>
  <c r="K11" i="2"/>
  <c r="J11" i="2"/>
  <c r="BR28" i="10" s="1"/>
  <c r="I11" i="2"/>
  <c r="BQ28" i="10" s="1"/>
  <c r="H11" i="2"/>
  <c r="G11" i="2"/>
  <c r="F11" i="2"/>
  <c r="E11" i="2"/>
  <c r="BM28" i="10" s="1"/>
  <c r="BM36" i="10" s="1"/>
  <c r="D11" i="2"/>
  <c r="C11" i="2"/>
  <c r="BK28" i="10" s="1"/>
  <c r="N10" i="2"/>
  <c r="BV25" i="10" s="1"/>
  <c r="M10" i="2"/>
  <c r="BU25" i="10" s="1"/>
  <c r="L10" i="2"/>
  <c r="BT25" i="10" s="1"/>
  <c r="K10" i="2"/>
  <c r="BS25" i="10" s="1"/>
  <c r="J10" i="2"/>
  <c r="BR25" i="10" s="1"/>
  <c r="I10" i="2"/>
  <c r="BQ25" i="10" s="1"/>
  <c r="H10" i="2"/>
  <c r="BP25" i="10" s="1"/>
  <c r="G10" i="2"/>
  <c r="BO25" i="10" s="1"/>
  <c r="F10" i="2"/>
  <c r="BN25" i="10" s="1"/>
  <c r="E10" i="2"/>
  <c r="BM25" i="10" s="1"/>
  <c r="D10" i="2"/>
  <c r="BL25" i="10" s="1"/>
  <c r="C10" i="2"/>
  <c r="BK25" i="10" s="1"/>
  <c r="N9" i="2"/>
  <c r="BV24" i="10" s="1"/>
  <c r="M9" i="2"/>
  <c r="BU24" i="10" s="1"/>
  <c r="L9" i="2"/>
  <c r="BT24" i="10" s="1"/>
  <c r="K9" i="2"/>
  <c r="BS24" i="10" s="1"/>
  <c r="J9" i="2"/>
  <c r="BR24" i="10" s="1"/>
  <c r="I9" i="2"/>
  <c r="BQ24" i="10" s="1"/>
  <c r="H9" i="2"/>
  <c r="BP24" i="10" s="1"/>
  <c r="G9" i="2"/>
  <c r="BO24" i="10" s="1"/>
  <c r="F9" i="2"/>
  <c r="BN24" i="10" s="1"/>
  <c r="F15" i="14" s="1" a="1"/>
  <c r="F15" i="14" s="1"/>
  <c r="E9" i="2"/>
  <c r="BM24" i="10" s="1"/>
  <c r="D9" i="2"/>
  <c r="BL24" i="10" s="1"/>
  <c r="AK31" i="10"/>
  <c r="AJ31" i="10"/>
  <c r="AG31" i="10"/>
  <c r="AF31" i="10"/>
  <c r="AC31" i="10"/>
  <c r="AB31" i="10"/>
  <c r="AK28" i="10"/>
  <c r="AK36" i="10" s="1"/>
  <c r="AJ28" i="10"/>
  <c r="AJ36" i="10" s="1"/>
  <c r="AF28" i="10"/>
  <c r="AF36" i="10" s="1"/>
  <c r="AB28" i="10"/>
  <c r="AB36" i="10" s="1"/>
  <c r="AL25" i="10"/>
  <c r="AK25" i="10"/>
  <c r="AJ25" i="10"/>
  <c r="AI25" i="10"/>
  <c r="AH25" i="10"/>
  <c r="AE25" i="10"/>
  <c r="AD25" i="10"/>
  <c r="AL24" i="10"/>
  <c r="N12" i="14" s="1" a="1"/>
  <c r="N12" i="14" s="1"/>
  <c r="AK24" i="10"/>
  <c r="AJ24" i="10"/>
  <c r="L12" i="14" s="1" a="1"/>
  <c r="L12" i="14" s="1"/>
  <c r="AH24" i="10"/>
  <c r="J12" i="14" s="1" a="1"/>
  <c r="J12" i="14" s="1"/>
  <c r="AG24" i="10"/>
  <c r="I12" i="14" s="1" a="1"/>
  <c r="I12" i="14" s="1"/>
  <c r="AD24" i="10"/>
  <c r="F12" i="14" s="1" a="1"/>
  <c r="F12" i="14" s="1"/>
  <c r="AC24" i="10"/>
  <c r="E12" i="14" s="1" a="1"/>
  <c r="E12" i="14" s="1"/>
  <c r="AL20" i="10"/>
  <c r="AL13" i="10" s="1"/>
  <c r="AK20" i="10"/>
  <c r="AJ20" i="10"/>
  <c r="AH20" i="10"/>
  <c r="AH13" i="10" s="1"/>
  <c r="AG20" i="10"/>
  <c r="AF20" i="10"/>
  <c r="E21" i="13" s="1" a="1"/>
  <c r="E21" i="13" s="1"/>
  <c r="AD20" i="10"/>
  <c r="AD13" i="10" s="1"/>
  <c r="AC20" i="10"/>
  <c r="AB20" i="10"/>
  <c r="AB13" i="10" s="1"/>
  <c r="AL18" i="10"/>
  <c r="AK18" i="10"/>
  <c r="AJ18" i="10"/>
  <c r="AI18" i="10"/>
  <c r="AH18" i="10"/>
  <c r="AG18" i="10"/>
  <c r="AF18" i="10"/>
  <c r="E19" i="13" s="1" a="1"/>
  <c r="E19" i="13" s="1"/>
  <c r="AE18" i="10"/>
  <c r="AD18" i="10"/>
  <c r="AC18" i="10"/>
  <c r="AB18" i="10"/>
  <c r="AL16" i="10"/>
  <c r="AK16" i="10"/>
  <c r="AJ16" i="10"/>
  <c r="AH16" i="10"/>
  <c r="AG16" i="10"/>
  <c r="AF16" i="10"/>
  <c r="E17" i="13" s="1" a="1"/>
  <c r="E17" i="13" s="1"/>
  <c r="AD16" i="10"/>
  <c r="AC16" i="10"/>
  <c r="AB16" i="10"/>
  <c r="AX31" i="10"/>
  <c r="AW31" i="10"/>
  <c r="AV31" i="10"/>
  <c r="AT31" i="10"/>
  <c r="AS31" i="10"/>
  <c r="AR31" i="10"/>
  <c r="AP31" i="10"/>
  <c r="AO31" i="10"/>
  <c r="AN31" i="10"/>
  <c r="AX28" i="10"/>
  <c r="AX36" i="10" s="1"/>
  <c r="AW28" i="10"/>
  <c r="AW36" i="10" s="1"/>
  <c r="AV28" i="10"/>
  <c r="AV36" i="10" s="1"/>
  <c r="AU28" i="10"/>
  <c r="AU36" i="10" s="1"/>
  <c r="AT28" i="10"/>
  <c r="AT36" i="10" s="1"/>
  <c r="AS28" i="10"/>
  <c r="AS36" i="10" s="1"/>
  <c r="AR28" i="10"/>
  <c r="AR36" i="10" s="1"/>
  <c r="AQ28" i="10"/>
  <c r="AQ36" i="10" s="1"/>
  <c r="AP28" i="10"/>
  <c r="AP36" i="10" s="1"/>
  <c r="AO28" i="10"/>
  <c r="AO36" i="10" s="1"/>
  <c r="AN28" i="10"/>
  <c r="AN36" i="10" s="1"/>
  <c r="AX25" i="10"/>
  <c r="AW25" i="10"/>
  <c r="AT25" i="10"/>
  <c r="AS25" i="10"/>
  <c r="AP25" i="10"/>
  <c r="AO25" i="10"/>
  <c r="AX24" i="10"/>
  <c r="N13" i="14" s="1" a="1"/>
  <c r="N13" i="14" s="1"/>
  <c r="AW24" i="10"/>
  <c r="M13" i="14" s="1" a="1"/>
  <c r="M13" i="14" s="1"/>
  <c r="AV24" i="10"/>
  <c r="L13" i="14" s="1" a="1"/>
  <c r="L13" i="14" s="1"/>
  <c r="AT24" i="10"/>
  <c r="J13" i="14" s="1" a="1"/>
  <c r="J13" i="14" s="1"/>
  <c r="AS24" i="10"/>
  <c r="I13" i="14" s="1" a="1"/>
  <c r="I13" i="14" s="1"/>
  <c r="AR24" i="10"/>
  <c r="H13" i="14" s="1" a="1"/>
  <c r="H13" i="14" s="1"/>
  <c r="AP24" i="10"/>
  <c r="AO24" i="10"/>
  <c r="AN24" i="10"/>
  <c r="D13" i="14" s="1" a="1"/>
  <c r="D13" i="14" s="1"/>
  <c r="AX20" i="10"/>
  <c r="AX13" i="10" s="1"/>
  <c r="AW20" i="10"/>
  <c r="AW13" i="10" s="1"/>
  <c r="AV20" i="10"/>
  <c r="AU20" i="10"/>
  <c r="AT20" i="10"/>
  <c r="AT13" i="10" s="1"/>
  <c r="AS20" i="10"/>
  <c r="AS13" i="10" s="1"/>
  <c r="AR20" i="10"/>
  <c r="F21" i="13" s="1" a="1"/>
  <c r="F21" i="13" s="1"/>
  <c r="AQ20" i="10"/>
  <c r="AP20" i="10"/>
  <c r="AP13" i="10" s="1"/>
  <c r="AO20" i="10"/>
  <c r="AO13" i="10" s="1"/>
  <c r="AN20" i="10"/>
  <c r="AX18" i="10"/>
  <c r="AW18" i="10"/>
  <c r="AT18" i="10"/>
  <c r="AS18" i="10"/>
  <c r="AP18" i="10"/>
  <c r="AO18" i="10"/>
  <c r="AX16" i="10"/>
  <c r="AW16" i="10"/>
  <c r="AT16" i="10"/>
  <c r="AS16" i="10"/>
  <c r="AP16" i="10"/>
  <c r="AO16" i="10"/>
  <c r="BJ20" i="10"/>
  <c r="BJ13" i="10" s="1"/>
  <c r="BI20" i="10"/>
  <c r="BI13" i="10" s="1"/>
  <c r="BH20" i="10"/>
  <c r="BG20" i="10"/>
  <c r="BF20" i="10"/>
  <c r="BE20" i="10"/>
  <c r="BD20" i="10"/>
  <c r="G21" i="13" s="1" a="1"/>
  <c r="G21" i="13" s="1"/>
  <c r="BC20" i="10"/>
  <c r="BB20" i="10"/>
  <c r="BB13" i="10" s="1"/>
  <c r="BA20" i="10"/>
  <c r="BA13" i="10" s="1"/>
  <c r="AZ20" i="10"/>
  <c r="BJ18" i="10"/>
  <c r="BI18" i="10"/>
  <c r="BH18" i="10"/>
  <c r="BF18" i="10"/>
  <c r="BE18" i="10"/>
  <c r="BD18" i="10"/>
  <c r="G19" i="13" s="1" a="1"/>
  <c r="G19" i="13" s="1"/>
  <c r="BB18" i="10"/>
  <c r="BA18" i="10"/>
  <c r="AZ18" i="10"/>
  <c r="BJ16" i="10"/>
  <c r="BI16" i="10"/>
  <c r="BH16" i="10"/>
  <c r="BF16" i="10"/>
  <c r="BE16" i="10"/>
  <c r="BD16" i="10"/>
  <c r="G17" i="13" s="1" a="1"/>
  <c r="G17" i="13" s="1"/>
  <c r="BB16" i="10"/>
  <c r="BA16" i="10"/>
  <c r="AZ16" i="10"/>
  <c r="BJ25" i="10"/>
  <c r="BI25" i="10"/>
  <c r="BH25" i="10"/>
  <c r="BF25" i="10"/>
  <c r="BE25" i="10"/>
  <c r="BD25" i="10"/>
  <c r="BB25" i="10"/>
  <c r="BA25" i="10"/>
  <c r="AZ25" i="10"/>
  <c r="BJ24" i="10"/>
  <c r="N14" i="14" s="1" a="1"/>
  <c r="N14" i="14" s="1"/>
  <c r="BI24" i="10"/>
  <c r="M14" i="14" s="1" a="1"/>
  <c r="M14" i="14" s="1"/>
  <c r="BH24" i="10"/>
  <c r="L14" i="14" s="1" a="1"/>
  <c r="L14" i="14" s="1"/>
  <c r="BG24" i="10"/>
  <c r="K14" i="14" s="1" a="1"/>
  <c r="K14" i="14" s="1"/>
  <c r="BF24" i="10"/>
  <c r="J14" i="14" s="1" a="1"/>
  <c r="J14" i="14" s="1"/>
  <c r="BE24" i="10"/>
  <c r="I14" i="14" s="1" a="1"/>
  <c r="I14" i="14" s="1"/>
  <c r="BD24" i="10"/>
  <c r="H14" i="14" s="1" a="1"/>
  <c r="H14" i="14" s="1"/>
  <c r="BC24" i="10"/>
  <c r="G14" i="14" s="1" a="1"/>
  <c r="G14" i="14" s="1"/>
  <c r="BB24" i="10"/>
  <c r="F14" i="14" s="1" a="1"/>
  <c r="F14" i="14" s="1"/>
  <c r="BA24" i="10"/>
  <c r="E14" i="14" s="1" a="1"/>
  <c r="E14" i="14" s="1"/>
  <c r="AZ24" i="10"/>
  <c r="D14" i="14" s="1" a="1"/>
  <c r="D14" i="14" s="1"/>
  <c r="BJ28" i="10"/>
  <c r="BJ36" i="10" s="1"/>
  <c r="BI28" i="10"/>
  <c r="BI36" i="10" s="1"/>
  <c r="BH28" i="10"/>
  <c r="BH36" i="10" s="1"/>
  <c r="BF28" i="10"/>
  <c r="BF36" i="10" s="1"/>
  <c r="BE28" i="10"/>
  <c r="BE36" i="10" s="1"/>
  <c r="BD28" i="10"/>
  <c r="BD36" i="10" s="1"/>
  <c r="BB28" i="10"/>
  <c r="BB36" i="10" s="1"/>
  <c r="BA28" i="10"/>
  <c r="BA36" i="10" s="1"/>
  <c r="AZ28" i="10"/>
  <c r="AZ36" i="10" s="1"/>
  <c r="BJ31" i="10"/>
  <c r="BI31" i="10"/>
  <c r="BH31" i="10"/>
  <c r="BF31" i="10"/>
  <c r="BE31" i="10"/>
  <c r="BD31" i="10"/>
  <c r="BB31" i="10"/>
  <c r="BA31" i="10"/>
  <c r="AZ31" i="10"/>
  <c r="BU13" i="10"/>
  <c r="BU12" i="10" s="1"/>
  <c r="BV36" i="10"/>
  <c r="BV37" i="10" s="1"/>
  <c r="N35" i="14" s="1" a="1"/>
  <c r="N35" i="14" s="1"/>
  <c r="BR36" i="10"/>
  <c r="BR35" i="10"/>
  <c r="BQ35" i="10"/>
  <c r="BU36" i="10"/>
  <c r="BV35" i="10"/>
  <c r="BU35" i="10"/>
  <c r="BV13" i="10"/>
  <c r="BV12" i="10" s="1"/>
  <c r="BQ13" i="10"/>
  <c r="BQ12" i="10" s="1"/>
  <c r="AY24" i="10"/>
  <c r="C14" i="14" s="1" a="1"/>
  <c r="C14" i="14" s="1"/>
  <c r="AY20" i="10"/>
  <c r="AM24" i="10"/>
  <c r="C13" i="14" s="1" a="1"/>
  <c r="C13" i="14" s="1"/>
  <c r="AM25" i="10"/>
  <c r="AA18" i="10"/>
  <c r="AA16" i="10"/>
  <c r="I18" i="10"/>
  <c r="J12" i="13" l="1"/>
  <c r="J17" i="13"/>
  <c r="J19" i="13"/>
  <c r="J21" i="13"/>
  <c r="M17" i="13"/>
  <c r="M19" i="13"/>
  <c r="M21" i="13"/>
  <c r="BU37" i="10"/>
  <c r="M35" i="14" s="1" a="1"/>
  <c r="M35" i="14" s="1"/>
  <c r="BR26" i="10"/>
  <c r="BR30" i="10" s="1"/>
  <c r="BR29" i="10" s="1"/>
  <c r="J15" i="14" a="1"/>
  <c r="J15" i="14" s="1"/>
  <c r="BT26" i="10"/>
  <c r="BT30" i="10" s="1"/>
  <c r="BT29" i="10" s="1"/>
  <c r="L15" i="14" a="1"/>
  <c r="L15" i="14" s="1"/>
  <c r="BV26" i="10"/>
  <c r="BV30" i="10" s="1"/>
  <c r="BV29" i="10" s="1"/>
  <c r="N15" i="14" a="1"/>
  <c r="N15" i="14" s="1"/>
  <c r="BT36" i="10"/>
  <c r="BT28" i="10"/>
  <c r="BT35" i="10"/>
  <c r="BT31" i="10"/>
  <c r="L25" i="14" s="1" a="1"/>
  <c r="L25" i="14" s="1"/>
  <c r="BR17" i="10"/>
  <c r="BT17" i="10"/>
  <c r="BV17" i="10"/>
  <c r="BR19" i="10"/>
  <c r="BT19" i="10"/>
  <c r="BV19" i="10"/>
  <c r="BR37" i="10"/>
  <c r="J35" i="14" s="1" a="1"/>
  <c r="J35" i="14" s="1"/>
  <c r="BQ26" i="10"/>
  <c r="BQ30" i="10" s="1"/>
  <c r="I15" i="14" a="1"/>
  <c r="I15" i="14" s="1"/>
  <c r="K15" i="14" a="1"/>
  <c r="K15" i="14" s="1"/>
  <c r="BS26" i="10"/>
  <c r="BS30" i="10" s="1"/>
  <c r="BS29" i="10" s="1"/>
  <c r="BU26" i="10"/>
  <c r="BU30" i="10" s="1"/>
  <c r="BU29" i="10" s="1"/>
  <c r="M15" i="14" a="1"/>
  <c r="M15" i="14" s="1"/>
  <c r="BQ29" i="10"/>
  <c r="BS36" i="10"/>
  <c r="BS28" i="10"/>
  <c r="BS35" i="10"/>
  <c r="BS31" i="10"/>
  <c r="K25" i="14" s="1" a="1"/>
  <c r="K25" i="14" s="1"/>
  <c r="BQ19" i="10"/>
  <c r="BQ17" i="10"/>
  <c r="BU19" i="10"/>
  <c r="BU17" i="10"/>
  <c r="BS19" i="10"/>
  <c r="I12" i="10"/>
  <c r="D15" i="14" a="1"/>
  <c r="D15" i="14" s="1"/>
  <c r="BK26" i="10"/>
  <c r="BQ36" i="10"/>
  <c r="BQ37" i="10" s="1"/>
  <c r="I35" i="14" s="1" a="1"/>
  <c r="I35" i="14" s="1"/>
  <c r="BM12" i="10"/>
  <c r="AG17" i="10"/>
  <c r="AT12" i="10"/>
  <c r="H35" i="10"/>
  <c r="H20" i="14" a="1"/>
  <c r="H20" i="14" s="1"/>
  <c r="G35" i="10"/>
  <c r="G37" i="10" s="1"/>
  <c r="G30" i="14" s="1" a="1"/>
  <c r="G30" i="14" s="1"/>
  <c r="G20" i="14" a="1"/>
  <c r="G20" i="14" s="1"/>
  <c r="F35" i="10"/>
  <c r="F20" i="14" a="1"/>
  <c r="F20" i="14" s="1"/>
  <c r="I35" i="10"/>
  <c r="I37" i="10" s="1"/>
  <c r="I30" i="14" s="1" a="1"/>
  <c r="I30" i="14" s="1"/>
  <c r="I20" i="14" a="1"/>
  <c r="I20" i="14" s="1"/>
  <c r="D35" i="10"/>
  <c r="D37" i="10" s="1"/>
  <c r="D30" i="14" s="1" a="1"/>
  <c r="D30" i="14" s="1"/>
  <c r="D20" i="14" a="1"/>
  <c r="D20" i="14" s="1"/>
  <c r="L35" i="10"/>
  <c r="L37" i="10" s="1"/>
  <c r="L30" i="14" s="1" a="1"/>
  <c r="L30" i="14" s="1"/>
  <c r="L20" i="14" a="1"/>
  <c r="L20" i="14" s="1"/>
  <c r="N35" i="10"/>
  <c r="N37" i="10" s="1"/>
  <c r="N30" i="14" s="1" a="1"/>
  <c r="N30" i="14" s="1"/>
  <c r="N20" i="14" a="1"/>
  <c r="N20" i="14" s="1"/>
  <c r="K35" i="10"/>
  <c r="K37" i="10" s="1"/>
  <c r="K30" i="14" s="1" a="1"/>
  <c r="K30" i="14" s="1"/>
  <c r="K20" i="14" a="1"/>
  <c r="K20" i="14" s="1"/>
  <c r="J35" i="10"/>
  <c r="J37" i="10" s="1"/>
  <c r="J30" i="14" s="1" a="1"/>
  <c r="J30" i="14" s="1"/>
  <c r="J20" i="14" a="1"/>
  <c r="J20" i="14" s="1"/>
  <c r="E35" i="10"/>
  <c r="E37" i="10" s="1"/>
  <c r="E30" i="14" s="1" a="1"/>
  <c r="E30" i="14" s="1"/>
  <c r="E20" i="14" a="1"/>
  <c r="E20" i="14" s="1"/>
  <c r="M35" i="10"/>
  <c r="M37" i="10" s="1"/>
  <c r="M30" i="14" s="1" a="1"/>
  <c r="M30" i="14" s="1"/>
  <c r="M20" i="14" a="1"/>
  <c r="M20" i="14" s="1"/>
  <c r="Q35" i="10"/>
  <c r="E21" i="14" a="1"/>
  <c r="E21" i="14" s="1"/>
  <c r="Y35" i="10"/>
  <c r="M21" i="14" a="1"/>
  <c r="M21" i="14" s="1"/>
  <c r="T35" i="10"/>
  <c r="T37" i="10" s="1"/>
  <c r="H31" i="14" s="1" a="1"/>
  <c r="H31" i="14" s="1"/>
  <c r="H21" i="14" a="1"/>
  <c r="H21" i="14" s="1"/>
  <c r="U35" i="10"/>
  <c r="I21" i="14" a="1"/>
  <c r="I21" i="14" s="1"/>
  <c r="P35" i="10"/>
  <c r="P37" i="10" s="1"/>
  <c r="D31" i="14" s="1" a="1"/>
  <c r="D31" i="14" s="1"/>
  <c r="D21" i="14" a="1"/>
  <c r="D21" i="14" s="1"/>
  <c r="X35" i="10"/>
  <c r="L21" i="14" a="1"/>
  <c r="L21" i="14" s="1"/>
  <c r="AB35" i="10"/>
  <c r="D22" i="14" a="1"/>
  <c r="D22" i="14" s="1"/>
  <c r="AH35" i="10"/>
  <c r="J22" i="14" a="1"/>
  <c r="J22" i="14" s="1"/>
  <c r="AE35" i="10"/>
  <c r="G22" i="14" a="1"/>
  <c r="G22" i="14" s="1"/>
  <c r="AD35" i="10"/>
  <c r="AD37" i="10" s="1"/>
  <c r="F32" i="14" s="1" a="1"/>
  <c r="F32" i="14" s="1"/>
  <c r="F22" i="14" a="1"/>
  <c r="F22" i="14" s="1"/>
  <c r="AC35" i="10"/>
  <c r="E22" i="14" a="1"/>
  <c r="E22" i="14" s="1"/>
  <c r="AJ35" i="10"/>
  <c r="AJ37" i="10" s="1"/>
  <c r="L32" i="14" s="1" a="1"/>
  <c r="L32" i="14" s="1"/>
  <c r="L22" i="14" a="1"/>
  <c r="L22" i="14" s="1"/>
  <c r="AK26" i="10"/>
  <c r="M12" i="14" a="1"/>
  <c r="M12" i="14" s="1"/>
  <c r="AF35" i="10"/>
  <c r="H22" i="14" a="1"/>
  <c r="H22" i="14" s="1"/>
  <c r="AK35" i="10"/>
  <c r="M22" i="14" a="1"/>
  <c r="M22" i="14" s="1"/>
  <c r="AG35" i="10"/>
  <c r="I22" i="14" a="1"/>
  <c r="I22" i="14" s="1"/>
  <c r="AL35" i="10"/>
  <c r="N22" i="14" a="1"/>
  <c r="N22" i="14" s="1"/>
  <c r="AI35" i="10"/>
  <c r="AI37" i="10" s="1"/>
  <c r="K32" i="14" s="1" a="1"/>
  <c r="K32" i="14" s="1"/>
  <c r="K22" i="14" a="1"/>
  <c r="K22" i="14" s="1"/>
  <c r="AO35" i="10"/>
  <c r="E23" i="14" a="1"/>
  <c r="E23" i="14" s="1"/>
  <c r="AT35" i="10"/>
  <c r="J23" i="14" a="1"/>
  <c r="J23" i="14" s="1"/>
  <c r="AP35" i="10"/>
  <c r="AP37" i="10" s="1"/>
  <c r="F33" i="14" s="1" a="1"/>
  <c r="F33" i="14" s="1"/>
  <c r="F23" i="14" a="1"/>
  <c r="F23" i="14" s="1"/>
  <c r="AV35" i="10"/>
  <c r="L23" i="14" a="1"/>
  <c r="L23" i="14" s="1"/>
  <c r="AQ35" i="10"/>
  <c r="AQ37" i="10" s="1"/>
  <c r="G33" i="14" s="1" a="1"/>
  <c r="G33" i="14" s="1"/>
  <c r="G23" i="14" a="1"/>
  <c r="G23" i="14" s="1"/>
  <c r="AR13" i="10"/>
  <c r="F14" i="13" s="1" a="1"/>
  <c r="F14" i="13" s="1"/>
  <c r="AO26" i="10"/>
  <c r="AO30" i="10" s="1"/>
  <c r="AO29" i="10" s="1"/>
  <c r="E13" i="14" a="1"/>
  <c r="E13" i="14" s="1"/>
  <c r="AR35" i="10"/>
  <c r="AR37" i="10" s="1"/>
  <c r="H33" i="14" s="1" a="1"/>
  <c r="H33" i="14" s="1"/>
  <c r="H23" i="14" a="1"/>
  <c r="H23" i="14" s="1"/>
  <c r="AW35" i="10"/>
  <c r="AW37" i="10" s="1"/>
  <c r="M33" i="14" s="1" a="1"/>
  <c r="M33" i="14" s="1"/>
  <c r="M23" i="14" a="1"/>
  <c r="M23" i="14" s="1"/>
  <c r="AU35" i="10"/>
  <c r="AU37" i="10" s="1"/>
  <c r="K33" i="14" s="1" a="1"/>
  <c r="K33" i="14" s="1"/>
  <c r="K23" i="14" a="1"/>
  <c r="K23" i="14" s="1"/>
  <c r="AP26" i="10"/>
  <c r="AP30" i="10" s="1"/>
  <c r="AP29" i="10" s="1"/>
  <c r="F13" i="14" a="1"/>
  <c r="F13" i="14" s="1"/>
  <c r="AN35" i="10"/>
  <c r="AN37" i="10" s="1"/>
  <c r="D33" i="14" s="1" a="1"/>
  <c r="D33" i="14" s="1"/>
  <c r="D23" i="14" a="1"/>
  <c r="D23" i="14" s="1"/>
  <c r="AS35" i="10"/>
  <c r="AS37" i="10" s="1"/>
  <c r="I33" i="14" s="1" a="1"/>
  <c r="I33" i="14" s="1"/>
  <c r="I23" i="14" a="1"/>
  <c r="I23" i="14" s="1"/>
  <c r="AX35" i="10"/>
  <c r="AX37" i="10" s="1"/>
  <c r="N33" i="14" s="1" a="1"/>
  <c r="N33" i="14" s="1"/>
  <c r="N23" i="14" a="1"/>
  <c r="N23" i="14" s="1"/>
  <c r="BA35" i="10"/>
  <c r="E24" i="14" a="1"/>
  <c r="E24" i="14" s="1"/>
  <c r="BF35" i="10"/>
  <c r="BF37" i="10" s="1"/>
  <c r="J34" i="14" s="1" a="1"/>
  <c r="J34" i="14" s="1"/>
  <c r="J24" i="14" a="1"/>
  <c r="J24" i="14" s="1"/>
  <c r="AZ35" i="10"/>
  <c r="AZ37" i="10" s="1"/>
  <c r="D34" i="14" s="1" a="1"/>
  <c r="D34" i="14" s="1"/>
  <c r="D24" i="14" a="1"/>
  <c r="D24" i="14" s="1"/>
  <c r="BE35" i="10"/>
  <c r="BE37" i="10" s="1"/>
  <c r="I34" i="14" s="1" a="1"/>
  <c r="I34" i="14" s="1"/>
  <c r="I24" i="14" a="1"/>
  <c r="I24" i="14" s="1"/>
  <c r="BJ35" i="10"/>
  <c r="BJ37" i="10" s="1"/>
  <c r="N34" i="14" s="1" a="1"/>
  <c r="N34" i="14" s="1"/>
  <c r="N24" i="14" a="1"/>
  <c r="N24" i="14" s="1"/>
  <c r="BA12" i="10"/>
  <c r="BB35" i="10"/>
  <c r="BB37" i="10" s="1"/>
  <c r="F34" i="14" s="1" a="1"/>
  <c r="F34" i="14" s="1"/>
  <c r="F24" i="14" a="1"/>
  <c r="F24" i="14" s="1"/>
  <c r="BH35" i="10"/>
  <c r="BH37" i="10" s="1"/>
  <c r="L34" i="14" s="1" a="1"/>
  <c r="L34" i="14" s="1"/>
  <c r="L24" i="14" a="1"/>
  <c r="L24" i="14" s="1"/>
  <c r="BD35" i="10"/>
  <c r="BD37" i="10" s="1"/>
  <c r="H34" i="14" s="1" a="1"/>
  <c r="H34" i="14" s="1"/>
  <c r="H24" i="14" a="1"/>
  <c r="H24" i="14" s="1"/>
  <c r="BI35" i="10"/>
  <c r="BI37" i="10" s="1"/>
  <c r="M34" i="14" s="1" a="1"/>
  <c r="M34" i="14" s="1"/>
  <c r="M24" i="14" a="1"/>
  <c r="M24" i="14" s="1"/>
  <c r="BP26" i="10"/>
  <c r="H15" i="14" a="1"/>
  <c r="H15" i="14" s="1"/>
  <c r="BM26" i="10"/>
  <c r="BM30" i="10" s="1"/>
  <c r="BM29" i="10" s="1"/>
  <c r="E15" i="14" a="1"/>
  <c r="E15" i="14" s="1"/>
  <c r="BM35" i="10"/>
  <c r="BM37" i="10" s="1"/>
  <c r="E35" i="14" s="1" a="1"/>
  <c r="E35" i="14" s="1"/>
  <c r="E25" i="14" a="1"/>
  <c r="E25" i="14" s="1"/>
  <c r="BO26" i="10"/>
  <c r="G15" i="14" a="1"/>
  <c r="G15" i="14" s="1"/>
  <c r="BL26" i="10"/>
  <c r="BN26" i="10"/>
  <c r="T19" i="10"/>
  <c r="D20" i="13" s="1" a="1"/>
  <c r="D20" i="13" s="1"/>
  <c r="T13" i="10"/>
  <c r="D14" i="13" s="1" a="1"/>
  <c r="D14" i="13" s="1"/>
  <c r="BK17" i="10"/>
  <c r="BN12" i="10"/>
  <c r="BK36" i="10"/>
  <c r="BO28" i="10"/>
  <c r="BO36" i="10" s="1"/>
  <c r="BK31" i="10"/>
  <c r="BO31" i="10"/>
  <c r="BK19" i="10"/>
  <c r="BK13" i="10"/>
  <c r="BK12" i="10" s="1"/>
  <c r="BO19" i="10"/>
  <c r="BL28" i="10"/>
  <c r="BL36" i="10" s="1"/>
  <c r="BP28" i="10"/>
  <c r="BP36" i="10" s="1"/>
  <c r="BL31" i="10"/>
  <c r="BP31" i="10"/>
  <c r="BL17" i="10"/>
  <c r="BP17" i="10"/>
  <c r="H18" i="13" s="1" a="1"/>
  <c r="H18" i="13" s="1"/>
  <c r="BL19" i="10"/>
  <c r="BP19" i="10"/>
  <c r="H20" i="13" s="1" a="1"/>
  <c r="H20" i="13" s="1"/>
  <c r="BM19" i="10"/>
  <c r="BM17" i="10"/>
  <c r="BN28" i="10"/>
  <c r="BN36" i="10" s="1"/>
  <c r="BN31" i="10"/>
  <c r="BN17" i="10"/>
  <c r="BN19" i="10"/>
  <c r="AZ17" i="10"/>
  <c r="BE17" i="10"/>
  <c r="BJ17" i="10"/>
  <c r="AO12" i="10"/>
  <c r="AL17" i="10"/>
  <c r="AE17" i="10"/>
  <c r="AF17" i="10"/>
  <c r="E18" i="13" s="1" a="1"/>
  <c r="E18" i="13" s="1"/>
  <c r="M17" i="10"/>
  <c r="E17" i="10"/>
  <c r="K17" i="10"/>
  <c r="G17" i="10"/>
  <c r="Q19" i="10"/>
  <c r="R12" i="10"/>
  <c r="P19" i="10"/>
  <c r="F17" i="10"/>
  <c r="N17" i="10"/>
  <c r="D19" i="10"/>
  <c r="H19" i="10"/>
  <c r="C20" i="13" s="1" a="1"/>
  <c r="C20" i="13" s="1"/>
  <c r="L19" i="10"/>
  <c r="I17" i="10"/>
  <c r="C17" i="10"/>
  <c r="Y19" i="10"/>
  <c r="V17" i="10"/>
  <c r="U19" i="10"/>
  <c r="X19" i="10"/>
  <c r="Q17" i="10"/>
  <c r="Z19" i="10"/>
  <c r="R17" i="10"/>
  <c r="X17" i="10"/>
  <c r="V19" i="10"/>
  <c r="AI17" i="10"/>
  <c r="AB17" i="10"/>
  <c r="AX12" i="10"/>
  <c r="M62" i="2"/>
  <c r="Y25" i="10" s="1"/>
  <c r="Y26" i="10" s="1"/>
  <c r="Y30" i="10" s="1"/>
  <c r="M63" i="2"/>
  <c r="Y28" i="10" s="1"/>
  <c r="Y36" i="10" s="1"/>
  <c r="Y37" i="10" s="1"/>
  <c r="M31" i="14" s="1" a="1"/>
  <c r="M31" i="14" s="1"/>
  <c r="D61" i="2"/>
  <c r="P24" i="10" s="1"/>
  <c r="H61" i="2"/>
  <c r="T24" i="10" s="1"/>
  <c r="H11" i="14" s="1" a="1"/>
  <c r="H11" i="14" s="1"/>
  <c r="E62" i="2"/>
  <c r="Q25" i="10" s="1"/>
  <c r="Q26" i="10" s="1"/>
  <c r="Q30" i="10" s="1"/>
  <c r="J64" i="2"/>
  <c r="V31" i="10" s="1"/>
  <c r="K64" i="2"/>
  <c r="W31" i="10" s="1"/>
  <c r="I63" i="2"/>
  <c r="U28" i="10" s="1"/>
  <c r="U36" i="10" s="1"/>
  <c r="AN26" i="10"/>
  <c r="AN30" i="10" s="1"/>
  <c r="AN29" i="10" s="1"/>
  <c r="L62" i="2"/>
  <c r="X25" i="10" s="1"/>
  <c r="X26" i="10" s="1"/>
  <c r="X30" i="10" s="1"/>
  <c r="X29" i="10" s="1"/>
  <c r="AG26" i="10"/>
  <c r="AG30" i="10" s="1"/>
  <c r="AG29" i="10" s="1"/>
  <c r="AL26" i="10"/>
  <c r="AL30" i="10" s="1"/>
  <c r="AL29" i="10" s="1"/>
  <c r="S26" i="10"/>
  <c r="W26" i="10"/>
  <c r="E63" i="2"/>
  <c r="Q28" i="10" s="1"/>
  <c r="Q36" i="10" s="1"/>
  <c r="F64" i="2"/>
  <c r="R31" i="10" s="1"/>
  <c r="N64" i="2"/>
  <c r="Z31" i="10" s="1"/>
  <c r="I62" i="2"/>
  <c r="U25" i="10" s="1"/>
  <c r="U26" i="10" s="1"/>
  <c r="U30" i="10" s="1"/>
  <c r="F63" i="2"/>
  <c r="R28" i="10" s="1"/>
  <c r="R36" i="10" s="1"/>
  <c r="G64" i="2"/>
  <c r="S31" i="10" s="1"/>
  <c r="AQ26" i="10"/>
  <c r="AQ30" i="10" s="1"/>
  <c r="AQ29" i="10" s="1"/>
  <c r="C38" i="2"/>
  <c r="AM31" i="10" s="1"/>
  <c r="C62" i="2"/>
  <c r="O25" i="10" s="1"/>
  <c r="O26" i="10" s="1"/>
  <c r="C50" i="2"/>
  <c r="AA28" i="10" s="1"/>
  <c r="AA36" i="10" s="1"/>
  <c r="E26" i="10"/>
  <c r="E30" i="10" s="1"/>
  <c r="E29" i="10" s="1"/>
  <c r="D26" i="10"/>
  <c r="D30" i="10" s="1"/>
  <c r="D29" i="10" s="1"/>
  <c r="H26" i="10"/>
  <c r="H30" i="10" s="1"/>
  <c r="H29" i="10" s="1"/>
  <c r="L26" i="10"/>
  <c r="L30" i="10" s="1"/>
  <c r="L29" i="10" s="1"/>
  <c r="H37" i="10"/>
  <c r="H30" i="14" s="1" a="1"/>
  <c r="H30" i="14" s="1"/>
  <c r="C26" i="10"/>
  <c r="V26" i="10"/>
  <c r="AU26" i="10"/>
  <c r="AU30" i="10" s="1"/>
  <c r="AU29" i="10" s="1"/>
  <c r="BF26" i="10"/>
  <c r="BF30" i="10" s="1"/>
  <c r="BF29" i="10" s="1"/>
  <c r="BJ26" i="10"/>
  <c r="BJ30" i="10" s="1"/>
  <c r="BJ29" i="10" s="1"/>
  <c r="BA26" i="10"/>
  <c r="BA30" i="10" s="1"/>
  <c r="BA29" i="10" s="1"/>
  <c r="AY26" i="10"/>
  <c r="BD19" i="10"/>
  <c r="G20" i="13" s="1" a="1"/>
  <c r="G20" i="13" s="1"/>
  <c r="BH19" i="10"/>
  <c r="BI19" i="10"/>
  <c r="AT19" i="10"/>
  <c r="AP17" i="10"/>
  <c r="AX17" i="10"/>
  <c r="AX26" i="10"/>
  <c r="AX30" i="10" s="1"/>
  <c r="AX29" i="10" s="1"/>
  <c r="AR17" i="10"/>
  <c r="F18" i="13" s="1" a="1"/>
  <c r="F18" i="13" s="1"/>
  <c r="AJ17" i="10"/>
  <c r="AC19" i="10"/>
  <c r="AB26" i="10"/>
  <c r="AB30" i="10" s="1"/>
  <c r="AB29" i="10" s="1"/>
  <c r="AB37" i="10"/>
  <c r="D32" i="14" s="1" a="1"/>
  <c r="D32" i="14" s="1"/>
  <c r="AG37" i="10"/>
  <c r="I32" i="14" s="1" a="1"/>
  <c r="I32" i="14" s="1"/>
  <c r="AL37" i="10"/>
  <c r="N32" i="14" s="1" a="1"/>
  <c r="N32" i="14" s="1"/>
  <c r="AA26" i="10"/>
  <c r="AE37" i="10"/>
  <c r="G32" i="14" s="1" a="1"/>
  <c r="G32" i="14" s="1"/>
  <c r="AJ26" i="10"/>
  <c r="AJ30" i="10" s="1"/>
  <c r="AJ29" i="10" s="1"/>
  <c r="AF26" i="10"/>
  <c r="AF30" i="10" s="1"/>
  <c r="AF29" i="10" s="1"/>
  <c r="AS26" i="10"/>
  <c r="AS30" i="10" s="1"/>
  <c r="AS29" i="10" s="1"/>
  <c r="AO37" i="10"/>
  <c r="E33" i="14" s="1" a="1"/>
  <c r="E33" i="14" s="1"/>
  <c r="AW17" i="10"/>
  <c r="AS17" i="10"/>
  <c r="AT37" i="10"/>
  <c r="J33" i="14" s="1" a="1"/>
  <c r="J33" i="14" s="1"/>
  <c r="AY35" i="10"/>
  <c r="BB26" i="10"/>
  <c r="BB30" i="10" s="1"/>
  <c r="BB29" i="10" s="1"/>
  <c r="BA17" i="10"/>
  <c r="BF17" i="10"/>
  <c r="AZ19" i="10"/>
  <c r="BE19" i="10"/>
  <c r="AY36" i="10"/>
  <c r="AK17" i="10"/>
  <c r="AD19" i="10"/>
  <c r="AJ19" i="10"/>
  <c r="AC26" i="10"/>
  <c r="AC30" i="10" s="1"/>
  <c r="AC29" i="10" s="1"/>
  <c r="AC37" i="10"/>
  <c r="E32" i="14" s="1" a="1"/>
  <c r="E32" i="14" s="1"/>
  <c r="AH37" i="10"/>
  <c r="J32" i="14" s="1" a="1"/>
  <c r="J32" i="14" s="1"/>
  <c r="P17" i="10"/>
  <c r="U17" i="10"/>
  <c r="Z17" i="10"/>
  <c r="BD13" i="10"/>
  <c r="G14" i="13" s="1" a="1"/>
  <c r="G14" i="13" s="1"/>
  <c r="BB17" i="10"/>
  <c r="BH17" i="10"/>
  <c r="AN19" i="10"/>
  <c r="AR19" i="10"/>
  <c r="F20" i="13" s="1" a="1"/>
  <c r="F20" i="13" s="1"/>
  <c r="AV19" i="10"/>
  <c r="AT26" i="10"/>
  <c r="AT30" i="10" s="1"/>
  <c r="AT29" i="10" s="1"/>
  <c r="AB12" i="10"/>
  <c r="AC17" i="10"/>
  <c r="E19" i="10"/>
  <c r="M19" i="10"/>
  <c r="I26" i="10"/>
  <c r="I30" i="10" s="1"/>
  <c r="I29" i="10" s="1"/>
  <c r="F37" i="10"/>
  <c r="F30" i="14" s="1" a="1"/>
  <c r="F30" i="14" s="1"/>
  <c r="AZ13" i="10"/>
  <c r="BE13" i="10"/>
  <c r="BE12" i="10" s="1"/>
  <c r="BR13" i="10"/>
  <c r="BR12" i="10" s="1"/>
  <c r="AZ26" i="10"/>
  <c r="AZ30" i="10" s="1"/>
  <c r="AZ29" i="10" s="1"/>
  <c r="BD26" i="10"/>
  <c r="BD30" i="10" s="1"/>
  <c r="BD29" i="10" s="1"/>
  <c r="BH26" i="10"/>
  <c r="BH30" i="10" s="1"/>
  <c r="BH29" i="10" s="1"/>
  <c r="BD17" i="10"/>
  <c r="G18" i="13" s="1" a="1"/>
  <c r="G18" i="13" s="1"/>
  <c r="BI17" i="10"/>
  <c r="BB19" i="10"/>
  <c r="BF19" i="10"/>
  <c r="AT17" i="10"/>
  <c r="AO19" i="10"/>
  <c r="AS19" i="10"/>
  <c r="AW19" i="10"/>
  <c r="AV26" i="10"/>
  <c r="AV30" i="10" s="1"/>
  <c r="AV29" i="10" s="1"/>
  <c r="AD17" i="10"/>
  <c r="AH17" i="10"/>
  <c r="AD26" i="10"/>
  <c r="AD30" i="10" s="1"/>
  <c r="AD29" i="10" s="1"/>
  <c r="AV37" i="10"/>
  <c r="L33" i="14" s="1" a="1"/>
  <c r="L33" i="14" s="1"/>
  <c r="AN17" i="10"/>
  <c r="AV17" i="10"/>
  <c r="J17" i="10"/>
  <c r="J19" i="10"/>
  <c r="F26" i="10"/>
  <c r="F30" i="10" s="1"/>
  <c r="F29" i="10" s="1"/>
  <c r="N26" i="10"/>
  <c r="N30" i="10" s="1"/>
  <c r="N29" i="10" s="1"/>
  <c r="AA17" i="10"/>
  <c r="D17" i="10"/>
  <c r="H17" i="10"/>
  <c r="C18" i="13" s="1" a="1"/>
  <c r="C18" i="13" s="1"/>
  <c r="L17" i="10"/>
  <c r="F19" i="10"/>
  <c r="N19" i="10"/>
  <c r="J26" i="10"/>
  <c r="J30" i="10" s="1"/>
  <c r="J29" i="10" s="1"/>
  <c r="BH13" i="10"/>
  <c r="BH12" i="10" s="1"/>
  <c r="BA37" i="10"/>
  <c r="E34" i="14" s="1" a="1"/>
  <c r="E34" i="14" s="1"/>
  <c r="BE26" i="10"/>
  <c r="BE30" i="10" s="1"/>
  <c r="BE29" i="10" s="1"/>
  <c r="BI26" i="10"/>
  <c r="BI30" i="10" s="1"/>
  <c r="BI29" i="10" s="1"/>
  <c r="AO17" i="10"/>
  <c r="AX19" i="10"/>
  <c r="AR26" i="10"/>
  <c r="AR30" i="10" s="1"/>
  <c r="AR29" i="10" s="1"/>
  <c r="AW26" i="10"/>
  <c r="AW30" i="10" s="1"/>
  <c r="AW29" i="10" s="1"/>
  <c r="AB19" i="10"/>
  <c r="AG19" i="10"/>
  <c r="AK30" i="10"/>
  <c r="AK29" i="10" s="1"/>
  <c r="AF37" i="10"/>
  <c r="H32" i="14" s="1" a="1"/>
  <c r="H32" i="14" s="1"/>
  <c r="AK37" i="10"/>
  <c r="M32" i="14" s="1" a="1"/>
  <c r="M32" i="14" s="1"/>
  <c r="Z26" i="10"/>
  <c r="X37" i="10"/>
  <c r="L31" i="14" s="1" a="1"/>
  <c r="L31" i="14" s="1"/>
  <c r="AM19" i="10"/>
  <c r="O17" i="10"/>
  <c r="AY13" i="10"/>
  <c r="AY19" i="10"/>
  <c r="AQ13" i="10"/>
  <c r="AQ12" i="10" s="1"/>
  <c r="AQ19" i="10"/>
  <c r="AD12" i="10"/>
  <c r="AH12" i="10"/>
  <c r="AL12" i="10"/>
  <c r="T17" i="10"/>
  <c r="D18" i="13" s="1" a="1"/>
  <c r="D18" i="13" s="1"/>
  <c r="Y17" i="10"/>
  <c r="AH19" i="10"/>
  <c r="BJ19" i="10"/>
  <c r="AE26" i="10"/>
  <c r="AE30" i="10" s="1"/>
  <c r="AE29" i="10" s="1"/>
  <c r="AI26" i="10"/>
  <c r="AI30" i="10" s="1"/>
  <c r="AI29" i="10" s="1"/>
  <c r="AA19" i="10"/>
  <c r="AE13" i="10"/>
  <c r="AE19" i="10"/>
  <c r="AI13" i="10"/>
  <c r="AI19" i="10"/>
  <c r="S17" i="10"/>
  <c r="W17" i="10"/>
  <c r="O19" i="10"/>
  <c r="S13" i="10"/>
  <c r="S19" i="10"/>
  <c r="W13" i="10"/>
  <c r="W19" i="10"/>
  <c r="G26" i="10"/>
  <c r="G30" i="10" s="1"/>
  <c r="G29" i="10" s="1"/>
  <c r="K26" i="10"/>
  <c r="K30" i="10" s="1"/>
  <c r="K29" i="10" s="1"/>
  <c r="G19" i="10"/>
  <c r="K19" i="10"/>
  <c r="R19" i="10"/>
  <c r="AU13" i="10"/>
  <c r="AU19" i="10"/>
  <c r="I19" i="10"/>
  <c r="AL19" i="10"/>
  <c r="C13" i="10"/>
  <c r="C19" i="10"/>
  <c r="M26" i="10"/>
  <c r="M30" i="10" s="1"/>
  <c r="M29" i="10" s="1"/>
  <c r="BC13" i="10"/>
  <c r="BC19" i="10"/>
  <c r="BG13" i="10"/>
  <c r="BG19" i="10"/>
  <c r="Z13" i="10"/>
  <c r="AY17" i="10"/>
  <c r="BC17" i="10"/>
  <c r="BG17" i="10"/>
  <c r="AM17" i="10"/>
  <c r="AQ17" i="10"/>
  <c r="AU17" i="10"/>
  <c r="AH26" i="10"/>
  <c r="AH30" i="10" s="1"/>
  <c r="AH29" i="10" s="1"/>
  <c r="AR12" i="10"/>
  <c r="F13" i="13" s="1" a="1"/>
  <c r="F13" i="13" s="1"/>
  <c r="AM26" i="10"/>
  <c r="AV13" i="10"/>
  <c r="AV12" i="10" s="1"/>
  <c r="BF13" i="10"/>
  <c r="BC26" i="10"/>
  <c r="BC30" i="10" s="1"/>
  <c r="BC29" i="10" s="1"/>
  <c r="BG26" i="10"/>
  <c r="BG30" i="10" s="1"/>
  <c r="BG29" i="10" s="1"/>
  <c r="BA19" i="10"/>
  <c r="AP19" i="10"/>
  <c r="AF13" i="10"/>
  <c r="E14" i="13" s="1" a="1"/>
  <c r="E14" i="13" s="1"/>
  <c r="AF19" i="10"/>
  <c r="E20" i="13" s="1" a="1"/>
  <c r="E20" i="13" s="1"/>
  <c r="AK19" i="10"/>
  <c r="P13" i="10"/>
  <c r="R26" i="10"/>
  <c r="D11" i="10"/>
  <c r="H11" i="10"/>
  <c r="C12" i="13" s="1" a="1"/>
  <c r="C12" i="13" s="1"/>
  <c r="L11" i="10"/>
  <c r="F11" i="10"/>
  <c r="J11" i="10"/>
  <c r="E11" i="10"/>
  <c r="C11" i="10"/>
  <c r="U11" i="10"/>
  <c r="V11" i="10"/>
  <c r="V12" i="10" s="1"/>
  <c r="Z11" i="10"/>
  <c r="P11" i="10"/>
  <c r="T11" i="10"/>
  <c r="D12" i="13" s="1" a="1"/>
  <c r="D12" i="13" s="1"/>
  <c r="X11" i="10"/>
  <c r="O11" i="10"/>
  <c r="S11" i="10"/>
  <c r="W11" i="10"/>
  <c r="AJ11" i="10"/>
  <c r="AA11" i="10"/>
  <c r="AE11" i="10"/>
  <c r="AI11" i="10"/>
  <c r="AC11" i="10"/>
  <c r="AK11" i="10"/>
  <c r="AS11" i="10"/>
  <c r="AS12" i="10" s="1"/>
  <c r="AW11" i="10"/>
  <c r="AW12" i="10" s="1"/>
  <c r="AM11" i="10"/>
  <c r="AU11" i="10"/>
  <c r="BI11" i="10"/>
  <c r="BI12" i="10" s="1"/>
  <c r="AY11" i="10"/>
  <c r="BC11" i="10"/>
  <c r="BG11" i="10"/>
  <c r="AZ11" i="10"/>
  <c r="BF11" i="10"/>
  <c r="BJ11" i="10"/>
  <c r="BJ12" i="10" s="1"/>
  <c r="BB12" i="10"/>
  <c r="AP12" i="10"/>
  <c r="D13" i="10"/>
  <c r="H13" i="10"/>
  <c r="C14" i="13" s="1" a="1"/>
  <c r="C14" i="13" s="1"/>
  <c r="L13" i="10"/>
  <c r="O13" i="10"/>
  <c r="X13" i="10"/>
  <c r="AA13" i="10"/>
  <c r="AJ13" i="10"/>
  <c r="AM13" i="10"/>
  <c r="AN13" i="10"/>
  <c r="AN12" i="10" s="1"/>
  <c r="BL13" i="10"/>
  <c r="BL12" i="10" s="1"/>
  <c r="BP13" i="10"/>
  <c r="H14" i="13" s="1" a="1"/>
  <c r="H14" i="13" s="1"/>
  <c r="BT13" i="10"/>
  <c r="BT12" i="10" s="1"/>
  <c r="Q13" i="10"/>
  <c r="Q12" i="10" s="1"/>
  <c r="U13" i="10"/>
  <c r="Y13" i="10"/>
  <c r="Y12" i="10" s="1"/>
  <c r="AC13" i="10"/>
  <c r="AG13" i="10"/>
  <c r="AG12" i="10" s="1"/>
  <c r="AK13" i="10"/>
  <c r="BC35" i="10"/>
  <c r="BC37" i="10" s="1"/>
  <c r="G34" i="14" s="1" a="1"/>
  <c r="G34" i="14" s="1"/>
  <c r="BG35" i="10"/>
  <c r="BG37" i="10" s="1"/>
  <c r="K34" i="14" s="1" a="1"/>
  <c r="K34" i="14" s="1"/>
  <c r="BO13" i="10"/>
  <c r="BO12" i="10" s="1"/>
  <c r="BS13" i="10"/>
  <c r="BS12" i="10" s="1"/>
  <c r="M13" i="10"/>
  <c r="M12" i="10" s="1"/>
  <c r="N13" i="10"/>
  <c r="N12" i="10" s="1"/>
  <c r="E13" i="10"/>
  <c r="F13" i="10"/>
  <c r="J13" i="10"/>
  <c r="G13" i="10"/>
  <c r="G12" i="10" s="1"/>
  <c r="K13" i="10"/>
  <c r="K12" i="10" s="1"/>
  <c r="J14" i="13" l="1"/>
  <c r="J20" i="13"/>
  <c r="J18" i="13"/>
  <c r="M14" i="13"/>
  <c r="M18" i="13"/>
  <c r="M12" i="13"/>
  <c r="M20" i="13"/>
  <c r="N21" i="13"/>
  <c r="N17" i="13"/>
  <c r="N19" i="13"/>
  <c r="C25" i="13"/>
  <c r="F40" i="14" s="1"/>
  <c r="BS37" i="10"/>
  <c r="K35" i="14" s="1" a="1"/>
  <c r="K35" i="14" s="1"/>
  <c r="BT37" i="10"/>
  <c r="L35" i="14" s="1" a="1"/>
  <c r="L35" i="14" s="1"/>
  <c r="AI12" i="10"/>
  <c r="AM12" i="10"/>
  <c r="D26" i="13"/>
  <c r="E25" i="13"/>
  <c r="H40" i="14" s="1"/>
  <c r="G26" i="13"/>
  <c r="D25" i="13"/>
  <c r="G40" i="14" s="1"/>
  <c r="F25" i="13"/>
  <c r="I40" i="14" s="1"/>
  <c r="H26" i="13"/>
  <c r="F26" i="13"/>
  <c r="G25" i="13"/>
  <c r="J40" i="14" s="1"/>
  <c r="H25" i="13"/>
  <c r="E26" i="13"/>
  <c r="C26" i="13"/>
  <c r="U37" i="10"/>
  <c r="I31" i="14" s="1" a="1"/>
  <c r="I31" i="14" s="1"/>
  <c r="AE12" i="10"/>
  <c r="AM30" i="10"/>
  <c r="AM29" i="10" s="1"/>
  <c r="Q37" i="10"/>
  <c r="E31" i="14" s="1" a="1"/>
  <c r="E31" i="14" s="1"/>
  <c r="Z35" i="10"/>
  <c r="Z37" i="10" s="1"/>
  <c r="N31" i="14" s="1" a="1"/>
  <c r="N31" i="14" s="1"/>
  <c r="N21" i="14" a="1"/>
  <c r="N21" i="14" s="1"/>
  <c r="S35" i="10"/>
  <c r="S37" i="10" s="1"/>
  <c r="G31" i="14" s="1" a="1"/>
  <c r="G31" i="14" s="1"/>
  <c r="G21" i="14" a="1"/>
  <c r="G21" i="14" s="1"/>
  <c r="R35" i="10"/>
  <c r="R37" i="10" s="1"/>
  <c r="F31" i="14" s="1" a="1"/>
  <c r="F31" i="14" s="1"/>
  <c r="F21" i="14" a="1"/>
  <c r="F21" i="14" s="1"/>
  <c r="W35" i="10"/>
  <c r="W37" i="10" s="1"/>
  <c r="K31" i="14" s="1" a="1"/>
  <c r="K31" i="14" s="1"/>
  <c r="K21" i="14" a="1"/>
  <c r="K21" i="14" s="1"/>
  <c r="D11" i="14" a="1"/>
  <c r="D11" i="14" s="1"/>
  <c r="P26" i="10"/>
  <c r="P30" i="10" s="1"/>
  <c r="P29" i="10" s="1"/>
  <c r="V35" i="10"/>
  <c r="V37" i="10" s="1"/>
  <c r="J31" i="14" s="1" a="1"/>
  <c r="J31" i="14" s="1"/>
  <c r="J21" i="14" a="1"/>
  <c r="J21" i="14" s="1"/>
  <c r="AF12" i="10"/>
  <c r="E13" i="13" s="1" a="1"/>
  <c r="E13" i="13" s="1"/>
  <c r="AJ12" i="10"/>
  <c r="AM35" i="10"/>
  <c r="AM37" i="10" s="1"/>
  <c r="C33" i="14" s="1" a="1"/>
  <c r="C33" i="14" s="1"/>
  <c r="C23" i="14" a="1"/>
  <c r="C23" i="14" s="1"/>
  <c r="BD12" i="10"/>
  <c r="G13" i="13" s="1" a="1"/>
  <c r="G13" i="13" s="1"/>
  <c r="BL30" i="10"/>
  <c r="BL29" i="10" s="1"/>
  <c r="D25" i="14" a="1"/>
  <c r="D25" i="14" s="1"/>
  <c r="BO30" i="10"/>
  <c r="BO29" i="10" s="1"/>
  <c r="G25" i="14" a="1"/>
  <c r="G25" i="14" s="1"/>
  <c r="BN30" i="10"/>
  <c r="BN29" i="10" s="1"/>
  <c r="F25" i="14" a="1"/>
  <c r="F25" i="14" s="1"/>
  <c r="BP35" i="10"/>
  <c r="BP37" i="10" s="1"/>
  <c r="H35" i="14" s="1" a="1"/>
  <c r="H35" i="14" s="1"/>
  <c r="H25" i="14" a="1"/>
  <c r="H25" i="14" s="1"/>
  <c r="BK30" i="10"/>
  <c r="C25" i="14" a="1"/>
  <c r="C25" i="14" s="1"/>
  <c r="BP12" i="10"/>
  <c r="H13" i="13" s="1" a="1"/>
  <c r="H13" i="13" s="1"/>
  <c r="T12" i="10"/>
  <c r="D13" i="13" s="1" a="1"/>
  <c r="D13" i="13" s="1"/>
  <c r="BN35" i="10"/>
  <c r="BN37" i="10" s="1"/>
  <c r="F35" i="14" s="1" a="1"/>
  <c r="F35" i="14" s="1"/>
  <c r="BL35" i="10"/>
  <c r="BL37" i="10" s="1"/>
  <c r="D35" i="14" s="1" a="1"/>
  <c r="D35" i="14" s="1"/>
  <c r="BO35" i="10"/>
  <c r="BO37" i="10" s="1"/>
  <c r="G35" i="14" s="1" a="1"/>
  <c r="G35" i="14" s="1"/>
  <c r="BP30" i="10"/>
  <c r="BP29" i="10" s="1"/>
  <c r="BK35" i="10"/>
  <c r="AU12" i="10"/>
  <c r="V30" i="10"/>
  <c r="V29" i="10" s="1"/>
  <c r="Q29" i="10"/>
  <c r="Y29" i="10"/>
  <c r="Z12" i="10"/>
  <c r="R30" i="10"/>
  <c r="R29" i="10" s="1"/>
  <c r="W30" i="10"/>
  <c r="W29" i="10" s="1"/>
  <c r="BC12" i="10"/>
  <c r="AY12" i="10"/>
  <c r="AZ12" i="10"/>
  <c r="T26" i="10"/>
  <c r="T30" i="10" s="1"/>
  <c r="T29" i="10" s="1"/>
  <c r="U29" i="10"/>
  <c r="Z30" i="10"/>
  <c r="Z29" i="10" s="1"/>
  <c r="S30" i="10"/>
  <c r="S29" i="10" s="1"/>
  <c r="C51" i="2"/>
  <c r="AA31" i="10" s="1"/>
  <c r="C28" i="10"/>
  <c r="C63" i="2"/>
  <c r="O28" i="10" s="1"/>
  <c r="O36" i="10" s="1"/>
  <c r="AY37" i="10"/>
  <c r="C34" i="14" s="1" a="1"/>
  <c r="C34" i="14" s="1"/>
  <c r="AY30" i="10"/>
  <c r="AY29" i="10" s="1"/>
  <c r="BG12" i="10"/>
  <c r="AC12" i="10"/>
  <c r="S12" i="10"/>
  <c r="C12" i="10"/>
  <c r="O12" i="10"/>
  <c r="E12" i="10"/>
  <c r="H12" i="10"/>
  <c r="C13" i="13" s="1" a="1"/>
  <c r="C13" i="13" s="1"/>
  <c r="AK12" i="10"/>
  <c r="X12" i="10"/>
  <c r="J12" i="10"/>
  <c r="D12" i="10"/>
  <c r="BF12" i="10"/>
  <c r="W12" i="10"/>
  <c r="U12" i="10"/>
  <c r="F12" i="10"/>
  <c r="AA12" i="10"/>
  <c r="P12" i="10"/>
  <c r="L12" i="10"/>
  <c r="J26" i="13" l="1"/>
  <c r="J13" i="13"/>
  <c r="J25" i="13"/>
  <c r="M26" i="13"/>
  <c r="M13" i="13"/>
  <c r="M25" i="13"/>
  <c r="N20" i="13"/>
  <c r="N14" i="13"/>
  <c r="N18" i="13"/>
  <c r="N12" i="13"/>
  <c r="C29" i="13"/>
  <c r="D27" i="13"/>
  <c r="F29" i="13"/>
  <c r="H27" i="13"/>
  <c r="G27" i="13"/>
  <c r="C27" i="13"/>
  <c r="E27" i="13"/>
  <c r="E29" i="13"/>
  <c r="G29" i="13"/>
  <c r="F27" i="13"/>
  <c r="D29" i="13"/>
  <c r="BK37" i="10"/>
  <c r="BK29" i="10"/>
  <c r="AA35" i="10"/>
  <c r="AA37" i="10" s="1"/>
  <c r="C32" i="14" s="1" a="1"/>
  <c r="C32" i="14" s="1"/>
  <c r="C22" i="14" a="1"/>
  <c r="C22" i="14" s="1"/>
  <c r="K40" i="14"/>
  <c r="AA30" i="10"/>
  <c r="AA29" i="10" s="1"/>
  <c r="C31" i="10"/>
  <c r="C20" i="14" s="1" a="1"/>
  <c r="C20" i="14" s="1"/>
  <c r="C64" i="2"/>
  <c r="O31" i="10" s="1"/>
  <c r="C21" i="14" s="1" a="1"/>
  <c r="C21" i="14" s="1"/>
  <c r="C36" i="10"/>
  <c r="E37" i="13" s="1"/>
  <c r="N72" i="9"/>
  <c r="M72" i="9"/>
  <c r="L72" i="9"/>
  <c r="K72" i="9"/>
  <c r="J72" i="9"/>
  <c r="I72" i="9"/>
  <c r="H72" i="9"/>
  <c r="G72" i="9"/>
  <c r="F72" i="9"/>
  <c r="E72" i="9"/>
  <c r="D72" i="9"/>
  <c r="C72" i="9"/>
  <c r="N59" i="9"/>
  <c r="M59" i="9"/>
  <c r="L59" i="9"/>
  <c r="K59" i="9"/>
  <c r="J59" i="9"/>
  <c r="I59" i="9"/>
  <c r="H59" i="9"/>
  <c r="G59" i="9"/>
  <c r="F59" i="9"/>
  <c r="E59" i="9"/>
  <c r="D59" i="9"/>
  <c r="C59" i="9"/>
  <c r="N46" i="9"/>
  <c r="M46" i="9"/>
  <c r="L46" i="9"/>
  <c r="K46" i="9"/>
  <c r="J46" i="9"/>
  <c r="I46" i="9"/>
  <c r="H46" i="9"/>
  <c r="G46" i="9"/>
  <c r="F46" i="9"/>
  <c r="E46" i="9"/>
  <c r="D46" i="9"/>
  <c r="C46" i="9"/>
  <c r="N33" i="9"/>
  <c r="M33" i="9"/>
  <c r="L33" i="9"/>
  <c r="K33" i="9"/>
  <c r="J33" i="9"/>
  <c r="I33" i="9"/>
  <c r="H33" i="9"/>
  <c r="G33" i="9"/>
  <c r="F33" i="9"/>
  <c r="E33" i="9"/>
  <c r="D33" i="9"/>
  <c r="C33" i="9"/>
  <c r="B29" i="9"/>
  <c r="B42" i="9" s="1"/>
  <c r="B55" i="9" s="1"/>
  <c r="B68" i="9" s="1"/>
  <c r="B81" i="9" s="1"/>
  <c r="B28" i="9"/>
  <c r="B41" i="9" s="1"/>
  <c r="B54" i="9" s="1"/>
  <c r="B67" i="9" s="1"/>
  <c r="B80" i="9" s="1"/>
  <c r="B27" i="9"/>
  <c r="B40" i="9" s="1"/>
  <c r="B53" i="9" s="1"/>
  <c r="B66" i="9" s="1"/>
  <c r="B79" i="9" s="1"/>
  <c r="B26" i="9"/>
  <c r="B39" i="9" s="1"/>
  <c r="B52" i="9" s="1"/>
  <c r="B65" i="9" s="1"/>
  <c r="B78" i="9" s="1"/>
  <c r="B25" i="9"/>
  <c r="B38" i="9" s="1"/>
  <c r="B51" i="9" s="1"/>
  <c r="B64" i="9" s="1"/>
  <c r="B77" i="9" s="1"/>
  <c r="B24" i="9"/>
  <c r="B37" i="9" s="1"/>
  <c r="B50" i="9" s="1"/>
  <c r="B63" i="9" s="1"/>
  <c r="B76" i="9" s="1"/>
  <c r="B23" i="9"/>
  <c r="B36" i="9" s="1"/>
  <c r="B49" i="9" s="1"/>
  <c r="B62" i="9" s="1"/>
  <c r="B75" i="9" s="1"/>
  <c r="B22" i="9"/>
  <c r="B35" i="9" s="1"/>
  <c r="B48" i="9" s="1"/>
  <c r="B61" i="9" s="1"/>
  <c r="B74" i="9" s="1"/>
  <c r="N20" i="9"/>
  <c r="M20" i="9"/>
  <c r="L20" i="9"/>
  <c r="K20" i="9"/>
  <c r="J20" i="9"/>
  <c r="I20" i="9"/>
  <c r="H20" i="9"/>
  <c r="G20" i="9"/>
  <c r="F20" i="9"/>
  <c r="E20" i="9"/>
  <c r="D20" i="9"/>
  <c r="C20" i="9"/>
  <c r="N7" i="9"/>
  <c r="M7" i="9"/>
  <c r="L7" i="9"/>
  <c r="K7" i="9"/>
  <c r="J7" i="9"/>
  <c r="I7" i="9"/>
  <c r="H7" i="9"/>
  <c r="G7" i="9"/>
  <c r="F7" i="9"/>
  <c r="E7" i="9"/>
  <c r="D7" i="9"/>
  <c r="C7" i="9"/>
  <c r="J29" i="13" l="1"/>
  <c r="J27" i="13"/>
  <c r="M27" i="13"/>
  <c r="M29" i="13"/>
  <c r="N13" i="13"/>
  <c r="N25" i="13"/>
  <c r="N26" i="13"/>
  <c r="C37" i="13"/>
  <c r="G37" i="13"/>
  <c r="D37" i="13"/>
  <c r="F37" i="13"/>
  <c r="D32" i="13"/>
  <c r="G41" i="14" s="1"/>
  <c r="G32" i="13"/>
  <c r="J41" i="14" s="1"/>
  <c r="F32" i="13"/>
  <c r="I41" i="14" s="1"/>
  <c r="H32" i="13"/>
  <c r="E32" i="13"/>
  <c r="H41" i="14" s="1"/>
  <c r="C32" i="13"/>
  <c r="C35" i="14" a="1"/>
  <c r="C35" i="14" s="1"/>
  <c r="O35" i="10"/>
  <c r="O37" i="10" s="1"/>
  <c r="C31" i="14" s="1" a="1"/>
  <c r="C31" i="14" s="1"/>
  <c r="O30" i="10"/>
  <c r="C35" i="10"/>
  <c r="C30" i="10"/>
  <c r="F72" i="2"/>
  <c r="E72" i="2"/>
  <c r="D72" i="2"/>
  <c r="C72" i="2"/>
  <c r="G72" i="2"/>
  <c r="H72" i="2"/>
  <c r="I72" i="2"/>
  <c r="J72" i="2"/>
  <c r="K72" i="2"/>
  <c r="L72" i="2"/>
  <c r="M72" i="2"/>
  <c r="N72" i="2"/>
  <c r="J37" i="13" l="1"/>
  <c r="J32" i="13"/>
  <c r="M32" i="13"/>
  <c r="M37" i="13"/>
  <c r="N29" i="13"/>
  <c r="N27" i="13"/>
  <c r="F41" i="14"/>
  <c r="E31" i="13"/>
  <c r="F36" i="13"/>
  <c r="C36" i="13"/>
  <c r="D31" i="13"/>
  <c r="G36" i="13"/>
  <c r="H36" i="13"/>
  <c r="E36" i="13"/>
  <c r="D36" i="13"/>
  <c r="O29" i="10"/>
  <c r="C31" i="13"/>
  <c r="F31" i="13"/>
  <c r="G31" i="13"/>
  <c r="H31" i="13"/>
  <c r="K41" i="14"/>
  <c r="C29" i="10"/>
  <c r="C37" i="10"/>
  <c r="G38" i="13" s="1"/>
  <c r="B29" i="2"/>
  <c r="B42" i="2" s="1"/>
  <c r="B55" i="2" s="1"/>
  <c r="B68" i="2" s="1"/>
  <c r="B81" i="2" s="1"/>
  <c r="B28" i="2"/>
  <c r="B41" i="2" s="1"/>
  <c r="B54" i="2" s="1"/>
  <c r="B67" i="2" s="1"/>
  <c r="B80" i="2" s="1"/>
  <c r="B27" i="2"/>
  <c r="B40" i="2" s="1"/>
  <c r="B53" i="2" s="1"/>
  <c r="B66" i="2" s="1"/>
  <c r="B79" i="2" s="1"/>
  <c r="B26" i="2"/>
  <c r="B39" i="2" s="1"/>
  <c r="B52" i="2" s="1"/>
  <c r="B65" i="2" s="1"/>
  <c r="B78" i="2" s="1"/>
  <c r="B25" i="2"/>
  <c r="B38" i="2" s="1"/>
  <c r="B51" i="2" s="1"/>
  <c r="B64" i="2" s="1"/>
  <c r="B77" i="2" s="1"/>
  <c r="B24" i="2"/>
  <c r="B37" i="2" s="1"/>
  <c r="B50" i="2" s="1"/>
  <c r="B63" i="2" s="1"/>
  <c r="B76" i="2" s="1"/>
  <c r="B23" i="2"/>
  <c r="B36" i="2" s="1"/>
  <c r="B49" i="2" s="1"/>
  <c r="B62" i="2" s="1"/>
  <c r="B75" i="2" s="1"/>
  <c r="J31" i="13" l="1"/>
  <c r="J36" i="13"/>
  <c r="M31" i="13"/>
  <c r="M36" i="13"/>
  <c r="N37" i="13"/>
  <c r="N32" i="13"/>
  <c r="F38" i="13"/>
  <c r="I42" i="14" s="1"/>
  <c r="H38" i="13"/>
  <c r="C30" i="14" a="1"/>
  <c r="C30" i="14" s="1"/>
  <c r="D38" i="13"/>
  <c r="G42" i="14" s="1"/>
  <c r="E38" i="13"/>
  <c r="H42" i="14" s="1"/>
  <c r="C38" i="13"/>
  <c r="G30" i="13"/>
  <c r="H30" i="13"/>
  <c r="D30" i="13"/>
  <c r="E30" i="13"/>
  <c r="F30" i="13"/>
  <c r="C30" i="13"/>
  <c r="J42" i="14"/>
  <c r="N59" i="2"/>
  <c r="M59" i="2"/>
  <c r="L59" i="2"/>
  <c r="K59" i="2"/>
  <c r="J59" i="2"/>
  <c r="I59" i="2"/>
  <c r="H59" i="2"/>
  <c r="G59" i="2"/>
  <c r="F59" i="2"/>
  <c r="E59" i="2"/>
  <c r="D59" i="2"/>
  <c r="C59" i="2"/>
  <c r="B22" i="2"/>
  <c r="B35" i="2" s="1"/>
  <c r="B48" i="2" s="1"/>
  <c r="B61" i="2" s="1"/>
  <c r="B74" i="2" s="1"/>
  <c r="J38" i="13" l="1"/>
  <c r="J30" i="13"/>
  <c r="M30" i="13"/>
  <c r="M38" i="13"/>
  <c r="N36" i="13"/>
  <c r="N31" i="13"/>
  <c r="F42" i="14"/>
  <c r="K42" i="14"/>
  <c r="N46" i="2"/>
  <c r="M46" i="2"/>
  <c r="L46" i="2"/>
  <c r="K46" i="2"/>
  <c r="J46" i="2"/>
  <c r="I46" i="2"/>
  <c r="H46" i="2"/>
  <c r="G46" i="2"/>
  <c r="F46" i="2"/>
  <c r="E46" i="2"/>
  <c r="D46" i="2"/>
  <c r="C46" i="2"/>
  <c r="N33" i="2"/>
  <c r="M33" i="2"/>
  <c r="L33" i="2"/>
  <c r="K33" i="2"/>
  <c r="J33" i="2"/>
  <c r="I33" i="2"/>
  <c r="H33" i="2"/>
  <c r="G33" i="2"/>
  <c r="F33" i="2"/>
  <c r="E33" i="2"/>
  <c r="D33" i="2"/>
  <c r="C33" i="2"/>
  <c r="N7" i="2"/>
  <c r="M7" i="2"/>
  <c r="L7" i="2"/>
  <c r="K7" i="2"/>
  <c r="J7" i="2"/>
  <c r="I7" i="2"/>
  <c r="H7" i="2"/>
  <c r="G7" i="2"/>
  <c r="F7" i="2"/>
  <c r="E7" i="2"/>
  <c r="D7" i="2"/>
  <c r="C7" i="2"/>
  <c r="N20" i="2"/>
  <c r="M20" i="2"/>
  <c r="L20" i="2"/>
  <c r="K20" i="2"/>
  <c r="J20" i="2"/>
  <c r="I20" i="2"/>
  <c r="H20" i="2"/>
  <c r="G20" i="2"/>
  <c r="F20" i="2"/>
  <c r="E20" i="2"/>
  <c r="D20" i="2"/>
  <c r="C20" i="2"/>
  <c r="N30" i="13" l="1"/>
  <c r="N38"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<sst xmlns="http://schemas.openxmlformats.org/spreadsheetml/2006/main" count="274" uniqueCount="171">
  <si>
    <t>#</t>
  </si>
  <si>
    <t>Year</t>
  </si>
  <si>
    <t>Month</t>
  </si>
  <si>
    <t>General Inputs</t>
  </si>
  <si>
    <t>Background Data</t>
  </si>
  <si>
    <t>January</t>
  </si>
  <si>
    <t>February</t>
  </si>
  <si>
    <t>March</t>
  </si>
  <si>
    <t>April</t>
  </si>
  <si>
    <t>May</t>
  </si>
  <si>
    <t>June</t>
  </si>
  <si>
    <t>July</t>
  </si>
  <si>
    <t>August</t>
  </si>
  <si>
    <t>September</t>
  </si>
  <si>
    <t>October</t>
  </si>
  <si>
    <t>November</t>
  </si>
  <si>
    <t>December</t>
  </si>
  <si>
    <t>Form</t>
  </si>
  <si>
    <t>Form 1120S</t>
  </si>
  <si>
    <t>Form 1120</t>
  </si>
  <si>
    <t>Form 1065</t>
  </si>
  <si>
    <t>Form 1040, Schedule C</t>
  </si>
  <si>
    <t>Period</t>
  </si>
  <si>
    <t>Instructions</t>
  </si>
  <si>
    <t>Financial Data Provided in "Financial Inputs" Tab:</t>
  </si>
  <si>
    <t>Individual Providing Response:</t>
  </si>
  <si>
    <t>Tax Return Forms:</t>
  </si>
  <si>
    <t>Historical Years:</t>
  </si>
  <si>
    <t>Months:</t>
  </si>
  <si>
    <t>1. Name of Business:</t>
  </si>
  <si>
    <t>2. Primary Address of Business:</t>
  </si>
  <si>
    <t>3. Business Activity:</t>
  </si>
  <si>
    <t>A)</t>
  </si>
  <si>
    <t>B)</t>
  </si>
  <si>
    <t>C)</t>
  </si>
  <si>
    <t>D)</t>
  </si>
  <si>
    <t>i)</t>
  </si>
  <si>
    <t>ii)</t>
  </si>
  <si>
    <t>iii)</t>
  </si>
  <si>
    <t>iv)</t>
  </si>
  <si>
    <t>a. Total Revenues Less Returns and Allowances</t>
  </si>
  <si>
    <t>b. Cost of Goods Sold</t>
  </si>
  <si>
    <t>c. Depreciation, Depletion, and Amortization</t>
  </si>
  <si>
    <t>d. Net Income Before Taxes</t>
  </si>
  <si>
    <t>e. Total Current Assets</t>
  </si>
  <si>
    <t>f. Total Current Liabilities</t>
  </si>
  <si>
    <t>g. Total Liabilities</t>
  </si>
  <si>
    <t>h. Total Liabilities and Stockholders' Equity</t>
  </si>
  <si>
    <t>4. Tax Return Form Filed by Business (e.g., Form 1120, Form 1120S, etc.):</t>
  </si>
  <si>
    <t>ATP TOOL FOR PARTIAL-YEAR DATA FOR BUSINESSES</t>
  </si>
  <si>
    <t>Choices:</t>
  </si>
  <si>
    <t>Yes</t>
  </si>
  <si>
    <t>No</t>
  </si>
  <si>
    <t>Choose</t>
  </si>
  <si>
    <t>Financial Profile: Monthly Financial Statements</t>
  </si>
  <si>
    <t>Balance Sheet</t>
  </si>
  <si>
    <t>Assets</t>
  </si>
  <si>
    <t>Total Current Assets</t>
  </si>
  <si>
    <t>Total Assets</t>
  </si>
  <si>
    <t>Liabilities and Stockholders' Equity</t>
  </si>
  <si>
    <t>Total Current Liabilities</t>
  </si>
  <si>
    <t>Total Non-Current Liabilities</t>
  </si>
  <si>
    <t>Total Liabilities</t>
  </si>
  <si>
    <t>Total Stockholders' Equity</t>
  </si>
  <si>
    <t>Total Liabilities and Stockholders' Equity</t>
  </si>
  <si>
    <t>Income Statement</t>
  </si>
  <si>
    <t>Total Revenues Less Returns and Allowances</t>
  </si>
  <si>
    <t>Cost of Goods Sold</t>
  </si>
  <si>
    <t>Gross Profit</t>
  </si>
  <si>
    <t>Other Expenses and Income</t>
  </si>
  <si>
    <t>Depreciation, Depletion, and Amortization</t>
  </si>
  <si>
    <t>Total Expenses (Income)</t>
  </si>
  <si>
    <t>Net Income Before Taxes</t>
  </si>
  <si>
    <t>Summary of Estimated Cash Flow</t>
  </si>
  <si>
    <t>Total Other Assets</t>
  </si>
  <si>
    <t>Estimated Pre-Tax Cash Flow</t>
  </si>
  <si>
    <t>Other Expenses (Income)</t>
  </si>
  <si>
    <t>Financial Charts for Key Line Items:</t>
  </si>
  <si>
    <t xml:space="preserve">Net Income Before Taxes </t>
  </si>
  <si>
    <t xml:space="preserve">Depreciation, Depletion, and Amortization </t>
  </si>
  <si>
    <t xml:space="preserve">Copy/paste the year-to-date monthly financial data for 2020 for all select line items in the "Financial Inputs" tab. </t>
  </si>
  <si>
    <t>Monthly results in dollars as of</t>
  </si>
  <si>
    <t>Year-to-date results in dollars through</t>
  </si>
  <si>
    <t>Year-to-Date Monthly Financial Data in Dollars for:</t>
  </si>
  <si>
    <t>Historical Monthly Financial Data in Dollars for:</t>
  </si>
  <si>
    <t>Financial Data Inputs</t>
  </si>
  <si>
    <t>Financial Charts Data</t>
  </si>
  <si>
    <t>Line Item</t>
  </si>
  <si>
    <t>Monthly Results in Dollars, by Year</t>
  </si>
  <si>
    <t xml:space="preserve">Transfer the information about the business (#1-4). </t>
  </si>
  <si>
    <t>Financial Data Inputs - Clean Formatted Version for Tool Analysis</t>
  </si>
  <si>
    <t xml:space="preserve"> </t>
  </si>
  <si>
    <t>Alt</t>
  </si>
  <si>
    <t xml:space="preserve">Review the "Financial Profile YTD" tab for: </t>
  </si>
  <si>
    <t>E)</t>
  </si>
  <si>
    <t>F)</t>
  </si>
  <si>
    <t xml:space="preserve">Review the "Financial Charts" tab for graphical displays of monthly and year-to-date results for key line items (Columns B:O). </t>
  </si>
  <si>
    <r>
      <rPr>
        <b/>
        <u/>
        <sz val="11"/>
        <color theme="1"/>
        <rFont val="Calibri"/>
        <family val="2"/>
        <scheme val="minor"/>
      </rPr>
      <t>Certification:</t>
    </r>
    <r>
      <rPr>
        <i/>
        <sz val="11"/>
        <color theme="1"/>
        <rFont val="Calibri"/>
        <family val="2"/>
        <scheme val="minor"/>
      </rPr>
      <t xml:space="preserve"> I certify under penalty of law that this information is true, correct, and complete to the best of my knowledge and belief. I have personally examined and am familiar with the information contained in this submittal, including any and all documents accompanying this certification statement. Based on my inquiry of those individuals responsible for obtaining the information, the information contained in this submittal is to the best of my knowledge and belief, true, accurate, and complete. I further understand that I may be subject to prosecution under federal and/or state law should I provide any information that is not true, correct, and complete to the best of my knowledge. I am authorized and empowered to act on behalf of the claimant.</t>
    </r>
  </si>
  <si>
    <t>Introduction</t>
  </si>
  <si>
    <t xml:space="preserve">Transfer the information about the time period covered by the financial data included in this response (#5-7). </t>
  </si>
  <si>
    <t xml:space="preserve">Transfer the information about the individual providing this response (#8-9). </t>
  </si>
  <si>
    <t>Key:</t>
  </si>
  <si>
    <t>5. Most Recent Year of Partial-Year Financial Data Provided (e.g., 2020):</t>
  </si>
  <si>
    <t>6. Most Recent Month of 2020 Financial Data Provided (e.g., June):</t>
  </si>
  <si>
    <t>8. Name of Individual Providing Response:</t>
  </si>
  <si>
    <t>9. Role or Title of Individual Providing Response:</t>
  </si>
  <si>
    <t>10. Certification Signature of Individual Provided:</t>
  </si>
  <si>
    <t xml:space="preserve">Copy/paste the historical monthly financial data for the last one to five years for all line items in the “Financial Inputs” tab. </t>
  </si>
  <si>
    <t>Start</t>
  </si>
  <si>
    <t>-</t>
  </si>
  <si>
    <t>End</t>
  </si>
  <si>
    <t>% Change</t>
  </si>
  <si>
    <t>*Enter in YYYY format.</t>
  </si>
  <si>
    <t xml:space="preserve">*Select from dropdown menu. </t>
  </si>
  <si>
    <t>Average</t>
  </si>
  <si>
    <t>Line</t>
  </si>
  <si>
    <t>Definition</t>
  </si>
  <si>
    <t xml:space="preserve">a. Total Revenues Less Returns and Allowances
</t>
  </si>
  <si>
    <t>The sum of a business' gross sales (i.e., revenues), minus returns, allowances, and discounts.</t>
  </si>
  <si>
    <t xml:space="preserve">b. Cost of Goods Sold
</t>
  </si>
  <si>
    <t>The sum of the direct materials and labor costs associated with producing the goods sold by a business.</t>
  </si>
  <si>
    <t xml:space="preserve">c. Depreciation, Depletion, and Amortization
</t>
  </si>
  <si>
    <t xml:space="preserve">These are accounting mechanisms that allow businesses to spread the costs, or allocate the values, of different types of assets over time. Generally, depreciation applies to fixed assets, depletion to natural resource assets, and amortization to intangible assets. </t>
  </si>
  <si>
    <t xml:space="preserve">d. Net Income Before Taxes
</t>
  </si>
  <si>
    <t xml:space="preserve">Calculated as a business' total revenues less returns and allowances, minus total expenses excluding taxes. </t>
  </si>
  <si>
    <t xml:space="preserve">e. Total Current Assets
</t>
  </si>
  <si>
    <t xml:space="preserve">The sum of a business' assets that are expected to be sold or used in the course of normal business operations within the next year (or within the next operating cycle of the business, whichever period is longer). </t>
  </si>
  <si>
    <t xml:space="preserve">f. Total Current Liabilities
</t>
  </si>
  <si>
    <t xml:space="preserve">The sum of a business' short-term debts and financial obligations that are due within the next year (or within the next operating cycle of the business, whichever period is longer). </t>
  </si>
  <si>
    <t xml:space="preserve">g. Total Liabilities
</t>
  </si>
  <si>
    <t xml:space="preserve">The sum of all debts and financial obligations that are owed by a business.  </t>
  </si>
  <si>
    <t xml:space="preserve">h. Total Liabilities and Stockholders' Equity
</t>
  </si>
  <si>
    <t xml:space="preserve">The sum of all debts and financial obligations that are owed by a business, plus the residual value left to shareholders after total liabilities have been subtracted from total assets. </t>
  </si>
  <si>
    <t xml:space="preserve">Comparisons of the 2020 YTD results to the 2019 YTD results and to the annual average YTD results over the last one to five years (Columns J:K). </t>
  </si>
  <si>
    <t>7. Years of Historical Monthly Financial Data Provided (Minimum 1 Year):</t>
  </si>
  <si>
    <t xml:space="preserve">*When entering financial data in the "Financial Inputs" tab, enter any negative numbers as negative numbers. </t>
  </si>
  <si>
    <t xml:space="preserve">&gt; </t>
  </si>
  <si>
    <t>&gt;</t>
  </si>
  <si>
    <r>
      <rPr>
        <u/>
        <sz val="11"/>
        <color theme="1"/>
        <rFont val="Calibri"/>
        <family val="2"/>
        <scheme val="minor"/>
      </rPr>
      <t>Purpose</t>
    </r>
    <r>
      <rPr>
        <sz val="11"/>
        <color theme="1"/>
        <rFont val="Calibri"/>
        <family val="2"/>
        <scheme val="minor"/>
      </rPr>
      <t>: This "ATP Tool for Partial-Year Data for Businesses" evaluates whether there are differences in a business' financial data between the current partial-year period and the same partial-year periods in prior years, on a monthly and/or year-to-date basis. This tool is generally only used for settlement purposes, and a case team is not required to use it.</t>
    </r>
  </si>
  <si>
    <r>
      <rPr>
        <u/>
        <sz val="11"/>
        <color theme="1"/>
        <rFont val="Calibri"/>
        <family val="2"/>
        <scheme val="minor"/>
      </rPr>
      <t>Relationship to ABEL</t>
    </r>
    <r>
      <rPr>
        <sz val="11"/>
        <color theme="1"/>
        <rFont val="Calibri"/>
        <family val="2"/>
        <scheme val="minor"/>
      </rPr>
      <t>: This tool is designed to be used in conjunction with the ABEL model. ABEL uses three to five years of a business' full-year tax return data to develop a statistical extrapolation of the business' future after-tax cash flows, generally assuming that the future will be like the recent past. ABEL compares the present value of its predicted after-tax cash flows across different probability levels to any required compliance costs and the proposed penalty amount. Based on that comparison, ABEL estimates a percentage probability that the business can afford the proposed penalty after meeting any required compliance costs. This percentage probability level serves as the model's ability-to-pay (ATP) conclusion. It is then up to the case team on a case-by-case basis to consider the ABEL model outputs and then determine the appropriate probability level cutoff when developing its ultimate ATP conclusion.</t>
    </r>
  </si>
  <si>
    <r>
      <rPr>
        <u/>
        <sz val="11"/>
        <color theme="1"/>
        <rFont val="Calibri"/>
        <family val="2"/>
        <scheme val="minor"/>
      </rPr>
      <t>Review the "Financial Profile YTD" tab</t>
    </r>
    <r>
      <rPr>
        <sz val="11"/>
        <color theme="1"/>
        <rFont val="Calibri"/>
        <family val="2"/>
        <scheme val="minor"/>
      </rPr>
      <t>: This tab shows year-to-date (YTD) financial statements for the current partial-year period relative to prior year-to-date periods. Analysis columns to the right indicate the numeric and percentage changes from the current year-to-date period relative to the immediately preceding year-to-date period, and relative to an average of the year-to-date periods across all historical years provided.</t>
    </r>
  </si>
  <si>
    <r>
      <rPr>
        <u/>
        <sz val="11"/>
        <color theme="1"/>
        <rFont val="Calibri"/>
        <family val="2"/>
        <scheme val="minor"/>
      </rPr>
      <t>Across all three of these tabs</t>
    </r>
    <r>
      <rPr>
        <sz val="11"/>
        <color theme="1"/>
        <rFont val="Calibri"/>
        <family val="2"/>
        <scheme val="minor"/>
      </rPr>
      <t>: Pay particular attention to the pre-tax cash flow from the current partial-year period relative to prior periods. Recall that the ABEL model bases its ATP conclusion on predicted after-tax cash flows, generally assuming that the future will be like the recent past. If the current partial-year data suggest that there are significant differences in pre-tax cash flows relative to prior periods, adjusting the ABEL ATP conclusion (which is based on historical full-year data) may be warranted. As ABEL output reminds the user, however, be sure to examine ability to pay potential beyond cash flow (e.g., from unnecessary expenses, assets unrelated to business operations, loans to shareholders, and/or other sources).</t>
    </r>
  </si>
  <si>
    <t xml:space="preserve">Users can enter inputs/information only in the cells highlighted in yellow. </t>
  </si>
  <si>
    <t>$ Change</t>
  </si>
  <si>
    <t>Year-to-Date Estimated Pre-Tax Cash Flow</t>
  </si>
  <si>
    <t>Monthly Estimated Pre-Tax Cash Flow</t>
  </si>
  <si>
    <t>Monthly Net Income Before Taxes</t>
  </si>
  <si>
    <t>Year-to-Date Net Income Before Taxes</t>
  </si>
  <si>
    <t>Year-to-Date Total Revenues Less Returns and Allowances</t>
  </si>
  <si>
    <t>Monthly Total Revenues Less Returns and Allowances</t>
  </si>
  <si>
    <t>Line References</t>
  </si>
  <si>
    <r>
      <rPr>
        <u/>
        <sz val="11"/>
        <color theme="1"/>
        <rFont val="Calibri"/>
        <family val="2"/>
        <scheme val="minor"/>
      </rPr>
      <t>When and How to Use This Partial-Year Tool</t>
    </r>
    <r>
      <rPr>
        <sz val="11"/>
        <color theme="1"/>
        <rFont val="Calibri"/>
        <family val="2"/>
        <scheme val="minor"/>
      </rPr>
      <t>: If a business asserts that it has experienced significant changes in financial performance since the latest period of historical annual tax return data, this tool can help the case team evaluate that assertion pending availability of full-year data for the current year. This tool is designed to indicate whether there are differences between the current partial-year period and prior partial-year periods (i.e., for a given line item, has the business’ financial performance declined, improved, or remained constant?). It is the case team's responsibility to interpret any changes the tool identifies; the tool makes no causality assessments, nor does it return any ATP conclusions. To assess the partial-year data, the case team should:</t>
    </r>
  </si>
  <si>
    <r>
      <t>Review the "Financial Charts" tab</t>
    </r>
    <r>
      <rPr>
        <sz val="11"/>
        <color theme="1"/>
        <rFont val="Calibri"/>
        <family val="2"/>
        <scheme val="minor"/>
      </rPr>
      <t>: This tab shows year-to-date and monthly charts for three key line items: revenues, net income, and pre-tax cash flow. The year-to-date charts provide a graphical representation of how the current partial-year period compares to the same partial-year periods in prior years, and the monthly charts provide a visual of the business' seasonality by month for all years of data provided. The three line items depicted in the charts can help the case team understand how the business' sales (i.e., revenues), net income (i.e., revenues minus expenses), and cash flow may have changed in the current partial year.</t>
    </r>
  </si>
  <si>
    <t xml:space="preserve">**The "Line References" tab contains definitions for each line item in the "Financial Inputs" tab. </t>
  </si>
  <si>
    <t xml:space="preserve">Review the "Financial Profile Monthly" tab for monthly summary-level financial statements for the business (Columns B:BV). </t>
  </si>
  <si>
    <t xml:space="preserve">Year-to-date ("YTD") summary-level financial statements for the business (Columns B:H). </t>
  </si>
  <si>
    <t>Then, the case team should review the ATP Tool analysis:</t>
  </si>
  <si>
    <t xml:space="preserve">Indicate whether the business provided a signed certification asserting the veracity of the information provided (#10). </t>
  </si>
  <si>
    <t>In addition, outside the ATP Tool, the case team should:</t>
  </si>
  <si>
    <t>Business:</t>
  </si>
  <si>
    <t xml:space="preserve">Review any separate written response(s) by the business describing the current partial-year impacts on the business' finances. </t>
  </si>
  <si>
    <r>
      <rPr>
        <u/>
        <sz val="11"/>
        <color theme="1"/>
        <rFont val="Calibri"/>
        <family val="2"/>
        <scheme val="minor"/>
      </rPr>
      <t>Review the "Financial Profile Monthly" tab</t>
    </r>
    <r>
      <rPr>
        <sz val="11"/>
        <color theme="1"/>
        <rFont val="Calibri"/>
        <family val="2"/>
        <scheme val="minor"/>
      </rPr>
      <t>: This tab shows monthly financial statements for the current partial-year period relative to historical full-year periods. The historical monthly data for full years can assist the case team with evaluating factors such as the monthly seasonality of the business, which may suggest that the business typically does better in certain months of the year compared to other months.</t>
    </r>
  </si>
  <si>
    <t xml:space="preserve">*The tool does not report percentage changes when there is a negative value in the preceding period or the current period, or if both periods are zero. </t>
  </si>
  <si>
    <t xml:space="preserve">  Instead, in these instances, the tool returns an "N" if the change between the periods is negative; a "P" if the change between the periods is positive; or an "N/A" if both periods are zero. </t>
  </si>
  <si>
    <t>Definitions for Line Items Requested in the "Financial Inputs" Tab:</t>
  </si>
  <si>
    <t>[This tab is intentionally blank; it is merely a placeholder to indicate the following group of "OVERVIEW" tabs in this workbook.]</t>
  </si>
  <si>
    <t>[This tab is intentionally blank; it is a merely placeholder to indicate the following group of "INPUTS" tabs in this workbook.]</t>
  </si>
  <si>
    <t>[This tab is intentioanlly blank; it is merely a placeholder to indicate the following group of "OUTPUTS" tabs in this workbook.]</t>
  </si>
  <si>
    <t>First, the case team should enter data inputs from the Data Request Form into the ATP Tool: *,**</t>
  </si>
  <si>
    <t>Transfer the busness' entries from the "General Inputs" tab in the "Data Request Form" workbook to the "General Inputs" tab of this workbook.</t>
  </si>
  <si>
    <t>Transfer the business' entries from the "Financial Inputs" tab in the "Data Request Form" workbook to the "Financial Inputs" tab of this workbook.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</si>
</sst>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6" formatCode="&quot;$&quot;#,##0_);[Red]\(&quot;$&quot;#,##0\)"/>
    <numFmt numFmtId="42" formatCode="_(&quot;$&quot;* #,##0_);_(&quot;$&quot;* \(#,##0\);_(&quot;$&quot;* &quot;-&quot;_);_(@_)"/>
    <numFmt numFmtId="164" formatCode="0.0%"/>
  </numFmts>
  <fonts count="19" x14ac:knownFonts="1">
    <font>
      <sz val="11"/>
      <color theme="1"/>
      <name val="Calibri"/>
      <family val="2"/>
      <scheme val="minor"/>
    </font>
    <font>
      <b/>
      <sz val="11"/>
      <color theme="1"/>
      <name val="Calibri"/>
      <family val="2"/>
      <scheme val="minor"/>
    </font>
    <font>
      <b/>
      <u/>
      <sz val="11"/>
      <color theme="1"/>
      <name val="Calibri"/>
      <family val="2"/>
      <scheme val="minor"/>
    </font>
    <font>
      <i/>
      <sz val="11"/>
      <color theme="1"/>
      <name val="Calibri"/>
      <family val="2"/>
      <scheme val="minor"/>
    </font>
    <font>
      <u/>
      <sz val="11"/>
      <color theme="1"/>
      <name val="Calibri"/>
      <family val="2"/>
      <scheme val="minor"/>
    </font>
    <font>
      <sz val="11"/>
      <color rgb="FFFF0000"/>
      <name val="Calibri"/>
      <family val="2"/>
      <scheme val="minor"/>
    </font>
    <font>
      <sz val="11"/>
      <name val="Calibri"/>
      <family val="2"/>
      <scheme val="minor"/>
    </font>
    <font>
      <sz val="10"/>
      <color theme="1"/>
      <name val="Calibri"/>
      <family val="2"/>
      <scheme val="minor"/>
    </font>
    <font>
      <sz val="11"/>
      <color theme="1"/>
      <name val="Calibri"/>
      <family val="2"/>
    </font>
    <font>
      <b/>
      <i/>
      <sz val="11"/>
      <color theme="1"/>
      <name val="Calibri"/>
      <family val="2"/>
      <scheme val="minor"/>
    </font>
    <font>
      <sz val="10"/>
      <color indexed="8"/>
      <name val="Calibri"/>
      <family val="2"/>
    </font>
    <font>
      <i/>
      <sz val="10"/>
      <name val="Calibri"/>
      <family val="2"/>
      <scheme val="minor"/>
    </font>
    <font>
      <sz val="11"/>
      <color theme="1" tint="0.499984740745262"/>
      <name val="Calibri"/>
      <family val="2"/>
      <scheme val="minor"/>
    </font>
    <font>
      <i/>
      <sz val="11"/>
      <color theme="1" tint="0.499984740745262"/>
      <name val="Calibri"/>
      <family val="2"/>
      <scheme val="minor"/>
    </font>
    <font>
      <b/>
      <sz val="11"/>
      <color theme="1" tint="0.499984740745262"/>
      <name val="Calibri"/>
      <family val="2"/>
      <scheme val="minor"/>
    </font>
    <font>
      <u/>
      <sz val="11"/>
      <name val="Calibri"/>
      <family val="2"/>
      <scheme val="minor"/>
    </font>
    <font>
      <i/>
      <u/>
      <sz val="11"/>
      <color theme="1"/>
      <name val="Calibri"/>
      <family val="2"/>
      <scheme val="minor"/>
    </font>
    <font>
      <i/>
      <sz val="11"/>
      <name val="Calibri"/>
      <family val="2"/>
      <scheme val="minor"/>
    </font>
    <font>
      <b/>
      <sz val="10"/>
      <color theme="1"/>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DDEBF9"/>
        <bgColor indexed="64"/>
      </patternFill>
    </fill>
    <fill>
      <patternFill patternType="solid">
        <fgColor theme="0" tint="-4.9989318521683403E-2"/>
        <bgColor indexed="64"/>
      </patternFill>
    </fill>
    <fill>
      <patternFill patternType="solid">
        <fgColor rgb="FFFFFF9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style="thin">
        <color theme="0" tint="-0.14996795556505021"/>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theme="0" tint="-0.14996795556505021"/>
      </top>
      <bottom style="thin">
        <color indexed="64"/>
      </bottom>
      <diagonal/>
    </border>
  </borders>
  <cellStyleXfs count="1">
    <xf numFmtId="0" fontId="0" fillId="0" borderId="0"/>
  </cellStyleXfs>
  <cellXfs count="205">
    <xf numFmtId="0" fontId="0" fillId="0" borderId="0" xfId="0"/>
    <xf numFmtId="0" fontId="0" fillId="2" borderId="1" xfId="0" applyFill="1" applyBorder="1"/>
    <xf numFmtId="0" fontId="0" fillId="3" borderId="0" xfId="0" applyFill="1" applyAlignment="1">
      <alignment horizontal="center"/>
    </xf>
    <xf numFmtId="0" fontId="0" fillId="3" borderId="0" xfId="0" applyFill="1"/>
    <xf numFmtId="0" fontId="0" fillId="3" borderId="1" xfId="0" applyFill="1" applyBorder="1" applyAlignment="1">
      <alignment horizontal="center"/>
    </xf>
    <xf numFmtId="0" fontId="2" fillId="3" borderId="0" xfId="0" applyFont="1" applyFill="1"/>
    <xf numFmtId="0" fontId="4" fillId="3" borderId="0" xfId="0" applyFont="1" applyFill="1"/>
    <xf numFmtId="0" fontId="5" fillId="3" borderId="0" xfId="0" applyFont="1" applyFill="1"/>
    <xf numFmtId="0" fontId="1" fillId="4" borderId="1" xfId="0" applyFont="1" applyFill="1" applyBorder="1"/>
    <xf numFmtId="0" fontId="6" fillId="3" borderId="0" xfId="0" applyFont="1" applyFill="1"/>
    <xf numFmtId="0" fontId="1" fillId="4" borderId="1" xfId="0" applyFont="1" applyFill="1" applyBorder="1" applyAlignment="1">
      <alignment horizontal="center"/>
    </xf>
    <xf numFmtId="0" fontId="4" fillId="3" borderId="0" xfId="0" applyFont="1" applyFill="1" applyAlignment="1">
      <alignment horizontal="center"/>
    </xf>
    <xf numFmtId="0" fontId="9" fillId="3" borderId="0" xfId="0" applyFont="1" applyFill="1"/>
    <xf numFmtId="0" fontId="0" fillId="2" borderId="5" xfId="0" applyFill="1" applyBorder="1" applyAlignment="1">
      <alignment horizontal="center"/>
    </xf>
    <xf numFmtId="0" fontId="9" fillId="3" borderId="0" xfId="0" applyFont="1" applyFill="1" applyProtection="1"/>
    <xf numFmtId="0" fontId="0" fillId="3" borderId="0" xfId="0" applyFill="1" applyProtection="1"/>
    <xf numFmtId="0" fontId="2" fillId="3" borderId="0" xfId="0" applyFont="1" applyFill="1" applyProtection="1"/>
    <xf numFmtId="0" fontId="5" fillId="3" borderId="0" xfId="0" applyFont="1" applyFill="1" applyProtection="1"/>
    <xf numFmtId="0" fontId="6" fillId="3" borderId="0" xfId="0" applyFont="1" applyFill="1" applyProtection="1"/>
    <xf numFmtId="0" fontId="3" fillId="3" borderId="0" xfId="0" applyFont="1" applyFill="1" applyProtection="1"/>
    <xf numFmtId="0" fontId="11" fillId="3" borderId="0" xfId="0" applyFont="1" applyFill="1" applyProtection="1"/>
    <xf numFmtId="0" fontId="8" fillId="3" borderId="0" xfId="0" applyFont="1" applyFill="1" applyProtection="1"/>
    <xf numFmtId="0" fontId="0" fillId="2" borderId="1" xfId="0" applyFill="1" applyBorder="1" applyProtection="1"/>
    <xf numFmtId="0" fontId="0" fillId="2" borderId="1" xfId="0" applyFill="1" applyBorder="1" applyAlignment="1" applyProtection="1">
      <alignment horizontal="center"/>
    </xf>
    <xf numFmtId="0" fontId="6" fillId="3" borderId="1" xfId="0" applyFont="1" applyFill="1" applyBorder="1" applyProtection="1"/>
    <xf numFmtId="0" fontId="0" fillId="3" borderId="1" xfId="0" applyFill="1" applyBorder="1" applyProtection="1"/>
    <xf numFmtId="0" fontId="12" fillId="3" borderId="0" xfId="0" applyFont="1" applyFill="1" applyAlignment="1">
      <alignment horizontal="right"/>
    </xf>
    <xf numFmtId="0" fontId="13" fillId="3" borderId="0" xfId="0" applyFont="1" applyFill="1"/>
    <xf numFmtId="0" fontId="1" fillId="3" borderId="0" xfId="0" applyFont="1" applyFill="1"/>
    <xf numFmtId="42" fontId="12" fillId="3" borderId="0" xfId="0" applyNumberFormat="1" applyFont="1" applyFill="1" applyAlignment="1">
      <alignment horizontal="right"/>
    </xf>
    <xf numFmtId="42" fontId="0" fillId="3" borderId="0" xfId="0" applyNumberFormat="1" applyFill="1"/>
    <xf numFmtId="42" fontId="14" fillId="3" borderId="0" xfId="0" applyNumberFormat="1" applyFont="1" applyFill="1" applyAlignment="1">
      <alignment horizontal="right"/>
    </xf>
    <xf numFmtId="42" fontId="1" fillId="3" borderId="0" xfId="0" applyNumberFormat="1" applyFont="1" applyFill="1"/>
    <xf numFmtId="0" fontId="15" fillId="3" borderId="0" xfId="0" applyFont="1" applyFill="1"/>
    <xf numFmtId="0" fontId="6" fillId="3" borderId="0" xfId="0" applyFont="1" applyFill="1" applyAlignment="1">
      <alignment horizontal="center" vertical="top"/>
    </xf>
    <xf numFmtId="0" fontId="6" fillId="3" borderId="0" xfId="0" applyFont="1" applyFill="1" applyAlignment="1">
      <alignment vertical="top"/>
    </xf>
    <xf numFmtId="0" fontId="6" fillId="3" borderId="0" xfId="0" applyFont="1" applyFill="1" applyAlignment="1">
      <alignment vertical="top" wrapText="1"/>
    </xf>
    <xf numFmtId="164" fontId="0" fillId="3" borderId="10" xfId="0" applyNumberFormat="1" applyFill="1" applyBorder="1"/>
    <xf numFmtId="0" fontId="0" fillId="3" borderId="7" xfId="0" applyFill="1" applyBorder="1"/>
    <xf numFmtId="0" fontId="0" fillId="2" borderId="12" xfId="0" applyFill="1" applyBorder="1" applyAlignment="1">
      <alignment horizontal="center"/>
    </xf>
    <xf numFmtId="164" fontId="0" fillId="3" borderId="11" xfId="0" applyNumberFormat="1" applyFill="1" applyBorder="1"/>
    <xf numFmtId="0" fontId="0" fillId="2" borderId="7" xfId="0" applyFill="1" applyBorder="1"/>
    <xf numFmtId="0" fontId="0" fillId="2" borderId="10" xfId="0" applyFill="1" applyBorder="1"/>
    <xf numFmtId="0" fontId="0" fillId="2" borderId="1" xfId="0" applyFill="1" applyBorder="1" applyAlignment="1">
      <alignment horizontal="center"/>
    </xf>
    <xf numFmtId="0" fontId="0" fillId="3" borderId="12" xfId="0" applyFill="1" applyBorder="1"/>
    <xf numFmtId="0" fontId="0" fillId="2" borderId="16" xfId="0" applyFill="1" applyBorder="1"/>
    <xf numFmtId="164" fontId="0" fillId="3" borderId="16" xfId="0" applyNumberFormat="1" applyFill="1" applyBorder="1"/>
    <xf numFmtId="164" fontId="0" fillId="3" borderId="5" xfId="0" applyNumberFormat="1" applyFill="1" applyBorder="1"/>
    <xf numFmtId="3" fontId="7" fillId="3" borderId="10" xfId="0" applyNumberFormat="1" applyFont="1" applyFill="1" applyBorder="1"/>
    <xf numFmtId="3" fontId="7" fillId="3" borderId="0" xfId="0" applyNumberFormat="1" applyFont="1" applyFill="1" applyBorder="1"/>
    <xf numFmtId="3" fontId="7" fillId="3" borderId="15" xfId="0" applyNumberFormat="1" applyFont="1" applyFill="1" applyBorder="1"/>
    <xf numFmtId="3" fontId="7" fillId="3" borderId="11" xfId="0" applyNumberFormat="1" applyFont="1" applyFill="1" applyBorder="1"/>
    <xf numFmtId="3" fontId="7" fillId="3" borderId="9" xfId="0" applyNumberFormat="1" applyFont="1" applyFill="1" applyBorder="1"/>
    <xf numFmtId="3" fontId="7" fillId="3" borderId="14" xfId="0" applyNumberFormat="1" applyFont="1" applyFill="1" applyBorder="1"/>
    <xf numFmtId="3" fontId="7" fillId="2" borderId="10" xfId="0" applyNumberFormat="1" applyFont="1" applyFill="1" applyBorder="1"/>
    <xf numFmtId="3" fontId="7" fillId="2" borderId="0" xfId="0" applyNumberFormat="1" applyFont="1" applyFill="1" applyBorder="1"/>
    <xf numFmtId="3" fontId="7" fillId="2" borderId="15" xfId="0" applyNumberFormat="1" applyFont="1" applyFill="1" applyBorder="1"/>
    <xf numFmtId="3" fontId="0" fillId="3" borderId="16" xfId="0" applyNumberFormat="1" applyFill="1" applyBorder="1"/>
    <xf numFmtId="3" fontId="1" fillId="2" borderId="16" xfId="0" applyNumberFormat="1" applyFont="1" applyFill="1" applyBorder="1"/>
    <xf numFmtId="3" fontId="3" fillId="3" borderId="16" xfId="0" applyNumberFormat="1" applyFont="1" applyFill="1" applyBorder="1"/>
    <xf numFmtId="3" fontId="0" fillId="3" borderId="16" xfId="0" applyNumberFormat="1" applyFont="1" applyFill="1" applyBorder="1"/>
    <xf numFmtId="3" fontId="1" fillId="3" borderId="16" xfId="0" applyNumberFormat="1" applyFont="1" applyFill="1" applyBorder="1"/>
    <xf numFmtId="3" fontId="0" fillId="3" borderId="5" xfId="0" applyNumberFormat="1" applyFill="1" applyBorder="1"/>
    <xf numFmtId="5" fontId="7" fillId="3" borderId="10" xfId="0" applyNumberFormat="1" applyFont="1" applyFill="1" applyBorder="1"/>
    <xf numFmtId="5" fontId="7" fillId="3" borderId="0" xfId="0" applyNumberFormat="1" applyFont="1" applyFill="1" applyBorder="1"/>
    <xf numFmtId="5" fontId="7" fillId="3" borderId="15" xfId="0" applyNumberFormat="1" applyFont="1" applyFill="1" applyBorder="1"/>
    <xf numFmtId="5" fontId="7" fillId="3" borderId="3" xfId="0" applyNumberFormat="1" applyFont="1" applyFill="1" applyBorder="1"/>
    <xf numFmtId="5" fontId="7" fillId="3" borderId="2" xfId="0" applyNumberFormat="1" applyFont="1" applyFill="1" applyBorder="1"/>
    <xf numFmtId="5" fontId="7" fillId="3" borderId="4" xfId="0" applyNumberFormat="1" applyFont="1" applyFill="1" applyBorder="1"/>
    <xf numFmtId="37" fontId="0" fillId="3" borderId="7" xfId="0" applyNumberFormat="1" applyFill="1" applyBorder="1"/>
    <xf numFmtId="37" fontId="0" fillId="3" borderId="6" xfId="0" applyNumberFormat="1" applyFill="1" applyBorder="1"/>
    <xf numFmtId="37" fontId="0" fillId="3" borderId="13" xfId="0" applyNumberFormat="1" applyFill="1" applyBorder="1"/>
    <xf numFmtId="37" fontId="1" fillId="2" borderId="10" xfId="0" applyNumberFormat="1" applyFont="1" applyFill="1" applyBorder="1"/>
    <xf numFmtId="37" fontId="0" fillId="2" borderId="0" xfId="0" applyNumberFormat="1" applyFill="1" applyBorder="1"/>
    <xf numFmtId="37" fontId="0" fillId="2" borderId="15" xfId="0" applyNumberFormat="1" applyFill="1" applyBorder="1"/>
    <xf numFmtId="37" fontId="0" fillId="3" borderId="10" xfId="0" applyNumberFormat="1" applyFill="1" applyBorder="1"/>
    <xf numFmtId="37" fontId="0" fillId="3" borderId="0" xfId="0" applyNumberFormat="1" applyFill="1" applyBorder="1"/>
    <xf numFmtId="37" fontId="0" fillId="3" borderId="15" xfId="0" applyNumberFormat="1" applyFill="1" applyBorder="1"/>
    <xf numFmtId="37" fontId="3" fillId="3" borderId="10" xfId="0" applyNumberFormat="1" applyFont="1" applyFill="1" applyBorder="1"/>
    <xf numFmtId="37" fontId="0" fillId="3" borderId="10" xfId="0" applyNumberFormat="1" applyFont="1" applyFill="1" applyBorder="1"/>
    <xf numFmtId="37" fontId="0" fillId="3" borderId="9" xfId="0" applyNumberFormat="1" applyFill="1" applyBorder="1"/>
    <xf numFmtId="37" fontId="0" fillId="3" borderId="14" xfId="0" applyNumberFormat="1" applyFill="1" applyBorder="1"/>
    <xf numFmtId="37" fontId="1" fillId="3" borderId="10" xfId="0" applyNumberFormat="1" applyFont="1" applyFill="1" applyBorder="1"/>
    <xf numFmtId="37" fontId="0" fillId="3" borderId="10" xfId="0" applyNumberFormat="1" applyFill="1" applyBorder="1" applyAlignment="1">
      <alignment horizontal="left" indent="2"/>
    </xf>
    <xf numFmtId="37" fontId="0" fillId="3" borderId="11" xfId="0" applyNumberFormat="1" applyFill="1" applyBorder="1"/>
    <xf numFmtId="5" fontId="0" fillId="3" borderId="1" xfId="0" applyNumberFormat="1" applyFill="1" applyBorder="1" applyAlignment="1">
      <alignment horizontal="right"/>
    </xf>
    <xf numFmtId="0" fontId="0" fillId="5" borderId="2" xfId="0" applyFill="1" applyBorder="1"/>
    <xf numFmtId="0" fontId="0" fillId="5" borderId="2" xfId="0" applyFill="1" applyBorder="1" applyAlignment="1">
      <alignment horizontal="center"/>
    </xf>
    <xf numFmtId="0" fontId="0" fillId="5" borderId="4" xfId="0" applyFill="1" applyBorder="1"/>
    <xf numFmtId="0" fontId="0" fillId="5" borderId="3" xfId="0" applyFont="1" applyFill="1" applyBorder="1"/>
    <xf numFmtId="0" fontId="4" fillId="3" borderId="0" xfId="0" applyFont="1" applyFill="1" applyBorder="1"/>
    <xf numFmtId="0" fontId="0" fillId="5" borderId="3" xfId="0" applyFill="1" applyBorder="1"/>
    <xf numFmtId="0" fontId="0" fillId="2" borderId="11" xfId="0" applyFill="1" applyBorder="1"/>
    <xf numFmtId="0" fontId="1" fillId="2" borderId="3" xfId="0" applyFont="1" applyFill="1" applyBorder="1"/>
    <xf numFmtId="0" fontId="0" fillId="6" borderId="7" xfId="0" applyFill="1" applyBorder="1"/>
    <xf numFmtId="0" fontId="0" fillId="6" borderId="6" xfId="0" applyFill="1" applyBorder="1"/>
    <xf numFmtId="0" fontId="0" fillId="6" borderId="13" xfId="0" applyFill="1" applyBorder="1"/>
    <xf numFmtId="0" fontId="0" fillId="6" borderId="10" xfId="0" applyFill="1" applyBorder="1"/>
    <xf numFmtId="0" fontId="16" fillId="6" borderId="0" xfId="0" applyFont="1" applyFill="1" applyBorder="1"/>
    <xf numFmtId="0" fontId="0" fillId="6" borderId="0" xfId="0" applyFill="1" applyBorder="1"/>
    <xf numFmtId="0" fontId="0" fillId="6" borderId="15" xfId="0" applyFill="1" applyBorder="1"/>
    <xf numFmtId="0" fontId="0" fillId="6" borderId="11" xfId="0" applyFill="1" applyBorder="1"/>
    <xf numFmtId="0" fontId="0" fillId="6" borderId="9" xfId="0" applyFill="1" applyBorder="1"/>
    <xf numFmtId="0" fontId="0" fillId="6" borderId="14" xfId="0" applyFill="1" applyBorder="1"/>
    <xf numFmtId="0" fontId="0" fillId="2" borderId="12" xfId="0" applyFill="1" applyBorder="1"/>
    <xf numFmtId="0" fontId="15" fillId="3" borderId="0" xfId="0" applyFont="1" applyFill="1" applyAlignment="1">
      <alignment horizontal="left" vertical="top"/>
    </xf>
    <xf numFmtId="0" fontId="4" fillId="3" borderId="0" xfId="0" applyFont="1" applyFill="1" applyProtection="1"/>
    <xf numFmtId="37" fontId="0" fillId="3" borderId="0" xfId="0" applyNumberFormat="1" applyFill="1"/>
    <xf numFmtId="0" fontId="0" fillId="5" borderId="5" xfId="0" applyFont="1" applyFill="1" applyBorder="1" applyAlignment="1">
      <alignment horizontal="center" wrapText="1"/>
    </xf>
    <xf numFmtId="0" fontId="0" fillId="7" borderId="1" xfId="0" applyFill="1" applyBorder="1"/>
    <xf numFmtId="0" fontId="0" fillId="3" borderId="0" xfId="0" applyFill="1" applyAlignment="1">
      <alignment horizontal="left"/>
    </xf>
    <xf numFmtId="0" fontId="0" fillId="3" borderId="0" xfId="0" applyFill="1" applyAlignment="1">
      <alignment horizontal="right"/>
    </xf>
    <xf numFmtId="0" fontId="0" fillId="3" borderId="0" xfId="0" applyFill="1" applyAlignment="1"/>
    <xf numFmtId="0" fontId="2" fillId="3" borderId="0" xfId="0" applyFont="1" applyFill="1" applyAlignment="1">
      <alignment wrapText="1"/>
    </xf>
    <xf numFmtId="0" fontId="2" fillId="3" borderId="0" xfId="0" applyFont="1" applyFill="1" applyAlignment="1"/>
    <xf numFmtId="0" fontId="0" fillId="3" borderId="0" xfId="0" quotePrefix="1" applyFill="1"/>
    <xf numFmtId="0" fontId="17" fillId="3" borderId="0" xfId="0" applyFont="1" applyFill="1"/>
    <xf numFmtId="0" fontId="3" fillId="3" borderId="0" xfId="0" applyFont="1" applyFill="1"/>
    <xf numFmtId="37" fontId="7" fillId="3" borderId="0" xfId="0" applyNumberFormat="1" applyFont="1" applyFill="1" applyBorder="1"/>
    <xf numFmtId="37" fontId="7" fillId="3" borderId="15" xfId="0" applyNumberFormat="1" applyFont="1" applyFill="1" applyBorder="1"/>
    <xf numFmtId="0" fontId="7" fillId="3" borderId="0" xfId="0" applyFont="1" applyFill="1"/>
    <xf numFmtId="38" fontId="7" fillId="3" borderId="10" xfId="0" applyNumberFormat="1" applyFont="1" applyFill="1" applyBorder="1" applyAlignment="1">
      <alignment horizontal="right"/>
    </xf>
    <xf numFmtId="9" fontId="7" fillId="3" borderId="16" xfId="0" applyNumberFormat="1" applyFont="1" applyFill="1" applyBorder="1" applyAlignment="1">
      <alignment horizontal="right"/>
    </xf>
    <xf numFmtId="0" fontId="7" fillId="3" borderId="0" xfId="0" applyFont="1" applyFill="1" applyAlignment="1">
      <alignment horizontal="right"/>
    </xf>
    <xf numFmtId="38" fontId="7" fillId="3" borderId="10" xfId="0" quotePrefix="1" applyNumberFormat="1" applyFont="1" applyFill="1" applyBorder="1" applyAlignment="1">
      <alignment horizontal="right"/>
    </xf>
    <xf numFmtId="37" fontId="7" fillId="3" borderId="9" xfId="0" applyNumberFormat="1" applyFont="1" applyFill="1" applyBorder="1"/>
    <xf numFmtId="37" fontId="7" fillId="3" borderId="14" xfId="0" applyNumberFormat="1" applyFont="1" applyFill="1" applyBorder="1"/>
    <xf numFmtId="38" fontId="7" fillId="3" borderId="11" xfId="0" applyNumberFormat="1" applyFont="1" applyFill="1" applyBorder="1" applyAlignment="1">
      <alignment horizontal="right"/>
    </xf>
    <xf numFmtId="9" fontId="7" fillId="3" borderId="5" xfId="0" applyNumberFormat="1" applyFont="1" applyFill="1" applyBorder="1" applyAlignment="1">
      <alignment horizontal="right"/>
    </xf>
    <xf numFmtId="6" fontId="7" fillId="3" borderId="7" xfId="0" applyNumberFormat="1" applyFont="1" applyFill="1" applyBorder="1" applyAlignment="1">
      <alignment horizontal="right"/>
    </xf>
    <xf numFmtId="9" fontId="7" fillId="3" borderId="12" xfId="0" applyNumberFormat="1" applyFont="1" applyFill="1" applyBorder="1" applyAlignment="1">
      <alignment horizontal="right"/>
    </xf>
    <xf numFmtId="0" fontId="18" fillId="3" borderId="0" xfId="0" applyFont="1" applyFill="1" applyAlignment="1">
      <alignment horizontal="right"/>
    </xf>
    <xf numFmtId="5" fontId="7" fillId="3" borderId="9" xfId="0" applyNumberFormat="1" applyFont="1" applyFill="1" applyBorder="1"/>
    <xf numFmtId="5" fontId="7" fillId="3" borderId="14" xfId="0" applyNumberFormat="1" applyFont="1" applyFill="1" applyBorder="1"/>
    <xf numFmtId="6" fontId="7" fillId="3" borderId="8" xfId="0" applyNumberFormat="1" applyFont="1" applyFill="1" applyBorder="1" applyAlignment="1">
      <alignment horizontal="right"/>
    </xf>
    <xf numFmtId="9" fontId="7" fillId="3" borderId="17" xfId="0" applyNumberFormat="1" applyFont="1" applyFill="1" applyBorder="1" applyAlignment="1">
      <alignment horizontal="right"/>
    </xf>
    <xf numFmtId="37" fontId="7" fillId="2" borderId="0" xfId="0" applyNumberFormat="1" applyFont="1" applyFill="1" applyBorder="1"/>
    <xf numFmtId="37" fontId="7" fillId="2" borderId="15" xfId="0" applyNumberFormat="1" applyFont="1" applyFill="1" applyBorder="1"/>
    <xf numFmtId="38" fontId="7" fillId="2" borderId="10" xfId="0" applyNumberFormat="1" applyFont="1" applyFill="1" applyBorder="1" applyAlignment="1">
      <alignment horizontal="right"/>
    </xf>
    <xf numFmtId="9" fontId="7" fillId="2" borderId="16" xfId="0" applyNumberFormat="1" applyFont="1" applyFill="1" applyBorder="1" applyAlignment="1">
      <alignment horizontal="right"/>
    </xf>
    <xf numFmtId="5" fontId="7" fillId="3" borderId="6" xfId="0" applyNumberFormat="1" applyFont="1" applyFill="1" applyBorder="1"/>
    <xf numFmtId="5" fontId="7" fillId="3" borderId="13" xfId="0" applyNumberFormat="1" applyFont="1" applyFill="1" applyBorder="1"/>
    <xf numFmtId="37" fontId="12" fillId="3" borderId="0" xfId="0" applyNumberFormat="1" applyFont="1" applyFill="1" applyAlignment="1">
      <alignment horizontal="right"/>
    </xf>
    <xf numFmtId="37" fontId="0" fillId="3" borderId="16" xfId="0" applyNumberFormat="1" applyFont="1" applyFill="1" applyBorder="1"/>
    <xf numFmtId="37" fontId="7" fillId="3" borderId="10" xfId="0" applyNumberFormat="1" applyFont="1" applyFill="1" applyBorder="1"/>
    <xf numFmtId="37" fontId="7" fillId="3" borderId="11" xfId="0" applyNumberFormat="1" applyFont="1" applyFill="1" applyBorder="1"/>
    <xf numFmtId="37" fontId="0" fillId="3" borderId="16" xfId="0" applyNumberFormat="1" applyFill="1" applyBorder="1" applyAlignment="1">
      <alignment horizontal="left" indent="2"/>
    </xf>
    <xf numFmtId="37" fontId="0" fillId="3" borderId="16" xfId="0" applyNumberFormat="1" applyFill="1" applyBorder="1"/>
    <xf numFmtId="0" fontId="1" fillId="2" borderId="4" xfId="0" applyFont="1" applyFill="1" applyBorder="1"/>
    <xf numFmtId="0" fontId="6" fillId="2" borderId="1" xfId="0" applyFont="1" applyFill="1" applyBorder="1"/>
    <xf numFmtId="0" fontId="6" fillId="3" borderId="1" xfId="0" applyFont="1" applyFill="1" applyBorder="1" applyAlignment="1">
      <alignment vertical="top" wrapText="1"/>
    </xf>
    <xf numFmtId="0" fontId="0" fillId="3" borderId="1" xfId="0" applyFill="1" applyBorder="1" applyAlignment="1">
      <alignment vertical="top" wrapText="1"/>
    </xf>
    <xf numFmtId="0" fontId="9" fillId="3" borderId="0" xfId="0" applyFont="1" applyFill="1" applyAlignment="1">
      <alignment horizontal="left"/>
    </xf>
    <xf numFmtId="0" fontId="2" fillId="3" borderId="0" xfId="0" applyFont="1" applyFill="1" applyAlignment="1">
      <alignment horizontal="left"/>
    </xf>
    <xf numFmtId="0" fontId="6" fillId="2" borderId="1" xfId="0" applyFont="1" applyFill="1" applyBorder="1" applyAlignment="1">
      <alignment horizontal="center"/>
    </xf>
    <xf numFmtId="0" fontId="6" fillId="2" borderId="5" xfId="0" applyFont="1" applyFill="1" applyBorder="1" applyAlignment="1">
      <alignment horizontal="center"/>
    </xf>
    <xf numFmtId="5" fontId="7" fillId="3" borderId="7" xfId="0" applyNumberFormat="1" applyFont="1" applyFill="1" applyBorder="1" applyAlignment="1">
      <alignment horizontal="right"/>
    </xf>
    <xf numFmtId="5" fontId="7" fillId="3" borderId="8" xfId="0" applyNumberFormat="1" applyFont="1" applyFill="1" applyBorder="1" applyAlignment="1">
      <alignment horizontal="right"/>
    </xf>
    <xf numFmtId="37" fontId="7" fillId="3" borderId="10" xfId="0" applyNumberFormat="1" applyFont="1" applyFill="1" applyBorder="1" applyAlignment="1">
      <alignment horizontal="right"/>
    </xf>
    <xf numFmtId="37" fontId="7" fillId="3" borderId="11" xfId="0" applyNumberFormat="1" applyFont="1" applyFill="1" applyBorder="1" applyAlignment="1">
      <alignment horizontal="right"/>
    </xf>
    <xf numFmtId="37" fontId="7" fillId="3" borderId="10" xfId="0" quotePrefix="1" applyNumberFormat="1" applyFont="1" applyFill="1" applyBorder="1" applyAlignment="1">
      <alignment horizontal="right"/>
    </xf>
    <xf numFmtId="0" fontId="17" fillId="3" borderId="0" xfId="0" applyFont="1" applyFill="1" applyAlignment="1">
      <alignment horizontal="left" vertical="top"/>
    </xf>
    <xf numFmtId="37" fontId="10" fillId="7" borderId="1" xfId="0" applyNumberFormat="1" applyFont="1" applyFill="1" applyBorder="1" applyAlignment="1" applyProtection="1">
      <alignment vertical="center"/>
      <protection locked="0"/>
    </xf>
    <xf numFmtId="37" fontId="7" fillId="7" borderId="1" xfId="0" applyNumberFormat="1" applyFont="1" applyFill="1" applyBorder="1" applyAlignment="1" applyProtection="1">
      <alignment vertical="center"/>
      <protection locked="0"/>
    </xf>
    <xf numFmtId="0" fontId="0" fillId="3" borderId="0" xfId="0" applyFill="1" applyAlignment="1">
      <alignment horizontal="left" vertical="top" wrapText="1"/>
    </xf>
    <xf numFmtId="0" fontId="0" fillId="3" borderId="0" xfId="0" applyFill="1" applyAlignment="1">
      <alignment horizontal="left" wrapText="1"/>
    </xf>
    <xf numFmtId="37" fontId="10" fillId="0" borderId="1" xfId="0" applyNumberFormat="1" applyFont="1" applyFill="1" applyBorder="1" applyAlignment="1" applyProtection="1"/>
    <xf numFmtId="0" fontId="0" fillId="3" borderId="1" xfId="0" applyFill="1" applyBorder="1" applyAlignment="1" applyProtection="1">
      <alignment horizontal="center"/>
    </xf>
    <xf numFmtId="37" fontId="0" fillId="3" borderId="0" xfId="0" applyNumberFormat="1" applyFill="1" applyProtection="1"/>
    <xf numFmtId="0" fontId="13" fillId="3" borderId="0" xfId="0" applyFont="1" applyFill="1" applyAlignment="1" applyProtection="1">
      <alignment horizontal="left" indent="1"/>
    </xf>
    <xf numFmtId="0" fontId="9" fillId="3" borderId="0" xfId="0" applyFont="1" applyFill="1" applyBorder="1" applyAlignment="1">
      <alignment horizontal="left"/>
    </xf>
    <xf numFmtId="0" fontId="0" fillId="3" borderId="0" xfId="0" applyFill="1" applyBorder="1"/>
    <xf numFmtId="0" fontId="9" fillId="2" borderId="5" xfId="0" applyFont="1" applyFill="1" applyBorder="1"/>
    <xf numFmtId="0" fontId="9" fillId="2" borderId="12" xfId="0" applyFont="1" applyFill="1" applyBorder="1"/>
    <xf numFmtId="0" fontId="0" fillId="3" borderId="0" xfId="0" applyFill="1" applyAlignment="1">
      <alignment horizontal="left" vertical="top" wrapText="1"/>
    </xf>
    <xf numFmtId="0" fontId="4" fillId="3" borderId="0" xfId="0" applyFont="1" applyFill="1" applyAlignment="1">
      <alignment horizontal="left" vertical="top" wrapText="1"/>
    </xf>
    <xf numFmtId="0" fontId="3" fillId="3" borderId="7" xfId="0" applyFont="1" applyFill="1" applyBorder="1" applyAlignment="1" applyProtection="1">
      <alignment horizontal="left" vertical="top" wrapText="1"/>
    </xf>
    <xf numFmtId="0" fontId="3" fillId="3" borderId="6" xfId="0" applyFont="1" applyFill="1" applyBorder="1" applyAlignment="1" applyProtection="1">
      <alignment horizontal="left" vertical="top" wrapText="1"/>
    </xf>
    <xf numFmtId="0" fontId="3" fillId="3" borderId="13" xfId="0" applyFont="1" applyFill="1" applyBorder="1" applyAlignment="1" applyProtection="1">
      <alignment horizontal="left" vertical="top" wrapText="1"/>
    </xf>
    <xf numFmtId="0" fontId="3" fillId="3" borderId="10" xfId="0" applyFont="1" applyFill="1" applyBorder="1" applyAlignment="1" applyProtection="1">
      <alignment horizontal="left" vertical="top" wrapText="1"/>
    </xf>
    <xf numFmtId="0" fontId="3" fillId="3" borderId="0" xfId="0" applyFont="1" applyFill="1" applyBorder="1" applyAlignment="1" applyProtection="1">
      <alignment horizontal="left" vertical="top" wrapText="1"/>
    </xf>
    <xf numFmtId="0" fontId="3" fillId="3" borderId="15" xfId="0" applyFont="1" applyFill="1" applyBorder="1" applyAlignment="1" applyProtection="1">
      <alignment horizontal="left" vertical="top" wrapText="1"/>
    </xf>
    <xf numFmtId="0" fontId="3" fillId="3" borderId="11" xfId="0" applyFont="1" applyFill="1" applyBorder="1" applyAlignment="1" applyProtection="1">
      <alignment horizontal="left" vertical="top" wrapText="1"/>
    </xf>
    <xf numFmtId="0" fontId="3" fillId="3" borderId="9" xfId="0" applyFont="1" applyFill="1" applyBorder="1" applyAlignment="1" applyProtection="1">
      <alignment horizontal="left" vertical="top" wrapText="1"/>
    </xf>
    <xf numFmtId="0" fontId="3" fillId="3" borderId="14" xfId="0" applyFont="1" applyFill="1" applyBorder="1" applyAlignment="1" applyProtection="1">
      <alignment horizontal="left" vertical="top" wrapText="1"/>
    </xf>
    <xf numFmtId="0" fontId="0" fillId="7" borderId="3" xfId="0" applyFill="1" applyBorder="1" applyAlignment="1" applyProtection="1">
      <alignment horizontal="left"/>
      <protection locked="0"/>
    </xf>
    <xf numFmtId="0" fontId="0" fillId="7" borderId="2" xfId="0" applyFill="1" applyBorder="1" applyAlignment="1" applyProtection="1">
      <alignment horizontal="left"/>
      <protection locked="0"/>
    </xf>
    <xf numFmtId="0" fontId="0" fillId="7" borderId="4" xfId="0" applyFill="1" applyBorder="1" applyAlignment="1" applyProtection="1">
      <alignment horizontal="left"/>
      <protection locked="0"/>
    </xf>
    <xf numFmtId="0" fontId="6" fillId="5" borderId="7" xfId="0" applyFont="1" applyFill="1" applyBorder="1" applyAlignment="1">
      <alignment horizontal="center"/>
    </xf>
    <xf numFmtId="0" fontId="6" fillId="5" borderId="13" xfId="0" applyFont="1" applyFill="1" applyBorder="1" applyAlignment="1">
      <alignment horizontal="center"/>
    </xf>
    <xf numFmtId="0" fontId="6" fillId="5" borderId="6" xfId="0" applyFont="1" applyFill="1" applyBorder="1" applyAlignment="1">
      <alignment horizontal="center"/>
    </xf>
    <xf numFmtId="0" fontId="0" fillId="5" borderId="11" xfId="0" applyFont="1" applyFill="1" applyBorder="1" applyAlignment="1">
      <alignment horizontal="center"/>
    </xf>
    <xf numFmtId="0" fontId="0" fillId="5" borderId="9" xfId="0" applyFont="1" applyFill="1" applyBorder="1" applyAlignment="1">
      <alignment horizontal="center"/>
    </xf>
    <xf numFmtId="0" fontId="0" fillId="5" borderId="14" xfId="0" applyFont="1" applyFill="1" applyBorder="1" applyAlignment="1">
      <alignment horizontal="center"/>
    </xf>
    <xf numFmtId="0" fontId="6" fillId="5" borderId="11" xfId="0" applyFont="1" applyFill="1" applyBorder="1" applyAlignment="1">
      <alignment horizontal="center" wrapText="1"/>
    </xf>
    <xf numFmtId="0" fontId="6" fillId="5" borderId="14" xfId="0" applyFont="1" applyFill="1" applyBorder="1" applyAlignment="1">
      <alignment horizontal="center" wrapText="1"/>
    </xf>
    <xf numFmtId="0" fontId="0" fillId="2" borderId="3" xfId="0" applyFill="1" applyBorder="1" applyAlignment="1">
      <alignment horizontal="center"/>
    </xf>
    <xf numFmtId="0" fontId="0" fillId="2" borderId="2" xfId="0" applyFill="1" applyBorder="1" applyAlignment="1">
      <alignment horizontal="center"/>
    </xf>
    <xf numFmtId="0" fontId="0" fillId="2" borderId="4" xfId="0" applyFill="1" applyBorder="1" applyAlignment="1">
      <alignment horizontal="center"/>
    </xf>
    <xf numFmtId="0" fontId="0" fillId="2" borderId="3" xfId="0" applyFill="1" applyBorder="1" applyAlignment="1">
      <alignment horizontal="left"/>
    </xf>
    <xf numFmtId="0" fontId="0" fillId="2" borderId="2" xfId="0" applyFill="1" applyBorder="1" applyAlignment="1">
      <alignment horizontal="left"/>
    </xf>
    <xf numFmtId="0" fontId="0" fillId="2" borderId="4" xfId="0" applyFill="1" applyBorder="1" applyAlignment="1">
      <alignment horizontal="left"/>
    </xf>
    <xf numFmtId="0" fontId="1" fillId="2" borderId="3" xfId="0" applyFont="1" applyFill="1" applyBorder="1" applyAlignment="1">
      <alignment horizontal="center"/>
    </xf>
    <xf numFmtId="0" fontId="1" fillId="2" borderId="2" xfId="0" applyFont="1" applyFill="1" applyBorder="1" applyAlignment="1">
      <alignment horizontal="center"/>
    </xf>
    <xf numFmtId="0" fontId="1" fillId="2" borderId="4" xfId="0" applyFont="1" applyFill="1" applyBorder="1" applyAlignment="1">
      <alignment horizontal="center"/>
    </xf>
  </cellXfs>
  <cellStyles count="1">
    <cellStyle name="Normal" xfId="0" builtinId="0"/>
  </cellStyles>
  <dxfs count="21">
    <dxf>
      <font>
        <color theme="1" tint="0.34998626667073579"/>
      </font>
      <fill>
        <patternFill>
          <bgColor theme="1" tint="0.499984740745262"/>
        </patternFill>
      </fill>
    </dxf>
    <dxf>
      <font>
        <color theme="1" tint="0.34998626667073579"/>
      </font>
      <fill>
        <patternFill>
          <bgColor theme="1" tint="0.499984740745262"/>
        </patternFill>
      </fill>
    </dxf>
    <dxf>
      <font>
        <color theme="1" tint="0.34998626667073579"/>
      </font>
      <fill>
        <patternFill>
          <bgColor theme="1" tint="0.499984740745262"/>
        </patternFill>
      </fill>
    </dxf>
    <dxf>
      <font>
        <color theme="1" tint="0.34998626667073579"/>
      </font>
      <fill>
        <patternFill>
          <bgColor theme="1" tint="0.499984740745262"/>
        </patternFill>
      </fill>
    </dxf>
    <dxf>
      <font>
        <color rgb="FFFF0000"/>
      </font>
    </dxf>
    <dxf>
      <font>
        <color rgb="FFFF0000"/>
      </font>
    </dxf>
    <dxf>
      <font>
        <color theme="1" tint="0.34998626667073579"/>
      </font>
      <fill>
        <patternFill>
          <bgColor theme="1" tint="0.499984740745262"/>
        </patternFill>
      </fill>
    </dxf>
    <dxf>
      <font>
        <color theme="1" tint="0.34998626667073579"/>
      </font>
      <fill>
        <patternFill>
          <bgColor theme="1" tint="0.499984740745262"/>
        </patternFill>
      </fill>
    </dxf>
    <dxf>
      <font>
        <color theme="1" tint="0.34998626667073579"/>
      </font>
      <fill>
        <patternFill>
          <bgColor theme="1" tint="0.499984740745262"/>
        </patternFill>
      </fill>
    </dxf>
    <dxf>
      <font>
        <color theme="1" tint="0.34998626667073579"/>
      </font>
      <fill>
        <patternFill>
          <bgColor theme="1" tint="0.499984740745262"/>
        </patternFill>
      </fill>
    </dxf>
    <dxf>
      <fill>
        <patternFill>
          <bgColor theme="1" tint="0.499984740745262"/>
        </patternFill>
      </fill>
      <border>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border>
    </dxf>
    <dxf>
      <fill>
        <patternFill>
          <bgColor theme="1" tint="0.499984740745262"/>
        </patternFill>
      </fill>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border>
    </dxf>
    <dxf>
      <fill>
        <patternFill>
          <bgColor theme="1" tint="0.499984740745262"/>
        </patternFill>
      </fill>
    </dxf>
  </dxfs>
  <tableStyles count="0" defaultTableStyle="TableStyleMedium2" defaultPivotStyle="PivotStyleLight16"/>
  <colors>
    <mruColors>
      <color rgb="FFDDEBF9"/>
      <color rgb="FFFFFF99"/>
      <color rgb="FF9999FF"/>
      <color rgb="FF9966FF"/>
      <color rgb="FF0066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'Financial Charts Data'!$B$40</c:f>
              <c:strCache>
                <c:ptCount val="1"/>
                <c:pt idx="0">
                  <c:v>Total Revenues Less Returns and Allowances</c:v>
                </c:pt>
              </c:strCache>
            </c:strRef>
          </c:tx>
          <c:spPr>
            <a:solidFill>
              <a:schemeClr val="accent1"/>
            </a:solidFill>
            <a:ln>
              <a:noFill/>
            </a:ln>
            <a:effectLst/>
          </c:spPr>
          <c:invertIfNegative val="0"/>
          <c:dPt>
            <c:idx val="0"/>
            <c:invertIfNegative val="0"/>
            <c:bubble3D val="0"/>
            <c:spPr>
              <a:solidFill>
                <a:schemeClr val="accent2"/>
              </a:solidFill>
              <a:ln>
                <a:noFill/>
              </a:ln>
              <a:effectLst/>
            </c:spPr>
            <c:extLst>
              <c:ext xmlns:c16="http://schemas.microsoft.com/office/drawing/2014/chart" uri="{C3380CC4-5D6E-409C-BE32-E72D297353CC}">
                <c16:uniqueId val="{00000004-9CF1-4D5E-9FAE-24292DB5D089}"/>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5-9CF1-4D5E-9FAE-24292DB5D08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3-9CF1-4D5E-9FAE-24292DB5D08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2-9CF1-4D5E-9FAE-24292DB5D089}"/>
              </c:ext>
            </c:extLst>
          </c:dPt>
          <c:dPt>
            <c:idx val="4"/>
            <c:invertIfNegative val="0"/>
            <c:bubble3D val="0"/>
            <c:spPr>
              <a:solidFill>
                <a:srgbClr val="9999FF"/>
              </a:solidFill>
              <a:ln>
                <a:noFill/>
              </a:ln>
              <a:effectLst/>
            </c:spPr>
            <c:extLst>
              <c:ext xmlns:c16="http://schemas.microsoft.com/office/drawing/2014/chart" uri="{C3380CC4-5D6E-409C-BE32-E72D297353CC}">
                <c16:uniqueId val="{00000001-9CF1-4D5E-9FAE-24292DB5D089}"/>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0-9CF1-4D5E-9FAE-24292DB5D089}"/>
              </c:ext>
            </c:extLst>
          </c:dPt>
          <c:cat>
            <c:numRef>
              <c:f>'Financial Charts Data'!$F$39:$K$39</c:f>
              <c:numCache>
                <c:formatCode>General</c:formatCode>
                <c:ptCount val="6"/>
                <c:pt idx="0">
                  <c:v>-5</c:v>
                </c:pt>
                <c:pt idx="1">
                  <c:v>-4</c:v>
                </c:pt>
                <c:pt idx="2">
                  <c:v>-3</c:v>
                </c:pt>
                <c:pt idx="3">
                  <c:v>-2</c:v>
                </c:pt>
                <c:pt idx="4">
                  <c:v>-1</c:v>
                </c:pt>
                <c:pt idx="5">
                  <c:v>0</c:v>
                </c:pt>
              </c:numCache>
            </c:numRef>
          </c:cat>
          <c:val>
            <c:numRef>
              <c:f>'Financial Charts Data'!$F$40:$K$40</c:f>
              <c:numCache>
                <c:formatCode>"$"#,##0_);\("$"#,##0\)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F6DB-4D96-A69D-30934A55B05F}"/>
            </c:ext>
          </c:extLst>
        </c:ser>
        <c:dLbls>
          <c:showLegendKey val="0"/>
          <c:showVal val="0"/>
          <c:showCatName val="0"/>
          <c:showSerName val="0"/>
          <c:showPercent val="0"/>
          <c:showBubbleSize val="0"/>
        </c:dLbls>
        <c:gapWidth val="219"/>
        <c:overlap val="-27"/>
        <c:axId val="962820896"/>
        <c:axId val="965095312"/>
      </c:barChart>
      <c:catAx>
        <c:axId val="9628208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Year-to-Date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5095312"/>
        <c:crosses val="autoZero"/>
        <c:auto val="1"/>
        <c:lblAlgn val="ctr"/>
        <c:lblOffset val="100"/>
        <c:noMultiLvlLbl val="0"/>
      </c:catAx>
      <c:valAx>
        <c:axId val="96509531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28208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'Financial Charts Data'!$B$10</c:f>
              <c:strCache>
                <c:ptCount val="1"/>
                <c:pt idx="0">
                  <c:v>-5</c:v>
                </c:pt>
              </c:strCache>
            </c:strRef>
          </c:tx>
          <c:spPr>
            <a:ln w="28575" cap="rnd">
              <a:solidFill>
                <a:schemeClr val="accent2"/>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Data'!$C$10:$N$10</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0-A651-4E1F-843F-BBB7A03788E0}"/>
            </c:ext>
          </c:extLst>
        </c:ser>
        <c:ser>
          <c:idx val="1"/>
          <c:order val="1"/>
          <c:tx>
            <c:strRef>
              <c:f>'Financial Charts Data'!$B$11</c:f>
              <c:strCache>
                <c:ptCount val="1"/>
                <c:pt idx="0">
                  <c:v>-4</c:v>
                </c:pt>
              </c:strCache>
            </c:strRef>
          </c:tx>
          <c:spPr>
            <a:ln w="28575" cap="rnd">
              <a:solidFill>
                <a:schemeClr val="accent1"/>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Data'!$C$11:$N$11</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1-A651-4E1F-843F-BBB7A03788E0}"/>
            </c:ext>
          </c:extLst>
        </c:ser>
        <c:ser>
          <c:idx val="2"/>
          <c:order val="2"/>
          <c:tx>
            <c:strRef>
              <c:f>'Financial Charts Data'!$B$12</c:f>
              <c:strCache>
                <c:ptCount val="1"/>
                <c:pt idx="0">
                  <c:v>-3</c:v>
                </c:pt>
              </c:strCache>
            </c:strRef>
          </c:tx>
          <c:spPr>
            <a:ln w="28575" cap="rnd">
              <a:solidFill>
                <a:schemeClr val="accent3"/>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Data'!$C$12:$N$12</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2-A651-4E1F-843F-BBB7A03788E0}"/>
            </c:ext>
          </c:extLst>
        </c:ser>
        <c:ser>
          <c:idx val="3"/>
          <c:order val="3"/>
          <c:tx>
            <c:strRef>
              <c:f>'Financial Charts Data'!$B$13</c:f>
              <c:strCache>
                <c:ptCount val="1"/>
                <c:pt idx="0">
                  <c:v>-2</c:v>
                </c:pt>
              </c:strCache>
            </c:strRef>
          </c:tx>
          <c:spPr>
            <a:ln w="28575" cap="rnd">
              <a:solidFill>
                <a:schemeClr val="accent4"/>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Data'!$C$13:$N$13</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3-A651-4E1F-843F-BBB7A03788E0}"/>
            </c:ext>
          </c:extLst>
        </c:ser>
        <c:ser>
          <c:idx val="4"/>
          <c:order val="4"/>
          <c:tx>
            <c:strRef>
              <c:f>'Financial Charts Data'!$B$14</c:f>
              <c:strCache>
                <c:ptCount val="1"/>
                <c:pt idx="0">
                  <c:v>-1</c:v>
                </c:pt>
              </c:strCache>
            </c:strRef>
          </c:tx>
          <c:spPr>
            <a:ln w="28575" cap="rnd">
              <a:solidFill>
                <a:srgbClr val="9999FF"/>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Data'!$C$14:$N$14</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4-A651-4E1F-843F-BBB7A03788E0}"/>
            </c:ext>
          </c:extLst>
        </c:ser>
        <c:ser>
          <c:idx val="5"/>
          <c:order val="5"/>
          <c:tx>
            <c:strRef>
              <c:f>'Financial Charts Data'!$B$15</c:f>
              <c:strCache>
                <c:ptCount val="1"/>
                <c:pt idx="0">
                  <c:v>0</c:v>
                </c:pt>
              </c:strCache>
            </c:strRef>
          </c:tx>
          <c:spPr>
            <a:ln w="28575" cap="rnd">
              <a:solidFill>
                <a:schemeClr val="accent6"/>
              </a:solidFill>
              <a:round/>
            </a:ln>
            <a:effectLst/>
          </c:spPr>
          <c:marker>
            <c:symbol val="none"/>
          </c:marker>
          <c:cat>
            <c:numRef>
              <c:f>'Financial Charts Data'!$C$9:$N$9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Data'!$C$15:$N$15</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5-A651-4E1F-843F-BBB7A03788E0}"/>
            </c:ext>
          </c:extLst>
        </c:ser>
        <c:dLbls>
          <c:showLegendKey val="0"/>
          <c:showVal val="0"/>
          <c:showCatName val="0"/>
          <c:showSerName val="0"/>
          <c:showPercent val="0"/>
          <c:showBubbleSize val="0"/>
        </c:dLbls>
        <c:smooth val="0"/>
        <c:axId val="529751280"/>
        <c:axId val="741243920"/>
      </c:lineChart>
      <c:catAx>
        <c:axId val="5297512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Monthly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1243920"/>
        <c:crosses val="autoZero"/>
        <c:auto val="1"/>
        <c:lblAlgn val="ctr"/>
        <c:lblOffset val="100"/>
        <c:noMultiLvlLbl val="0"/>
      </c:catAx>
      <c:valAx>
        <c:axId val="7412439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97512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'Financial Charts Data'!$B$20</c:f>
              <c:strCache>
                <c:ptCount val="1"/>
                <c:pt idx="0">
                  <c:v>-5</c:v>
                </c:pt>
              </c:strCache>
            </c:strRef>
          </c:tx>
          <c:spPr>
            <a:ln w="28575" cap="rnd">
              <a:solidFill>
                <a:schemeClr val="accent2"/>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Data'!$C$20:$N$20</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0-E820-4EA1-8F3C-A0C4680E1B30}"/>
            </c:ext>
          </c:extLst>
        </c:ser>
        <c:ser>
          <c:idx val="1"/>
          <c:order val="1"/>
          <c:tx>
            <c:strRef>
              <c:f>'Financial Charts Data'!$B$21</c:f>
              <c:strCache>
                <c:ptCount val="1"/>
                <c:pt idx="0">
                  <c:v>-4</c:v>
                </c:pt>
              </c:strCache>
            </c:strRef>
          </c:tx>
          <c:spPr>
            <a:ln w="28575" cap="rnd">
              <a:solidFill>
                <a:schemeClr val="accent1"/>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Data'!$C$21:$N$21</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1-E820-4EA1-8F3C-A0C4680E1B30}"/>
            </c:ext>
          </c:extLst>
        </c:ser>
        <c:ser>
          <c:idx val="2"/>
          <c:order val="2"/>
          <c:tx>
            <c:strRef>
              <c:f>'Financial Charts Data'!$B$22</c:f>
              <c:strCache>
                <c:ptCount val="1"/>
                <c:pt idx="0">
                  <c:v>-3</c:v>
                </c:pt>
              </c:strCache>
            </c:strRef>
          </c:tx>
          <c:spPr>
            <a:ln w="28575" cap="rnd">
              <a:solidFill>
                <a:schemeClr val="accent3"/>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Data'!$C$22:$N$22</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2-E820-4EA1-8F3C-A0C4680E1B30}"/>
            </c:ext>
          </c:extLst>
        </c:ser>
        <c:ser>
          <c:idx val="3"/>
          <c:order val="3"/>
          <c:tx>
            <c:strRef>
              <c:f>'Financial Charts Data'!$B$23</c:f>
              <c:strCache>
                <c:ptCount val="1"/>
                <c:pt idx="0">
                  <c:v>-2</c:v>
                </c:pt>
              </c:strCache>
            </c:strRef>
          </c:tx>
          <c:spPr>
            <a:ln w="28575" cap="rnd">
              <a:solidFill>
                <a:schemeClr val="accent4"/>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Data'!$C$23:$N$23</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3-E820-4EA1-8F3C-A0C4680E1B30}"/>
            </c:ext>
          </c:extLst>
        </c:ser>
        <c:ser>
          <c:idx val="4"/>
          <c:order val="4"/>
          <c:tx>
            <c:strRef>
              <c:f>'Financial Charts Data'!$B$24</c:f>
              <c:strCache>
                <c:ptCount val="1"/>
                <c:pt idx="0">
                  <c:v>-1</c:v>
                </c:pt>
              </c:strCache>
            </c:strRef>
          </c:tx>
          <c:spPr>
            <a:ln w="28575" cap="rnd">
              <a:solidFill>
                <a:srgbClr val="9999FF"/>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Data'!$C$24:$N$24</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4-E820-4EA1-8F3C-A0C4680E1B30}"/>
            </c:ext>
          </c:extLst>
        </c:ser>
        <c:ser>
          <c:idx val="5"/>
          <c:order val="5"/>
          <c:tx>
            <c:strRef>
              <c:f>'Financial Charts Data'!$B$25</c:f>
              <c:strCache>
                <c:ptCount val="1"/>
                <c:pt idx="0">
                  <c:v>0</c:v>
                </c:pt>
              </c:strCache>
            </c:strRef>
          </c:tx>
          <c:spPr>
            <a:ln w="28575" cap="rnd">
              <a:solidFill>
                <a:schemeClr val="accent6"/>
              </a:solidFill>
              <a:round/>
            </a:ln>
            <a:effectLst/>
          </c:spPr>
          <c:marker>
            <c:symbol val="none"/>
          </c:marker>
          <c:cat>
            <c:numRef>
              <c:f>'Financial Charts Data'!$C$19:$N$19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Data'!$C$25:$N$25</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5-E820-4EA1-8F3C-A0C4680E1B30}"/>
            </c:ext>
          </c:extLst>
        </c:ser>
        <c:dLbls>
          <c:showLegendKey val="0"/>
          <c:showVal val="0"/>
          <c:showCatName val="0"/>
          <c:showSerName val="0"/>
          <c:showPercent val="0"/>
          <c:showBubbleSize val="0"/>
        </c:dLbls>
        <c:smooth val="0"/>
        <c:axId val="529751280"/>
        <c:axId val="741243920"/>
      </c:lineChart>
      <c:catAx>
        <c:axId val="5297512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Monthly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1243920"/>
        <c:crosses val="autoZero"/>
        <c:auto val="1"/>
        <c:lblAlgn val="ctr"/>
        <c:lblOffset val="100"/>
        <c:noMultiLvlLbl val="0"/>
      </c:catAx>
      <c:valAx>
        <c:axId val="7412439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97512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'Financial Charts Data'!$B$30</c:f>
              <c:strCache>
                <c:ptCount val="1"/>
                <c:pt idx="0">
                  <c:v>-5</c:v>
                </c:pt>
              </c:strCache>
            </c:strRef>
          </c:tx>
          <c:spPr>
            <a:ln w="28575" cap="rnd">
              <a:solidFill>
                <a:schemeClr val="accent2"/>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Data'!$C$30:$N$30</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0-26BE-45A9-AD10-4FF28BCE2A80}"/>
            </c:ext>
          </c:extLst>
        </c:ser>
        <c:ser>
          <c:idx val="1"/>
          <c:order val="1"/>
          <c:tx>
            <c:strRef>
              <c:f>'Financial Charts Data'!$B$31</c:f>
              <c:strCache>
                <c:ptCount val="1"/>
                <c:pt idx="0">
                  <c:v>-4</c:v>
                </c:pt>
              </c:strCache>
            </c:strRef>
          </c:tx>
          <c:spPr>
            <a:ln w="28575" cap="rnd">
              <a:solidFill>
                <a:schemeClr val="accent1"/>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Data'!$C$31:$N$31</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1-26BE-45A9-AD10-4FF28BCE2A80}"/>
            </c:ext>
          </c:extLst>
        </c:ser>
        <c:ser>
          <c:idx val="2"/>
          <c:order val="2"/>
          <c:tx>
            <c:strRef>
              <c:f>'Financial Charts Data'!$B$32</c:f>
              <c:strCache>
                <c:ptCount val="1"/>
                <c:pt idx="0">
                  <c:v>-3</c:v>
                </c:pt>
              </c:strCache>
            </c:strRef>
          </c:tx>
          <c:spPr>
            <a:ln w="28575" cap="rnd">
              <a:solidFill>
                <a:schemeClr val="accent3"/>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Data'!$C$32:$N$32</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2-26BE-45A9-AD10-4FF28BCE2A80}"/>
            </c:ext>
          </c:extLst>
        </c:ser>
        <c:ser>
          <c:idx val="3"/>
          <c:order val="3"/>
          <c:tx>
            <c:strRef>
              <c:f>'Financial Charts Data'!$B$33</c:f>
              <c:strCache>
                <c:ptCount val="1"/>
                <c:pt idx="0">
                  <c:v>-2</c:v>
                </c:pt>
              </c:strCache>
            </c:strRef>
          </c:tx>
          <c:spPr>
            <a:ln w="28575" cap="rnd">
              <a:solidFill>
                <a:schemeClr val="accent4"/>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Data'!$C$33:$N$33</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3-26BE-45A9-AD10-4FF28BCE2A80}"/>
            </c:ext>
          </c:extLst>
        </c:ser>
        <c:ser>
          <c:idx val="4"/>
          <c:order val="4"/>
          <c:tx>
            <c:strRef>
              <c:f>'Financial Charts Data'!$B$34</c:f>
              <c:strCache>
                <c:ptCount val="1"/>
                <c:pt idx="0">
                  <c:v>-1</c:v>
                </c:pt>
              </c:strCache>
            </c:strRef>
          </c:tx>
          <c:spPr>
            <a:ln w="28575" cap="rnd">
              <a:solidFill>
                <a:srgbClr val="9999FF"/>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Data'!$C$34:$N$34</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4-26BE-45A9-AD10-4FF28BCE2A80}"/>
            </c:ext>
          </c:extLst>
        </c:ser>
        <c:ser>
          <c:idx val="5"/>
          <c:order val="5"/>
          <c:tx>
            <c:strRef>
              <c:f>'Financial Charts Data'!$B$35</c:f>
              <c:strCache>
                <c:ptCount val="1"/>
                <c:pt idx="0">
                  <c:v>0</c:v>
                </c:pt>
              </c:strCache>
            </c:strRef>
          </c:tx>
          <c:spPr>
            <a:ln w="28575" cap="rnd">
              <a:solidFill>
                <a:schemeClr val="accent6"/>
              </a:solidFill>
              <a:round/>
            </a:ln>
            <a:effectLst/>
          </c:spPr>
          <c:marker>
            <c:symbol val="none"/>
          </c:marker>
          <c:cat>
            <c:numRef>
              <c:f>'Financial Charts Data'!$C$29:$N$29</c:f>
              <c:numCache>
                <c:formatCode>General</c:formatCode>
                <c:ptCount val="12"/>
                <c:pt idx="0">
                  <c:v>1</c:v>
                </c:pt>
                <c:pt idx="1">
                  <c:v>2</c:v>
                </c:pt>
                <c:pt idx="2">
                  <c:v>3</c:v>
                </c:pt>
                <c:pt idx="3">
                  <c:v>4</c:v>
                </c:pt>
                <c:pt idx="4">
                  <c:v>5</c:v>
                </c:pt>
                <c:pt idx="5">
                  <c:v>6</c:v>
                </c:pt>
                <c:pt idx="6">
                  <c:v>7</c:v>
                </c:pt>
                <c:pt idx="7">
                  <c:v>8</c:v>
                </c:pt>
                <c:pt idx="8">
                  <c:v>9</c:v>
                </c:pt>
                <c:pt idx="9">
                  <c:v>10</c:v>
                </c:pt>
                <c:pt idx="10">
                  <c:v>11</c:v>
                </c:pt>
                <c:pt idx="11">
                  <c:v>12</c:v>
                </c:pt>
              </c:numCache>
            </c:numRef>
          </c:cat>
          <c:val>
            <c:numRef>
              <c:f>'Financial Charts Data'!$C$35:$N$35</c:f>
              <c:numCache>
                <c:formatCode>"$"#,##0_);\("$"#,##0\)</c:formatCode>
                <c:ptCount val="12"/>
                <c:pt idx="0">
                  <c:v>#N/A</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5-26BE-45A9-AD10-4FF28BCE2A80}"/>
            </c:ext>
          </c:extLst>
        </c:ser>
        <c:dLbls>
          <c:showLegendKey val="0"/>
          <c:showVal val="0"/>
          <c:showCatName val="0"/>
          <c:showSerName val="0"/>
          <c:showPercent val="0"/>
          <c:showBubbleSize val="0"/>
        </c:dLbls>
        <c:smooth val="0"/>
        <c:axId val="529751280"/>
        <c:axId val="741243920"/>
      </c:lineChart>
      <c:catAx>
        <c:axId val="5297512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Monthly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1243920"/>
        <c:crosses val="autoZero"/>
        <c:auto val="1"/>
        <c:lblAlgn val="ctr"/>
        <c:lblOffset val="100"/>
        <c:noMultiLvlLbl val="0"/>
      </c:catAx>
      <c:valAx>
        <c:axId val="7412439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97512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'Financial Charts Data'!$B$41:$E$41</c:f>
              <c:strCache>
                <c:ptCount val="4"/>
                <c:pt idx="0">
                  <c:v>Net Income Before Taxes</c:v>
                </c:pt>
              </c:strCache>
            </c:strRef>
          </c:tx>
          <c:spPr>
            <a:solidFill>
              <a:schemeClr val="accent1"/>
            </a:solidFill>
            <a:ln>
              <a:noFill/>
            </a:ln>
            <a:effectLst/>
          </c:spPr>
          <c:invertIfNegative val="0"/>
          <c:dPt>
            <c:idx val="0"/>
            <c:invertIfNegative val="0"/>
            <c:bubble3D val="0"/>
            <c:spPr>
              <a:solidFill>
                <a:schemeClr val="accent2"/>
              </a:solidFill>
              <a:ln>
                <a:noFill/>
              </a:ln>
              <a:effectLst/>
            </c:spPr>
            <c:extLst>
              <c:ext xmlns:c16="http://schemas.microsoft.com/office/drawing/2014/chart" uri="{C3380CC4-5D6E-409C-BE32-E72D297353CC}">
                <c16:uniqueId val="{00000001-6C57-4657-A153-D3F76164E659}"/>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B-6C57-4657-A153-D3F76164E65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3-6C57-4657-A153-D3F76164E65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5-6C57-4657-A153-D3F76164E659}"/>
              </c:ext>
            </c:extLst>
          </c:dPt>
          <c:dPt>
            <c:idx val="4"/>
            <c:invertIfNegative val="0"/>
            <c:bubble3D val="0"/>
            <c:spPr>
              <a:solidFill>
                <a:srgbClr val="9999FF"/>
              </a:solidFill>
              <a:ln>
                <a:noFill/>
              </a:ln>
              <a:effectLst/>
            </c:spPr>
            <c:extLst>
              <c:ext xmlns:c16="http://schemas.microsoft.com/office/drawing/2014/chart" uri="{C3380CC4-5D6E-409C-BE32-E72D297353CC}">
                <c16:uniqueId val="{00000007-6C57-4657-A153-D3F76164E659}"/>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9-6C57-4657-A153-D3F76164E659}"/>
              </c:ext>
            </c:extLst>
          </c:dPt>
          <c:cat>
            <c:numRef>
              <c:f>'Financial Charts Data'!$F$39:$K$39</c:f>
              <c:numCache>
                <c:formatCode>General</c:formatCode>
                <c:ptCount val="6"/>
                <c:pt idx="0">
                  <c:v>-5</c:v>
                </c:pt>
                <c:pt idx="1">
                  <c:v>-4</c:v>
                </c:pt>
                <c:pt idx="2">
                  <c:v>-3</c:v>
                </c:pt>
                <c:pt idx="3">
                  <c:v>-2</c:v>
                </c:pt>
                <c:pt idx="4">
                  <c:v>-1</c:v>
                </c:pt>
                <c:pt idx="5">
                  <c:v>0</c:v>
                </c:pt>
              </c:numCache>
            </c:numRef>
          </c:cat>
          <c:val>
            <c:numRef>
              <c:f>'Financial Charts Data'!$F$41:$K$41</c:f>
              <c:numCache>
                <c:formatCode>"$"#,##0_);\("$"#,##0\)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A-6C57-4657-A153-D3F76164E659}"/>
            </c:ext>
          </c:extLst>
        </c:ser>
        <c:dLbls>
          <c:showLegendKey val="0"/>
          <c:showVal val="0"/>
          <c:showCatName val="0"/>
          <c:showSerName val="0"/>
          <c:showPercent val="0"/>
          <c:showBubbleSize val="0"/>
        </c:dLbls>
        <c:gapWidth val="219"/>
        <c:overlap val="-27"/>
        <c:axId val="962820896"/>
        <c:axId val="965095312"/>
      </c:barChart>
      <c:catAx>
        <c:axId val="9628208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Year-to-Date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5095312"/>
        <c:crosses val="autoZero"/>
        <c:auto val="1"/>
        <c:lblAlgn val="ctr"/>
        <c:lblOffset val="100"/>
        <c:noMultiLvlLbl val="0"/>
      </c:catAx>
      <c:valAx>
        <c:axId val="96509531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28208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'Financial Charts Data'!$B$42:$E$42</c:f>
              <c:strCache>
                <c:ptCount val="4"/>
                <c:pt idx="0">
                  <c:v>Estimated Pre-Tax Cash Flow</c:v>
                </c:pt>
              </c:strCache>
            </c:strRef>
          </c:tx>
          <c:spPr>
            <a:solidFill>
              <a:schemeClr val="accent1"/>
            </a:solidFill>
            <a:ln>
              <a:noFill/>
            </a:ln>
            <a:effectLst/>
          </c:spPr>
          <c:invertIfNegative val="0"/>
          <c:dPt>
            <c:idx val="0"/>
            <c:invertIfNegative val="0"/>
            <c:bubble3D val="0"/>
            <c:spPr>
              <a:solidFill>
                <a:schemeClr val="accent2"/>
              </a:solidFill>
              <a:ln>
                <a:noFill/>
              </a:ln>
              <a:effectLst/>
            </c:spPr>
            <c:extLst>
              <c:ext xmlns:c16="http://schemas.microsoft.com/office/drawing/2014/chart" uri="{C3380CC4-5D6E-409C-BE32-E72D297353CC}">
                <c16:uniqueId val="{00000001-96C3-4FE8-BD4E-D9D7DDC2D826}"/>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B-96C3-4FE8-BD4E-D9D7DDC2D826}"/>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3-96C3-4FE8-BD4E-D9D7DDC2D826}"/>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5-96C3-4FE8-BD4E-D9D7DDC2D826}"/>
              </c:ext>
            </c:extLst>
          </c:dPt>
          <c:dPt>
            <c:idx val="4"/>
            <c:invertIfNegative val="0"/>
            <c:bubble3D val="0"/>
            <c:spPr>
              <a:solidFill>
                <a:srgbClr val="9999FF"/>
              </a:solidFill>
              <a:ln>
                <a:noFill/>
              </a:ln>
              <a:effectLst/>
            </c:spPr>
            <c:extLst>
              <c:ext xmlns:c16="http://schemas.microsoft.com/office/drawing/2014/chart" uri="{C3380CC4-5D6E-409C-BE32-E72D297353CC}">
                <c16:uniqueId val="{00000007-96C3-4FE8-BD4E-D9D7DDC2D826}"/>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9-96C3-4FE8-BD4E-D9D7DDC2D826}"/>
              </c:ext>
            </c:extLst>
          </c:dPt>
          <c:cat>
            <c:numRef>
              <c:f>'Financial Charts Data'!$F$39:$K$39</c:f>
              <c:numCache>
                <c:formatCode>General</c:formatCode>
                <c:ptCount val="6"/>
                <c:pt idx="0">
                  <c:v>-5</c:v>
                </c:pt>
                <c:pt idx="1">
                  <c:v>-4</c:v>
                </c:pt>
                <c:pt idx="2">
                  <c:v>-3</c:v>
                </c:pt>
                <c:pt idx="3">
                  <c:v>-2</c:v>
                </c:pt>
                <c:pt idx="4">
                  <c:v>-1</c:v>
                </c:pt>
                <c:pt idx="5">
                  <c:v>0</c:v>
                </c:pt>
              </c:numCache>
            </c:numRef>
          </c:cat>
          <c:val>
            <c:numRef>
              <c:f>'Financial Charts Data'!$F$42:$K$42</c:f>
              <c:numCache>
                <c:formatCode>"$"#,##0_);\("$"#,##0\)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A-96C3-4FE8-BD4E-D9D7DDC2D826}"/>
            </c:ext>
          </c:extLst>
        </c:ser>
        <c:dLbls>
          <c:showLegendKey val="0"/>
          <c:showVal val="0"/>
          <c:showCatName val="0"/>
          <c:showSerName val="0"/>
          <c:showPercent val="0"/>
          <c:showBubbleSize val="0"/>
        </c:dLbls>
        <c:gapWidth val="219"/>
        <c:overlap val="-27"/>
        <c:axId val="962820896"/>
        <c:axId val="965095312"/>
      </c:barChart>
      <c:catAx>
        <c:axId val="9628208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a:t>Year-to-Date Results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5095312"/>
        <c:crosses val="autoZero"/>
        <c:auto val="1"/>
        <c:lblAlgn val="ctr"/>
        <c:lblOffset val="100"/>
        <c:noMultiLvlLbl val="0"/>
      </c:catAx>
      <c:valAx>
        <c:axId val="96509531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28208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2</xdr:col>
      <xdr:colOff>0</xdr:colOff>
      <xdr:row>8</xdr:row>
      <xdr:rowOff>0</xdr:rowOff>
    </xdr:from>
    <xdr:to>
      <xdr:col>7</xdr:col>
      <xdr:colOff>634154</xdr:colOff>
      <xdr:row>22</xdr:row>
      <xdr:rowOff>167640</xdr:rowOff>
    </xdr:to>
    <xdr:graphicFrame macro="">
      <xdr:nvGraphicFramePr>
        <xdr:cNvPr id="11" name="Chart 10">
          <a:extLst>
            <a:ext uri="{FF2B5EF4-FFF2-40B4-BE49-F238E27FC236}">
              <a16:creationId xmlns:a16="http://schemas.microsoft.com/office/drawing/2014/main" id="{BD363A4A-478A-4E45-A005-7B3871233B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190499</xdr:colOff>
      <xdr:row>8</xdr:row>
      <xdr:rowOff>0</xdr:rowOff>
    </xdr:from>
    <xdr:to>
      <xdr:col>15</xdr:col>
      <xdr:colOff>40216</xdr:colOff>
      <xdr:row>22</xdr:row>
      <xdr:rowOff>167640</xdr:rowOff>
    </xdr:to>
    <xdr:graphicFrame macro="">
      <xdr:nvGraphicFramePr>
        <xdr:cNvPr id="10" name="Chart 9">
          <a:extLst>
            <a:ext uri="{FF2B5EF4-FFF2-40B4-BE49-F238E27FC236}">
              <a16:creationId xmlns:a16="http://schemas.microsoft.com/office/drawing/2014/main" id="{5D6F81A0-0BE4-43AF-9508-7A48F22006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26</xdr:row>
      <xdr:rowOff>0</xdr:rowOff>
    </xdr:from>
    <xdr:to>
      <xdr:col>15</xdr:col>
      <xdr:colOff>40217</xdr:colOff>
      <xdr:row>40</xdr:row>
      <xdr:rowOff>167640</xdr:rowOff>
    </xdr:to>
    <xdr:graphicFrame macro="">
      <xdr:nvGraphicFramePr>
        <xdr:cNvPr id="14" name="Chart 13">
          <a:extLst>
            <a:ext uri="{FF2B5EF4-FFF2-40B4-BE49-F238E27FC236}">
              <a16:creationId xmlns:a16="http://schemas.microsoft.com/office/drawing/2014/main" id="{DEF0D5DA-82C6-47F3-B371-A3A5CBCA51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44</xdr:row>
      <xdr:rowOff>0</xdr:rowOff>
    </xdr:from>
    <xdr:to>
      <xdr:col>15</xdr:col>
      <xdr:colOff>40217</xdr:colOff>
      <xdr:row>58</xdr:row>
      <xdr:rowOff>167640</xdr:rowOff>
    </xdr:to>
    <xdr:graphicFrame macro="">
      <xdr:nvGraphicFramePr>
        <xdr:cNvPr id="15" name="Chart 14">
          <a:extLst>
            <a:ext uri="{FF2B5EF4-FFF2-40B4-BE49-F238E27FC236}">
              <a16:creationId xmlns:a16="http://schemas.microsoft.com/office/drawing/2014/main" id="{2065AB15-EAE1-4774-A71F-D474040332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26</xdr:row>
      <xdr:rowOff>0</xdr:rowOff>
    </xdr:from>
    <xdr:to>
      <xdr:col>7</xdr:col>
      <xdr:colOff>634154</xdr:colOff>
      <xdr:row>40</xdr:row>
      <xdr:rowOff>167640</xdr:rowOff>
    </xdr:to>
    <xdr:graphicFrame macro="">
      <xdr:nvGraphicFramePr>
        <xdr:cNvPr id="16" name="Chart 15">
          <a:extLst>
            <a:ext uri="{FF2B5EF4-FFF2-40B4-BE49-F238E27FC236}">
              <a16:creationId xmlns:a16="http://schemas.microsoft.com/office/drawing/2014/main" id="{B56F1AE6-20BB-4295-AD1E-8501DCCAD8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0</xdr:colOff>
      <xdr:row>44</xdr:row>
      <xdr:rowOff>0</xdr:rowOff>
    </xdr:from>
    <xdr:to>
      <xdr:col>7</xdr:col>
      <xdr:colOff>634154</xdr:colOff>
      <xdr:row>58</xdr:row>
      <xdr:rowOff>167640</xdr:rowOff>
    </xdr:to>
    <xdr:graphicFrame macro="">
      <xdr:nvGraphicFramePr>
        <xdr:cNvPr id="18" name="Chart 17">
          <a:extLst>
            <a:ext uri="{FF2B5EF4-FFF2-40B4-BE49-F238E27FC236}">
              <a16:creationId xmlns:a16="http://schemas.microsoft.com/office/drawing/2014/main" id="{76F7765B-7D19-424D-A3BA-E33A999AC3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7A965-9E55-4747-B5CD-178E1E1F96DF}">
  <sheetPr>
    <pageSetUpPr fitToPage="1"/>
  </sheetPr>
  <dimension ref="B1:B3"/>
  <sheetViews>
    <sheetView zoomScaleNormal="100" workbookViewId="0"/>
  </sheetViews>
  <sheetFormatPr defaultColWidth="9.1796875" defaultRowHeight="14.5" x14ac:dyDescent="0.35"/>
  <cols>
    <col min="1" max="1" width="3.7265625" style="3" customWidth="1"/>
    <col min="2" max="16384" width="9.1796875" style="3"/>
  </cols>
  <sheetData>
    <row r="1" spans="2:2" x14ac:dyDescent="0.35">
      <c r="B1" s="152" t="s">
        <v>49</v>
      </c>
    </row>
    <row r="3" spans="2:2" x14ac:dyDescent="0.35">
      <c r="B3" s="3" t="s">
        <v>165</v>
      </c>
    </row>
  </sheetData>
  <sheetProtection algorithmName="SHA-512" hashValue="6Tb84KXUte96NtCQ2oUoCyUEZvQZwIvvNXXXfoshsKpchKPHQ4A8VeFtih+GhzrIBDI1ACiH0dRq9qjy7IhK3A==" saltValue="XBB5o691t6JqStb/k66wMg==" spinCount="100000" sheet="1" objects="1" scenarios="1"/>
  <pageMargins left="0.7" right="0.7" top="0.75" bottom="0.75" header="0.3" footer="0.3"/>
  <pageSetup orientation="portrait" horizontalDpi="1200" verticalDpi="1200" r:id="rId1"/>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E9DED-FE77-4548-91D8-E53D37668D12}">
  <sheetPr>
    <tabColor theme="9" tint="0.59999389629810485"/>
    <pageSetUpPr fitToPage="1"/>
  </sheetPr>
  <dimension ref="B1:D41"/>
  <sheetViews>
    <sheetView tabSelected="1" zoomScale="90" zoomScaleNormal="90" workbookViewId="0"/>
  </sheetViews>
  <sheetFormatPr defaultColWidth="9.1796875" defaultRowHeight="14.5" x14ac:dyDescent="0.35"/>
  <cols>
    <col min="1" max="1" width="3.7265625" style="3" customWidth="1"/>
    <col min="2" max="2" width="5.7265625" style="111" customWidth="1"/>
    <col min="3" max="3" width="5.7265625" style="3" customWidth="1"/>
    <col min="4" max="4" width="132.81640625" style="3" customWidth="1"/>
    <col min="5" max="16384" width="9.1796875" style="3"/>
  </cols>
  <sheetData>
    <row r="1" spans="2:4" x14ac:dyDescent="0.35">
      <c r="B1" s="152" t="s">
        <v>49</v>
      </c>
    </row>
    <row r="2" spans="2:4" x14ac:dyDescent="0.35">
      <c r="B2" s="110"/>
    </row>
    <row r="3" spans="2:4" x14ac:dyDescent="0.35">
      <c r="B3" s="153" t="s">
        <v>98</v>
      </c>
    </row>
    <row r="5" spans="2:4" ht="15" customHeight="1" x14ac:dyDescent="0.35">
      <c r="B5" s="111" t="s">
        <v>136</v>
      </c>
      <c r="C5" s="174" t="s">
        <v>138</v>
      </c>
      <c r="D5" s="174"/>
    </row>
    <row r="6" spans="2:4" ht="15" customHeight="1" x14ac:dyDescent="0.35">
      <c r="C6" s="174"/>
      <c r="D6" s="174"/>
    </row>
    <row r="7" spans="2:4" x14ac:dyDescent="0.35">
      <c r="C7" s="174"/>
      <c r="D7" s="174"/>
    </row>
    <row r="8" spans="2:4" x14ac:dyDescent="0.35">
      <c r="C8" s="164"/>
      <c r="D8" s="164"/>
    </row>
    <row r="9" spans="2:4" ht="15" customHeight="1" x14ac:dyDescent="0.35">
      <c r="B9" s="111" t="s">
        <v>136</v>
      </c>
      <c r="C9" s="174" t="s">
        <v>139</v>
      </c>
      <c r="D9" s="174"/>
    </row>
    <row r="10" spans="2:4" x14ac:dyDescent="0.35">
      <c r="C10" s="174"/>
      <c r="D10" s="174"/>
    </row>
    <row r="11" spans="2:4" x14ac:dyDescent="0.35">
      <c r="C11" s="174"/>
      <c r="D11" s="174"/>
    </row>
    <row r="12" spans="2:4" x14ac:dyDescent="0.35">
      <c r="C12" s="174"/>
      <c r="D12" s="174"/>
    </row>
    <row r="13" spans="2:4" x14ac:dyDescent="0.35">
      <c r="C13" s="174"/>
      <c r="D13" s="174"/>
    </row>
    <row r="14" spans="2:4" x14ac:dyDescent="0.35">
      <c r="C14" s="174"/>
      <c r="D14" s="174"/>
    </row>
    <row r="16" spans="2:4" ht="15" customHeight="1" x14ac:dyDescent="0.35">
      <c r="B16" s="111" t="s">
        <v>137</v>
      </c>
      <c r="C16" s="174" t="s">
        <v>151</v>
      </c>
      <c r="D16" s="174"/>
    </row>
    <row r="17" spans="3:4" x14ac:dyDescent="0.35">
      <c r="C17" s="174"/>
      <c r="D17" s="174"/>
    </row>
    <row r="18" spans="3:4" x14ac:dyDescent="0.35">
      <c r="C18" s="174"/>
      <c r="D18" s="174"/>
    </row>
    <row r="19" spans="3:4" x14ac:dyDescent="0.35">
      <c r="C19" s="174"/>
      <c r="D19" s="174"/>
    </row>
    <row r="20" spans="3:4" x14ac:dyDescent="0.35">
      <c r="C20" s="174"/>
      <c r="D20" s="174"/>
    </row>
    <row r="21" spans="3:4" x14ac:dyDescent="0.35">
      <c r="C21" s="165"/>
      <c r="D21" s="165"/>
    </row>
    <row r="22" spans="3:4" ht="15" customHeight="1" x14ac:dyDescent="0.35">
      <c r="C22" s="111" t="s">
        <v>137</v>
      </c>
      <c r="D22" s="174" t="s">
        <v>161</v>
      </c>
    </row>
    <row r="23" spans="3:4" x14ac:dyDescent="0.35">
      <c r="D23" s="174"/>
    </row>
    <row r="24" spans="3:4" x14ac:dyDescent="0.35">
      <c r="D24" s="174"/>
    </row>
    <row r="25" spans="3:4" x14ac:dyDescent="0.35">
      <c r="D25" s="164"/>
    </row>
    <row r="26" spans="3:4" ht="15" customHeight="1" x14ac:dyDescent="0.35">
      <c r="C26" s="111" t="s">
        <v>137</v>
      </c>
      <c r="D26" s="174" t="s">
        <v>140</v>
      </c>
    </row>
    <row r="27" spans="3:4" x14ac:dyDescent="0.35">
      <c r="D27" s="174"/>
    </row>
    <row r="28" spans="3:4" x14ac:dyDescent="0.35">
      <c r="D28" s="174"/>
    </row>
    <row r="29" spans="3:4" x14ac:dyDescent="0.35">
      <c r="D29" s="164"/>
    </row>
    <row r="30" spans="3:4" ht="15" customHeight="1" x14ac:dyDescent="0.35">
      <c r="C30" s="111" t="s">
        <v>137</v>
      </c>
      <c r="D30" s="175" t="s">
        <v>152</v>
      </c>
    </row>
    <row r="31" spans="3:4" x14ac:dyDescent="0.35">
      <c r="D31" s="175"/>
    </row>
    <row r="32" spans="3:4" x14ac:dyDescent="0.35">
      <c r="D32" s="175"/>
    </row>
    <row r="33" spans="3:4" x14ac:dyDescent="0.35">
      <c r="D33" s="175"/>
    </row>
    <row r="34" spans="3:4" x14ac:dyDescent="0.35">
      <c r="D34" s="175"/>
    </row>
    <row r="36" spans="3:4" ht="15" customHeight="1" x14ac:dyDescent="0.35">
      <c r="C36" s="111" t="s">
        <v>137</v>
      </c>
      <c r="D36" s="174" t="s">
        <v>141</v>
      </c>
    </row>
    <row r="37" spans="3:4" x14ac:dyDescent="0.35">
      <c r="D37" s="174"/>
    </row>
    <row r="38" spans="3:4" x14ac:dyDescent="0.35">
      <c r="D38" s="174"/>
    </row>
    <row r="39" spans="3:4" x14ac:dyDescent="0.35">
      <c r="D39" s="174"/>
    </row>
    <row r="40" spans="3:4" x14ac:dyDescent="0.35">
      <c r="D40" s="174"/>
    </row>
    <row r="41" spans="3:4" x14ac:dyDescent="0.35">
      <c r="D41" s="174"/>
    </row>
  </sheetData>
  <sheetProtection algorithmName="SHA-512" hashValue="t9rULhgiEWgbx6wHPZm7S3uwzdS50BE9vRukWmtF51NALelLqv91eAoWgoU0AySvsFNcEYsgMtDHbIfaUgBzHQ==" saltValue="toI7F+LKx6xbSLEvCrWCTg==" spinCount="100000" sheet="1" objects="1" scenarios="1"/>
  <mergeCells count="7">
    <mergeCell ref="D36:D41"/>
    <mergeCell ref="D22:D24"/>
    <mergeCell ref="D26:D28"/>
    <mergeCell ref="D30:D34"/>
    <mergeCell ref="C5:D7"/>
    <mergeCell ref="C9:D14"/>
    <mergeCell ref="C16:D20"/>
  </mergeCells>
  <pageMargins left="0.7" right="0.7" top="0.75" bottom="0.75" header="0.3" footer="0.3"/>
  <pageSetup scale="81" orientation="landscape" horizontalDpi="1200" verticalDpi="1200" r:id="rId1"/>
  <headerFooter>
    <oddFooter>&amp;CPage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pageSetUpPr fitToPage="1"/>
  </sheetPr>
  <dimension ref="B1:D33"/>
  <sheetViews>
    <sheetView zoomScaleNormal="100" workbookViewId="0"/>
  </sheetViews>
  <sheetFormatPr defaultColWidth="9.1796875" defaultRowHeight="14.5" x14ac:dyDescent="0.35"/>
  <cols>
    <col min="1" max="1" width="3.7265625" style="3" customWidth="1"/>
    <col min="2" max="3" width="5.7265625" style="3" customWidth="1"/>
    <col min="4" max="4" width="127.26953125" style="3" customWidth="1"/>
    <col min="5" max="16384" width="9.1796875" style="3"/>
  </cols>
  <sheetData>
    <row r="1" spans="2:4" x14ac:dyDescent="0.35">
      <c r="B1" s="12" t="s">
        <v>49</v>
      </c>
    </row>
    <row r="3" spans="2:4" x14ac:dyDescent="0.35">
      <c r="B3" s="5" t="s">
        <v>23</v>
      </c>
    </row>
    <row r="5" spans="2:4" x14ac:dyDescent="0.35">
      <c r="B5" s="6" t="s">
        <v>101</v>
      </c>
    </row>
    <row r="7" spans="2:4" x14ac:dyDescent="0.35">
      <c r="B7" s="109"/>
      <c r="C7" s="3" t="s">
        <v>142</v>
      </c>
    </row>
    <row r="9" spans="2:4" x14ac:dyDescent="0.35">
      <c r="B9" s="33" t="s">
        <v>168</v>
      </c>
      <c r="C9" s="7"/>
      <c r="D9" s="7"/>
    </row>
    <row r="10" spans="2:4" x14ac:dyDescent="0.35">
      <c r="B10" s="33"/>
      <c r="C10" s="7"/>
      <c r="D10" s="7"/>
    </row>
    <row r="11" spans="2:4" x14ac:dyDescent="0.35">
      <c r="B11" s="34" t="s">
        <v>32</v>
      </c>
      <c r="C11" s="35" t="s">
        <v>169</v>
      </c>
      <c r="D11" s="35"/>
    </row>
    <row r="12" spans="2:4" x14ac:dyDescent="0.35">
      <c r="B12" s="34"/>
      <c r="C12" s="34" t="s">
        <v>36</v>
      </c>
      <c r="D12" s="35" t="s">
        <v>89</v>
      </c>
    </row>
    <row r="13" spans="2:4" x14ac:dyDescent="0.35">
      <c r="B13" s="34"/>
      <c r="C13" s="34" t="s">
        <v>37</v>
      </c>
      <c r="D13" s="35" t="s">
        <v>99</v>
      </c>
    </row>
    <row r="14" spans="2:4" x14ac:dyDescent="0.35">
      <c r="B14" s="34"/>
      <c r="C14" s="34" t="s">
        <v>38</v>
      </c>
      <c r="D14" s="35" t="s">
        <v>100</v>
      </c>
    </row>
    <row r="15" spans="2:4" x14ac:dyDescent="0.35">
      <c r="B15" s="34"/>
      <c r="C15" s="34" t="s">
        <v>39</v>
      </c>
      <c r="D15" s="35" t="s">
        <v>157</v>
      </c>
    </row>
    <row r="16" spans="2:4" x14ac:dyDescent="0.35">
      <c r="B16" s="34" t="s">
        <v>33</v>
      </c>
      <c r="C16" s="35" t="s">
        <v>170</v>
      </c>
      <c r="D16" s="35"/>
    </row>
    <row r="17" spans="2:4" x14ac:dyDescent="0.35">
      <c r="B17" s="34"/>
      <c r="C17" s="34" t="s">
        <v>36</v>
      </c>
      <c r="D17" s="35" t="s">
        <v>80</v>
      </c>
    </row>
    <row r="18" spans="2:4" x14ac:dyDescent="0.35">
      <c r="B18" s="34"/>
      <c r="C18" s="34" t="s">
        <v>37</v>
      </c>
      <c r="D18" s="36" t="s">
        <v>107</v>
      </c>
    </row>
    <row r="19" spans="2:4" x14ac:dyDescent="0.35">
      <c r="B19" s="34"/>
      <c r="C19" s="34"/>
      <c r="D19" s="36"/>
    </row>
    <row r="20" spans="2:4" x14ac:dyDescent="0.35">
      <c r="B20" s="34"/>
      <c r="C20" s="161" t="s">
        <v>135</v>
      </c>
      <c r="D20" s="36"/>
    </row>
    <row r="21" spans="2:4" x14ac:dyDescent="0.35">
      <c r="B21" s="34"/>
      <c r="C21" s="161" t="s">
        <v>153</v>
      </c>
      <c r="D21" s="36"/>
    </row>
    <row r="22" spans="2:4" x14ac:dyDescent="0.35">
      <c r="B22" s="34"/>
      <c r="C22" s="34"/>
      <c r="D22" s="36"/>
    </row>
    <row r="23" spans="2:4" x14ac:dyDescent="0.35">
      <c r="B23" s="105" t="s">
        <v>156</v>
      </c>
      <c r="C23" s="34"/>
      <c r="D23" s="36"/>
    </row>
    <row r="24" spans="2:4" x14ac:dyDescent="0.35">
      <c r="B24" s="105"/>
      <c r="C24" s="34"/>
      <c r="D24" s="36"/>
    </row>
    <row r="25" spans="2:4" x14ac:dyDescent="0.35">
      <c r="B25" s="34" t="s">
        <v>34</v>
      </c>
      <c r="C25" s="3" t="s">
        <v>154</v>
      </c>
    </row>
    <row r="26" spans="2:4" x14ac:dyDescent="0.35">
      <c r="B26" s="34" t="s">
        <v>35</v>
      </c>
      <c r="C26" s="3" t="s">
        <v>93</v>
      </c>
    </row>
    <row r="27" spans="2:4" x14ac:dyDescent="0.35">
      <c r="B27" s="9"/>
      <c r="C27" s="34" t="s">
        <v>36</v>
      </c>
      <c r="D27" s="3" t="s">
        <v>155</v>
      </c>
    </row>
    <row r="28" spans="2:4" x14ac:dyDescent="0.35">
      <c r="C28" s="34" t="s">
        <v>37</v>
      </c>
      <c r="D28" s="3" t="s">
        <v>133</v>
      </c>
    </row>
    <row r="29" spans="2:4" x14ac:dyDescent="0.35">
      <c r="B29" s="34" t="s">
        <v>94</v>
      </c>
      <c r="C29" s="3" t="s">
        <v>96</v>
      </c>
    </row>
    <row r="30" spans="2:4" x14ac:dyDescent="0.35">
      <c r="B30" s="34"/>
    </row>
    <row r="31" spans="2:4" x14ac:dyDescent="0.35">
      <c r="B31" s="105" t="s">
        <v>158</v>
      </c>
    </row>
    <row r="32" spans="2:4" x14ac:dyDescent="0.35">
      <c r="B32" s="105"/>
    </row>
    <row r="33" spans="2:4" x14ac:dyDescent="0.35">
      <c r="B33" s="34" t="s">
        <v>95</v>
      </c>
      <c r="C33" s="35" t="s">
        <v>160</v>
      </c>
      <c r="D33" s="35"/>
    </row>
  </sheetData>
  <sheetProtection algorithmName="SHA-512" hashValue="emrFDm4I5gPW/FAjp/feF5/mfg38JijiWlhuVbqKA53fZ3u6NRqdFp1sih0VzO02nA05w6znZja2cCBsOS90Cw==" saltValue="EdgUM+5gWZd8reytkWTADQ==" spinCount="100000" sheet="1" objects="1" scenarios="1"/>
  <pageMargins left="0.7" right="0.7" top="0.75" bottom="0.75" header="0.3" footer="0.3"/>
  <pageSetup scale="89" orientation="landscape" horizontalDpi="1200" verticalDpi="1200" r:id="rId1"/>
  <headerFooter>
    <oddFooter>&amp;CPage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8515E-6E94-422C-ACAD-F5AF7FD348A7}">
  <sheetPr>
    <tabColor theme="9" tint="0.59999389629810485"/>
    <pageSetUpPr fitToPage="1"/>
  </sheetPr>
  <dimension ref="B1:C15"/>
  <sheetViews>
    <sheetView zoomScaleNormal="100" workbookViewId="0"/>
  </sheetViews>
  <sheetFormatPr defaultColWidth="9.1796875" defaultRowHeight="14.5" x14ac:dyDescent="0.35"/>
  <cols>
    <col min="1" max="1" width="3.7265625" style="3" customWidth="1"/>
    <col min="2" max="2" width="44" style="3" customWidth="1"/>
    <col min="3" max="3" width="120.54296875" style="3" customWidth="1"/>
    <col min="4" max="16384" width="9.1796875" style="3"/>
  </cols>
  <sheetData>
    <row r="1" spans="2:3" x14ac:dyDescent="0.35">
      <c r="B1" s="12" t="s">
        <v>49</v>
      </c>
    </row>
    <row r="3" spans="2:3" x14ac:dyDescent="0.35">
      <c r="B3" s="5" t="s">
        <v>150</v>
      </c>
    </row>
    <row r="5" spans="2:3" x14ac:dyDescent="0.35">
      <c r="B5" s="6" t="s">
        <v>164</v>
      </c>
    </row>
    <row r="7" spans="2:3" x14ac:dyDescent="0.35">
      <c r="B7" s="149" t="s">
        <v>115</v>
      </c>
      <c r="C7" s="1" t="s">
        <v>116</v>
      </c>
    </row>
    <row r="8" spans="2:3" ht="29" x14ac:dyDescent="0.35">
      <c r="B8" s="150" t="s">
        <v>117</v>
      </c>
      <c r="C8" s="151" t="s">
        <v>118</v>
      </c>
    </row>
    <row r="9" spans="2:3" ht="29" x14ac:dyDescent="0.35">
      <c r="B9" s="151" t="s">
        <v>119</v>
      </c>
      <c r="C9" s="151" t="s">
        <v>120</v>
      </c>
    </row>
    <row r="10" spans="2:3" ht="29" x14ac:dyDescent="0.35">
      <c r="B10" s="151" t="s">
        <v>121</v>
      </c>
      <c r="C10" s="151" t="s">
        <v>122</v>
      </c>
    </row>
    <row r="11" spans="2:3" ht="29" x14ac:dyDescent="0.35">
      <c r="B11" s="151" t="s">
        <v>123</v>
      </c>
      <c r="C11" s="151" t="s">
        <v>124</v>
      </c>
    </row>
    <row r="12" spans="2:3" ht="29" x14ac:dyDescent="0.35">
      <c r="B12" s="151" t="s">
        <v>125</v>
      </c>
      <c r="C12" s="151" t="s">
        <v>126</v>
      </c>
    </row>
    <row r="13" spans="2:3" ht="29" x14ac:dyDescent="0.35">
      <c r="B13" s="151" t="s">
        <v>127</v>
      </c>
      <c r="C13" s="151" t="s">
        <v>128</v>
      </c>
    </row>
    <row r="14" spans="2:3" ht="29" x14ac:dyDescent="0.35">
      <c r="B14" s="151" t="s">
        <v>129</v>
      </c>
      <c r="C14" s="151" t="s">
        <v>130</v>
      </c>
    </row>
    <row r="15" spans="2:3" ht="29" x14ac:dyDescent="0.35">
      <c r="B15" s="151" t="s">
        <v>131</v>
      </c>
      <c r="C15" s="151" t="s">
        <v>132</v>
      </c>
    </row>
  </sheetData>
  <sheetProtection algorithmName="SHA-512" hashValue="z34CIE4Zu3Blpgh0EHNOs5RQ8q73M4lYJmWfv7zX5Usl9YpxfbjA9er+VtvRyENPymLdnvKXr7G0MOuqtHeMqw==" saltValue="zqiPtGEEMCJn87MqBviA3g==" spinCount="100000" sheet="1" objects="1" scenarios="1"/>
  <pageMargins left="0.7" right="0.7" top="0.75" bottom="0.75" header="0.3" footer="0.3"/>
  <pageSetup scale="75" orientation="landscape" horizontalDpi="1200" verticalDpi="1200" r:id="rId1"/>
  <headerFooter>
    <oddFooter>&amp;CPage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B302B-26B9-490E-8EB7-59556515954C}">
  <sheetPr>
    <pageSetUpPr fitToPage="1"/>
  </sheetPr>
  <dimension ref="B1:B3"/>
  <sheetViews>
    <sheetView zoomScaleNormal="100" workbookViewId="0"/>
  </sheetViews>
  <sheetFormatPr defaultColWidth="9.1796875" defaultRowHeight="14.5" x14ac:dyDescent="0.35"/>
  <cols>
    <col min="1" max="1" width="3.7265625" style="3" customWidth="1"/>
    <col min="2" max="16384" width="9.1796875" style="3"/>
  </cols>
  <sheetData>
    <row r="1" spans="2:2" x14ac:dyDescent="0.35">
      <c r="B1" s="152" t="s">
        <v>49</v>
      </c>
    </row>
    <row r="3" spans="2:2" x14ac:dyDescent="0.35">
      <c r="B3" s="3" t="s">
        <v>166</v>
      </c>
    </row>
  </sheetData>
  <sheetProtection algorithmName="SHA-512" hashValue="WAYlg5Elo8xEAihOPUkYDEg9JJtxkW9S/KHKeU8k2itKjnnjd7WBQ3A52N9RndrWVBDUWbv17UTbIKlEvBirrA==" saltValue="pXnzqL3amL8wYmj3Z2S5zQ==" spinCount="100000" sheet="1" objects="1" scenarios="1"/>
  <pageMargins left="0.7" right="0.7" top="0.75" bottom="0.75" header="0.3" footer="0.3"/>
  <pageSetup orientation="portrait" horizontalDpi="1200" verticalDpi="1200" r:id="rId1"/>
  <headerFooter>
    <oddFooter>&amp;CPage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99"/>
    <pageSetUpPr fitToPage="1"/>
  </sheetPr>
  <dimension ref="B1:I27"/>
  <sheetViews>
    <sheetView zoomScaleNormal="100" workbookViewId="0"/>
  </sheetViews>
  <sheetFormatPr defaultColWidth="9.1796875" defaultRowHeight="14.5" x14ac:dyDescent="0.35"/>
  <cols>
    <col min="1" max="1" width="3.7265625" style="15" customWidth="1"/>
    <col min="2" max="2" width="66.26953125" style="15" bestFit="1" customWidth="1"/>
    <col min="3" max="8" width="12.54296875" style="15" customWidth="1"/>
    <col min="9" max="14" width="11.81640625" style="15" customWidth="1"/>
    <col min="15" max="16384" width="9.1796875" style="15"/>
  </cols>
  <sheetData>
    <row r="1" spans="2:9" x14ac:dyDescent="0.35">
      <c r="B1" s="14" t="s">
        <v>49</v>
      </c>
    </row>
    <row r="3" spans="2:9" x14ac:dyDescent="0.35">
      <c r="B3" s="16" t="s">
        <v>3</v>
      </c>
    </row>
    <row r="5" spans="2:9" x14ac:dyDescent="0.35">
      <c r="B5" s="106" t="s">
        <v>159</v>
      </c>
    </row>
    <row r="7" spans="2:9" x14ac:dyDescent="0.35">
      <c r="B7" s="22" t="s">
        <v>29</v>
      </c>
      <c r="C7" s="185"/>
      <c r="D7" s="186"/>
      <c r="E7" s="186"/>
      <c r="F7" s="186"/>
      <c r="G7" s="186"/>
      <c r="H7" s="187"/>
    </row>
    <row r="8" spans="2:9" x14ac:dyDescent="0.35">
      <c r="B8" s="22" t="s">
        <v>30</v>
      </c>
      <c r="C8" s="185"/>
      <c r="D8" s="186"/>
      <c r="E8" s="186"/>
      <c r="F8" s="186"/>
      <c r="G8" s="186"/>
      <c r="H8" s="187"/>
    </row>
    <row r="9" spans="2:9" x14ac:dyDescent="0.35">
      <c r="B9" s="22" t="s">
        <v>31</v>
      </c>
      <c r="C9" s="185"/>
      <c r="D9" s="186"/>
      <c r="E9" s="186"/>
      <c r="F9" s="186"/>
      <c r="G9" s="186"/>
      <c r="H9" s="187"/>
    </row>
    <row r="10" spans="2:9" x14ac:dyDescent="0.35">
      <c r="B10" s="22" t="s">
        <v>48</v>
      </c>
      <c r="C10" s="185"/>
      <c r="D10" s="186"/>
      <c r="E10" s="186"/>
      <c r="F10" s="186"/>
      <c r="G10" s="186"/>
      <c r="H10" s="187"/>
      <c r="I10" s="169" t="s">
        <v>113</v>
      </c>
    </row>
    <row r="12" spans="2:9" x14ac:dyDescent="0.35">
      <c r="B12" s="106" t="s">
        <v>24</v>
      </c>
    </row>
    <row r="14" spans="2:9" x14ac:dyDescent="0.35">
      <c r="B14" s="22" t="s">
        <v>102</v>
      </c>
      <c r="C14" s="185"/>
      <c r="D14" s="186"/>
      <c r="E14" s="186"/>
      <c r="F14" s="186"/>
      <c r="G14" s="186"/>
      <c r="H14" s="187"/>
      <c r="I14" s="169" t="s">
        <v>112</v>
      </c>
    </row>
    <row r="15" spans="2:9" x14ac:dyDescent="0.35">
      <c r="B15" s="22" t="s">
        <v>103</v>
      </c>
      <c r="C15" s="185"/>
      <c r="D15" s="186"/>
      <c r="E15" s="186"/>
      <c r="F15" s="186"/>
      <c r="G15" s="186"/>
      <c r="H15" s="187"/>
      <c r="I15" s="169" t="s">
        <v>113</v>
      </c>
    </row>
    <row r="16" spans="2:9" x14ac:dyDescent="0.35">
      <c r="B16" s="22" t="s">
        <v>134</v>
      </c>
      <c r="C16" s="185"/>
      <c r="D16" s="186"/>
      <c r="E16" s="186"/>
      <c r="F16" s="186"/>
      <c r="G16" s="186"/>
      <c r="H16" s="187"/>
      <c r="I16" s="169" t="s">
        <v>113</v>
      </c>
    </row>
    <row r="18" spans="2:8" x14ac:dyDescent="0.35">
      <c r="B18" s="106" t="s">
        <v>25</v>
      </c>
    </row>
    <row r="20" spans="2:8" x14ac:dyDescent="0.35">
      <c r="B20" s="22" t="s">
        <v>104</v>
      </c>
      <c r="C20" s="185"/>
      <c r="D20" s="186"/>
      <c r="E20" s="186"/>
      <c r="F20" s="186"/>
      <c r="G20" s="186"/>
      <c r="H20" s="187"/>
    </row>
    <row r="21" spans="2:8" x14ac:dyDescent="0.35">
      <c r="B21" s="22" t="s">
        <v>105</v>
      </c>
      <c r="C21" s="185"/>
      <c r="D21" s="186"/>
      <c r="E21" s="186"/>
      <c r="F21" s="186"/>
      <c r="G21" s="186"/>
      <c r="H21" s="187"/>
    </row>
    <row r="22" spans="2:8" x14ac:dyDescent="0.35">
      <c r="B22" s="22" t="s">
        <v>106</v>
      </c>
      <c r="C22" s="185"/>
      <c r="D22" s="186"/>
      <c r="E22" s="186"/>
      <c r="F22" s="186"/>
      <c r="G22" s="186"/>
      <c r="H22" s="187"/>
    </row>
    <row r="23" spans="2:8" x14ac:dyDescent="0.35">
      <c r="B23" s="176" t="s">
        <v>97</v>
      </c>
      <c r="C23" s="177"/>
      <c r="D23" s="177"/>
      <c r="E23" s="177"/>
      <c r="F23" s="177"/>
      <c r="G23" s="177"/>
      <c r="H23" s="178"/>
    </row>
    <row r="24" spans="2:8" x14ac:dyDescent="0.35">
      <c r="B24" s="179"/>
      <c r="C24" s="180"/>
      <c r="D24" s="180"/>
      <c r="E24" s="180"/>
      <c r="F24" s="180"/>
      <c r="G24" s="180"/>
      <c r="H24" s="181"/>
    </row>
    <row r="25" spans="2:8" x14ac:dyDescent="0.35">
      <c r="B25" s="179"/>
      <c r="C25" s="180"/>
      <c r="D25" s="180"/>
      <c r="E25" s="180"/>
      <c r="F25" s="180"/>
      <c r="G25" s="180"/>
      <c r="H25" s="181"/>
    </row>
    <row r="26" spans="2:8" x14ac:dyDescent="0.35">
      <c r="B26" s="179"/>
      <c r="C26" s="180"/>
      <c r="D26" s="180"/>
      <c r="E26" s="180"/>
      <c r="F26" s="180"/>
      <c r="G26" s="180"/>
      <c r="H26" s="181"/>
    </row>
    <row r="27" spans="2:8" x14ac:dyDescent="0.35">
      <c r="B27" s="182"/>
      <c r="C27" s="183"/>
      <c r="D27" s="183"/>
      <c r="E27" s="183"/>
      <c r="F27" s="183"/>
      <c r="G27" s="183"/>
      <c r="H27" s="184"/>
    </row>
  </sheetData>
  <sheetProtection algorithmName="SHA-512" hashValue="DXqJZip8u+KG0oDeoWyXezZdZ9eFxM2WA8ehqkIdiybWoxOk0Ikvmp7UodhupWxL3DpM8DqFh8lVAxEjzflQ4g==" saltValue="EHU7tx5wdBB7sA7hFPS9EQ==" spinCount="100000" sheet="1" objects="1" scenarios="1"/>
  <mergeCells count="11">
    <mergeCell ref="B23:H27"/>
    <mergeCell ref="C7:H7"/>
    <mergeCell ref="C9:H9"/>
    <mergeCell ref="C16:H16"/>
    <mergeCell ref="C22:H22"/>
    <mergeCell ref="C8:H8"/>
    <mergeCell ref="C10:H10"/>
    <mergeCell ref="C20:H20"/>
    <mergeCell ref="C21:H21"/>
    <mergeCell ref="C15:H15"/>
    <mergeCell ref="C14:H14"/>
  </mergeCells>
  <pageMargins left="0.7" right="0.7" top="0.75" bottom="0.75" header="0.3" footer="0.3"/>
  <pageSetup scale="87" orientation="landscape" horizontalDpi="1200" verticalDpi="1200" r:id="rId1"/>
  <headerFooter>
    <oddFooter>&amp;CPage &amp;P of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'Background Data'!$B$8:$B$11</xm:f>
          </x14:formula1>
          <xm:sqref>C10:H10</xm:sqref>
        </x14:dataValidation>
        <x14:dataValidation type="list" allowBlank="1" showInputMessage="1" showErrorMessage="1" xr:uid="{CE732110-37AD-454B-B234-493CF5F5B710}">
          <x14:formula1>
            <xm:f>'Background Data'!$G$8:$G$9</xm:f>
          </x14:formula1>
          <xm:sqref>C22:H22</xm:sqref>
        </x14:dataValidation>
        <x14:dataValidation type="list" allowBlank="1" showInputMessage="1" showErrorMessage="1" xr:uid="{00000000-0002-0000-0100-000000000000}">
          <x14:formula1>
            <xm:f>'Background Data'!$D$8:$D$19</xm:f>
          </x14:formula1>
          <xm:sqref>C15:H15</xm:sqref>
        </x14:dataValidation>
        <x14:dataValidation type="list" allowBlank="1" showInputMessage="1" showErrorMessage="1" xr:uid="{00000000-0002-0000-0100-000001000000}">
          <x14:formula1>
            <xm:f>'Background Data'!$L$8:$L$12</xm:f>
          </x14:formula1>
          <xm:sqref>C16:H16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0F8DF-9ADE-4AFE-B303-DD997A5A4DEB}">
  <sheetPr>
    <tabColor rgb="FFFFFF99"/>
    <pageSetUpPr fitToPage="1"/>
  </sheetPr>
  <dimension ref="B1:Z81"/>
  <sheetViews>
    <sheetView zoomScale="90" zoomScaleNormal="90" workbookViewId="0">
      <pane xSplit="2" ySplit="4" topLeftCell="C5" activePane="bottomRight" state="frozen"/>
      <selection pane="topRight"/>
      <selection pane="bottomLeft"/>
      <selection pane="bottomRight"/>
    </sheetView>
  </sheetViews>
  <sheetFormatPr defaultColWidth="9.1796875" defaultRowHeight="14.5" x14ac:dyDescent="0.35"/>
  <cols>
    <col min="1" max="1" width="3.7265625" style="15" customWidth="1"/>
    <col min="2" max="2" width="50.54296875" style="15" customWidth="1"/>
    <col min="3" max="14" width="14" style="15" customWidth="1"/>
    <col min="15" max="16384" width="9.1796875" style="15"/>
  </cols>
  <sheetData>
    <row r="1" spans="2:14" x14ac:dyDescent="0.35">
      <c r="B1" s="14" t="s">
        <v>49</v>
      </c>
    </row>
    <row r="3" spans="2:14" x14ac:dyDescent="0.35">
      <c r="B3" s="16" t="s">
        <v>85</v>
      </c>
      <c r="C3" s="17"/>
      <c r="D3" s="18"/>
    </row>
    <row r="4" spans="2:14" x14ac:dyDescent="0.35">
      <c r="D4" s="17"/>
    </row>
    <row r="5" spans="2:14" x14ac:dyDescent="0.35">
      <c r="B5" s="19" t="s">
        <v>83</v>
      </c>
      <c r="C5" s="167" t="str">
        <f>IF(ISBLANK('General Inputs'!$C$14),"--",'General Inputs'!$C$14)</f>
        <v>--</v>
      </c>
    </row>
    <row r="6" spans="2:14" x14ac:dyDescent="0.35">
      <c r="C6" s="20"/>
      <c r="K6" s="21"/>
    </row>
    <row r="7" spans="2:14" x14ac:dyDescent="0.35">
      <c r="B7" s="22" t="s">
        <v>1</v>
      </c>
      <c r="C7" s="23" t="str">
        <f t="shared" ref="C7:N7" si="0">$C5</f>
        <v>--</v>
      </c>
      <c r="D7" s="23" t="str">
        <f t="shared" si="0"/>
        <v>--</v>
      </c>
      <c r="E7" s="23" t="str">
        <f t="shared" si="0"/>
        <v>--</v>
      </c>
      <c r="F7" s="23" t="str">
        <f t="shared" si="0"/>
        <v>--</v>
      </c>
      <c r="G7" s="23" t="str">
        <f t="shared" si="0"/>
        <v>--</v>
      </c>
      <c r="H7" s="23" t="str">
        <f t="shared" si="0"/>
        <v>--</v>
      </c>
      <c r="I7" s="23" t="str">
        <f t="shared" si="0"/>
        <v>--</v>
      </c>
      <c r="J7" s="23" t="str">
        <f t="shared" si="0"/>
        <v>--</v>
      </c>
      <c r="K7" s="23" t="str">
        <f t="shared" si="0"/>
        <v>--</v>
      </c>
      <c r="L7" s="23" t="str">
        <f t="shared" si="0"/>
        <v>--</v>
      </c>
      <c r="M7" s="23" t="str">
        <f t="shared" si="0"/>
        <v>--</v>
      </c>
      <c r="N7" s="23" t="str">
        <f t="shared" si="0"/>
        <v>--</v>
      </c>
    </row>
    <row r="8" spans="2:14" x14ac:dyDescent="0.35">
      <c r="B8" s="22" t="s">
        <v>2</v>
      </c>
      <c r="C8" s="23">
        <v>1</v>
      </c>
      <c r="D8" s="23">
        <v>2</v>
      </c>
      <c r="E8" s="23">
        <v>3</v>
      </c>
      <c r="F8" s="23">
        <v>4</v>
      </c>
      <c r="G8" s="23">
        <v>5</v>
      </c>
      <c r="H8" s="23">
        <v>6</v>
      </c>
      <c r="I8" s="23">
        <v>7</v>
      </c>
      <c r="J8" s="23">
        <v>8</v>
      </c>
      <c r="K8" s="23">
        <v>9</v>
      </c>
      <c r="L8" s="23">
        <v>10</v>
      </c>
      <c r="M8" s="23">
        <v>11</v>
      </c>
      <c r="N8" s="23">
        <v>12</v>
      </c>
    </row>
    <row r="9" spans="2:14" x14ac:dyDescent="0.35">
      <c r="B9" s="24" t="s">
        <v>40</v>
      </c>
      <c r="C9" s="162"/>
      <c r="D9" s="163"/>
      <c r="E9" s="163"/>
      <c r="F9" s="163"/>
      <c r="G9" s="163"/>
      <c r="H9" s="163"/>
      <c r="I9" s="163"/>
      <c r="J9" s="163"/>
      <c r="K9" s="163"/>
      <c r="L9" s="163"/>
      <c r="M9" s="163"/>
      <c r="N9" s="163"/>
    </row>
    <row r="10" spans="2:14" x14ac:dyDescent="0.35">
      <c r="B10" s="25" t="s">
        <v>41</v>
      </c>
      <c r="C10" s="162"/>
      <c r="D10" s="163"/>
      <c r="E10" s="163"/>
      <c r="F10" s="163"/>
      <c r="G10" s="163"/>
      <c r="H10" s="163"/>
      <c r="I10" s="163"/>
      <c r="J10" s="163"/>
      <c r="K10" s="163"/>
      <c r="L10" s="163"/>
      <c r="M10" s="163"/>
      <c r="N10" s="163"/>
    </row>
    <row r="11" spans="2:14" x14ac:dyDescent="0.35">
      <c r="B11" s="25" t="s">
        <v>42</v>
      </c>
      <c r="C11" s="162"/>
      <c r="D11" s="163"/>
      <c r="E11" s="163"/>
      <c r="F11" s="163"/>
      <c r="G11" s="163"/>
      <c r="H11" s="163"/>
      <c r="I11" s="163"/>
      <c r="J11" s="163"/>
      <c r="K11" s="163"/>
      <c r="L11" s="163"/>
      <c r="M11" s="163"/>
      <c r="N11" s="163"/>
    </row>
    <row r="12" spans="2:14" x14ac:dyDescent="0.35">
      <c r="B12" s="25" t="s">
        <v>43</v>
      </c>
      <c r="C12" s="162"/>
      <c r="D12" s="163"/>
      <c r="E12" s="163"/>
      <c r="F12" s="163"/>
      <c r="G12" s="163"/>
      <c r="H12" s="163"/>
      <c r="I12" s="163"/>
      <c r="J12" s="163"/>
      <c r="K12" s="163"/>
      <c r="L12" s="163"/>
      <c r="M12" s="163"/>
      <c r="N12" s="163"/>
    </row>
    <row r="13" spans="2:14" x14ac:dyDescent="0.35">
      <c r="B13" s="25" t="s">
        <v>44</v>
      </c>
      <c r="C13" s="162"/>
      <c r="D13" s="163"/>
      <c r="E13" s="163"/>
      <c r="F13" s="163"/>
      <c r="G13" s="163"/>
      <c r="H13" s="163"/>
      <c r="I13" s="163"/>
      <c r="J13" s="163"/>
      <c r="K13" s="163"/>
      <c r="L13" s="163"/>
      <c r="M13" s="163"/>
      <c r="N13" s="163"/>
    </row>
    <row r="14" spans="2:14" x14ac:dyDescent="0.35">
      <c r="B14" s="25" t="s">
        <v>45</v>
      </c>
      <c r="C14" s="162"/>
      <c r="D14" s="163"/>
      <c r="E14" s="163"/>
      <c r="F14" s="163"/>
      <c r="G14" s="163"/>
      <c r="H14" s="163"/>
      <c r="I14" s="163"/>
      <c r="J14" s="163"/>
      <c r="K14" s="163"/>
      <c r="L14" s="163"/>
      <c r="M14" s="163"/>
      <c r="N14" s="163"/>
    </row>
    <row r="15" spans="2:14" x14ac:dyDescent="0.35">
      <c r="B15" s="25" t="s">
        <v>46</v>
      </c>
      <c r="C15" s="162"/>
      <c r="D15" s="163"/>
      <c r="E15" s="163"/>
      <c r="F15" s="163"/>
      <c r="G15" s="163"/>
      <c r="H15" s="163"/>
      <c r="I15" s="163"/>
      <c r="J15" s="163"/>
      <c r="K15" s="163"/>
      <c r="L15" s="163"/>
      <c r="M15" s="163"/>
      <c r="N15" s="163"/>
    </row>
    <row r="16" spans="2:14" x14ac:dyDescent="0.35">
      <c r="B16" s="25" t="s">
        <v>47</v>
      </c>
      <c r="C16" s="162"/>
      <c r="D16" s="163"/>
      <c r="E16" s="163"/>
      <c r="F16" s="163"/>
      <c r="G16" s="163"/>
      <c r="H16" s="163"/>
      <c r="I16" s="163"/>
      <c r="J16" s="163"/>
      <c r="K16" s="163"/>
      <c r="L16" s="163"/>
      <c r="M16" s="163"/>
      <c r="N16" s="163"/>
    </row>
    <row r="18" spans="2:22" x14ac:dyDescent="0.35">
      <c r="B18" s="19" t="s">
        <v>84</v>
      </c>
      <c r="C18" s="167" t="str">
        <f>IF(ISBLANK('General Inputs'!$C$14),"--",'General Inputs'!$C$14-1)</f>
        <v>--</v>
      </c>
    </row>
    <row r="19" spans="2:22" x14ac:dyDescent="0.35">
      <c r="C19" s="20"/>
    </row>
    <row r="20" spans="2:22" x14ac:dyDescent="0.35">
      <c r="B20" s="22" t="s">
        <v>1</v>
      </c>
      <c r="C20" s="23" t="str">
        <f>$C18</f>
        <v>--</v>
      </c>
      <c r="D20" s="23" t="str">
        <f t="shared" ref="D20:N20" si="1">$C18</f>
        <v>--</v>
      </c>
      <c r="E20" s="23" t="str">
        <f t="shared" si="1"/>
        <v>--</v>
      </c>
      <c r="F20" s="23" t="str">
        <f t="shared" si="1"/>
        <v>--</v>
      </c>
      <c r="G20" s="23" t="str">
        <f t="shared" si="1"/>
        <v>--</v>
      </c>
      <c r="H20" s="23" t="str">
        <f t="shared" si="1"/>
        <v>--</v>
      </c>
      <c r="I20" s="23" t="str">
        <f t="shared" si="1"/>
        <v>--</v>
      </c>
      <c r="J20" s="23" t="str">
        <f t="shared" si="1"/>
        <v>--</v>
      </c>
      <c r="K20" s="23" t="str">
        <f t="shared" si="1"/>
        <v>--</v>
      </c>
      <c r="L20" s="23" t="str">
        <f t="shared" si="1"/>
        <v>--</v>
      </c>
      <c r="M20" s="23" t="str">
        <f t="shared" si="1"/>
        <v>--</v>
      </c>
      <c r="N20" s="23" t="str">
        <f t="shared" si="1"/>
        <v>--</v>
      </c>
    </row>
    <row r="21" spans="2:22" x14ac:dyDescent="0.35">
      <c r="B21" s="22" t="s">
        <v>2</v>
      </c>
      <c r="C21" s="23">
        <v>1</v>
      </c>
      <c r="D21" s="23">
        <v>2</v>
      </c>
      <c r="E21" s="23">
        <v>3</v>
      </c>
      <c r="F21" s="23">
        <v>4</v>
      </c>
      <c r="G21" s="23">
        <v>5</v>
      </c>
      <c r="H21" s="23">
        <v>6</v>
      </c>
      <c r="I21" s="23">
        <v>7</v>
      </c>
      <c r="J21" s="23">
        <v>8</v>
      </c>
      <c r="K21" s="23">
        <v>9</v>
      </c>
      <c r="L21" s="23">
        <v>10</v>
      </c>
      <c r="M21" s="23">
        <v>11</v>
      </c>
      <c r="N21" s="23">
        <v>12</v>
      </c>
    </row>
    <row r="22" spans="2:22" x14ac:dyDescent="0.35">
      <c r="B22" s="24" t="str">
        <f>B9</f>
        <v>a. Total Revenues Less Returns and Allowances</v>
      </c>
      <c r="C22" s="163"/>
      <c r="D22" s="163"/>
      <c r="E22" s="163"/>
      <c r="F22" s="163"/>
      <c r="G22" s="163"/>
      <c r="H22" s="163"/>
      <c r="I22" s="163"/>
      <c r="J22" s="163"/>
      <c r="K22" s="163"/>
      <c r="L22" s="163"/>
      <c r="M22" s="163"/>
      <c r="N22" s="163"/>
      <c r="O22" s="168"/>
      <c r="P22" s="168"/>
      <c r="Q22" s="168"/>
      <c r="R22" s="168"/>
      <c r="S22" s="168"/>
      <c r="T22" s="168"/>
      <c r="U22" s="168"/>
      <c r="V22" s="168"/>
    </row>
    <row r="23" spans="2:22" x14ac:dyDescent="0.35">
      <c r="B23" s="24" t="str">
        <f t="shared" ref="B23:B29" si="2">B10</f>
        <v>b. Cost of Goods Sold</v>
      </c>
      <c r="C23" s="163"/>
      <c r="D23" s="163"/>
      <c r="E23" s="163"/>
      <c r="F23" s="163"/>
      <c r="G23" s="163"/>
      <c r="H23" s="163"/>
      <c r="I23" s="163"/>
      <c r="J23" s="163"/>
      <c r="K23" s="163"/>
      <c r="L23" s="163"/>
      <c r="M23" s="163"/>
      <c r="N23" s="163"/>
      <c r="O23" s="168"/>
      <c r="P23" s="168"/>
      <c r="Q23" s="168"/>
      <c r="R23" s="168"/>
      <c r="S23" s="168"/>
      <c r="T23" s="168"/>
      <c r="U23" s="168"/>
      <c r="V23" s="168"/>
    </row>
    <row r="24" spans="2:22" x14ac:dyDescent="0.35">
      <c r="B24" s="24" t="str">
        <f t="shared" si="2"/>
        <v>c. Depreciation, Depletion, and Amortization</v>
      </c>
      <c r="C24" s="163"/>
      <c r="D24" s="163"/>
      <c r="E24" s="163"/>
      <c r="F24" s="163"/>
      <c r="G24" s="163"/>
      <c r="H24" s="163"/>
      <c r="I24" s="163"/>
      <c r="J24" s="163"/>
      <c r="K24" s="163"/>
      <c r="L24" s="163"/>
      <c r="M24" s="163"/>
      <c r="N24" s="163"/>
      <c r="O24" s="168"/>
      <c r="P24" s="168"/>
      <c r="Q24" s="168"/>
      <c r="R24" s="168"/>
      <c r="S24" s="168"/>
      <c r="T24" s="168"/>
      <c r="U24" s="168"/>
      <c r="V24" s="168"/>
    </row>
    <row r="25" spans="2:22" x14ac:dyDescent="0.35">
      <c r="B25" s="24" t="str">
        <f t="shared" si="2"/>
        <v>d. Net Income Before Taxes</v>
      </c>
      <c r="C25" s="163"/>
      <c r="D25" s="163"/>
      <c r="E25" s="163"/>
      <c r="F25" s="163"/>
      <c r="G25" s="163"/>
      <c r="H25" s="163"/>
      <c r="I25" s="163"/>
      <c r="J25" s="163"/>
      <c r="K25" s="163"/>
      <c r="L25" s="163"/>
      <c r="M25" s="163"/>
      <c r="N25" s="163"/>
      <c r="O25" s="168"/>
      <c r="P25" s="168"/>
      <c r="Q25" s="168"/>
      <c r="R25" s="168"/>
      <c r="S25" s="168"/>
      <c r="T25" s="168"/>
      <c r="U25" s="168"/>
      <c r="V25" s="168"/>
    </row>
    <row r="26" spans="2:22" x14ac:dyDescent="0.35">
      <c r="B26" s="24" t="str">
        <f t="shared" si="2"/>
        <v>e. Total Current Assets</v>
      </c>
      <c r="C26" s="163"/>
      <c r="D26" s="163"/>
      <c r="E26" s="163"/>
      <c r="F26" s="163"/>
      <c r="G26" s="163"/>
      <c r="H26" s="163"/>
      <c r="I26" s="163"/>
      <c r="J26" s="163"/>
      <c r="K26" s="163"/>
      <c r="L26" s="163"/>
      <c r="M26" s="163"/>
      <c r="N26" s="163"/>
      <c r="O26" s="168"/>
      <c r="P26" s="168"/>
      <c r="Q26" s="168"/>
      <c r="R26" s="168"/>
      <c r="S26" s="168"/>
      <c r="T26" s="168"/>
      <c r="U26" s="168"/>
      <c r="V26" s="168"/>
    </row>
    <row r="27" spans="2:22" x14ac:dyDescent="0.35">
      <c r="B27" s="24" t="str">
        <f t="shared" si="2"/>
        <v>f. Total Current Liabilities</v>
      </c>
      <c r="C27" s="163"/>
      <c r="D27" s="163"/>
      <c r="E27" s="163"/>
      <c r="F27" s="163"/>
      <c r="G27" s="163"/>
      <c r="H27" s="163"/>
      <c r="I27" s="163"/>
      <c r="J27" s="163"/>
      <c r="K27" s="163"/>
      <c r="L27" s="163"/>
      <c r="M27" s="163"/>
      <c r="N27" s="163"/>
      <c r="O27" s="168"/>
      <c r="P27" s="168"/>
      <c r="Q27" s="168"/>
      <c r="R27" s="168"/>
      <c r="S27" s="168"/>
      <c r="T27" s="168"/>
      <c r="U27" s="168"/>
      <c r="V27" s="168"/>
    </row>
    <row r="28" spans="2:22" x14ac:dyDescent="0.35">
      <c r="B28" s="24" t="str">
        <f t="shared" si="2"/>
        <v>g. Total Liabilities</v>
      </c>
      <c r="C28" s="163"/>
      <c r="D28" s="163"/>
      <c r="E28" s="163"/>
      <c r="F28" s="163"/>
      <c r="G28" s="163"/>
      <c r="H28" s="163"/>
      <c r="I28" s="163"/>
      <c r="J28" s="163"/>
      <c r="K28" s="163"/>
      <c r="L28" s="163"/>
      <c r="M28" s="163"/>
      <c r="N28" s="163"/>
      <c r="O28" s="168"/>
      <c r="P28" s="168"/>
      <c r="Q28" s="168"/>
      <c r="R28" s="168"/>
      <c r="S28" s="168"/>
      <c r="T28" s="168"/>
      <c r="U28" s="168"/>
      <c r="V28" s="168"/>
    </row>
    <row r="29" spans="2:22" x14ac:dyDescent="0.35">
      <c r="B29" s="24" t="str">
        <f t="shared" si="2"/>
        <v>h. Total Liabilities and Stockholders' Equity</v>
      </c>
      <c r="C29" s="163"/>
      <c r="D29" s="163"/>
      <c r="E29" s="163"/>
      <c r="F29" s="163"/>
      <c r="G29" s="163"/>
      <c r="H29" s="163"/>
      <c r="I29" s="163"/>
      <c r="J29" s="163"/>
      <c r="K29" s="163"/>
      <c r="L29" s="163"/>
      <c r="M29" s="163"/>
      <c r="N29" s="163"/>
      <c r="O29" s="168"/>
      <c r="P29" s="168"/>
      <c r="Q29" s="168"/>
      <c r="R29" s="168"/>
      <c r="S29" s="168"/>
      <c r="T29" s="168"/>
      <c r="U29" s="168"/>
      <c r="V29" s="168"/>
    </row>
    <row r="31" spans="2:22" x14ac:dyDescent="0.35">
      <c r="B31" s="19" t="s">
        <v>84</v>
      </c>
      <c r="C31" s="167" t="str">
        <f>IF(ISBLANK('General Inputs'!$C$14),"--",'General Inputs'!$C$14-2)</f>
        <v>--</v>
      </c>
    </row>
    <row r="32" spans="2:22" x14ac:dyDescent="0.35">
      <c r="C32" s="20"/>
    </row>
    <row r="33" spans="2:26" x14ac:dyDescent="0.35">
      <c r="B33" s="22" t="s">
        <v>1</v>
      </c>
      <c r="C33" s="23" t="str">
        <f>$C31</f>
        <v>--</v>
      </c>
      <c r="D33" s="23" t="str">
        <f t="shared" ref="D33:N33" si="3">$C31</f>
        <v>--</v>
      </c>
      <c r="E33" s="23" t="str">
        <f t="shared" si="3"/>
        <v>--</v>
      </c>
      <c r="F33" s="23" t="str">
        <f t="shared" si="3"/>
        <v>--</v>
      </c>
      <c r="G33" s="23" t="str">
        <f t="shared" si="3"/>
        <v>--</v>
      </c>
      <c r="H33" s="23" t="str">
        <f t="shared" si="3"/>
        <v>--</v>
      </c>
      <c r="I33" s="23" t="str">
        <f t="shared" si="3"/>
        <v>--</v>
      </c>
      <c r="J33" s="23" t="str">
        <f t="shared" si="3"/>
        <v>--</v>
      </c>
      <c r="K33" s="23" t="str">
        <f t="shared" si="3"/>
        <v>--</v>
      </c>
      <c r="L33" s="23" t="str">
        <f t="shared" si="3"/>
        <v>--</v>
      </c>
      <c r="M33" s="23" t="str">
        <f t="shared" si="3"/>
        <v>--</v>
      </c>
      <c r="N33" s="23" t="str">
        <f t="shared" si="3"/>
        <v>--</v>
      </c>
    </row>
    <row r="34" spans="2:26" x14ac:dyDescent="0.35">
      <c r="B34" s="22" t="s">
        <v>2</v>
      </c>
      <c r="C34" s="23">
        <v>1</v>
      </c>
      <c r="D34" s="23">
        <v>2</v>
      </c>
      <c r="E34" s="23">
        <v>3</v>
      </c>
      <c r="F34" s="23">
        <v>4</v>
      </c>
      <c r="G34" s="23">
        <v>5</v>
      </c>
      <c r="H34" s="23">
        <v>6</v>
      </c>
      <c r="I34" s="23">
        <v>7</v>
      </c>
      <c r="J34" s="23">
        <v>8</v>
      </c>
      <c r="K34" s="23">
        <v>9</v>
      </c>
      <c r="L34" s="23">
        <v>10</v>
      </c>
      <c r="M34" s="23">
        <v>11</v>
      </c>
      <c r="N34" s="23">
        <v>12</v>
      </c>
    </row>
    <row r="35" spans="2:26" x14ac:dyDescent="0.35">
      <c r="B35" s="24" t="str">
        <f t="shared" ref="B35:B42" si="4">B22</f>
        <v>a. Total Revenues Less Returns and Allowances</v>
      </c>
      <c r="C35" s="163"/>
      <c r="D35" s="163"/>
      <c r="E35" s="163"/>
      <c r="F35" s="163"/>
      <c r="G35" s="163"/>
      <c r="H35" s="163"/>
      <c r="I35" s="163"/>
      <c r="J35" s="163"/>
      <c r="K35" s="163"/>
      <c r="L35" s="163"/>
      <c r="M35" s="163"/>
      <c r="N35" s="163"/>
      <c r="O35" s="168"/>
      <c r="P35" s="168"/>
      <c r="Q35" s="168"/>
      <c r="R35" s="168"/>
      <c r="S35" s="168"/>
      <c r="T35" s="168"/>
      <c r="U35" s="168"/>
      <c r="V35" s="168"/>
      <c r="W35" s="168"/>
      <c r="X35" s="168"/>
      <c r="Y35" s="168"/>
      <c r="Z35" s="168"/>
    </row>
    <row r="36" spans="2:26" x14ac:dyDescent="0.35">
      <c r="B36" s="24" t="str">
        <f t="shared" si="4"/>
        <v>b. Cost of Goods Sold</v>
      </c>
      <c r="C36" s="163"/>
      <c r="D36" s="163"/>
      <c r="E36" s="163"/>
      <c r="F36" s="163"/>
      <c r="G36" s="163"/>
      <c r="H36" s="163"/>
      <c r="I36" s="163"/>
      <c r="J36" s="163"/>
      <c r="K36" s="163"/>
      <c r="L36" s="163"/>
      <c r="M36" s="163"/>
      <c r="N36" s="163"/>
      <c r="O36" s="168"/>
      <c r="P36" s="168"/>
      <c r="Q36" s="168"/>
      <c r="R36" s="168"/>
      <c r="S36" s="168"/>
      <c r="T36" s="168"/>
      <c r="U36" s="168"/>
      <c r="V36" s="168"/>
      <c r="W36" s="168"/>
      <c r="X36" s="168"/>
      <c r="Y36" s="168"/>
      <c r="Z36" s="168"/>
    </row>
    <row r="37" spans="2:26" x14ac:dyDescent="0.35">
      <c r="B37" s="24" t="str">
        <f t="shared" si="4"/>
        <v>c. Depreciation, Depletion, and Amortization</v>
      </c>
      <c r="C37" s="163"/>
      <c r="D37" s="163"/>
      <c r="E37" s="163"/>
      <c r="F37" s="163"/>
      <c r="G37" s="163"/>
      <c r="H37" s="163"/>
      <c r="I37" s="163"/>
      <c r="J37" s="163"/>
      <c r="K37" s="163"/>
      <c r="L37" s="163"/>
      <c r="M37" s="163"/>
      <c r="N37" s="163"/>
      <c r="O37" s="168"/>
      <c r="P37" s="168"/>
      <c r="Q37" s="168"/>
      <c r="R37" s="168"/>
      <c r="S37" s="168"/>
      <c r="T37" s="168"/>
      <c r="U37" s="168"/>
      <c r="V37" s="168"/>
      <c r="W37" s="168"/>
      <c r="X37" s="168"/>
      <c r="Y37" s="168"/>
      <c r="Z37" s="168"/>
    </row>
    <row r="38" spans="2:26" x14ac:dyDescent="0.35">
      <c r="B38" s="24" t="str">
        <f t="shared" si="4"/>
        <v>d. Net Income Before Taxes</v>
      </c>
      <c r="C38" s="163"/>
      <c r="D38" s="163"/>
      <c r="E38" s="163"/>
      <c r="F38" s="163"/>
      <c r="G38" s="163"/>
      <c r="H38" s="163"/>
      <c r="I38" s="163"/>
      <c r="J38" s="163"/>
      <c r="K38" s="163"/>
      <c r="L38" s="163"/>
      <c r="M38" s="163"/>
      <c r="N38" s="163"/>
      <c r="O38" s="168"/>
      <c r="P38" s="168"/>
      <c r="Q38" s="168"/>
      <c r="R38" s="168"/>
      <c r="S38" s="168"/>
      <c r="T38" s="168"/>
      <c r="U38" s="168"/>
      <c r="V38" s="168"/>
      <c r="W38" s="168"/>
      <c r="X38" s="168"/>
      <c r="Y38" s="168"/>
      <c r="Z38" s="168"/>
    </row>
    <row r="39" spans="2:26" x14ac:dyDescent="0.35">
      <c r="B39" s="24" t="str">
        <f t="shared" si="4"/>
        <v>e. Total Current Assets</v>
      </c>
      <c r="C39" s="163"/>
      <c r="D39" s="163"/>
      <c r="E39" s="163"/>
      <c r="F39" s="163"/>
      <c r="G39" s="163"/>
      <c r="H39" s="163"/>
      <c r="I39" s="163"/>
      <c r="J39" s="163"/>
      <c r="K39" s="163"/>
      <c r="L39" s="163"/>
      <c r="M39" s="163"/>
      <c r="N39" s="163"/>
      <c r="O39" s="168"/>
      <c r="P39" s="168"/>
      <c r="Q39" s="168"/>
      <c r="R39" s="168"/>
      <c r="S39" s="168"/>
      <c r="T39" s="168"/>
      <c r="U39" s="168"/>
      <c r="V39" s="168"/>
      <c r="W39" s="168"/>
      <c r="X39" s="168"/>
      <c r="Y39" s="168"/>
      <c r="Z39" s="168"/>
    </row>
    <row r="40" spans="2:26" x14ac:dyDescent="0.35">
      <c r="B40" s="24" t="str">
        <f t="shared" si="4"/>
        <v>f. Total Current Liabilities</v>
      </c>
      <c r="C40" s="163"/>
      <c r="D40" s="163"/>
      <c r="E40" s="163"/>
      <c r="F40" s="163"/>
      <c r="G40" s="163"/>
      <c r="H40" s="163"/>
      <c r="I40" s="163"/>
      <c r="J40" s="163"/>
      <c r="K40" s="163"/>
      <c r="L40" s="163"/>
      <c r="M40" s="163"/>
      <c r="N40" s="163"/>
      <c r="O40" s="168"/>
      <c r="P40" s="168"/>
      <c r="Q40" s="168"/>
      <c r="R40" s="168"/>
      <c r="S40" s="168"/>
      <c r="T40" s="168"/>
      <c r="U40" s="168"/>
      <c r="V40" s="168"/>
      <c r="W40" s="168"/>
      <c r="X40" s="168"/>
      <c r="Y40" s="168"/>
      <c r="Z40" s="168"/>
    </row>
    <row r="41" spans="2:26" x14ac:dyDescent="0.35">
      <c r="B41" s="24" t="str">
        <f t="shared" si="4"/>
        <v>g. Total Liabilities</v>
      </c>
      <c r="C41" s="163"/>
      <c r="D41" s="163"/>
      <c r="E41" s="163"/>
      <c r="F41" s="163"/>
      <c r="G41" s="163"/>
      <c r="H41" s="163"/>
      <c r="I41" s="163"/>
      <c r="J41" s="163"/>
      <c r="K41" s="163"/>
      <c r="L41" s="163"/>
      <c r="M41" s="163"/>
      <c r="N41" s="163"/>
      <c r="O41" s="168"/>
      <c r="P41" s="168"/>
      <c r="Q41" s="168"/>
      <c r="R41" s="168"/>
      <c r="S41" s="168"/>
      <c r="T41" s="168"/>
      <c r="U41" s="168"/>
      <c r="V41" s="168"/>
      <c r="W41" s="168"/>
      <c r="X41" s="168"/>
      <c r="Y41" s="168"/>
      <c r="Z41" s="168"/>
    </row>
    <row r="42" spans="2:26" x14ac:dyDescent="0.35">
      <c r="B42" s="24" t="str">
        <f t="shared" si="4"/>
        <v>h. Total Liabilities and Stockholders' Equity</v>
      </c>
      <c r="C42" s="163"/>
      <c r="D42" s="163"/>
      <c r="E42" s="163"/>
      <c r="F42" s="163"/>
      <c r="G42" s="163"/>
      <c r="H42" s="163"/>
      <c r="I42" s="163"/>
      <c r="J42" s="163"/>
      <c r="K42" s="163"/>
      <c r="L42" s="163"/>
      <c r="M42" s="163"/>
      <c r="N42" s="163"/>
      <c r="O42" s="168"/>
      <c r="P42" s="168"/>
      <c r="Q42" s="168"/>
      <c r="R42" s="168"/>
      <c r="S42" s="168"/>
      <c r="T42" s="168"/>
      <c r="U42" s="168"/>
      <c r="V42" s="168"/>
      <c r="W42" s="168"/>
      <c r="X42" s="168"/>
      <c r="Y42" s="168"/>
      <c r="Z42" s="168"/>
    </row>
    <row r="44" spans="2:26" x14ac:dyDescent="0.35">
      <c r="B44" s="19" t="s">
        <v>84</v>
      </c>
      <c r="C44" s="167" t="str">
        <f>IF(ISBLANK('General Inputs'!$C$14),"--",'General Inputs'!$C$14-3)</f>
        <v>--</v>
      </c>
    </row>
    <row r="45" spans="2:26" x14ac:dyDescent="0.35">
      <c r="C45" s="20"/>
    </row>
    <row r="46" spans="2:26" x14ac:dyDescent="0.35">
      <c r="B46" s="22" t="s">
        <v>1</v>
      </c>
      <c r="C46" s="23" t="str">
        <f>$C44</f>
        <v>--</v>
      </c>
      <c r="D46" s="23" t="str">
        <f t="shared" ref="D46:N46" si="5">$C44</f>
        <v>--</v>
      </c>
      <c r="E46" s="23" t="str">
        <f t="shared" si="5"/>
        <v>--</v>
      </c>
      <c r="F46" s="23" t="str">
        <f t="shared" si="5"/>
        <v>--</v>
      </c>
      <c r="G46" s="23" t="str">
        <f t="shared" si="5"/>
        <v>--</v>
      </c>
      <c r="H46" s="23" t="str">
        <f t="shared" si="5"/>
        <v>--</v>
      </c>
      <c r="I46" s="23" t="str">
        <f t="shared" si="5"/>
        <v>--</v>
      </c>
      <c r="J46" s="23" t="str">
        <f t="shared" si="5"/>
        <v>--</v>
      </c>
      <c r="K46" s="23" t="str">
        <f t="shared" si="5"/>
        <v>--</v>
      </c>
      <c r="L46" s="23" t="str">
        <f t="shared" si="5"/>
        <v>--</v>
      </c>
      <c r="M46" s="23" t="str">
        <f t="shared" si="5"/>
        <v>--</v>
      </c>
      <c r="N46" s="23" t="str">
        <f t="shared" si="5"/>
        <v>--</v>
      </c>
    </row>
    <row r="47" spans="2:26" x14ac:dyDescent="0.35">
      <c r="B47" s="22" t="s">
        <v>2</v>
      </c>
      <c r="C47" s="23">
        <v>1</v>
      </c>
      <c r="D47" s="23">
        <v>2</v>
      </c>
      <c r="E47" s="23">
        <v>3</v>
      </c>
      <c r="F47" s="23">
        <v>4</v>
      </c>
      <c r="G47" s="23">
        <v>5</v>
      </c>
      <c r="H47" s="23">
        <v>6</v>
      </c>
      <c r="I47" s="23">
        <v>7</v>
      </c>
      <c r="J47" s="23">
        <v>8</v>
      </c>
      <c r="K47" s="23">
        <v>9</v>
      </c>
      <c r="L47" s="23">
        <v>10</v>
      </c>
      <c r="M47" s="23">
        <v>11</v>
      </c>
      <c r="N47" s="23">
        <v>12</v>
      </c>
    </row>
    <row r="48" spans="2:26" x14ac:dyDescent="0.35">
      <c r="B48" s="24" t="str">
        <f t="shared" ref="B48:B55" si="6">B35</f>
        <v>a. Total Revenues Less Returns and Allowances</v>
      </c>
      <c r="C48" s="163"/>
      <c r="D48" s="163"/>
      <c r="E48" s="163"/>
      <c r="F48" s="163"/>
      <c r="G48" s="163"/>
      <c r="H48" s="163"/>
      <c r="I48" s="163"/>
      <c r="J48" s="163"/>
      <c r="K48" s="163"/>
      <c r="L48" s="163"/>
      <c r="M48" s="163"/>
      <c r="N48" s="163"/>
      <c r="O48" s="168"/>
      <c r="P48" s="168"/>
      <c r="Q48" s="168"/>
      <c r="R48" s="168"/>
      <c r="S48" s="168"/>
      <c r="T48" s="168"/>
      <c r="U48" s="168"/>
      <c r="V48" s="168"/>
      <c r="W48" s="168"/>
      <c r="X48" s="168"/>
      <c r="Y48" s="168"/>
      <c r="Z48" s="168"/>
    </row>
    <row r="49" spans="2:26" x14ac:dyDescent="0.35">
      <c r="B49" s="24" t="str">
        <f t="shared" si="6"/>
        <v>b. Cost of Goods Sold</v>
      </c>
      <c r="C49" s="163"/>
      <c r="D49" s="163"/>
      <c r="E49" s="163"/>
      <c r="F49" s="163"/>
      <c r="G49" s="163"/>
      <c r="H49" s="163"/>
      <c r="I49" s="163"/>
      <c r="J49" s="163"/>
      <c r="K49" s="163"/>
      <c r="L49" s="163"/>
      <c r="M49" s="163"/>
      <c r="N49" s="163"/>
      <c r="O49" s="168"/>
      <c r="P49" s="168"/>
      <c r="Q49" s="168"/>
      <c r="R49" s="168"/>
      <c r="S49" s="168"/>
      <c r="T49" s="168"/>
      <c r="U49" s="168"/>
      <c r="V49" s="168"/>
      <c r="W49" s="168"/>
      <c r="X49" s="168"/>
      <c r="Y49" s="168"/>
      <c r="Z49" s="168"/>
    </row>
    <row r="50" spans="2:26" x14ac:dyDescent="0.35">
      <c r="B50" s="24" t="str">
        <f t="shared" si="6"/>
        <v>c. Depreciation, Depletion, and Amortization</v>
      </c>
      <c r="C50" s="163"/>
      <c r="D50" s="163"/>
      <c r="E50" s="163"/>
      <c r="F50" s="163"/>
      <c r="G50" s="163"/>
      <c r="H50" s="163"/>
      <c r="I50" s="163"/>
      <c r="J50" s="163"/>
      <c r="K50" s="163"/>
      <c r="L50" s="163"/>
      <c r="M50" s="163"/>
      <c r="N50" s="163"/>
      <c r="O50" s="168"/>
      <c r="P50" s="168"/>
      <c r="Q50" s="168"/>
      <c r="R50" s="168"/>
      <c r="S50" s="168"/>
      <c r="T50" s="168"/>
      <c r="U50" s="168"/>
      <c r="V50" s="168"/>
      <c r="W50" s="168"/>
      <c r="X50" s="168"/>
      <c r="Y50" s="168"/>
      <c r="Z50" s="168"/>
    </row>
    <row r="51" spans="2:26" x14ac:dyDescent="0.35">
      <c r="B51" s="24" t="str">
        <f t="shared" si="6"/>
        <v>d. Net Income Before Taxes</v>
      </c>
      <c r="C51" s="163"/>
      <c r="D51" s="163"/>
      <c r="E51" s="163"/>
      <c r="F51" s="163"/>
      <c r="G51" s="163"/>
      <c r="H51" s="163"/>
      <c r="I51" s="163"/>
      <c r="J51" s="163"/>
      <c r="K51" s="163"/>
      <c r="L51" s="163"/>
      <c r="M51" s="163"/>
      <c r="N51" s="163"/>
      <c r="O51" s="168"/>
      <c r="P51" s="168"/>
      <c r="Q51" s="168"/>
      <c r="R51" s="168"/>
      <c r="S51" s="168"/>
      <c r="T51" s="168"/>
      <c r="U51" s="168"/>
      <c r="V51" s="168"/>
      <c r="W51" s="168"/>
      <c r="X51" s="168"/>
      <c r="Y51" s="168"/>
      <c r="Z51" s="168"/>
    </row>
    <row r="52" spans="2:26" x14ac:dyDescent="0.35">
      <c r="B52" s="24" t="str">
        <f t="shared" si="6"/>
        <v>e. Total Current Assets</v>
      </c>
      <c r="C52" s="163"/>
      <c r="D52" s="163"/>
      <c r="E52" s="163"/>
      <c r="F52" s="163"/>
      <c r="G52" s="163"/>
      <c r="H52" s="163"/>
      <c r="I52" s="163"/>
      <c r="J52" s="163"/>
      <c r="K52" s="163"/>
      <c r="L52" s="163"/>
      <c r="M52" s="163"/>
      <c r="N52" s="163"/>
      <c r="O52" s="168"/>
      <c r="P52" s="168"/>
      <c r="Q52" s="168"/>
      <c r="R52" s="168"/>
      <c r="S52" s="168"/>
      <c r="T52" s="168"/>
      <c r="U52" s="168"/>
      <c r="V52" s="168"/>
      <c r="W52" s="168"/>
      <c r="X52" s="168"/>
      <c r="Y52" s="168"/>
      <c r="Z52" s="168"/>
    </row>
    <row r="53" spans="2:26" x14ac:dyDescent="0.35">
      <c r="B53" s="24" t="str">
        <f t="shared" si="6"/>
        <v>f. Total Current Liabilities</v>
      </c>
      <c r="C53" s="163"/>
      <c r="D53" s="163"/>
      <c r="E53" s="163"/>
      <c r="F53" s="163"/>
      <c r="G53" s="163"/>
      <c r="H53" s="163"/>
      <c r="I53" s="163"/>
      <c r="J53" s="163"/>
      <c r="K53" s="163"/>
      <c r="L53" s="163"/>
      <c r="M53" s="163"/>
      <c r="N53" s="163"/>
      <c r="O53" s="168"/>
      <c r="P53" s="168"/>
      <c r="Q53" s="168"/>
      <c r="R53" s="168"/>
      <c r="S53" s="168"/>
      <c r="T53" s="168"/>
      <c r="U53" s="168"/>
      <c r="V53" s="168"/>
      <c r="W53" s="168"/>
      <c r="X53" s="168"/>
      <c r="Y53" s="168"/>
      <c r="Z53" s="168"/>
    </row>
    <row r="54" spans="2:26" x14ac:dyDescent="0.35">
      <c r="B54" s="24" t="str">
        <f t="shared" si="6"/>
        <v>g. Total Liabilities</v>
      </c>
      <c r="C54" s="163"/>
      <c r="D54" s="163"/>
      <c r="E54" s="163"/>
      <c r="F54" s="163"/>
      <c r="G54" s="163"/>
      <c r="H54" s="163"/>
      <c r="I54" s="163"/>
      <c r="J54" s="163"/>
      <c r="K54" s="163"/>
      <c r="L54" s="163"/>
      <c r="M54" s="163"/>
      <c r="N54" s="163"/>
      <c r="O54" s="168"/>
      <c r="P54" s="168"/>
      <c r="Q54" s="168"/>
      <c r="R54" s="168"/>
      <c r="S54" s="168"/>
      <c r="T54" s="168"/>
      <c r="U54" s="168"/>
      <c r="V54" s="168"/>
      <c r="W54" s="168"/>
      <c r="X54" s="168"/>
      <c r="Y54" s="168"/>
      <c r="Z54" s="168"/>
    </row>
    <row r="55" spans="2:26" x14ac:dyDescent="0.35">
      <c r="B55" s="24" t="str">
        <f t="shared" si="6"/>
        <v>h. Total Liabilities and Stockholders' Equity</v>
      </c>
      <c r="C55" s="163"/>
      <c r="D55" s="163"/>
      <c r="E55" s="163"/>
      <c r="F55" s="163"/>
      <c r="G55" s="163"/>
      <c r="H55" s="163"/>
      <c r="I55" s="163"/>
      <c r="J55" s="163"/>
      <c r="K55" s="163"/>
      <c r="L55" s="163"/>
      <c r="M55" s="163"/>
      <c r="N55" s="163"/>
      <c r="O55" s="168"/>
      <c r="P55" s="168"/>
      <c r="Q55" s="168"/>
      <c r="R55" s="168"/>
      <c r="S55" s="168"/>
      <c r="T55" s="168"/>
      <c r="U55" s="168"/>
      <c r="V55" s="168"/>
      <c r="W55" s="168"/>
      <c r="X55" s="168"/>
      <c r="Y55" s="168"/>
      <c r="Z55" s="168"/>
    </row>
    <row r="57" spans="2:26" x14ac:dyDescent="0.35">
      <c r="B57" s="19" t="s">
        <v>84</v>
      </c>
      <c r="C57" s="167" t="str">
        <f>IF(ISBLANK('General Inputs'!$C$14),"--",'General Inputs'!$C$14-4)</f>
        <v>--</v>
      </c>
    </row>
    <row r="58" spans="2:26" x14ac:dyDescent="0.35">
      <c r="C58" s="20"/>
    </row>
    <row r="59" spans="2:26" x14ac:dyDescent="0.35">
      <c r="B59" s="22" t="s">
        <v>1</v>
      </c>
      <c r="C59" s="23" t="str">
        <f>$C57</f>
        <v>--</v>
      </c>
      <c r="D59" s="23" t="str">
        <f t="shared" ref="D59:N59" si="7">$C57</f>
        <v>--</v>
      </c>
      <c r="E59" s="23" t="str">
        <f t="shared" si="7"/>
        <v>--</v>
      </c>
      <c r="F59" s="23" t="str">
        <f t="shared" si="7"/>
        <v>--</v>
      </c>
      <c r="G59" s="23" t="str">
        <f t="shared" si="7"/>
        <v>--</v>
      </c>
      <c r="H59" s="23" t="str">
        <f t="shared" si="7"/>
        <v>--</v>
      </c>
      <c r="I59" s="23" t="str">
        <f t="shared" si="7"/>
        <v>--</v>
      </c>
      <c r="J59" s="23" t="str">
        <f t="shared" si="7"/>
        <v>--</v>
      </c>
      <c r="K59" s="23" t="str">
        <f t="shared" si="7"/>
        <v>--</v>
      </c>
      <c r="L59" s="23" t="str">
        <f t="shared" si="7"/>
        <v>--</v>
      </c>
      <c r="M59" s="23" t="str">
        <f t="shared" si="7"/>
        <v>--</v>
      </c>
      <c r="N59" s="23" t="str">
        <f t="shared" si="7"/>
        <v>--</v>
      </c>
    </row>
    <row r="60" spans="2:26" x14ac:dyDescent="0.35">
      <c r="B60" s="22" t="s">
        <v>2</v>
      </c>
      <c r="C60" s="23">
        <v>1</v>
      </c>
      <c r="D60" s="23">
        <v>2</v>
      </c>
      <c r="E60" s="23">
        <v>3</v>
      </c>
      <c r="F60" s="23">
        <v>4</v>
      </c>
      <c r="G60" s="23">
        <v>5</v>
      </c>
      <c r="H60" s="23">
        <v>6</v>
      </c>
      <c r="I60" s="23">
        <v>7</v>
      </c>
      <c r="J60" s="23">
        <v>8</v>
      </c>
      <c r="K60" s="23">
        <v>9</v>
      </c>
      <c r="L60" s="23">
        <v>10</v>
      </c>
      <c r="M60" s="23">
        <v>11</v>
      </c>
      <c r="N60" s="23">
        <v>12</v>
      </c>
    </row>
    <row r="61" spans="2:26" x14ac:dyDescent="0.35">
      <c r="B61" s="24" t="str">
        <f t="shared" ref="B61:B68" si="8">B48</f>
        <v>a. Total Revenues Less Returns and Allowances</v>
      </c>
      <c r="C61" s="163"/>
      <c r="D61" s="163"/>
      <c r="E61" s="163"/>
      <c r="F61" s="163"/>
      <c r="G61" s="163"/>
      <c r="H61" s="163"/>
      <c r="I61" s="163"/>
      <c r="J61" s="163"/>
      <c r="K61" s="163"/>
      <c r="L61" s="163"/>
      <c r="M61" s="163"/>
      <c r="N61" s="163"/>
      <c r="O61" s="168"/>
      <c r="P61" s="168"/>
      <c r="Q61" s="168"/>
      <c r="R61" s="168"/>
      <c r="S61" s="168"/>
      <c r="T61" s="168"/>
      <c r="U61" s="168"/>
      <c r="V61" s="168"/>
      <c r="W61" s="168"/>
      <c r="X61" s="168"/>
      <c r="Y61" s="168"/>
      <c r="Z61" s="168"/>
    </row>
    <row r="62" spans="2:26" x14ac:dyDescent="0.35">
      <c r="B62" s="24" t="str">
        <f t="shared" si="8"/>
        <v>b. Cost of Goods Sold</v>
      </c>
      <c r="C62" s="163"/>
      <c r="D62" s="163"/>
      <c r="E62" s="163"/>
      <c r="F62" s="163"/>
      <c r="G62" s="163"/>
      <c r="H62" s="163"/>
      <c r="I62" s="163"/>
      <c r="J62" s="163"/>
      <c r="K62" s="163"/>
      <c r="L62" s="163"/>
      <c r="M62" s="163"/>
      <c r="N62" s="163"/>
      <c r="O62" s="168"/>
      <c r="P62" s="168"/>
      <c r="Q62" s="168"/>
      <c r="R62" s="168"/>
      <c r="S62" s="168"/>
      <c r="T62" s="168"/>
      <c r="U62" s="168"/>
      <c r="V62" s="168"/>
      <c r="W62" s="168"/>
      <c r="X62" s="168"/>
      <c r="Y62" s="168"/>
      <c r="Z62" s="168"/>
    </row>
    <row r="63" spans="2:26" x14ac:dyDescent="0.35">
      <c r="B63" s="24" t="str">
        <f t="shared" si="8"/>
        <v>c. Depreciation, Depletion, and Amortization</v>
      </c>
      <c r="C63" s="163"/>
      <c r="D63" s="163"/>
      <c r="E63" s="163"/>
      <c r="F63" s="163"/>
      <c r="G63" s="163"/>
      <c r="H63" s="163"/>
      <c r="I63" s="163"/>
      <c r="J63" s="163"/>
      <c r="K63" s="163"/>
      <c r="L63" s="163"/>
      <c r="M63" s="163"/>
      <c r="N63" s="163"/>
      <c r="O63" s="168"/>
      <c r="P63" s="168"/>
      <c r="Q63" s="168"/>
      <c r="R63" s="168"/>
      <c r="S63" s="168"/>
      <c r="T63" s="168"/>
      <c r="U63" s="168"/>
      <c r="V63" s="168"/>
      <c r="W63" s="168"/>
      <c r="X63" s="168"/>
      <c r="Y63" s="168"/>
      <c r="Z63" s="168"/>
    </row>
    <row r="64" spans="2:26" x14ac:dyDescent="0.35">
      <c r="B64" s="24" t="str">
        <f t="shared" si="8"/>
        <v>d. Net Income Before Taxes</v>
      </c>
      <c r="C64" s="163"/>
      <c r="D64" s="163"/>
      <c r="E64" s="163"/>
      <c r="F64" s="163"/>
      <c r="G64" s="163"/>
      <c r="H64" s="163"/>
      <c r="I64" s="163"/>
      <c r="J64" s="163"/>
      <c r="K64" s="163"/>
      <c r="L64" s="163"/>
      <c r="M64" s="163"/>
      <c r="N64" s="163"/>
      <c r="O64" s="168"/>
      <c r="P64" s="168"/>
      <c r="Q64" s="168"/>
      <c r="R64" s="168"/>
      <c r="S64" s="168"/>
      <c r="T64" s="168"/>
      <c r="U64" s="168"/>
      <c r="V64" s="168"/>
      <c r="W64" s="168"/>
      <c r="X64" s="168"/>
      <c r="Y64" s="168"/>
      <c r="Z64" s="168"/>
    </row>
    <row r="65" spans="2:26" x14ac:dyDescent="0.35">
      <c r="B65" s="24" t="str">
        <f t="shared" si="8"/>
        <v>e. Total Current Assets</v>
      </c>
      <c r="C65" s="163"/>
      <c r="D65" s="163"/>
      <c r="E65" s="163"/>
      <c r="F65" s="163"/>
      <c r="G65" s="163"/>
      <c r="H65" s="163"/>
      <c r="I65" s="163"/>
      <c r="J65" s="163"/>
      <c r="K65" s="163"/>
      <c r="L65" s="163"/>
      <c r="M65" s="163"/>
      <c r="N65" s="163"/>
      <c r="O65" s="168"/>
      <c r="P65" s="168"/>
      <c r="Q65" s="168"/>
      <c r="R65" s="168"/>
      <c r="S65" s="168"/>
      <c r="T65" s="168"/>
      <c r="U65" s="168"/>
      <c r="V65" s="168"/>
      <c r="W65" s="168"/>
      <c r="X65" s="168"/>
      <c r="Y65" s="168"/>
      <c r="Z65" s="168"/>
    </row>
    <row r="66" spans="2:26" x14ac:dyDescent="0.35">
      <c r="B66" s="24" t="str">
        <f t="shared" si="8"/>
        <v>f. Total Current Liabilities</v>
      </c>
      <c r="C66" s="163"/>
      <c r="D66" s="163"/>
      <c r="E66" s="163"/>
      <c r="F66" s="163"/>
      <c r="G66" s="163"/>
      <c r="H66" s="163"/>
      <c r="I66" s="163"/>
      <c r="J66" s="163"/>
      <c r="K66" s="163"/>
      <c r="L66" s="163"/>
      <c r="M66" s="163"/>
      <c r="N66" s="163"/>
      <c r="O66" s="168"/>
      <c r="P66" s="168"/>
      <c r="Q66" s="168"/>
      <c r="R66" s="168"/>
      <c r="S66" s="168"/>
      <c r="T66" s="168"/>
      <c r="U66" s="168"/>
      <c r="V66" s="168"/>
      <c r="W66" s="168"/>
      <c r="X66" s="168"/>
      <c r="Y66" s="168"/>
      <c r="Z66" s="168"/>
    </row>
    <row r="67" spans="2:26" x14ac:dyDescent="0.35">
      <c r="B67" s="24" t="str">
        <f t="shared" si="8"/>
        <v>g. Total Liabilities</v>
      </c>
      <c r="C67" s="163"/>
      <c r="D67" s="163"/>
      <c r="E67" s="163"/>
      <c r="F67" s="163"/>
      <c r="G67" s="163"/>
      <c r="H67" s="163"/>
      <c r="I67" s="163"/>
      <c r="J67" s="163"/>
      <c r="K67" s="163"/>
      <c r="L67" s="163"/>
      <c r="M67" s="163"/>
      <c r="N67" s="163"/>
      <c r="O67" s="168"/>
      <c r="P67" s="168"/>
      <c r="Q67" s="168"/>
      <c r="R67" s="168"/>
      <c r="S67" s="168"/>
      <c r="T67" s="168"/>
      <c r="U67" s="168"/>
      <c r="V67" s="168"/>
      <c r="W67" s="168"/>
      <c r="X67" s="168"/>
      <c r="Y67" s="168"/>
      <c r="Z67" s="168"/>
    </row>
    <row r="68" spans="2:26" x14ac:dyDescent="0.35">
      <c r="B68" s="24" t="str">
        <f t="shared" si="8"/>
        <v>h. Total Liabilities and Stockholders' Equity</v>
      </c>
      <c r="C68" s="163"/>
      <c r="D68" s="163"/>
      <c r="E68" s="163"/>
      <c r="F68" s="163"/>
      <c r="G68" s="163"/>
      <c r="H68" s="163"/>
      <c r="I68" s="163"/>
      <c r="J68" s="163"/>
      <c r="K68" s="163"/>
      <c r="L68" s="163"/>
      <c r="M68" s="163"/>
      <c r="N68" s="163"/>
      <c r="O68" s="168"/>
      <c r="P68" s="168"/>
      <c r="Q68" s="168"/>
      <c r="R68" s="168"/>
      <c r="S68" s="168"/>
      <c r="T68" s="168"/>
      <c r="U68" s="168"/>
      <c r="V68" s="168"/>
      <c r="W68" s="168"/>
      <c r="X68" s="168"/>
      <c r="Y68" s="168"/>
      <c r="Z68" s="168"/>
    </row>
    <row r="70" spans="2:26" x14ac:dyDescent="0.35">
      <c r="B70" s="19" t="s">
        <v>84</v>
      </c>
      <c r="C70" s="167" t="str">
        <f>IF(ISBLANK('General Inputs'!$C$14),"--",'General Inputs'!$C$14-5)</f>
        <v>--</v>
      </c>
    </row>
    <row r="71" spans="2:26" x14ac:dyDescent="0.35">
      <c r="C71" s="20"/>
    </row>
    <row r="72" spans="2:26" x14ac:dyDescent="0.35">
      <c r="B72" s="22" t="s">
        <v>1</v>
      </c>
      <c r="C72" s="23" t="str">
        <f>$C70</f>
        <v>--</v>
      </c>
      <c r="D72" s="23" t="str">
        <f>$C70</f>
        <v>--</v>
      </c>
      <c r="E72" s="23" t="str">
        <f>$C70</f>
        <v>--</v>
      </c>
      <c r="F72" s="23" t="str">
        <f>$C70</f>
        <v>--</v>
      </c>
      <c r="G72" s="23" t="str">
        <f>$C70</f>
        <v>--</v>
      </c>
      <c r="H72" s="23" t="str">
        <f t="shared" ref="H72:N72" si="9">$C70</f>
        <v>--</v>
      </c>
      <c r="I72" s="23" t="str">
        <f t="shared" si="9"/>
        <v>--</v>
      </c>
      <c r="J72" s="23" t="str">
        <f t="shared" si="9"/>
        <v>--</v>
      </c>
      <c r="K72" s="23" t="str">
        <f t="shared" si="9"/>
        <v>--</v>
      </c>
      <c r="L72" s="23" t="str">
        <f t="shared" si="9"/>
        <v>--</v>
      </c>
      <c r="M72" s="23" t="str">
        <f t="shared" si="9"/>
        <v>--</v>
      </c>
      <c r="N72" s="23" t="str">
        <f t="shared" si="9"/>
        <v>--</v>
      </c>
    </row>
    <row r="73" spans="2:26" x14ac:dyDescent="0.35">
      <c r="B73" s="22" t="s">
        <v>2</v>
      </c>
      <c r="C73" s="23">
        <v>1</v>
      </c>
      <c r="D73" s="23">
        <v>2</v>
      </c>
      <c r="E73" s="23">
        <v>3</v>
      </c>
      <c r="F73" s="23">
        <v>4</v>
      </c>
      <c r="G73" s="23">
        <v>5</v>
      </c>
      <c r="H73" s="23">
        <v>6</v>
      </c>
      <c r="I73" s="23">
        <v>7</v>
      </c>
      <c r="J73" s="23">
        <v>8</v>
      </c>
      <c r="K73" s="23">
        <v>9</v>
      </c>
      <c r="L73" s="23">
        <v>10</v>
      </c>
      <c r="M73" s="23">
        <v>11</v>
      </c>
      <c r="N73" s="23">
        <v>12</v>
      </c>
    </row>
    <row r="74" spans="2:26" x14ac:dyDescent="0.35">
      <c r="B74" s="24" t="str">
        <f t="shared" ref="B74:B81" si="10">B61</f>
        <v>a. Total Revenues Less Returns and Allowances</v>
      </c>
      <c r="C74" s="163"/>
      <c r="D74" s="163"/>
      <c r="E74" s="163"/>
      <c r="F74" s="163"/>
      <c r="G74" s="163"/>
      <c r="H74" s="163"/>
      <c r="I74" s="163"/>
      <c r="J74" s="163"/>
      <c r="K74" s="163"/>
      <c r="L74" s="163"/>
      <c r="M74" s="163"/>
      <c r="N74" s="163"/>
      <c r="O74" s="168"/>
      <c r="P74" s="168"/>
      <c r="Q74" s="168"/>
      <c r="R74" s="168"/>
      <c r="S74" s="168"/>
      <c r="T74" s="168"/>
      <c r="U74" s="168"/>
      <c r="V74" s="168"/>
      <c r="W74" s="168"/>
      <c r="X74" s="168"/>
      <c r="Y74" s="168"/>
      <c r="Z74" s="168"/>
    </row>
    <row r="75" spans="2:26" x14ac:dyDescent="0.35">
      <c r="B75" s="24" t="str">
        <f t="shared" si="10"/>
        <v>b. Cost of Goods Sold</v>
      </c>
      <c r="C75" s="163"/>
      <c r="D75" s="163"/>
      <c r="E75" s="163"/>
      <c r="F75" s="163"/>
      <c r="G75" s="163"/>
      <c r="H75" s="163"/>
      <c r="I75" s="163"/>
      <c r="J75" s="163"/>
      <c r="K75" s="163"/>
      <c r="L75" s="163"/>
      <c r="M75" s="163"/>
      <c r="N75" s="163"/>
      <c r="O75" s="168"/>
      <c r="P75" s="168"/>
      <c r="Q75" s="168"/>
      <c r="R75" s="168"/>
      <c r="S75" s="168"/>
      <c r="T75" s="168"/>
      <c r="U75" s="168"/>
      <c r="V75" s="168"/>
      <c r="W75" s="168"/>
      <c r="X75" s="168"/>
      <c r="Y75" s="168"/>
      <c r="Z75" s="168"/>
    </row>
    <row r="76" spans="2:26" x14ac:dyDescent="0.35">
      <c r="B76" s="24" t="str">
        <f t="shared" si="10"/>
        <v>c. Depreciation, Depletion, and Amortization</v>
      </c>
      <c r="C76" s="163"/>
      <c r="D76" s="163"/>
      <c r="E76" s="163"/>
      <c r="F76" s="163"/>
      <c r="G76" s="163"/>
      <c r="H76" s="163"/>
      <c r="I76" s="163"/>
      <c r="J76" s="163"/>
      <c r="K76" s="163"/>
      <c r="L76" s="163"/>
      <c r="M76" s="163"/>
      <c r="N76" s="163"/>
      <c r="O76" s="168"/>
      <c r="P76" s="168"/>
      <c r="Q76" s="168"/>
      <c r="R76" s="168"/>
      <c r="S76" s="168"/>
      <c r="T76" s="168"/>
      <c r="U76" s="168"/>
      <c r="V76" s="168"/>
      <c r="W76" s="168"/>
      <c r="X76" s="168"/>
      <c r="Y76" s="168"/>
      <c r="Z76" s="168"/>
    </row>
    <row r="77" spans="2:26" x14ac:dyDescent="0.35">
      <c r="B77" s="24" t="str">
        <f t="shared" si="10"/>
        <v>d. Net Income Before Taxes</v>
      </c>
      <c r="C77" s="163"/>
      <c r="D77" s="163"/>
      <c r="E77" s="163"/>
      <c r="F77" s="163"/>
      <c r="G77" s="163"/>
      <c r="H77" s="163"/>
      <c r="I77" s="163"/>
      <c r="J77" s="163"/>
      <c r="K77" s="163"/>
      <c r="L77" s="163"/>
      <c r="M77" s="163"/>
      <c r="N77" s="163"/>
      <c r="O77" s="168"/>
      <c r="P77" s="168"/>
      <c r="Q77" s="168"/>
      <c r="R77" s="168"/>
      <c r="S77" s="168"/>
      <c r="T77" s="168"/>
      <c r="U77" s="168"/>
      <c r="V77" s="168"/>
      <c r="W77" s="168"/>
      <c r="X77" s="168"/>
      <c r="Y77" s="168"/>
      <c r="Z77" s="168"/>
    </row>
    <row r="78" spans="2:26" x14ac:dyDescent="0.35">
      <c r="B78" s="24" t="str">
        <f t="shared" si="10"/>
        <v>e. Total Current Assets</v>
      </c>
      <c r="C78" s="163"/>
      <c r="D78" s="163"/>
      <c r="E78" s="163"/>
      <c r="F78" s="163"/>
      <c r="G78" s="163"/>
      <c r="H78" s="163"/>
      <c r="I78" s="163"/>
      <c r="J78" s="163"/>
      <c r="K78" s="163"/>
      <c r="L78" s="163"/>
      <c r="M78" s="163"/>
      <c r="N78" s="163"/>
      <c r="O78" s="168"/>
      <c r="P78" s="168"/>
      <c r="Q78" s="168"/>
      <c r="R78" s="168"/>
      <c r="S78" s="168"/>
      <c r="T78" s="168"/>
      <c r="U78" s="168"/>
      <c r="V78" s="168"/>
      <c r="W78" s="168"/>
      <c r="X78" s="168"/>
      <c r="Y78" s="168"/>
      <c r="Z78" s="168"/>
    </row>
    <row r="79" spans="2:26" x14ac:dyDescent="0.35">
      <c r="B79" s="24" t="str">
        <f t="shared" si="10"/>
        <v>f. Total Current Liabilities</v>
      </c>
      <c r="C79" s="163"/>
      <c r="D79" s="163"/>
      <c r="E79" s="163"/>
      <c r="F79" s="163"/>
      <c r="G79" s="163"/>
      <c r="H79" s="163"/>
      <c r="I79" s="163"/>
      <c r="J79" s="163"/>
      <c r="K79" s="163"/>
      <c r="L79" s="163"/>
      <c r="M79" s="163"/>
      <c r="N79" s="163"/>
      <c r="O79" s="168"/>
      <c r="P79" s="168"/>
      <c r="Q79" s="168"/>
      <c r="R79" s="168"/>
      <c r="S79" s="168"/>
      <c r="T79" s="168"/>
      <c r="U79" s="168"/>
      <c r="V79" s="168"/>
      <c r="W79" s="168"/>
      <c r="X79" s="168"/>
      <c r="Y79" s="168"/>
      <c r="Z79" s="168"/>
    </row>
    <row r="80" spans="2:26" x14ac:dyDescent="0.35">
      <c r="B80" s="24" t="str">
        <f t="shared" si="10"/>
        <v>g. Total Liabilities</v>
      </c>
      <c r="C80" s="163"/>
      <c r="D80" s="163"/>
      <c r="E80" s="163"/>
      <c r="F80" s="163"/>
      <c r="G80" s="163"/>
      <c r="H80" s="163"/>
      <c r="I80" s="163"/>
      <c r="J80" s="163"/>
      <c r="K80" s="163"/>
      <c r="L80" s="163"/>
      <c r="M80" s="163"/>
      <c r="N80" s="163"/>
      <c r="O80" s="168"/>
      <c r="P80" s="168"/>
      <c r="Q80" s="168"/>
      <c r="R80" s="168"/>
      <c r="S80" s="168"/>
      <c r="T80" s="168"/>
      <c r="U80" s="168"/>
      <c r="V80" s="168"/>
      <c r="W80" s="168"/>
      <c r="X80" s="168"/>
      <c r="Y80" s="168"/>
      <c r="Z80" s="168"/>
    </row>
    <row r="81" spans="2:26" x14ac:dyDescent="0.35">
      <c r="B81" s="24" t="str">
        <f t="shared" si="10"/>
        <v>h. Total Liabilities and Stockholders' Equity</v>
      </c>
      <c r="C81" s="163"/>
      <c r="D81" s="163"/>
      <c r="E81" s="163"/>
      <c r="F81" s="163"/>
      <c r="G81" s="163"/>
      <c r="H81" s="163"/>
      <c r="I81" s="163"/>
      <c r="J81" s="163"/>
      <c r="K81" s="163"/>
      <c r="L81" s="163"/>
      <c r="M81" s="163"/>
      <c r="N81" s="163"/>
      <c r="O81" s="168"/>
      <c r="P81" s="168"/>
      <c r="Q81" s="168"/>
      <c r="R81" s="168"/>
      <c r="S81" s="168"/>
      <c r="T81" s="168"/>
      <c r="U81" s="168"/>
      <c r="V81" s="168"/>
      <c r="W81" s="168"/>
      <c r="X81" s="168"/>
      <c r="Y81" s="168"/>
      <c r="Z81" s="168"/>
    </row>
  </sheetData>
  <sheetProtection algorithmName="SHA-512" hashValue="xWpzcH1Ezs3QhSq7GzIY6jkjEwAbEzV9qKHCjXJ3wIUZnAxPCNYWFe1NJMCrPb+heJfo9qq3i/O0wPs4bSXU/Q==" saltValue="kqrczsySOFnbjl7rRdvb6w==" spinCount="100000" sheet="1" objects="1" scenarios="1"/>
  <pageMargins left="0.7" right="0.7" top="0.75" bottom="0.75" header="0.3" footer="0.3"/>
  <pageSetup scale="56" fitToHeight="0" orientation="landscape" horizontalDpi="1200" verticalDpi="1200" r:id="rId1"/>
  <headerFooter>
    <oddFooter>&amp;CPage &amp;P of &amp;N</oddFooter>
  </headerFooter>
  <rowBreaks count="1" manualBreakCount="1">
    <brk id="56" min="1" max="13" man="1"/>
  </rowBreaks>
  <extLst>
    <ext xmlns:x14="http://schemas.microsoft.com/office/spreadsheetml/2009/9/main" uri="{78C0D931-6437-407d-A8EE-F0AAD7539E65}">
      <x14:conditionalFormattings>
        <x14:conditionalFormatting xmlns:xm="http://schemas.microsoft.com/office/excel/2006/main">
          <x14:cfRule type="expression" priority="1" id="{668E0A1E-0BF3-4BA2-B591-53742AA482B9}">
            <xm:f>D$8&gt;VLOOKUP('General Inputs'!$C$15,'Background Data'!$D$8:$E$19,2,FALSE)</xm:f>
            <x14:dxf>
              <fill>
                <patternFill>
                  <bgColor theme="1" tint="0.499984740745262"/>
                </patternFill>
              </fill>
            </x14:dxf>
          </x14:cfRule>
          <xm:sqref>D9:N16</xm:sqref>
        </x14:conditionalFormatting>
        <x14:conditionalFormatting xmlns:xm="http://schemas.microsoft.com/office/excel/2006/main">
          <x14:cfRule type="expression" priority="9" id="{8107B379-97DF-460D-A1F8-52ED462A47E6}">
            <xm:f>'General Inputs'!$C$16='Background Data'!$L$10</xm:f>
            <x14:dxf>
              <font>
                <color theme="1" tint="0.499984740745262"/>
              </font>
              <fill>
                <patternFill>
                  <bgColor theme="1" tint="0.499984740745262"/>
                </patternFill>
              </fill>
              <border>
                <left/>
                <right/>
                <top/>
                <bottom/>
              </border>
            </x14:dxf>
          </x14:cfRule>
          <xm:sqref>B57:N81</xm:sqref>
        </x14:conditionalFormatting>
        <x14:conditionalFormatting xmlns:xm="http://schemas.microsoft.com/office/excel/2006/main">
          <x14:cfRule type="expression" priority="10" id="{EBC1CDFF-FF5E-445A-834F-290A74308B7F}">
            <xm:f>'General Inputs'!$C$16='Background Data'!$L$11</xm:f>
            <x14:dxf>
              <font>
                <color theme="1" tint="0.499984740745262"/>
              </font>
              <fill>
                <patternFill>
                  <bgColor theme="1" tint="0.499984740745262"/>
                </patternFill>
              </fill>
              <border>
                <left/>
                <right/>
                <top/>
                <bottom/>
                <vertical/>
                <horizontal/>
              </border>
            </x14:dxf>
          </x14:cfRule>
          <xm:sqref>B70:N81</xm:sqref>
        </x14:conditionalFormatting>
        <x14:conditionalFormatting xmlns:xm="http://schemas.microsoft.com/office/excel/2006/main">
          <x14:cfRule type="expression" priority="6" id="{E476A7D3-2E9F-45F5-B150-1E2513353386}">
            <xm:f>'General Inputs'!$C$16='Background Data'!$L$9</xm:f>
            <x14:dxf>
              <font>
                <color theme="1" tint="0.499984740745262"/>
              </font>
              <fill>
                <patternFill>
                  <bgColor theme="1" tint="0.499984740745262"/>
                </patternFill>
              </fill>
              <border>
                <left/>
                <right/>
                <top/>
                <bottom/>
                <vertical/>
                <horizontal/>
              </border>
            </x14:dxf>
          </x14:cfRule>
          <xm:sqref>B44:N81</xm:sqref>
        </x14:conditionalFormatting>
        <x14:conditionalFormatting xmlns:xm="http://schemas.microsoft.com/office/excel/2006/main">
          <x14:cfRule type="expression" priority="2" id="{855C6653-53AB-45DE-8A5C-55C7737A96B4}">
            <xm:f>'General Inputs'!$C$16='Background Data'!$L$8</xm:f>
            <x14:dxf>
              <font>
                <color theme="1" tint="0.499984740745262"/>
              </font>
              <fill>
                <patternFill>
                  <bgColor theme="1" tint="0.499984740745262"/>
                </patternFill>
              </fill>
              <border>
                <left/>
                <right/>
                <top/>
                <bottom/>
                <vertical/>
                <horizontal/>
              </border>
            </x14:dxf>
          </x14:cfRule>
          <xm:sqref>B31:N81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B1:N81"/>
  <sheetViews>
    <sheetView zoomScale="90" zoomScaleNormal="90" workbookViewId="0">
      <pane xSplit="2" ySplit="4" topLeftCell="C5" activePane="bottomRight" state="frozen"/>
      <selection pane="topRight" activeCell="C1" sqref="C1"/>
      <selection pane="bottomLeft" activeCell="A5" sqref="A5"/>
      <selection pane="bottomRight"/>
    </sheetView>
  </sheetViews>
  <sheetFormatPr defaultColWidth="9.1796875" defaultRowHeight="14.5" x14ac:dyDescent="0.35"/>
  <cols>
    <col min="1" max="1" width="3.7265625" style="15" customWidth="1"/>
    <col min="2" max="2" width="50.54296875" style="15" customWidth="1"/>
    <col min="3" max="14" width="14.7265625" style="15" customWidth="1"/>
    <col min="15" max="16384" width="9.1796875" style="15"/>
  </cols>
  <sheetData>
    <row r="1" spans="2:14" x14ac:dyDescent="0.35">
      <c r="B1" s="14" t="s">
        <v>49</v>
      </c>
    </row>
    <row r="3" spans="2:14" x14ac:dyDescent="0.35">
      <c r="B3" s="16" t="s">
        <v>90</v>
      </c>
      <c r="C3" s="17"/>
      <c r="D3" s="18"/>
    </row>
    <row r="4" spans="2:14" x14ac:dyDescent="0.35">
      <c r="D4" s="17"/>
    </row>
    <row r="5" spans="2:14" x14ac:dyDescent="0.35">
      <c r="B5" s="19" t="s">
        <v>83</v>
      </c>
      <c r="C5" s="4" t="str">
        <f>IF(ISBLANK('General Inputs'!$C$14),"--",'General Inputs'!$C$14)</f>
        <v>--</v>
      </c>
    </row>
    <row r="6" spans="2:14" x14ac:dyDescent="0.35">
      <c r="C6" s="20"/>
      <c r="K6" s="21"/>
    </row>
    <row r="7" spans="2:14" x14ac:dyDescent="0.35">
      <c r="B7" s="22" t="s">
        <v>1</v>
      </c>
      <c r="C7" s="23" t="str">
        <f t="shared" ref="C7:N7" si="0">$C5</f>
        <v>--</v>
      </c>
      <c r="D7" s="23" t="str">
        <f t="shared" si="0"/>
        <v>--</v>
      </c>
      <c r="E7" s="23" t="str">
        <f t="shared" si="0"/>
        <v>--</v>
      </c>
      <c r="F7" s="23" t="str">
        <f t="shared" si="0"/>
        <v>--</v>
      </c>
      <c r="G7" s="23" t="str">
        <f t="shared" si="0"/>
        <v>--</v>
      </c>
      <c r="H7" s="23" t="str">
        <f t="shared" si="0"/>
        <v>--</v>
      </c>
      <c r="I7" s="23" t="str">
        <f t="shared" si="0"/>
        <v>--</v>
      </c>
      <c r="J7" s="23" t="str">
        <f t="shared" si="0"/>
        <v>--</v>
      </c>
      <c r="K7" s="23" t="str">
        <f t="shared" si="0"/>
        <v>--</v>
      </c>
      <c r="L7" s="23" t="str">
        <f t="shared" si="0"/>
        <v>--</v>
      </c>
      <c r="M7" s="23" t="str">
        <f t="shared" si="0"/>
        <v>--</v>
      </c>
      <c r="N7" s="23" t="str">
        <f t="shared" si="0"/>
        <v>--</v>
      </c>
    </row>
    <row r="8" spans="2:14" x14ac:dyDescent="0.35">
      <c r="B8" s="22" t="s">
        <v>2</v>
      </c>
      <c r="C8" s="23">
        <v>1</v>
      </c>
      <c r="D8" s="23">
        <v>2</v>
      </c>
      <c r="E8" s="23">
        <v>3</v>
      </c>
      <c r="F8" s="23">
        <v>4</v>
      </c>
      <c r="G8" s="23">
        <v>5</v>
      </c>
      <c r="H8" s="23">
        <v>6</v>
      </c>
      <c r="I8" s="23">
        <v>7</v>
      </c>
      <c r="J8" s="23">
        <v>8</v>
      </c>
      <c r="K8" s="23">
        <v>9</v>
      </c>
      <c r="L8" s="23">
        <v>10</v>
      </c>
      <c r="M8" s="23">
        <v>11</v>
      </c>
      <c r="N8" s="23">
        <v>12</v>
      </c>
    </row>
    <row r="9" spans="2:14" x14ac:dyDescent="0.35">
      <c r="B9" s="24" t="s">
        <v>40</v>
      </c>
      <c r="C9" s="166" t="str">
        <f>IF(ISBLANK('Financial Inputs'!C9),"",'Financial Inputs'!C9)</f>
        <v/>
      </c>
      <c r="D9" s="166" t="str">
        <f>IF(ISBLANK('Financial Inputs'!D9),"",'Financial Inputs'!D9)</f>
        <v/>
      </c>
      <c r="E9" s="166" t="str">
        <f>IF(ISBLANK('Financial Inputs'!E9),"",'Financial Inputs'!E9)</f>
        <v/>
      </c>
      <c r="F9" s="166" t="str">
        <f>IF(ISBLANK('Financial Inputs'!F9),"",'Financial Inputs'!F9)</f>
        <v/>
      </c>
      <c r="G9" s="166" t="str">
        <f>IF(ISBLANK('Financial Inputs'!G9),"",'Financial Inputs'!G9)</f>
        <v/>
      </c>
      <c r="H9" s="166" t="str">
        <f>IF(ISBLANK('Financial Inputs'!H9),"",'Financial Inputs'!H9)</f>
        <v/>
      </c>
      <c r="I9" s="166" t="str">
        <f>IF(ISBLANK('Financial Inputs'!I9),"",'Financial Inputs'!I9)</f>
        <v/>
      </c>
      <c r="J9" s="166" t="str">
        <f>IF(ISBLANK('Financial Inputs'!J9),"",'Financial Inputs'!J9)</f>
        <v/>
      </c>
      <c r="K9" s="166" t="str">
        <f>IF(ISBLANK('Financial Inputs'!K9),"",'Financial Inputs'!K9)</f>
        <v/>
      </c>
      <c r="L9" s="166" t="str">
        <f>IF(ISBLANK('Financial Inputs'!L9),"",'Financial Inputs'!L9)</f>
        <v/>
      </c>
      <c r="M9" s="166" t="str">
        <f>IF(ISBLANK('Financial Inputs'!M9),"",'Financial Inputs'!M9)</f>
        <v/>
      </c>
      <c r="N9" s="166" t="str">
        <f>IF(ISBLANK('Financial Inputs'!N9),"",'Financial Inputs'!N9)</f>
        <v/>
      </c>
    </row>
    <row r="10" spans="2:14" x14ac:dyDescent="0.35">
      <c r="B10" s="25" t="s">
        <v>41</v>
      </c>
      <c r="C10" s="166" t="str">
        <f>IF(ISBLANK('Financial Inputs'!C10),"",'Financial Inputs'!C10)</f>
        <v/>
      </c>
      <c r="D10" s="166" t="str">
        <f>IF(ISBLANK('Financial Inputs'!D10),"",'Financial Inputs'!D10)</f>
        <v/>
      </c>
      <c r="E10" s="166" t="str">
        <f>IF(ISBLANK('Financial Inputs'!E10),"",'Financial Inputs'!E10)</f>
        <v/>
      </c>
      <c r="F10" s="166" t="str">
        <f>IF(ISBLANK('Financial Inputs'!F10),"",'Financial Inputs'!F10)</f>
        <v/>
      </c>
      <c r="G10" s="166" t="str">
        <f>IF(ISBLANK('Financial Inputs'!G10),"",'Financial Inputs'!G10)</f>
        <v/>
      </c>
      <c r="H10" s="166" t="str">
        <f>IF(ISBLANK('Financial Inputs'!H10),"",'Financial Inputs'!H10)</f>
        <v/>
      </c>
      <c r="I10" s="166" t="str">
        <f>IF(ISBLANK('Financial Inputs'!I10),"",'Financial Inputs'!I10)</f>
        <v/>
      </c>
      <c r="J10" s="166" t="str">
        <f>IF(ISBLANK('Financial Inputs'!J10),"",'Financial Inputs'!J10)</f>
        <v/>
      </c>
      <c r="K10" s="166" t="str">
        <f>IF(ISBLANK('Financial Inputs'!K10),"",'Financial Inputs'!K10)</f>
        <v/>
      </c>
      <c r="L10" s="166" t="str">
        <f>IF(ISBLANK('Financial Inputs'!L10),"",'Financial Inputs'!L10)</f>
        <v/>
      </c>
      <c r="M10" s="166" t="str">
        <f>IF(ISBLANK('Financial Inputs'!M10),"",'Financial Inputs'!M10)</f>
        <v/>
      </c>
      <c r="N10" s="166" t="str">
        <f>IF(ISBLANK('Financial Inputs'!N10),"",'Financial Inputs'!N10)</f>
        <v/>
      </c>
    </row>
    <row r="11" spans="2:14" x14ac:dyDescent="0.35">
      <c r="B11" s="25" t="s">
        <v>42</v>
      </c>
      <c r="C11" s="166" t="str">
        <f>IF(ISBLANK('Financial Inputs'!C11),"",'Financial Inputs'!C11)</f>
        <v/>
      </c>
      <c r="D11" s="166" t="str">
        <f>IF(ISBLANK('Financial Inputs'!D11),"",'Financial Inputs'!D11)</f>
        <v/>
      </c>
      <c r="E11" s="166" t="str">
        <f>IF(ISBLANK('Financial Inputs'!E11),"",'Financial Inputs'!E11)</f>
        <v/>
      </c>
      <c r="F11" s="166" t="str">
        <f>IF(ISBLANK('Financial Inputs'!F11),"",'Financial Inputs'!F11)</f>
        <v/>
      </c>
      <c r="G11" s="166" t="str">
        <f>IF(ISBLANK('Financial Inputs'!G11),"",'Financial Inputs'!G11)</f>
        <v/>
      </c>
      <c r="H11" s="166" t="str">
        <f>IF(ISBLANK('Financial Inputs'!H11),"",'Financial Inputs'!H11)</f>
        <v/>
      </c>
      <c r="I11" s="166" t="str">
        <f>IF(ISBLANK('Financial Inputs'!I11),"",'Financial Inputs'!I11)</f>
        <v/>
      </c>
      <c r="J11" s="166" t="str">
        <f>IF(ISBLANK('Financial Inputs'!J11),"",'Financial Inputs'!J11)</f>
        <v/>
      </c>
      <c r="K11" s="166" t="str">
        <f>IF(ISBLANK('Financial Inputs'!K11),"",'Financial Inputs'!K11)</f>
        <v/>
      </c>
      <c r="L11" s="166" t="str">
        <f>IF(ISBLANK('Financial Inputs'!L11),"",'Financial Inputs'!L11)</f>
        <v/>
      </c>
      <c r="M11" s="166" t="str">
        <f>IF(ISBLANK('Financial Inputs'!M11),"",'Financial Inputs'!M11)</f>
        <v/>
      </c>
      <c r="N11" s="166" t="str">
        <f>IF(ISBLANK('Financial Inputs'!N11),"",'Financial Inputs'!N11)</f>
        <v/>
      </c>
    </row>
    <row r="12" spans="2:14" x14ac:dyDescent="0.35">
      <c r="B12" s="25" t="s">
        <v>43</v>
      </c>
      <c r="C12" s="166" t="str">
        <f>IF(ISBLANK('Financial Inputs'!C12),"",'Financial Inputs'!C12)</f>
        <v/>
      </c>
      <c r="D12" s="166" t="str">
        <f>IF(ISBLANK('Financial Inputs'!D12),"",'Financial Inputs'!D12)</f>
        <v/>
      </c>
      <c r="E12" s="166" t="str">
        <f>IF(ISBLANK('Financial Inputs'!E12),"",'Financial Inputs'!E12)</f>
        <v/>
      </c>
      <c r="F12" s="166" t="str">
        <f>IF(ISBLANK('Financial Inputs'!F12),"",'Financial Inputs'!F12)</f>
        <v/>
      </c>
      <c r="G12" s="166" t="str">
        <f>IF(ISBLANK('Financial Inputs'!G12),"",'Financial Inputs'!G12)</f>
        <v/>
      </c>
      <c r="H12" s="166" t="str">
        <f>IF(ISBLANK('Financial Inputs'!H12),"",'Financial Inputs'!H12)</f>
        <v/>
      </c>
      <c r="I12" s="166" t="str">
        <f>IF(ISBLANK('Financial Inputs'!I12),"",'Financial Inputs'!I12)</f>
        <v/>
      </c>
      <c r="J12" s="166" t="str">
        <f>IF(ISBLANK('Financial Inputs'!J12),"",'Financial Inputs'!J12)</f>
        <v/>
      </c>
      <c r="K12" s="166" t="str">
        <f>IF(ISBLANK('Financial Inputs'!K12),"",'Financial Inputs'!K12)</f>
        <v/>
      </c>
      <c r="L12" s="166" t="str">
        <f>IF(ISBLANK('Financial Inputs'!L12),"",'Financial Inputs'!L12)</f>
        <v/>
      </c>
      <c r="M12" s="166" t="str">
        <f>IF(ISBLANK('Financial Inputs'!M12),"",'Financial Inputs'!M12)</f>
        <v/>
      </c>
      <c r="N12" s="166" t="str">
        <f>IF(ISBLANK('Financial Inputs'!N12),"",'Financial Inputs'!N12)</f>
        <v/>
      </c>
    </row>
    <row r="13" spans="2:14" x14ac:dyDescent="0.35">
      <c r="B13" s="25" t="s">
        <v>44</v>
      </c>
      <c r="C13" s="166" t="str">
        <f>IF(ISBLANK('Financial Inputs'!C13),"",'Financial Inputs'!C13)</f>
        <v/>
      </c>
      <c r="D13" s="166" t="str">
        <f>IF(ISBLANK('Financial Inputs'!D13),"",'Financial Inputs'!D13)</f>
        <v/>
      </c>
      <c r="E13" s="166" t="str">
        <f>IF(ISBLANK('Financial Inputs'!E13),"",'Financial Inputs'!E13)</f>
        <v/>
      </c>
      <c r="F13" s="166" t="str">
        <f>IF(ISBLANK('Financial Inputs'!F13),"",'Financial Inputs'!F13)</f>
        <v/>
      </c>
      <c r="G13" s="166" t="str">
        <f>IF(ISBLANK('Financial Inputs'!G13),"",'Financial Inputs'!G13)</f>
        <v/>
      </c>
      <c r="H13" s="166" t="str">
        <f>IF(ISBLANK('Financial Inputs'!H13),"",'Financial Inputs'!H13)</f>
        <v/>
      </c>
      <c r="I13" s="166" t="str">
        <f>IF(ISBLANK('Financial Inputs'!I13),"",'Financial Inputs'!I13)</f>
        <v/>
      </c>
      <c r="J13" s="166" t="str">
        <f>IF(ISBLANK('Financial Inputs'!J13),"",'Financial Inputs'!J13)</f>
        <v/>
      </c>
      <c r="K13" s="166" t="str">
        <f>IF(ISBLANK('Financial Inputs'!K13),"",'Financial Inputs'!K13)</f>
        <v/>
      </c>
      <c r="L13" s="166" t="str">
        <f>IF(ISBLANK('Financial Inputs'!L13),"",'Financial Inputs'!L13)</f>
        <v/>
      </c>
      <c r="M13" s="166" t="str">
        <f>IF(ISBLANK('Financial Inputs'!M13),"",'Financial Inputs'!M13)</f>
        <v/>
      </c>
      <c r="N13" s="166" t="str">
        <f>IF(ISBLANK('Financial Inputs'!N13),"",'Financial Inputs'!N13)</f>
        <v/>
      </c>
    </row>
    <row r="14" spans="2:14" x14ac:dyDescent="0.35">
      <c r="B14" s="25" t="s">
        <v>45</v>
      </c>
      <c r="C14" s="166" t="str">
        <f>IF(ISBLANK('Financial Inputs'!C14),"",'Financial Inputs'!C14)</f>
        <v/>
      </c>
      <c r="D14" s="166" t="str">
        <f>IF(ISBLANK('Financial Inputs'!D14),"",'Financial Inputs'!D14)</f>
        <v/>
      </c>
      <c r="E14" s="166" t="str">
        <f>IF(ISBLANK('Financial Inputs'!E14),"",'Financial Inputs'!E14)</f>
        <v/>
      </c>
      <c r="F14" s="166" t="str">
        <f>IF(ISBLANK('Financial Inputs'!F14),"",'Financial Inputs'!F14)</f>
        <v/>
      </c>
      <c r="G14" s="166" t="str">
        <f>IF(ISBLANK('Financial Inputs'!G14),"",'Financial Inputs'!G14)</f>
        <v/>
      </c>
      <c r="H14" s="166" t="str">
        <f>IF(ISBLANK('Financial Inputs'!H14),"",'Financial Inputs'!H14)</f>
        <v/>
      </c>
      <c r="I14" s="166" t="str">
        <f>IF(ISBLANK('Financial Inputs'!I14),"",'Financial Inputs'!I14)</f>
        <v/>
      </c>
      <c r="J14" s="166" t="str">
        <f>IF(ISBLANK('Financial Inputs'!J14),"",'Financial Inputs'!J14)</f>
        <v/>
      </c>
      <c r="K14" s="166" t="str">
        <f>IF(ISBLANK('Financial Inputs'!K14),"",'Financial Inputs'!K14)</f>
        <v/>
      </c>
      <c r="L14" s="166" t="str">
        <f>IF(ISBLANK('Financial Inputs'!L14),"",'Financial Inputs'!L14)</f>
        <v/>
      </c>
      <c r="M14" s="166" t="str">
        <f>IF(ISBLANK('Financial Inputs'!M14),"",'Financial Inputs'!M14)</f>
        <v/>
      </c>
      <c r="N14" s="166" t="str">
        <f>IF(ISBLANK('Financial Inputs'!N14),"",'Financial Inputs'!N14)</f>
        <v/>
      </c>
    </row>
    <row r="15" spans="2:14" x14ac:dyDescent="0.35">
      <c r="B15" s="25" t="s">
        <v>46</v>
      </c>
      <c r="C15" s="166" t="str">
        <f>IF(ISBLANK('Financial Inputs'!C15),"",'Financial Inputs'!C15)</f>
        <v/>
      </c>
      <c r="D15" s="166" t="str">
        <f>IF(ISBLANK('Financial Inputs'!D15),"",'Financial Inputs'!D15)</f>
        <v/>
      </c>
      <c r="E15" s="166" t="str">
        <f>IF(ISBLANK('Financial Inputs'!E15),"",'Financial Inputs'!E15)</f>
        <v/>
      </c>
      <c r="F15" s="166" t="str">
        <f>IF(ISBLANK('Financial Inputs'!F15),"",'Financial Inputs'!F15)</f>
        <v/>
      </c>
      <c r="G15" s="166" t="str">
        <f>IF(ISBLANK('Financial Inputs'!G15),"",'Financial Inputs'!G15)</f>
        <v/>
      </c>
      <c r="H15" s="166" t="str">
        <f>IF(ISBLANK('Financial Inputs'!H15),"",'Financial Inputs'!H15)</f>
        <v/>
      </c>
      <c r="I15" s="166" t="str">
        <f>IF(ISBLANK('Financial Inputs'!I15),"",'Financial Inputs'!I15)</f>
        <v/>
      </c>
      <c r="J15" s="166" t="str">
        <f>IF(ISBLANK('Financial Inputs'!J15),"",'Financial Inputs'!J15)</f>
        <v/>
      </c>
      <c r="K15" s="166" t="str">
        <f>IF(ISBLANK('Financial Inputs'!K15),"",'Financial Inputs'!K15)</f>
        <v/>
      </c>
      <c r="L15" s="166" t="str">
        <f>IF(ISBLANK('Financial Inputs'!L15),"",'Financial Inputs'!L15)</f>
        <v/>
      </c>
      <c r="M15" s="166" t="str">
        <f>IF(ISBLANK('Financial Inputs'!M15),"",'Financial Inputs'!M15)</f>
        <v/>
      </c>
      <c r="N15" s="166" t="str">
        <f>IF(ISBLANK('Financial Inputs'!N15),"",'Financial Inputs'!N15)</f>
        <v/>
      </c>
    </row>
    <row r="16" spans="2:14" x14ac:dyDescent="0.35">
      <c r="B16" s="25" t="s">
        <v>47</v>
      </c>
      <c r="C16" s="166" t="str">
        <f>IF(ISBLANK('Financial Inputs'!C16),"",'Financial Inputs'!C16)</f>
        <v/>
      </c>
      <c r="D16" s="166" t="str">
        <f>IF(ISBLANK('Financial Inputs'!D16),"",'Financial Inputs'!D16)</f>
        <v/>
      </c>
      <c r="E16" s="166" t="str">
        <f>IF(ISBLANK('Financial Inputs'!E16),"",'Financial Inputs'!E16)</f>
        <v/>
      </c>
      <c r="F16" s="166" t="str">
        <f>IF(ISBLANK('Financial Inputs'!F16),"",'Financial Inputs'!F16)</f>
        <v/>
      </c>
      <c r="G16" s="166" t="str">
        <f>IF(ISBLANK('Financial Inputs'!G16),"",'Financial Inputs'!G16)</f>
        <v/>
      </c>
      <c r="H16" s="166" t="str">
        <f>IF(ISBLANK('Financial Inputs'!H16),"",'Financial Inputs'!H16)</f>
        <v/>
      </c>
      <c r="I16" s="166" t="str">
        <f>IF(ISBLANK('Financial Inputs'!I16),"",'Financial Inputs'!I16)</f>
        <v/>
      </c>
      <c r="J16" s="166" t="str">
        <f>IF(ISBLANK('Financial Inputs'!J16),"",'Financial Inputs'!J16)</f>
        <v/>
      </c>
      <c r="K16" s="166" t="str">
        <f>IF(ISBLANK('Financial Inputs'!K16),"",'Financial Inputs'!K16)</f>
        <v/>
      </c>
      <c r="L16" s="166" t="str">
        <f>IF(ISBLANK('Financial Inputs'!L16),"",'Financial Inputs'!L16)</f>
        <v/>
      </c>
      <c r="M16" s="166" t="str">
        <f>IF(ISBLANK('Financial Inputs'!M16),"",'Financial Inputs'!M16)</f>
        <v/>
      </c>
      <c r="N16" s="166" t="str">
        <f>IF(ISBLANK('Financial Inputs'!N16),"",'Financial Inputs'!N16)</f>
        <v/>
      </c>
    </row>
    <row r="18" spans="2:14" x14ac:dyDescent="0.35">
      <c r="B18" s="19" t="s">
        <v>84</v>
      </c>
      <c r="C18" s="4" t="str">
        <f>IF(ISBLANK('General Inputs'!$C$14),"--",'General Inputs'!$C$14-1)</f>
        <v>--</v>
      </c>
    </row>
    <row r="19" spans="2:14" x14ac:dyDescent="0.35">
      <c r="C19" s="20"/>
    </row>
    <row r="20" spans="2:14" x14ac:dyDescent="0.35">
      <c r="B20" s="22" t="s">
        <v>1</v>
      </c>
      <c r="C20" s="23" t="str">
        <f>$C18</f>
        <v>--</v>
      </c>
      <c r="D20" s="23" t="str">
        <f t="shared" ref="D20:N20" si="1">$C18</f>
        <v>--</v>
      </c>
      <c r="E20" s="23" t="str">
        <f t="shared" si="1"/>
        <v>--</v>
      </c>
      <c r="F20" s="23" t="str">
        <f t="shared" si="1"/>
        <v>--</v>
      </c>
      <c r="G20" s="23" t="str">
        <f t="shared" si="1"/>
        <v>--</v>
      </c>
      <c r="H20" s="23" t="str">
        <f t="shared" si="1"/>
        <v>--</v>
      </c>
      <c r="I20" s="23" t="str">
        <f t="shared" si="1"/>
        <v>--</v>
      </c>
      <c r="J20" s="23" t="str">
        <f t="shared" si="1"/>
        <v>--</v>
      </c>
      <c r="K20" s="23" t="str">
        <f t="shared" si="1"/>
        <v>--</v>
      </c>
      <c r="L20" s="23" t="str">
        <f t="shared" si="1"/>
        <v>--</v>
      </c>
      <c r="M20" s="23" t="str">
        <f t="shared" si="1"/>
        <v>--</v>
      </c>
      <c r="N20" s="23" t="str">
        <f t="shared" si="1"/>
        <v>--</v>
      </c>
    </row>
    <row r="21" spans="2:14" x14ac:dyDescent="0.35">
      <c r="B21" s="22" t="s">
        <v>2</v>
      </c>
      <c r="C21" s="23">
        <v>1</v>
      </c>
      <c r="D21" s="23">
        <v>2</v>
      </c>
      <c r="E21" s="23">
        <v>3</v>
      </c>
      <c r="F21" s="23">
        <v>4</v>
      </c>
      <c r="G21" s="23">
        <v>5</v>
      </c>
      <c r="H21" s="23">
        <v>6</v>
      </c>
      <c r="I21" s="23">
        <v>7</v>
      </c>
      <c r="J21" s="23">
        <v>8</v>
      </c>
      <c r="K21" s="23">
        <v>9</v>
      </c>
      <c r="L21" s="23">
        <v>10</v>
      </c>
      <c r="M21" s="23">
        <v>11</v>
      </c>
      <c r="N21" s="23">
        <v>12</v>
      </c>
    </row>
    <row r="22" spans="2:14" x14ac:dyDescent="0.35">
      <c r="B22" s="24" t="str">
        <f>B9</f>
        <v>a. Total Revenues Less Returns and Allowances</v>
      </c>
      <c r="C22" s="166" t="str">
        <f>IF(ISBLANK('Financial Inputs'!C22),"",'Financial Inputs'!C22)</f>
        <v/>
      </c>
      <c r="D22" s="166" t="str">
        <f>IF(ISBLANK('Financial Inputs'!D22),"",'Financial Inputs'!D22)</f>
        <v/>
      </c>
      <c r="E22" s="166" t="str">
        <f>IF(ISBLANK('Financial Inputs'!E22),"",'Financial Inputs'!E22)</f>
        <v/>
      </c>
      <c r="F22" s="166" t="str">
        <f>IF(ISBLANK('Financial Inputs'!F22),"",'Financial Inputs'!F22)</f>
        <v/>
      </c>
      <c r="G22" s="166" t="str">
        <f>IF(ISBLANK('Financial Inputs'!G22),"",'Financial Inputs'!G22)</f>
        <v/>
      </c>
      <c r="H22" s="166" t="str">
        <f>IF(ISBLANK('Financial Inputs'!H22),"",'Financial Inputs'!H22)</f>
        <v/>
      </c>
      <c r="I22" s="166" t="str">
        <f>IF(ISBLANK('Financial Inputs'!I22),"",'Financial Inputs'!I22)</f>
        <v/>
      </c>
      <c r="J22" s="166" t="str">
        <f>IF(ISBLANK('Financial Inputs'!J22),"",'Financial Inputs'!J22)</f>
        <v/>
      </c>
      <c r="K22" s="166" t="str">
        <f>IF(ISBLANK('Financial Inputs'!K22),"",'Financial Inputs'!K22)</f>
        <v/>
      </c>
      <c r="L22" s="166" t="str">
        <f>IF(ISBLANK('Financial Inputs'!L22),"",'Financial Inputs'!L22)</f>
        <v/>
      </c>
      <c r="M22" s="166" t="str">
        <f>IF(ISBLANK('Financial Inputs'!M22),"",'Financial Inputs'!M22)</f>
        <v/>
      </c>
      <c r="N22" s="166" t="str">
        <f>IF(ISBLANK('Financial Inputs'!N22),"",'Financial Inputs'!N22)</f>
        <v/>
      </c>
    </row>
    <row r="23" spans="2:14" x14ac:dyDescent="0.35">
      <c r="B23" s="24" t="str">
        <f t="shared" ref="B23:B29" si="2">B10</f>
        <v>b. Cost of Goods Sold</v>
      </c>
      <c r="C23" s="166" t="str">
        <f>IF(ISBLANK('Financial Inputs'!C23),"",'Financial Inputs'!C23)</f>
        <v/>
      </c>
      <c r="D23" s="166" t="str">
        <f>IF(ISBLANK('Financial Inputs'!D23),"",'Financial Inputs'!D23)</f>
        <v/>
      </c>
      <c r="E23" s="166" t="str">
        <f>IF(ISBLANK('Financial Inputs'!E23),"",'Financial Inputs'!E23)</f>
        <v/>
      </c>
      <c r="F23" s="166" t="str">
        <f>IF(ISBLANK('Financial Inputs'!F23),"",'Financial Inputs'!F23)</f>
        <v/>
      </c>
      <c r="G23" s="166" t="str">
        <f>IF(ISBLANK('Financial Inputs'!G23),"",'Financial Inputs'!G23)</f>
        <v/>
      </c>
      <c r="H23" s="166" t="str">
        <f>IF(ISBLANK('Financial Inputs'!H23),"",'Financial Inputs'!H23)</f>
        <v/>
      </c>
      <c r="I23" s="166" t="str">
        <f>IF(ISBLANK('Financial Inputs'!I23),"",'Financial Inputs'!I23)</f>
        <v/>
      </c>
      <c r="J23" s="166" t="str">
        <f>IF(ISBLANK('Financial Inputs'!J23),"",'Financial Inputs'!J23)</f>
        <v/>
      </c>
      <c r="K23" s="166" t="str">
        <f>IF(ISBLANK('Financial Inputs'!K23),"",'Financial Inputs'!K23)</f>
        <v/>
      </c>
      <c r="L23" s="166" t="str">
        <f>IF(ISBLANK('Financial Inputs'!L23),"",'Financial Inputs'!L23)</f>
        <v/>
      </c>
      <c r="M23" s="166" t="str">
        <f>IF(ISBLANK('Financial Inputs'!M23),"",'Financial Inputs'!M23)</f>
        <v/>
      </c>
      <c r="N23" s="166" t="str">
        <f>IF(ISBLANK('Financial Inputs'!N23),"",'Financial Inputs'!N23)</f>
        <v/>
      </c>
    </row>
    <row r="24" spans="2:14" x14ac:dyDescent="0.35">
      <c r="B24" s="24" t="str">
        <f t="shared" si="2"/>
        <v>c. Depreciation, Depletion, and Amortization</v>
      </c>
      <c r="C24" s="166" t="str">
        <f>IF(ISBLANK('Financial Inputs'!C24),"",'Financial Inputs'!C24)</f>
        <v/>
      </c>
      <c r="D24" s="166" t="str">
        <f>IF(ISBLANK('Financial Inputs'!D24),"",'Financial Inputs'!D24)</f>
        <v/>
      </c>
      <c r="E24" s="166" t="str">
        <f>IF(ISBLANK('Financial Inputs'!E24),"",'Financial Inputs'!E24)</f>
        <v/>
      </c>
      <c r="F24" s="166" t="str">
        <f>IF(ISBLANK('Financial Inputs'!F24),"",'Financial Inputs'!F24)</f>
        <v/>
      </c>
      <c r="G24" s="166" t="str">
        <f>IF(ISBLANK('Financial Inputs'!G24),"",'Financial Inputs'!G24)</f>
        <v/>
      </c>
      <c r="H24" s="166" t="str">
        <f>IF(ISBLANK('Financial Inputs'!H24),"",'Financial Inputs'!H24)</f>
        <v/>
      </c>
      <c r="I24" s="166" t="str">
        <f>IF(ISBLANK('Financial Inputs'!I24),"",'Financial Inputs'!I24)</f>
        <v/>
      </c>
      <c r="J24" s="166" t="str">
        <f>IF(ISBLANK('Financial Inputs'!J24),"",'Financial Inputs'!J24)</f>
        <v/>
      </c>
      <c r="K24" s="166" t="str">
        <f>IF(ISBLANK('Financial Inputs'!K24),"",'Financial Inputs'!K24)</f>
        <v/>
      </c>
      <c r="L24" s="166" t="str">
        <f>IF(ISBLANK('Financial Inputs'!L24),"",'Financial Inputs'!L24)</f>
        <v/>
      </c>
      <c r="M24" s="166" t="str">
        <f>IF(ISBLANK('Financial Inputs'!M24),"",'Financial Inputs'!M24)</f>
        <v/>
      </c>
      <c r="N24" s="166" t="str">
        <f>IF(ISBLANK('Financial Inputs'!N24),"",'Financial Inputs'!N24)</f>
        <v/>
      </c>
    </row>
    <row r="25" spans="2:14" x14ac:dyDescent="0.35">
      <c r="B25" s="24" t="str">
        <f t="shared" si="2"/>
        <v>d. Net Income Before Taxes</v>
      </c>
      <c r="C25" s="166" t="str">
        <f>IF(ISBLANK('Financial Inputs'!C25),"",'Financial Inputs'!C25)</f>
        <v/>
      </c>
      <c r="D25" s="166" t="str">
        <f>IF(ISBLANK('Financial Inputs'!D25),"",'Financial Inputs'!D25)</f>
        <v/>
      </c>
      <c r="E25" s="166" t="str">
        <f>IF(ISBLANK('Financial Inputs'!E25),"",'Financial Inputs'!E25)</f>
        <v/>
      </c>
      <c r="F25" s="166" t="str">
        <f>IF(ISBLANK('Financial Inputs'!F25),"",'Financial Inputs'!F25)</f>
        <v/>
      </c>
      <c r="G25" s="166" t="str">
        <f>IF(ISBLANK('Financial Inputs'!G25),"",'Financial Inputs'!G25)</f>
        <v/>
      </c>
      <c r="H25" s="166" t="str">
        <f>IF(ISBLANK('Financial Inputs'!H25),"",'Financial Inputs'!H25)</f>
        <v/>
      </c>
      <c r="I25" s="166" t="str">
        <f>IF(ISBLANK('Financial Inputs'!I25),"",'Financial Inputs'!I25)</f>
        <v/>
      </c>
      <c r="J25" s="166" t="str">
        <f>IF(ISBLANK('Financial Inputs'!J25),"",'Financial Inputs'!J25)</f>
        <v/>
      </c>
      <c r="K25" s="166" t="str">
        <f>IF(ISBLANK('Financial Inputs'!K25),"",'Financial Inputs'!K25)</f>
        <v/>
      </c>
      <c r="L25" s="166" t="str">
        <f>IF(ISBLANK('Financial Inputs'!L25),"",'Financial Inputs'!L25)</f>
        <v/>
      </c>
      <c r="M25" s="166" t="str">
        <f>IF(ISBLANK('Financial Inputs'!M25),"",'Financial Inputs'!M25)</f>
        <v/>
      </c>
      <c r="N25" s="166" t="str">
        <f>IF(ISBLANK('Financial Inputs'!N25),"",'Financial Inputs'!N25)</f>
        <v/>
      </c>
    </row>
    <row r="26" spans="2:14" x14ac:dyDescent="0.35">
      <c r="B26" s="24" t="str">
        <f t="shared" si="2"/>
        <v>e. Total Current Assets</v>
      </c>
      <c r="C26" s="166" t="str">
        <f>IF(ISBLANK('Financial Inputs'!C26),"",'Financial Inputs'!C26)</f>
        <v/>
      </c>
      <c r="D26" s="166" t="str">
        <f>IF(ISBLANK('Financial Inputs'!D26),"",'Financial Inputs'!D26)</f>
        <v/>
      </c>
      <c r="E26" s="166" t="str">
        <f>IF(ISBLANK('Financial Inputs'!E26),"",'Financial Inputs'!E26)</f>
        <v/>
      </c>
      <c r="F26" s="166" t="str">
        <f>IF(ISBLANK('Financial Inputs'!F26),"",'Financial Inputs'!F26)</f>
        <v/>
      </c>
      <c r="G26" s="166" t="str">
        <f>IF(ISBLANK('Financial Inputs'!G26),"",'Financial Inputs'!G26)</f>
        <v/>
      </c>
      <c r="H26" s="166" t="str">
        <f>IF(ISBLANK('Financial Inputs'!H26),"",'Financial Inputs'!H26)</f>
        <v/>
      </c>
      <c r="I26" s="166" t="str">
        <f>IF(ISBLANK('Financial Inputs'!I26),"",'Financial Inputs'!I26)</f>
        <v/>
      </c>
      <c r="J26" s="166" t="str">
        <f>IF(ISBLANK('Financial Inputs'!J26),"",'Financial Inputs'!J26)</f>
        <v/>
      </c>
      <c r="K26" s="166" t="str">
        <f>IF(ISBLANK('Financial Inputs'!K26),"",'Financial Inputs'!K26)</f>
        <v/>
      </c>
      <c r="L26" s="166" t="str">
        <f>IF(ISBLANK('Financial Inputs'!L26),"",'Financial Inputs'!L26)</f>
        <v/>
      </c>
      <c r="M26" s="166" t="str">
        <f>IF(ISBLANK('Financial Inputs'!M26),"",'Financial Inputs'!M26)</f>
        <v/>
      </c>
      <c r="N26" s="166" t="str">
        <f>IF(ISBLANK('Financial Inputs'!N26),"",'Financial Inputs'!N26)</f>
        <v/>
      </c>
    </row>
    <row r="27" spans="2:14" x14ac:dyDescent="0.35">
      <c r="B27" s="24" t="str">
        <f t="shared" si="2"/>
        <v>f. Total Current Liabilities</v>
      </c>
      <c r="C27" s="166" t="str">
        <f>IF(ISBLANK('Financial Inputs'!C27),"",'Financial Inputs'!C27)</f>
        <v/>
      </c>
      <c r="D27" s="166" t="str">
        <f>IF(ISBLANK('Financial Inputs'!D27),"",'Financial Inputs'!D27)</f>
        <v/>
      </c>
      <c r="E27" s="166" t="str">
        <f>IF(ISBLANK('Financial Inputs'!E27),"",'Financial Inputs'!E27)</f>
        <v/>
      </c>
      <c r="F27" s="166" t="str">
        <f>IF(ISBLANK('Financial Inputs'!F27),"",'Financial Inputs'!F27)</f>
        <v/>
      </c>
      <c r="G27" s="166" t="str">
        <f>IF(ISBLANK('Financial Inputs'!G27),"",'Financial Inputs'!G27)</f>
        <v/>
      </c>
      <c r="H27" s="166" t="str">
        <f>IF(ISBLANK('Financial Inputs'!H27),"",'Financial Inputs'!H27)</f>
        <v/>
      </c>
      <c r="I27" s="166" t="str">
        <f>IF(ISBLANK('Financial Inputs'!I27),"",'Financial Inputs'!I27)</f>
        <v/>
      </c>
      <c r="J27" s="166" t="str">
        <f>IF(ISBLANK('Financial Inputs'!J27),"",'Financial Inputs'!J27)</f>
        <v/>
      </c>
      <c r="K27" s="166" t="str">
        <f>IF(ISBLANK('Financial Inputs'!K27),"",'Financial Inputs'!K27)</f>
        <v/>
      </c>
      <c r="L27" s="166" t="str">
        <f>IF(ISBLANK('Financial Inputs'!L27),"",'Financial Inputs'!L27)</f>
        <v/>
      </c>
      <c r="M27" s="166" t="str">
        <f>IF(ISBLANK('Financial Inputs'!M27),"",'Financial Inputs'!M27)</f>
        <v/>
      </c>
      <c r="N27" s="166" t="str">
        <f>IF(ISBLANK('Financial Inputs'!N27),"",'Financial Inputs'!N27)</f>
        <v/>
      </c>
    </row>
    <row r="28" spans="2:14" x14ac:dyDescent="0.35">
      <c r="B28" s="24" t="str">
        <f t="shared" si="2"/>
        <v>g. Total Liabilities</v>
      </c>
      <c r="C28" s="166" t="str">
        <f>IF(ISBLANK('Financial Inputs'!C28),"",'Financial Inputs'!C28)</f>
        <v/>
      </c>
      <c r="D28" s="166" t="str">
        <f>IF(ISBLANK('Financial Inputs'!D28),"",'Financial Inputs'!D28)</f>
        <v/>
      </c>
      <c r="E28" s="166" t="str">
        <f>IF(ISBLANK('Financial Inputs'!E28),"",'Financial Inputs'!E28)</f>
        <v/>
      </c>
      <c r="F28" s="166" t="str">
        <f>IF(ISBLANK('Financial Inputs'!F28),"",'Financial Inputs'!F28)</f>
        <v/>
      </c>
      <c r="G28" s="166" t="str">
        <f>IF(ISBLANK('Financial Inputs'!G28),"",'Financial Inputs'!G28)</f>
        <v/>
      </c>
      <c r="H28" s="166" t="str">
        <f>IF(ISBLANK('Financial Inputs'!H28),"",'Financial Inputs'!H28)</f>
        <v/>
      </c>
      <c r="I28" s="166" t="str">
        <f>IF(ISBLANK('Financial Inputs'!I28),"",'Financial Inputs'!I28)</f>
        <v/>
      </c>
      <c r="J28" s="166" t="str">
        <f>IF(ISBLANK('Financial Inputs'!J28),"",'Financial Inputs'!J28)</f>
        <v/>
      </c>
      <c r="K28" s="166" t="str">
        <f>IF(ISBLANK('Financial Inputs'!K28),"",'Financial Inputs'!K28)</f>
        <v/>
      </c>
      <c r="L28" s="166" t="str">
        <f>IF(ISBLANK('Financial Inputs'!L28),"",'Financial Inputs'!L28)</f>
        <v/>
      </c>
      <c r="M28" s="166" t="str">
        <f>IF(ISBLANK('Financial Inputs'!M28),"",'Financial Inputs'!M28)</f>
        <v/>
      </c>
      <c r="N28" s="166" t="str">
        <f>IF(ISBLANK('Financial Inputs'!N28),"",'Financial Inputs'!N28)</f>
        <v/>
      </c>
    </row>
    <row r="29" spans="2:14" x14ac:dyDescent="0.35">
      <c r="B29" s="24" t="str">
        <f t="shared" si="2"/>
        <v>h. Total Liabilities and Stockholders' Equity</v>
      </c>
      <c r="C29" s="166" t="str">
        <f>IF(ISBLANK('Financial Inputs'!C29),"",'Financial Inputs'!C29)</f>
        <v/>
      </c>
      <c r="D29" s="166" t="str">
        <f>IF(ISBLANK('Financial Inputs'!D29),"",'Financial Inputs'!D29)</f>
        <v/>
      </c>
      <c r="E29" s="166" t="str">
        <f>IF(ISBLANK('Financial Inputs'!E29),"",'Financial Inputs'!E29)</f>
        <v/>
      </c>
      <c r="F29" s="166" t="str">
        <f>IF(ISBLANK('Financial Inputs'!F29),"",'Financial Inputs'!F29)</f>
        <v/>
      </c>
      <c r="G29" s="166" t="str">
        <f>IF(ISBLANK('Financial Inputs'!G29),"",'Financial Inputs'!G29)</f>
        <v/>
      </c>
      <c r="H29" s="166" t="str">
        <f>IF(ISBLANK('Financial Inputs'!H29),"",'Financial Inputs'!H29)</f>
        <v/>
      </c>
      <c r="I29" s="166" t="str">
        <f>IF(ISBLANK('Financial Inputs'!I29),"",'Financial Inputs'!I29)</f>
        <v/>
      </c>
      <c r="J29" s="166" t="str">
        <f>IF(ISBLANK('Financial Inputs'!J29),"",'Financial Inputs'!J29)</f>
        <v/>
      </c>
      <c r="K29" s="166" t="str">
        <f>IF(ISBLANK('Financial Inputs'!K29),"",'Financial Inputs'!K29)</f>
        <v/>
      </c>
      <c r="L29" s="166" t="str">
        <f>IF(ISBLANK('Financial Inputs'!L29),"",'Financial Inputs'!L29)</f>
        <v/>
      </c>
      <c r="M29" s="166" t="str">
        <f>IF(ISBLANK('Financial Inputs'!M29),"",'Financial Inputs'!M29)</f>
        <v/>
      </c>
      <c r="N29" s="166" t="str">
        <f>IF(ISBLANK('Financial Inputs'!N29),"",'Financial Inputs'!N29)</f>
        <v/>
      </c>
    </row>
    <row r="31" spans="2:14" x14ac:dyDescent="0.35">
      <c r="B31" s="19" t="s">
        <v>84</v>
      </c>
      <c r="C31" s="4" t="str">
        <f>IF(ISBLANK('General Inputs'!$C$14),"--",'General Inputs'!$C$14-2)</f>
        <v>--</v>
      </c>
    </row>
    <row r="32" spans="2:14" x14ac:dyDescent="0.35">
      <c r="C32" s="20"/>
    </row>
    <row r="33" spans="2:14" x14ac:dyDescent="0.35">
      <c r="B33" s="22" t="s">
        <v>1</v>
      </c>
      <c r="C33" s="23" t="str">
        <f>$C31</f>
        <v>--</v>
      </c>
      <c r="D33" s="23" t="str">
        <f t="shared" ref="D33:N33" si="3">$C31</f>
        <v>--</v>
      </c>
      <c r="E33" s="23" t="str">
        <f t="shared" si="3"/>
        <v>--</v>
      </c>
      <c r="F33" s="23" t="str">
        <f t="shared" si="3"/>
        <v>--</v>
      </c>
      <c r="G33" s="23" t="str">
        <f t="shared" si="3"/>
        <v>--</v>
      </c>
      <c r="H33" s="23" t="str">
        <f t="shared" si="3"/>
        <v>--</v>
      </c>
      <c r="I33" s="23" t="str">
        <f t="shared" si="3"/>
        <v>--</v>
      </c>
      <c r="J33" s="23" t="str">
        <f t="shared" si="3"/>
        <v>--</v>
      </c>
      <c r="K33" s="23" t="str">
        <f t="shared" si="3"/>
        <v>--</v>
      </c>
      <c r="L33" s="23" t="str">
        <f t="shared" si="3"/>
        <v>--</v>
      </c>
      <c r="M33" s="23" t="str">
        <f t="shared" si="3"/>
        <v>--</v>
      </c>
      <c r="N33" s="23" t="str">
        <f t="shared" si="3"/>
        <v>--</v>
      </c>
    </row>
    <row r="34" spans="2:14" x14ac:dyDescent="0.35">
      <c r="B34" s="22" t="s">
        <v>2</v>
      </c>
      <c r="C34" s="23">
        <v>1</v>
      </c>
      <c r="D34" s="23">
        <v>2</v>
      </c>
      <c r="E34" s="23">
        <v>3</v>
      </c>
      <c r="F34" s="23">
        <v>4</v>
      </c>
      <c r="G34" s="23">
        <v>5</v>
      </c>
      <c r="H34" s="23">
        <v>6</v>
      </c>
      <c r="I34" s="23">
        <v>7</v>
      </c>
      <c r="J34" s="23">
        <v>8</v>
      </c>
      <c r="K34" s="23">
        <v>9</v>
      </c>
      <c r="L34" s="23">
        <v>10</v>
      </c>
      <c r="M34" s="23">
        <v>11</v>
      </c>
      <c r="N34" s="23">
        <v>12</v>
      </c>
    </row>
    <row r="35" spans="2:14" x14ac:dyDescent="0.35">
      <c r="B35" s="24" t="str">
        <f t="shared" ref="B35:B42" si="4">B22</f>
        <v>a. Total Revenues Less Returns and Allowances</v>
      </c>
      <c r="C35" s="166" t="str">
        <f>IF(ISBLANK('Financial Inputs'!C35),"",'Financial Inputs'!C35)</f>
        <v/>
      </c>
      <c r="D35" s="166" t="str">
        <f>IF(ISBLANK('Financial Inputs'!D35),"",'Financial Inputs'!D35)</f>
        <v/>
      </c>
      <c r="E35" s="166" t="str">
        <f>IF(ISBLANK('Financial Inputs'!E35),"",'Financial Inputs'!E35)</f>
        <v/>
      </c>
      <c r="F35" s="166" t="str">
        <f>IF(ISBLANK('Financial Inputs'!F35),"",'Financial Inputs'!F35)</f>
        <v/>
      </c>
      <c r="G35" s="166" t="str">
        <f>IF(ISBLANK('Financial Inputs'!G35),"",'Financial Inputs'!G35)</f>
        <v/>
      </c>
      <c r="H35" s="166" t="str">
        <f>IF(ISBLANK('Financial Inputs'!H35),"",'Financial Inputs'!H35)</f>
        <v/>
      </c>
      <c r="I35" s="166" t="str">
        <f>IF(ISBLANK('Financial Inputs'!I35),"",'Financial Inputs'!I35)</f>
        <v/>
      </c>
      <c r="J35" s="166" t="str">
        <f>IF(ISBLANK('Financial Inputs'!J35),"",'Financial Inputs'!J35)</f>
        <v/>
      </c>
      <c r="K35" s="166" t="str">
        <f>IF(ISBLANK('Financial Inputs'!K35),"",'Financial Inputs'!K35)</f>
        <v/>
      </c>
      <c r="L35" s="166" t="str">
        <f>IF(ISBLANK('Financial Inputs'!L35),"",'Financial Inputs'!L35)</f>
        <v/>
      </c>
      <c r="M35" s="166" t="str">
        <f>IF(ISBLANK('Financial Inputs'!M35),"",'Financial Inputs'!M35)</f>
        <v/>
      </c>
      <c r="N35" s="166" t="str">
        <f>IF(ISBLANK('Financial Inputs'!N35),"",'Financial Inputs'!N35)</f>
        <v/>
      </c>
    </row>
    <row r="36" spans="2:14" x14ac:dyDescent="0.35">
      <c r="B36" s="24" t="str">
        <f t="shared" si="4"/>
        <v>b. Cost of Goods Sold</v>
      </c>
      <c r="C36" s="166" t="str">
        <f>IF(ISBLANK('Financial Inputs'!C36),"",'Financial Inputs'!C36)</f>
        <v/>
      </c>
      <c r="D36" s="166" t="str">
        <f>IF(ISBLANK('Financial Inputs'!D36),"",'Financial Inputs'!D36)</f>
        <v/>
      </c>
      <c r="E36" s="166" t="str">
        <f>IF(ISBLANK('Financial Inputs'!E36),"",'Financial Inputs'!E36)</f>
        <v/>
      </c>
      <c r="F36" s="166" t="str">
        <f>IF(ISBLANK('Financial Inputs'!F36),"",'Financial Inputs'!F36)</f>
        <v/>
      </c>
      <c r="G36" s="166" t="str">
        <f>IF(ISBLANK('Financial Inputs'!G36),"",'Financial Inputs'!G36)</f>
        <v/>
      </c>
      <c r="H36" s="166" t="str">
        <f>IF(ISBLANK('Financial Inputs'!H36),"",'Financial Inputs'!H36)</f>
        <v/>
      </c>
      <c r="I36" s="166" t="str">
        <f>IF(ISBLANK('Financial Inputs'!I36),"",'Financial Inputs'!I36)</f>
        <v/>
      </c>
      <c r="J36" s="166" t="str">
        <f>IF(ISBLANK('Financial Inputs'!J36),"",'Financial Inputs'!J36)</f>
        <v/>
      </c>
      <c r="K36" s="166" t="str">
        <f>IF(ISBLANK('Financial Inputs'!K36),"",'Financial Inputs'!K36)</f>
        <v/>
      </c>
      <c r="L36" s="166" t="str">
        <f>IF(ISBLANK('Financial Inputs'!L36),"",'Financial Inputs'!L36)</f>
        <v/>
      </c>
      <c r="M36" s="166" t="str">
        <f>IF(ISBLANK('Financial Inputs'!M36),"",'Financial Inputs'!M36)</f>
        <v/>
      </c>
      <c r="N36" s="166" t="str">
        <f>IF(ISBLANK('Financial Inputs'!N36),"",'Financial Inputs'!N36)</f>
        <v/>
      </c>
    </row>
    <row r="37" spans="2:14" x14ac:dyDescent="0.35">
      <c r="B37" s="24" t="str">
        <f t="shared" si="4"/>
        <v>c. Depreciation, Depletion, and Amortization</v>
      </c>
      <c r="C37" s="166" t="str">
        <f>IF(ISBLANK('Financial Inputs'!C37),"",'Financial Inputs'!C37)</f>
        <v/>
      </c>
      <c r="D37" s="166" t="str">
        <f>IF(ISBLANK('Financial Inputs'!D37),"",'Financial Inputs'!D37)</f>
        <v/>
      </c>
      <c r="E37" s="166" t="str">
        <f>IF(ISBLANK('Financial Inputs'!E37),"",'Financial Inputs'!E37)</f>
        <v/>
      </c>
      <c r="F37" s="166" t="str">
        <f>IF(ISBLANK('Financial Inputs'!F37),"",'Financial Inputs'!F37)</f>
        <v/>
      </c>
      <c r="G37" s="166" t="str">
        <f>IF(ISBLANK('Financial Inputs'!G37),"",'Financial Inputs'!G37)</f>
        <v/>
      </c>
      <c r="H37" s="166" t="str">
        <f>IF(ISBLANK('Financial Inputs'!H37),"",'Financial Inputs'!H37)</f>
        <v/>
      </c>
      <c r="I37" s="166" t="str">
        <f>IF(ISBLANK('Financial Inputs'!I37),"",'Financial Inputs'!I37)</f>
        <v/>
      </c>
      <c r="J37" s="166" t="str">
        <f>IF(ISBLANK('Financial Inputs'!J37),"",'Financial Inputs'!J37)</f>
        <v/>
      </c>
      <c r="K37" s="166" t="str">
        <f>IF(ISBLANK('Financial Inputs'!K37),"",'Financial Inputs'!K37)</f>
        <v/>
      </c>
      <c r="L37" s="166" t="str">
        <f>IF(ISBLANK('Financial Inputs'!L37),"",'Financial Inputs'!L37)</f>
        <v/>
      </c>
      <c r="M37" s="166" t="str">
        <f>IF(ISBLANK('Financial Inputs'!M37),"",'Financial Inputs'!M37)</f>
        <v/>
      </c>
      <c r="N37" s="166" t="str">
        <f>IF(ISBLANK('Financial Inputs'!N37),"",'Financial Inputs'!N37)</f>
        <v/>
      </c>
    </row>
    <row r="38" spans="2:14" x14ac:dyDescent="0.35">
      <c r="B38" s="24" t="str">
        <f t="shared" si="4"/>
        <v>d. Net Income Before Taxes</v>
      </c>
      <c r="C38" s="166" t="str">
        <f>IF(ISBLANK('Financial Inputs'!C38),"",'Financial Inputs'!C38)</f>
        <v/>
      </c>
      <c r="D38" s="166" t="str">
        <f>IF(ISBLANK('Financial Inputs'!D38),"",'Financial Inputs'!D38)</f>
        <v/>
      </c>
      <c r="E38" s="166" t="str">
        <f>IF(ISBLANK('Financial Inputs'!E38),"",'Financial Inputs'!E38)</f>
        <v/>
      </c>
      <c r="F38" s="166" t="str">
        <f>IF(ISBLANK('Financial Inputs'!F38),"",'Financial Inputs'!F38)</f>
        <v/>
      </c>
      <c r="G38" s="166" t="str">
        <f>IF(ISBLANK('Financial Inputs'!G38),"",'Financial Inputs'!G38)</f>
        <v/>
      </c>
      <c r="H38" s="166" t="str">
        <f>IF(ISBLANK('Financial Inputs'!H38),"",'Financial Inputs'!H38)</f>
        <v/>
      </c>
      <c r="I38" s="166" t="str">
        <f>IF(ISBLANK('Financial Inputs'!I38),"",'Financial Inputs'!I38)</f>
        <v/>
      </c>
      <c r="J38" s="166" t="str">
        <f>IF(ISBLANK('Financial Inputs'!J38),"",'Financial Inputs'!J38)</f>
        <v/>
      </c>
      <c r="K38" s="166" t="str">
        <f>IF(ISBLANK('Financial Inputs'!K38),"",'Financial Inputs'!K38)</f>
        <v/>
      </c>
      <c r="L38" s="166" t="str">
        <f>IF(ISBLANK('Financial Inputs'!L38),"",'Financial Inputs'!L38)</f>
        <v/>
      </c>
      <c r="M38" s="166" t="str">
        <f>IF(ISBLANK('Financial Inputs'!M38),"",'Financial Inputs'!M38)</f>
        <v/>
      </c>
      <c r="N38" s="166" t="str">
        <f>IF(ISBLANK('Financial Inputs'!N38),"",'Financial Inputs'!N38)</f>
        <v/>
      </c>
    </row>
    <row r="39" spans="2:14" x14ac:dyDescent="0.35">
      <c r="B39" s="24" t="str">
        <f t="shared" si="4"/>
        <v>e. Total Current Assets</v>
      </c>
      <c r="C39" s="166" t="str">
        <f>IF(ISBLANK('Financial Inputs'!C39),"",'Financial Inputs'!C39)</f>
        <v/>
      </c>
      <c r="D39" s="166" t="str">
        <f>IF(ISBLANK('Financial Inputs'!D39),"",'Financial Inputs'!D39)</f>
        <v/>
      </c>
      <c r="E39" s="166" t="str">
        <f>IF(ISBLANK('Financial Inputs'!E39),"",'Financial Inputs'!E39)</f>
        <v/>
      </c>
      <c r="F39" s="166" t="str">
        <f>IF(ISBLANK('Financial Inputs'!F39),"",'Financial Inputs'!F39)</f>
        <v/>
      </c>
      <c r="G39" s="166" t="str">
        <f>IF(ISBLANK('Financial Inputs'!G39),"",'Financial Inputs'!G39)</f>
        <v/>
      </c>
      <c r="H39" s="166" t="str">
        <f>IF(ISBLANK('Financial Inputs'!H39),"",'Financial Inputs'!H39)</f>
        <v/>
      </c>
      <c r="I39" s="166" t="str">
        <f>IF(ISBLANK('Financial Inputs'!I39),"",'Financial Inputs'!I39)</f>
        <v/>
      </c>
      <c r="J39" s="166" t="str">
        <f>IF(ISBLANK('Financial Inputs'!J39),"",'Financial Inputs'!J39)</f>
        <v/>
      </c>
      <c r="K39" s="166" t="str">
        <f>IF(ISBLANK('Financial Inputs'!K39),"",'Financial Inputs'!K39)</f>
        <v/>
      </c>
      <c r="L39" s="166" t="str">
        <f>IF(ISBLANK('Financial Inputs'!L39),"",'Financial Inputs'!L39)</f>
        <v/>
      </c>
      <c r="M39" s="166" t="str">
        <f>IF(ISBLANK('Financial Inputs'!M39),"",'Financial Inputs'!M39)</f>
        <v/>
      </c>
      <c r="N39" s="166" t="str">
        <f>IF(ISBLANK('Financial Inputs'!N39),"",'Financial Inputs'!N39)</f>
        <v/>
      </c>
    </row>
    <row r="40" spans="2:14" x14ac:dyDescent="0.35">
      <c r="B40" s="24" t="str">
        <f t="shared" si="4"/>
        <v>f. Total Current Liabilities</v>
      </c>
      <c r="C40" s="166" t="str">
        <f>IF(ISBLANK('Financial Inputs'!C40),"",'Financial Inputs'!C40)</f>
        <v/>
      </c>
      <c r="D40" s="166" t="str">
        <f>IF(ISBLANK('Financial Inputs'!D40),"",'Financial Inputs'!D40)</f>
        <v/>
      </c>
      <c r="E40" s="166" t="str">
        <f>IF(ISBLANK('Financial Inputs'!E40),"",'Financial Inputs'!E40)</f>
        <v/>
      </c>
      <c r="F40" s="166" t="str">
        <f>IF(ISBLANK('Financial Inputs'!F40),"",'Financial Inputs'!F40)</f>
        <v/>
      </c>
      <c r="G40" s="166" t="str">
        <f>IF(ISBLANK('Financial Inputs'!G40),"",'Financial Inputs'!G40)</f>
        <v/>
      </c>
      <c r="H40" s="166" t="str">
        <f>IF(ISBLANK('Financial Inputs'!H40),"",'Financial Inputs'!H40)</f>
        <v/>
      </c>
      <c r="I40" s="166" t="str">
        <f>IF(ISBLANK('Financial Inputs'!I40),"",'Financial Inputs'!I40)</f>
        <v/>
      </c>
      <c r="J40" s="166" t="str">
        <f>IF(ISBLANK('Financial Inputs'!J40),"",'Financial Inputs'!J40)</f>
        <v/>
      </c>
      <c r="K40" s="166" t="str">
        <f>IF(ISBLANK('Financial Inputs'!K40),"",'Financial Inputs'!K40)</f>
        <v/>
      </c>
      <c r="L40" s="166" t="str">
        <f>IF(ISBLANK('Financial Inputs'!L40),"",'Financial Inputs'!L40)</f>
        <v/>
      </c>
      <c r="M40" s="166" t="str">
        <f>IF(ISBLANK('Financial Inputs'!M40),"",'Financial Inputs'!M40)</f>
        <v/>
      </c>
      <c r="N40" s="166" t="str">
        <f>IF(ISBLANK('Financial Inputs'!N40),"",'Financial Inputs'!N40)</f>
        <v/>
      </c>
    </row>
    <row r="41" spans="2:14" x14ac:dyDescent="0.35">
      <c r="B41" s="24" t="str">
        <f t="shared" si="4"/>
        <v>g. Total Liabilities</v>
      </c>
      <c r="C41" s="166" t="str">
        <f>IF(ISBLANK('Financial Inputs'!C41),"",'Financial Inputs'!C41)</f>
        <v/>
      </c>
      <c r="D41" s="166" t="str">
        <f>IF(ISBLANK('Financial Inputs'!D41),"",'Financial Inputs'!D41)</f>
        <v/>
      </c>
      <c r="E41" s="166" t="str">
        <f>IF(ISBLANK('Financial Inputs'!E41),"",'Financial Inputs'!E41)</f>
        <v/>
      </c>
      <c r="F41" s="166" t="str">
        <f>IF(ISBLANK('Financial Inputs'!F41),"",'Financial Inputs'!F41)</f>
        <v/>
      </c>
      <c r="G41" s="166" t="str">
        <f>IF(ISBLANK('Financial Inputs'!G41),"",'Financial Inputs'!G41)</f>
        <v/>
      </c>
      <c r="H41" s="166" t="str">
        <f>IF(ISBLANK('Financial Inputs'!H41),"",'Financial Inputs'!H41)</f>
        <v/>
      </c>
      <c r="I41" s="166" t="str">
        <f>IF(ISBLANK('Financial Inputs'!I41),"",'Financial Inputs'!I41)</f>
        <v/>
      </c>
      <c r="J41" s="166" t="str">
        <f>IF(ISBLANK('Financial Inputs'!J41),"",'Financial Inputs'!J41)</f>
        <v/>
      </c>
      <c r="K41" s="166" t="str">
        <f>IF(ISBLANK('Financial Inputs'!K41),"",'Financial Inputs'!K41)</f>
        <v/>
      </c>
      <c r="L41" s="166" t="str">
        <f>IF(ISBLANK('Financial Inputs'!L41),"",'Financial Inputs'!L41)</f>
        <v/>
      </c>
      <c r="M41" s="166" t="str">
        <f>IF(ISBLANK('Financial Inputs'!M41),"",'Financial Inputs'!M41)</f>
        <v/>
      </c>
      <c r="N41" s="166" t="str">
        <f>IF(ISBLANK('Financial Inputs'!N41),"",'Financial Inputs'!N41)</f>
        <v/>
      </c>
    </row>
    <row r="42" spans="2:14" x14ac:dyDescent="0.35">
      <c r="B42" s="24" t="str">
        <f t="shared" si="4"/>
        <v>h. Total Liabilities and Stockholders' Equity</v>
      </c>
      <c r="C42" s="166" t="str">
        <f>IF(ISBLANK('Financial Inputs'!C42),"",'Financial Inputs'!C42)</f>
        <v/>
      </c>
      <c r="D42" s="166" t="str">
        <f>IF(ISBLANK('Financial Inputs'!D42),"",'Financial Inputs'!D42)</f>
        <v/>
      </c>
      <c r="E42" s="166" t="str">
        <f>IF(ISBLANK('Financial Inputs'!E42),"",'Financial Inputs'!E42)</f>
        <v/>
      </c>
      <c r="F42" s="166" t="str">
        <f>IF(ISBLANK('Financial Inputs'!F42),"",'Financial Inputs'!F42)</f>
        <v/>
      </c>
      <c r="G42" s="166" t="str">
        <f>IF(ISBLANK('Financial Inputs'!G42),"",'Financial Inputs'!G42)</f>
        <v/>
      </c>
      <c r="H42" s="166" t="str">
        <f>IF(ISBLANK('Financial Inputs'!H42),"",'Financial Inputs'!H42)</f>
        <v/>
      </c>
      <c r="I42" s="166" t="str">
        <f>IF(ISBLANK('Financial Inputs'!I42),"",'Financial Inputs'!I42)</f>
        <v/>
      </c>
      <c r="J42" s="166" t="str">
        <f>IF(ISBLANK('Financial Inputs'!J42),"",'Financial Inputs'!J42)</f>
        <v/>
      </c>
      <c r="K42" s="166" t="str">
        <f>IF(ISBLANK('Financial Inputs'!K42),"",'Financial Inputs'!K42)</f>
        <v/>
      </c>
      <c r="L42" s="166" t="str">
        <f>IF(ISBLANK('Financial Inputs'!L42),"",'Financial Inputs'!L42)</f>
        <v/>
      </c>
      <c r="M42" s="166" t="str">
        <f>IF(ISBLANK('Financial Inputs'!M42),"",'Financial Inputs'!M42)</f>
        <v/>
      </c>
      <c r="N42" s="166" t="str">
        <f>IF(ISBLANK('Financial Inputs'!N42),"",'Financial Inputs'!N42)</f>
        <v/>
      </c>
    </row>
    <row r="44" spans="2:14" x14ac:dyDescent="0.35">
      <c r="B44" s="19" t="s">
        <v>84</v>
      </c>
      <c r="C44" s="4" t="str">
        <f>IF(ISBLANK('General Inputs'!$C$14),"--",'General Inputs'!$C$14-3)</f>
        <v>--</v>
      </c>
    </row>
    <row r="45" spans="2:14" x14ac:dyDescent="0.35">
      <c r="C45" s="20"/>
    </row>
    <row r="46" spans="2:14" x14ac:dyDescent="0.35">
      <c r="B46" s="22" t="s">
        <v>1</v>
      </c>
      <c r="C46" s="23" t="str">
        <f>$C44</f>
        <v>--</v>
      </c>
      <c r="D46" s="23" t="str">
        <f t="shared" ref="D46:N46" si="5">$C44</f>
        <v>--</v>
      </c>
      <c r="E46" s="23" t="str">
        <f t="shared" si="5"/>
        <v>--</v>
      </c>
      <c r="F46" s="23" t="str">
        <f t="shared" si="5"/>
        <v>--</v>
      </c>
      <c r="G46" s="23" t="str">
        <f t="shared" si="5"/>
        <v>--</v>
      </c>
      <c r="H46" s="23" t="str">
        <f t="shared" si="5"/>
        <v>--</v>
      </c>
      <c r="I46" s="23" t="str">
        <f t="shared" si="5"/>
        <v>--</v>
      </c>
      <c r="J46" s="23" t="str">
        <f t="shared" si="5"/>
        <v>--</v>
      </c>
      <c r="K46" s="23" t="str">
        <f t="shared" si="5"/>
        <v>--</v>
      </c>
      <c r="L46" s="23" t="str">
        <f t="shared" si="5"/>
        <v>--</v>
      </c>
      <c r="M46" s="23" t="str">
        <f t="shared" si="5"/>
        <v>--</v>
      </c>
      <c r="N46" s="23" t="str">
        <f t="shared" si="5"/>
        <v>--</v>
      </c>
    </row>
    <row r="47" spans="2:14" x14ac:dyDescent="0.35">
      <c r="B47" s="22" t="s">
        <v>2</v>
      </c>
      <c r="C47" s="23">
        <v>1</v>
      </c>
      <c r="D47" s="23">
        <v>2</v>
      </c>
      <c r="E47" s="23">
        <v>3</v>
      </c>
      <c r="F47" s="23">
        <v>4</v>
      </c>
      <c r="G47" s="23">
        <v>5</v>
      </c>
      <c r="H47" s="23">
        <v>6</v>
      </c>
      <c r="I47" s="23">
        <v>7</v>
      </c>
      <c r="J47" s="23">
        <v>8</v>
      </c>
      <c r="K47" s="23">
        <v>9</v>
      </c>
      <c r="L47" s="23">
        <v>10</v>
      </c>
      <c r="M47" s="23">
        <v>11</v>
      </c>
      <c r="N47" s="23">
        <v>12</v>
      </c>
    </row>
    <row r="48" spans="2:14" x14ac:dyDescent="0.35">
      <c r="B48" s="24" t="str">
        <f t="shared" ref="B48:B55" si="6">B35</f>
        <v>a. Total Revenues Less Returns and Allowances</v>
      </c>
      <c r="C48" s="166" t="str">
        <f>IF(ISBLANK('Financial Inputs'!C48),"",'Financial Inputs'!C48)</f>
        <v/>
      </c>
      <c r="D48" s="166" t="str">
        <f>IF(ISBLANK('Financial Inputs'!D48),"",'Financial Inputs'!D48)</f>
        <v/>
      </c>
      <c r="E48" s="166" t="str">
        <f>IF(ISBLANK('Financial Inputs'!E48),"",'Financial Inputs'!E48)</f>
        <v/>
      </c>
      <c r="F48" s="166" t="str">
        <f>IF(ISBLANK('Financial Inputs'!F48),"",'Financial Inputs'!F48)</f>
        <v/>
      </c>
      <c r="G48" s="166" t="str">
        <f>IF(ISBLANK('Financial Inputs'!G48),"",'Financial Inputs'!G48)</f>
        <v/>
      </c>
      <c r="H48" s="166" t="str">
        <f>IF(ISBLANK('Financial Inputs'!H48),"",'Financial Inputs'!H48)</f>
        <v/>
      </c>
      <c r="I48" s="166" t="str">
        <f>IF(ISBLANK('Financial Inputs'!I48),"",'Financial Inputs'!I48)</f>
        <v/>
      </c>
      <c r="J48" s="166" t="str">
        <f>IF(ISBLANK('Financial Inputs'!J48),"",'Financial Inputs'!J48)</f>
        <v/>
      </c>
      <c r="K48" s="166" t="str">
        <f>IF(ISBLANK('Financial Inputs'!K48),"",'Financial Inputs'!K48)</f>
        <v/>
      </c>
      <c r="L48" s="166" t="str">
        <f>IF(ISBLANK('Financial Inputs'!L48),"",'Financial Inputs'!L48)</f>
        <v/>
      </c>
      <c r="M48" s="166" t="str">
        <f>IF(ISBLANK('Financial Inputs'!M48),"",'Financial Inputs'!M48)</f>
        <v/>
      </c>
      <c r="N48" s="166" t="str">
        <f>IF(ISBLANK('Financial Inputs'!N48),"",'Financial Inputs'!N48)</f>
        <v/>
      </c>
    </row>
    <row r="49" spans="2:14" x14ac:dyDescent="0.35">
      <c r="B49" s="24" t="str">
        <f t="shared" si="6"/>
        <v>b. Cost of Goods Sold</v>
      </c>
      <c r="C49" s="166" t="str">
        <f>IF(ISBLANK('Financial Inputs'!C49),"",'Financial Inputs'!C49)</f>
        <v/>
      </c>
      <c r="D49" s="166" t="str">
        <f>IF(ISBLANK('Financial Inputs'!D49),"",'Financial Inputs'!D49)</f>
        <v/>
      </c>
      <c r="E49" s="166" t="str">
        <f>IF(ISBLANK('Financial Inputs'!E49),"",'Financial Inputs'!E49)</f>
        <v/>
      </c>
      <c r="F49" s="166" t="str">
        <f>IF(ISBLANK('Financial Inputs'!F49),"",'Financial Inputs'!F49)</f>
        <v/>
      </c>
      <c r="G49" s="166" t="str">
        <f>IF(ISBLANK('Financial Inputs'!G49),"",'Financial Inputs'!G49)</f>
        <v/>
      </c>
      <c r="H49" s="166" t="str">
        <f>IF(ISBLANK('Financial Inputs'!H49),"",'Financial Inputs'!H49)</f>
        <v/>
      </c>
      <c r="I49" s="166" t="str">
        <f>IF(ISBLANK('Financial Inputs'!I49),"",'Financial Inputs'!I49)</f>
        <v/>
      </c>
      <c r="J49" s="166" t="str">
        <f>IF(ISBLANK('Financial Inputs'!J49),"",'Financial Inputs'!J49)</f>
        <v/>
      </c>
      <c r="K49" s="166" t="str">
        <f>IF(ISBLANK('Financial Inputs'!K49),"",'Financial Inputs'!K49)</f>
        <v/>
      </c>
      <c r="L49" s="166" t="str">
        <f>IF(ISBLANK('Financial Inputs'!L49),"",'Financial Inputs'!L49)</f>
        <v/>
      </c>
      <c r="M49" s="166" t="str">
        <f>IF(ISBLANK('Financial Inputs'!M49),"",'Financial Inputs'!M49)</f>
        <v/>
      </c>
      <c r="N49" s="166" t="str">
        <f>IF(ISBLANK('Financial Inputs'!N49),"",'Financial Inputs'!N49)</f>
        <v/>
      </c>
    </row>
    <row r="50" spans="2:14" x14ac:dyDescent="0.35">
      <c r="B50" s="24" t="str">
        <f t="shared" si="6"/>
        <v>c. Depreciation, Depletion, and Amortization</v>
      </c>
      <c r="C50" s="166" t="str">
        <f>IF(ISBLANK('Financial Inputs'!C50),"",'Financial Inputs'!C50)</f>
        <v/>
      </c>
      <c r="D50" s="166" t="str">
        <f>IF(ISBLANK('Financial Inputs'!D50),"",'Financial Inputs'!D50)</f>
        <v/>
      </c>
      <c r="E50" s="166" t="str">
        <f>IF(ISBLANK('Financial Inputs'!E50),"",'Financial Inputs'!E50)</f>
        <v/>
      </c>
      <c r="F50" s="166" t="str">
        <f>IF(ISBLANK('Financial Inputs'!F50),"",'Financial Inputs'!F50)</f>
        <v/>
      </c>
      <c r="G50" s="166" t="str">
        <f>IF(ISBLANK('Financial Inputs'!G50),"",'Financial Inputs'!G50)</f>
        <v/>
      </c>
      <c r="H50" s="166" t="str">
        <f>IF(ISBLANK('Financial Inputs'!H50),"",'Financial Inputs'!H50)</f>
        <v/>
      </c>
      <c r="I50" s="166" t="str">
        <f>IF(ISBLANK('Financial Inputs'!I50),"",'Financial Inputs'!I50)</f>
        <v/>
      </c>
      <c r="J50" s="166" t="str">
        <f>IF(ISBLANK('Financial Inputs'!J50),"",'Financial Inputs'!J50)</f>
        <v/>
      </c>
      <c r="K50" s="166" t="str">
        <f>IF(ISBLANK('Financial Inputs'!K50),"",'Financial Inputs'!K50)</f>
        <v/>
      </c>
      <c r="L50" s="166" t="str">
        <f>IF(ISBLANK('Financial Inputs'!L50),"",'Financial Inputs'!L50)</f>
        <v/>
      </c>
      <c r="M50" s="166" t="str">
        <f>IF(ISBLANK('Financial Inputs'!M50),"",'Financial Inputs'!M50)</f>
        <v/>
      </c>
      <c r="N50" s="166" t="str">
        <f>IF(ISBLANK('Financial Inputs'!N50),"",'Financial Inputs'!N50)</f>
        <v/>
      </c>
    </row>
    <row r="51" spans="2:14" x14ac:dyDescent="0.35">
      <c r="B51" s="24" t="str">
        <f t="shared" si="6"/>
        <v>d. Net Income Before Taxes</v>
      </c>
      <c r="C51" s="166" t="str">
        <f>IF(ISBLANK('Financial Inputs'!C51),"",'Financial Inputs'!C51)</f>
        <v/>
      </c>
      <c r="D51" s="166" t="str">
        <f>IF(ISBLANK('Financial Inputs'!D51),"",'Financial Inputs'!D51)</f>
        <v/>
      </c>
      <c r="E51" s="166" t="str">
        <f>IF(ISBLANK('Financial Inputs'!E51),"",'Financial Inputs'!E51)</f>
        <v/>
      </c>
      <c r="F51" s="166" t="str">
        <f>IF(ISBLANK('Financial Inputs'!F51),"",'Financial Inputs'!F51)</f>
        <v/>
      </c>
      <c r="G51" s="166" t="str">
        <f>IF(ISBLANK('Financial Inputs'!G51),"",'Financial Inputs'!G51)</f>
        <v/>
      </c>
      <c r="H51" s="166" t="str">
        <f>IF(ISBLANK('Financial Inputs'!H51),"",'Financial Inputs'!H51)</f>
        <v/>
      </c>
      <c r="I51" s="166" t="str">
        <f>IF(ISBLANK('Financial Inputs'!I51),"",'Financial Inputs'!I51)</f>
        <v/>
      </c>
      <c r="J51" s="166" t="str">
        <f>IF(ISBLANK('Financial Inputs'!J51),"",'Financial Inputs'!J51)</f>
        <v/>
      </c>
      <c r="K51" s="166" t="str">
        <f>IF(ISBLANK('Financial Inputs'!K51),"",'Financial Inputs'!K51)</f>
        <v/>
      </c>
      <c r="L51" s="166" t="str">
        <f>IF(ISBLANK('Financial Inputs'!L51),"",'Financial Inputs'!L51)</f>
        <v/>
      </c>
      <c r="M51" s="166" t="str">
        <f>IF(ISBLANK('Financial Inputs'!M51),"",'Financial Inputs'!M51)</f>
        <v/>
      </c>
      <c r="N51" s="166" t="str">
        <f>IF(ISBLANK('Financial Inputs'!N51),"",'Financial Inputs'!N51)</f>
        <v/>
      </c>
    </row>
    <row r="52" spans="2:14" x14ac:dyDescent="0.35">
      <c r="B52" s="24" t="str">
        <f t="shared" si="6"/>
        <v>e. Total Current Assets</v>
      </c>
      <c r="C52" s="166" t="str">
        <f>IF(ISBLANK('Financial Inputs'!C52),"",'Financial Inputs'!C52)</f>
        <v/>
      </c>
      <c r="D52" s="166" t="str">
        <f>IF(ISBLANK('Financial Inputs'!D52),"",'Financial Inputs'!D52)</f>
        <v/>
      </c>
      <c r="E52" s="166" t="str">
        <f>IF(ISBLANK('Financial Inputs'!E52),"",'Financial Inputs'!E52)</f>
        <v/>
      </c>
      <c r="F52" s="166" t="str">
        <f>IF(ISBLANK('Financial Inputs'!F52),"",'Financial Inputs'!F52)</f>
        <v/>
      </c>
      <c r="G52" s="166" t="str">
        <f>IF(ISBLANK('Financial Inputs'!G52),"",'Financial Inputs'!G52)</f>
        <v/>
      </c>
      <c r="H52" s="166" t="str">
        <f>IF(ISBLANK('Financial Inputs'!H52),"",'Financial Inputs'!H52)</f>
        <v/>
      </c>
      <c r="I52" s="166" t="str">
        <f>IF(ISBLANK('Financial Inputs'!I52),"",'Financial Inputs'!I52)</f>
        <v/>
      </c>
      <c r="J52" s="166" t="str">
        <f>IF(ISBLANK('Financial Inputs'!J52),"",'Financial Inputs'!J52)</f>
        <v/>
      </c>
      <c r="K52" s="166" t="str">
        <f>IF(ISBLANK('Financial Inputs'!K52),"",'Financial Inputs'!K52)</f>
        <v/>
      </c>
      <c r="L52" s="166" t="str">
        <f>IF(ISBLANK('Financial Inputs'!L52),"",'Financial Inputs'!L52)</f>
        <v/>
      </c>
      <c r="M52" s="166" t="str">
        <f>IF(ISBLANK('Financial Inputs'!M52),"",'Financial Inputs'!M52)</f>
        <v/>
      </c>
      <c r="N52" s="166" t="str">
        <f>IF(ISBLANK('Financial Inputs'!N52),"",'Financial Inputs'!N52)</f>
        <v/>
      </c>
    </row>
    <row r="53" spans="2:14" x14ac:dyDescent="0.35">
      <c r="B53" s="24" t="str">
        <f t="shared" si="6"/>
        <v>f. Total Current Liabilities</v>
      </c>
      <c r="C53" s="166" t="str">
        <f>IF(ISBLANK('Financial Inputs'!C53),"",'Financial Inputs'!C53)</f>
        <v/>
      </c>
      <c r="D53" s="166" t="str">
        <f>IF(ISBLANK('Financial Inputs'!D53),"",'Financial Inputs'!D53)</f>
        <v/>
      </c>
      <c r="E53" s="166" t="str">
        <f>IF(ISBLANK('Financial Inputs'!E53),"",'Financial Inputs'!E53)</f>
        <v/>
      </c>
      <c r="F53" s="166" t="str">
        <f>IF(ISBLANK('Financial Inputs'!F53),"",'Financial Inputs'!F53)</f>
        <v/>
      </c>
      <c r="G53" s="166" t="str">
        <f>IF(ISBLANK('Financial Inputs'!G53),"",'Financial Inputs'!G53)</f>
        <v/>
      </c>
      <c r="H53" s="166" t="str">
        <f>IF(ISBLANK('Financial Inputs'!H53),"",'Financial Inputs'!H53)</f>
        <v/>
      </c>
      <c r="I53" s="166" t="str">
        <f>IF(ISBLANK('Financial Inputs'!I53),"",'Financial Inputs'!I53)</f>
        <v/>
      </c>
      <c r="J53" s="166" t="str">
        <f>IF(ISBLANK('Financial Inputs'!J53),"",'Financial Inputs'!J53)</f>
        <v/>
      </c>
      <c r="K53" s="166" t="str">
        <f>IF(ISBLANK('Financial Inputs'!K53),"",'Financial Inputs'!K53)</f>
        <v/>
      </c>
      <c r="L53" s="166" t="str">
        <f>IF(ISBLANK('Financial Inputs'!L53),"",'Financial Inputs'!L53)</f>
        <v/>
      </c>
      <c r="M53" s="166" t="str">
        <f>IF(ISBLANK('Financial Inputs'!M53),"",'Financial Inputs'!M53)</f>
        <v/>
      </c>
      <c r="N53" s="166" t="str">
        <f>IF(ISBLANK('Financial Inputs'!N53),"",'Financial Inputs'!N53)</f>
        <v/>
      </c>
    </row>
    <row r="54" spans="2:14" x14ac:dyDescent="0.35">
      <c r="B54" s="24" t="str">
        <f t="shared" si="6"/>
        <v>g. Total Liabilities</v>
      </c>
      <c r="C54" s="166" t="str">
        <f>IF(ISBLANK('Financial Inputs'!C54),"",'Financial Inputs'!C54)</f>
        <v/>
      </c>
      <c r="D54" s="166" t="str">
        <f>IF(ISBLANK('Financial Inputs'!D54),"",'Financial Inputs'!D54)</f>
        <v/>
      </c>
      <c r="E54" s="166" t="str">
        <f>IF(ISBLANK('Financial Inputs'!E54),"",'Financial Inputs'!E54)</f>
        <v/>
      </c>
      <c r="F54" s="166" t="str">
        <f>IF(ISBLANK('Financial Inputs'!F54),"",'Financial Inputs'!F54)</f>
        <v/>
      </c>
      <c r="G54" s="166" t="str">
        <f>IF(ISBLANK('Financial Inputs'!G54),"",'Financial Inputs'!G54)</f>
        <v/>
      </c>
      <c r="H54" s="166" t="str">
        <f>IF(ISBLANK('Financial Inputs'!H54),"",'Financial Inputs'!H54)</f>
        <v/>
      </c>
      <c r="I54" s="166" t="str">
        <f>IF(ISBLANK('Financial Inputs'!I54),"",'Financial Inputs'!I54)</f>
        <v/>
      </c>
      <c r="J54" s="166" t="str">
        <f>IF(ISBLANK('Financial Inputs'!J54),"",'Financial Inputs'!J54)</f>
        <v/>
      </c>
      <c r="K54" s="166" t="str">
        <f>IF(ISBLANK('Financial Inputs'!K54),"",'Financial Inputs'!K54)</f>
        <v/>
      </c>
      <c r="L54" s="166" t="str">
        <f>IF(ISBLANK('Financial Inputs'!L54),"",'Financial Inputs'!L54)</f>
        <v/>
      </c>
      <c r="M54" s="166" t="str">
        <f>IF(ISBLANK('Financial Inputs'!M54),"",'Financial Inputs'!M54)</f>
        <v/>
      </c>
      <c r="N54" s="166" t="str">
        <f>IF(ISBLANK('Financial Inputs'!N54),"",'Financial Inputs'!N54)</f>
        <v/>
      </c>
    </row>
    <row r="55" spans="2:14" x14ac:dyDescent="0.35">
      <c r="B55" s="24" t="str">
        <f t="shared" si="6"/>
        <v>h. Total Liabilities and Stockholders' Equity</v>
      </c>
      <c r="C55" s="166" t="str">
        <f>IF(ISBLANK('Financial Inputs'!C55),"",'Financial Inputs'!C55)</f>
        <v/>
      </c>
      <c r="D55" s="166" t="str">
        <f>IF(ISBLANK('Financial Inputs'!D55),"",'Financial Inputs'!D55)</f>
        <v/>
      </c>
      <c r="E55" s="166" t="str">
        <f>IF(ISBLANK('Financial Inputs'!E55),"",'Financial Inputs'!E55)</f>
        <v/>
      </c>
      <c r="F55" s="166" t="str">
        <f>IF(ISBLANK('Financial Inputs'!F55),"",'Financial Inputs'!F55)</f>
        <v/>
      </c>
      <c r="G55" s="166" t="str">
        <f>IF(ISBLANK('Financial Inputs'!G55),"",'Financial Inputs'!G55)</f>
        <v/>
      </c>
      <c r="H55" s="166" t="str">
        <f>IF(ISBLANK('Financial Inputs'!H55),"",'Financial Inputs'!H55)</f>
        <v/>
      </c>
      <c r="I55" s="166" t="str">
        <f>IF(ISBLANK('Financial Inputs'!I55),"",'Financial Inputs'!I55)</f>
        <v/>
      </c>
      <c r="J55" s="166" t="str">
        <f>IF(ISBLANK('Financial Inputs'!J55),"",'Financial Inputs'!J55)</f>
        <v/>
      </c>
      <c r="K55" s="166" t="str">
        <f>IF(ISBLANK('Financial Inputs'!K55),"",'Financial Inputs'!K55)</f>
        <v/>
      </c>
      <c r="L55" s="166" t="str">
        <f>IF(ISBLANK('Financial Inputs'!L55),"",'Financial Inputs'!L55)</f>
        <v/>
      </c>
      <c r="M55" s="166" t="str">
        <f>IF(ISBLANK('Financial Inputs'!M55),"",'Financial Inputs'!M55)</f>
        <v/>
      </c>
      <c r="N55" s="166" t="str">
        <f>IF(ISBLANK('Financial Inputs'!N55),"",'Financial Inputs'!N55)</f>
        <v/>
      </c>
    </row>
    <row r="57" spans="2:14" x14ac:dyDescent="0.35">
      <c r="B57" s="19" t="s">
        <v>84</v>
      </c>
      <c r="C57" s="4" t="str">
        <f>IF(ISBLANK('General Inputs'!$C$14),"--",'General Inputs'!$C$14-4)</f>
        <v>--</v>
      </c>
    </row>
    <row r="58" spans="2:14" x14ac:dyDescent="0.35">
      <c r="C58" s="20"/>
    </row>
    <row r="59" spans="2:14" x14ac:dyDescent="0.35">
      <c r="B59" s="22" t="s">
        <v>1</v>
      </c>
      <c r="C59" s="23" t="str">
        <f>$C57</f>
        <v>--</v>
      </c>
      <c r="D59" s="23" t="str">
        <f t="shared" ref="D59:N59" si="7">$C57</f>
        <v>--</v>
      </c>
      <c r="E59" s="23" t="str">
        <f t="shared" si="7"/>
        <v>--</v>
      </c>
      <c r="F59" s="23" t="str">
        <f t="shared" si="7"/>
        <v>--</v>
      </c>
      <c r="G59" s="23" t="str">
        <f t="shared" si="7"/>
        <v>--</v>
      </c>
      <c r="H59" s="23" t="str">
        <f t="shared" si="7"/>
        <v>--</v>
      </c>
      <c r="I59" s="23" t="str">
        <f t="shared" si="7"/>
        <v>--</v>
      </c>
      <c r="J59" s="23" t="str">
        <f t="shared" si="7"/>
        <v>--</v>
      </c>
      <c r="K59" s="23" t="str">
        <f t="shared" si="7"/>
        <v>--</v>
      </c>
      <c r="L59" s="23" t="str">
        <f t="shared" si="7"/>
        <v>--</v>
      </c>
      <c r="M59" s="23" t="str">
        <f t="shared" si="7"/>
        <v>--</v>
      </c>
      <c r="N59" s="23" t="str">
        <f t="shared" si="7"/>
        <v>--</v>
      </c>
    </row>
    <row r="60" spans="2:14" x14ac:dyDescent="0.35">
      <c r="B60" s="22" t="s">
        <v>2</v>
      </c>
      <c r="C60" s="23">
        <v>1</v>
      </c>
      <c r="D60" s="23">
        <v>2</v>
      </c>
      <c r="E60" s="23">
        <v>3</v>
      </c>
      <c r="F60" s="23">
        <v>4</v>
      </c>
      <c r="G60" s="23">
        <v>5</v>
      </c>
      <c r="H60" s="23">
        <v>6</v>
      </c>
      <c r="I60" s="23">
        <v>7</v>
      </c>
      <c r="J60" s="23">
        <v>8</v>
      </c>
      <c r="K60" s="23">
        <v>9</v>
      </c>
      <c r="L60" s="23">
        <v>10</v>
      </c>
      <c r="M60" s="23">
        <v>11</v>
      </c>
      <c r="N60" s="23">
        <v>12</v>
      </c>
    </row>
    <row r="61" spans="2:14" x14ac:dyDescent="0.35">
      <c r="B61" s="24" t="str">
        <f t="shared" ref="B61:B68" si="8">B48</f>
        <v>a. Total Revenues Less Returns and Allowances</v>
      </c>
      <c r="C61" s="166" t="str">
        <f>IF(ISBLANK('Financial Inputs'!C61),"",'Financial Inputs'!C61)</f>
        <v/>
      </c>
      <c r="D61" s="166" t="str">
        <f>IF(ISBLANK('Financial Inputs'!D61),"",'Financial Inputs'!D61)</f>
        <v/>
      </c>
      <c r="E61" s="166" t="str">
        <f>IF(ISBLANK('Financial Inputs'!E61),"",'Financial Inputs'!E61)</f>
        <v/>
      </c>
      <c r="F61" s="166" t="str">
        <f>IF(ISBLANK('Financial Inputs'!F61),"",'Financial Inputs'!F61)</f>
        <v/>
      </c>
      <c r="G61" s="166" t="str">
        <f>IF(ISBLANK('Financial Inputs'!G61),"",'Financial Inputs'!G61)</f>
        <v/>
      </c>
      <c r="H61" s="166" t="str">
        <f>IF(ISBLANK('Financial Inputs'!H61),"",'Financial Inputs'!H61)</f>
        <v/>
      </c>
      <c r="I61" s="166" t="str">
        <f>IF(ISBLANK('Financial Inputs'!I61),"",'Financial Inputs'!I61)</f>
        <v/>
      </c>
      <c r="J61" s="166" t="str">
        <f>IF(ISBLANK('Financial Inputs'!J61),"",'Financial Inputs'!J61)</f>
        <v/>
      </c>
      <c r="K61" s="166" t="str">
        <f>IF(ISBLANK('Financial Inputs'!K61),"",'Financial Inputs'!K61)</f>
        <v/>
      </c>
      <c r="L61" s="166" t="str">
        <f>IF(ISBLANK('Financial Inputs'!L61),"",'Financial Inputs'!L61)</f>
        <v/>
      </c>
      <c r="M61" s="166" t="str">
        <f>IF(ISBLANK('Financial Inputs'!M61),"",'Financial Inputs'!M61)</f>
        <v/>
      </c>
      <c r="N61" s="166" t="str">
        <f>IF(ISBLANK('Financial Inputs'!N61),"",'Financial Inputs'!N61)</f>
        <v/>
      </c>
    </row>
    <row r="62" spans="2:14" x14ac:dyDescent="0.35">
      <c r="B62" s="24" t="str">
        <f t="shared" si="8"/>
        <v>b. Cost of Goods Sold</v>
      </c>
      <c r="C62" s="166" t="str">
        <f>IF(ISBLANK('Financial Inputs'!C62),"",'Financial Inputs'!C62)</f>
        <v/>
      </c>
      <c r="D62" s="166" t="str">
        <f>IF(ISBLANK('Financial Inputs'!D62),"",'Financial Inputs'!D62)</f>
        <v/>
      </c>
      <c r="E62" s="166" t="str">
        <f>IF(ISBLANK('Financial Inputs'!E62),"",'Financial Inputs'!E62)</f>
        <v/>
      </c>
      <c r="F62" s="166" t="str">
        <f>IF(ISBLANK('Financial Inputs'!F62),"",'Financial Inputs'!F62)</f>
        <v/>
      </c>
      <c r="G62" s="166" t="str">
        <f>IF(ISBLANK('Financial Inputs'!G62),"",'Financial Inputs'!G62)</f>
        <v/>
      </c>
      <c r="H62" s="166" t="str">
        <f>IF(ISBLANK('Financial Inputs'!H62),"",'Financial Inputs'!H62)</f>
        <v/>
      </c>
      <c r="I62" s="166" t="str">
        <f>IF(ISBLANK('Financial Inputs'!I62),"",'Financial Inputs'!I62)</f>
        <v/>
      </c>
      <c r="J62" s="166" t="str">
        <f>IF(ISBLANK('Financial Inputs'!J62),"",'Financial Inputs'!J62)</f>
        <v/>
      </c>
      <c r="K62" s="166" t="str">
        <f>IF(ISBLANK('Financial Inputs'!K62),"",'Financial Inputs'!K62)</f>
        <v/>
      </c>
      <c r="L62" s="166" t="str">
        <f>IF(ISBLANK('Financial Inputs'!L62),"",'Financial Inputs'!L62)</f>
        <v/>
      </c>
      <c r="M62" s="166" t="str">
        <f>IF(ISBLANK('Financial Inputs'!M62),"",'Financial Inputs'!M62)</f>
        <v/>
      </c>
      <c r="N62" s="166" t="str">
        <f>IF(ISBLANK('Financial Inputs'!N62),"",'Financial Inputs'!N62)</f>
        <v/>
      </c>
    </row>
    <row r="63" spans="2:14" x14ac:dyDescent="0.35">
      <c r="B63" s="24" t="str">
        <f t="shared" si="8"/>
        <v>c. Depreciation, Depletion, and Amortization</v>
      </c>
      <c r="C63" s="166" t="str">
        <f>IF(ISBLANK('Financial Inputs'!C63),"",'Financial Inputs'!C63)</f>
        <v/>
      </c>
      <c r="D63" s="166" t="str">
        <f>IF(ISBLANK('Financial Inputs'!D63),"",'Financial Inputs'!D63)</f>
        <v/>
      </c>
      <c r="E63" s="166" t="str">
        <f>IF(ISBLANK('Financial Inputs'!E63),"",'Financial Inputs'!E63)</f>
        <v/>
      </c>
      <c r="F63" s="166" t="str">
        <f>IF(ISBLANK('Financial Inputs'!F63),"",'Financial Inputs'!F63)</f>
        <v/>
      </c>
      <c r="G63" s="166" t="str">
        <f>IF(ISBLANK('Financial Inputs'!G63),"",'Financial Inputs'!G63)</f>
        <v/>
      </c>
      <c r="H63" s="166" t="str">
        <f>IF(ISBLANK('Financial Inputs'!H63),"",'Financial Inputs'!H63)</f>
        <v/>
      </c>
      <c r="I63" s="166" t="str">
        <f>IF(ISBLANK('Financial Inputs'!I63),"",'Financial Inputs'!I63)</f>
        <v/>
      </c>
      <c r="J63" s="166" t="str">
        <f>IF(ISBLANK('Financial Inputs'!J63),"",'Financial Inputs'!J63)</f>
        <v/>
      </c>
      <c r="K63" s="166" t="str">
        <f>IF(ISBLANK('Financial Inputs'!K63),"",'Financial Inputs'!K63)</f>
        <v/>
      </c>
      <c r="L63" s="166" t="str">
        <f>IF(ISBLANK('Financial Inputs'!L63),"",'Financial Inputs'!L63)</f>
        <v/>
      </c>
      <c r="M63" s="166" t="str">
        <f>IF(ISBLANK('Financial Inputs'!M63),"",'Financial Inputs'!M63)</f>
        <v/>
      </c>
      <c r="N63" s="166" t="str">
        <f>IF(ISBLANK('Financial Inputs'!N63),"",'Financial Inputs'!N63)</f>
        <v/>
      </c>
    </row>
    <row r="64" spans="2:14" x14ac:dyDescent="0.35">
      <c r="B64" s="24" t="str">
        <f t="shared" si="8"/>
        <v>d. Net Income Before Taxes</v>
      </c>
      <c r="C64" s="166" t="str">
        <f>IF(ISBLANK('Financial Inputs'!C64),"",'Financial Inputs'!C64)</f>
        <v/>
      </c>
      <c r="D64" s="166" t="str">
        <f>IF(ISBLANK('Financial Inputs'!D64),"",'Financial Inputs'!D64)</f>
        <v/>
      </c>
      <c r="E64" s="166" t="str">
        <f>IF(ISBLANK('Financial Inputs'!E64),"",'Financial Inputs'!E64)</f>
        <v/>
      </c>
      <c r="F64" s="166" t="str">
        <f>IF(ISBLANK('Financial Inputs'!F64),"",'Financial Inputs'!F64)</f>
        <v/>
      </c>
      <c r="G64" s="166" t="str">
        <f>IF(ISBLANK('Financial Inputs'!G64),"",'Financial Inputs'!G64)</f>
        <v/>
      </c>
      <c r="H64" s="166" t="str">
        <f>IF(ISBLANK('Financial Inputs'!H64),"",'Financial Inputs'!H64)</f>
        <v/>
      </c>
      <c r="I64" s="166" t="str">
        <f>IF(ISBLANK('Financial Inputs'!I64),"",'Financial Inputs'!I64)</f>
        <v/>
      </c>
      <c r="J64" s="166" t="str">
        <f>IF(ISBLANK('Financial Inputs'!J64),"",'Financial Inputs'!J64)</f>
        <v/>
      </c>
      <c r="K64" s="166" t="str">
        <f>IF(ISBLANK('Financial Inputs'!K64),"",'Financial Inputs'!K64)</f>
        <v/>
      </c>
      <c r="L64" s="166" t="str">
        <f>IF(ISBLANK('Financial Inputs'!L64),"",'Financial Inputs'!L64)</f>
        <v/>
      </c>
      <c r="M64" s="166" t="str">
        <f>IF(ISBLANK('Financial Inputs'!M64),"",'Financial Inputs'!M64)</f>
        <v/>
      </c>
      <c r="N64" s="166" t="str">
        <f>IF(ISBLANK('Financial Inputs'!N64),"",'Financial Inputs'!N64)</f>
        <v/>
      </c>
    </row>
    <row r="65" spans="2:14" x14ac:dyDescent="0.35">
      <c r="B65" s="24" t="str">
        <f t="shared" si="8"/>
        <v>e. Total Current Assets</v>
      </c>
      <c r="C65" s="166" t="str">
        <f>IF(ISBLANK('Financial Inputs'!C65),"",'Financial Inputs'!C65)</f>
        <v/>
      </c>
      <c r="D65" s="166" t="str">
        <f>IF(ISBLANK('Financial Inputs'!D65),"",'Financial Inputs'!D65)</f>
        <v/>
      </c>
      <c r="E65" s="166" t="str">
        <f>IF(ISBLANK('Financial Inputs'!E65),"",'Financial Inputs'!E65)</f>
        <v/>
      </c>
      <c r="F65" s="166" t="str">
        <f>IF(ISBLANK('Financial Inputs'!F65),"",'Financial Inputs'!F65)</f>
        <v/>
      </c>
      <c r="G65" s="166" t="str">
        <f>IF(ISBLANK('Financial Inputs'!G65),"",'Financial Inputs'!G65)</f>
        <v/>
      </c>
      <c r="H65" s="166" t="str">
        <f>IF(ISBLANK('Financial Inputs'!H65),"",'Financial Inputs'!H65)</f>
        <v/>
      </c>
      <c r="I65" s="166" t="str">
        <f>IF(ISBLANK('Financial Inputs'!I65),"",'Financial Inputs'!I65)</f>
        <v/>
      </c>
      <c r="J65" s="166" t="str">
        <f>IF(ISBLANK('Financial Inputs'!J65),"",'Financial Inputs'!J65)</f>
        <v/>
      </c>
      <c r="K65" s="166" t="str">
        <f>IF(ISBLANK('Financial Inputs'!K65),"",'Financial Inputs'!K65)</f>
        <v/>
      </c>
      <c r="L65" s="166" t="str">
        <f>IF(ISBLANK('Financial Inputs'!L65),"",'Financial Inputs'!L65)</f>
        <v/>
      </c>
      <c r="M65" s="166" t="str">
        <f>IF(ISBLANK('Financial Inputs'!M65),"",'Financial Inputs'!M65)</f>
        <v/>
      </c>
      <c r="N65" s="166" t="str">
        <f>IF(ISBLANK('Financial Inputs'!N65),"",'Financial Inputs'!N65)</f>
        <v/>
      </c>
    </row>
    <row r="66" spans="2:14" x14ac:dyDescent="0.35">
      <c r="B66" s="24" t="str">
        <f t="shared" si="8"/>
        <v>f. Total Current Liabilities</v>
      </c>
      <c r="C66" s="166" t="str">
        <f>IF(ISBLANK('Financial Inputs'!C66),"",'Financial Inputs'!C66)</f>
        <v/>
      </c>
      <c r="D66" s="166" t="str">
        <f>IF(ISBLANK('Financial Inputs'!D66),"",'Financial Inputs'!D66)</f>
        <v/>
      </c>
      <c r="E66" s="166" t="str">
        <f>IF(ISBLANK('Financial Inputs'!E66),"",'Financial Inputs'!E66)</f>
        <v/>
      </c>
      <c r="F66" s="166" t="str">
        <f>IF(ISBLANK('Financial Inputs'!F66),"",'Financial Inputs'!F66)</f>
        <v/>
      </c>
      <c r="G66" s="166" t="str">
        <f>IF(ISBLANK('Financial Inputs'!G66),"",'Financial Inputs'!G66)</f>
        <v/>
      </c>
      <c r="H66" s="166" t="str">
        <f>IF(ISBLANK('Financial Inputs'!H66),"",'Financial Inputs'!H66)</f>
        <v/>
      </c>
      <c r="I66" s="166" t="str">
        <f>IF(ISBLANK('Financial Inputs'!I66),"",'Financial Inputs'!I66)</f>
        <v/>
      </c>
      <c r="J66" s="166" t="str">
        <f>IF(ISBLANK('Financial Inputs'!J66),"",'Financial Inputs'!J66)</f>
        <v/>
      </c>
      <c r="K66" s="166" t="str">
        <f>IF(ISBLANK('Financial Inputs'!K66),"",'Financial Inputs'!K66)</f>
        <v/>
      </c>
      <c r="L66" s="166" t="str">
        <f>IF(ISBLANK('Financial Inputs'!L66),"",'Financial Inputs'!L66)</f>
        <v/>
      </c>
      <c r="M66" s="166" t="str">
        <f>IF(ISBLANK('Financial Inputs'!M66),"",'Financial Inputs'!M66)</f>
        <v/>
      </c>
      <c r="N66" s="166" t="str">
        <f>IF(ISBLANK('Financial Inputs'!N66),"",'Financial Inputs'!N66)</f>
        <v/>
      </c>
    </row>
    <row r="67" spans="2:14" x14ac:dyDescent="0.35">
      <c r="B67" s="24" t="str">
        <f t="shared" si="8"/>
        <v>g. Total Liabilities</v>
      </c>
      <c r="C67" s="166" t="str">
        <f>IF(ISBLANK('Financial Inputs'!C67),"",'Financial Inputs'!C67)</f>
        <v/>
      </c>
      <c r="D67" s="166" t="str">
        <f>IF(ISBLANK('Financial Inputs'!D67),"",'Financial Inputs'!D67)</f>
        <v/>
      </c>
      <c r="E67" s="166" t="str">
        <f>IF(ISBLANK('Financial Inputs'!E67),"",'Financial Inputs'!E67)</f>
        <v/>
      </c>
      <c r="F67" s="166" t="str">
        <f>IF(ISBLANK('Financial Inputs'!F67),"",'Financial Inputs'!F67)</f>
        <v/>
      </c>
      <c r="G67" s="166" t="str">
        <f>IF(ISBLANK('Financial Inputs'!G67),"",'Financial Inputs'!G67)</f>
        <v/>
      </c>
      <c r="H67" s="166" t="str">
        <f>IF(ISBLANK('Financial Inputs'!H67),"",'Financial Inputs'!H67)</f>
        <v/>
      </c>
      <c r="I67" s="166" t="str">
        <f>IF(ISBLANK('Financial Inputs'!I67),"",'Financial Inputs'!I67)</f>
        <v/>
      </c>
      <c r="J67" s="166" t="str">
        <f>IF(ISBLANK('Financial Inputs'!J67),"",'Financial Inputs'!J67)</f>
        <v/>
      </c>
      <c r="K67" s="166" t="str">
        <f>IF(ISBLANK('Financial Inputs'!K67),"",'Financial Inputs'!K67)</f>
        <v/>
      </c>
      <c r="L67" s="166" t="str">
        <f>IF(ISBLANK('Financial Inputs'!L67),"",'Financial Inputs'!L67)</f>
        <v/>
      </c>
      <c r="M67" s="166" t="str">
        <f>IF(ISBLANK('Financial Inputs'!M67),"",'Financial Inputs'!M67)</f>
        <v/>
      </c>
      <c r="N67" s="166" t="str">
        <f>IF(ISBLANK('Financial Inputs'!N67),"",'Financial Inputs'!N67)</f>
        <v/>
      </c>
    </row>
    <row r="68" spans="2:14" x14ac:dyDescent="0.35">
      <c r="B68" s="24" t="str">
        <f t="shared" si="8"/>
        <v>h. Total Liabilities and Stockholders' Equity</v>
      </c>
      <c r="C68" s="166" t="str">
        <f>IF(ISBLANK('Financial Inputs'!C68),"",'Financial Inputs'!C68)</f>
        <v/>
      </c>
      <c r="D68" s="166" t="str">
        <f>IF(ISBLANK('Financial Inputs'!D68),"",'Financial Inputs'!D68)</f>
        <v/>
      </c>
      <c r="E68" s="166" t="str">
        <f>IF(ISBLANK('Financial Inputs'!E68),"",'Financial Inputs'!E68)</f>
        <v/>
      </c>
      <c r="F68" s="166" t="str">
        <f>IF(ISBLANK('Financial Inputs'!F68),"",'Financial Inputs'!F68)</f>
        <v/>
      </c>
      <c r="G68" s="166" t="str">
        <f>IF(ISBLANK('Financial Inputs'!G68),"",'Financial Inputs'!G68)</f>
        <v/>
      </c>
      <c r="H68" s="166" t="str">
        <f>IF(ISBLANK('Financial Inputs'!H68),"",'Financial Inputs'!H68)</f>
        <v/>
      </c>
      <c r="I68" s="166" t="str">
        <f>IF(ISBLANK('Financial Inputs'!I68),"",'Financial Inputs'!I68)</f>
        <v/>
      </c>
      <c r="J68" s="166" t="str">
        <f>IF(ISBLANK('Financial Inputs'!J68),"",'Financial Inputs'!J68)</f>
        <v/>
      </c>
      <c r="K68" s="166" t="str">
        <f>IF(ISBLANK('Financial Inputs'!K68),"",'Financial Inputs'!K68)</f>
        <v/>
      </c>
      <c r="L68" s="166" t="str">
        <f>IF(ISBLANK('Financial Inputs'!L68),"",'Financial Inputs'!L68)</f>
        <v/>
      </c>
      <c r="M68" s="166" t="str">
        <f>IF(ISBLANK('Financial Inputs'!M68),"",'Financial Inputs'!M68)</f>
        <v/>
      </c>
      <c r="N68" s="166" t="str">
        <f>IF(ISBLANK('Financial Inputs'!N68),"",'Financial Inputs'!N68)</f>
        <v/>
      </c>
    </row>
    <row r="70" spans="2:14" x14ac:dyDescent="0.35">
      <c r="B70" s="19" t="s">
        <v>84</v>
      </c>
      <c r="C70" s="4" t="str">
        <f>IF(ISBLANK('General Inputs'!$C$14),"--",'General Inputs'!$C$14-5)</f>
        <v>--</v>
      </c>
    </row>
    <row r="71" spans="2:14" x14ac:dyDescent="0.35">
      <c r="C71" s="20"/>
    </row>
    <row r="72" spans="2:14" x14ac:dyDescent="0.35">
      <c r="B72" s="22" t="s">
        <v>1</v>
      </c>
      <c r="C72" s="23" t="str">
        <f>$C70</f>
        <v>--</v>
      </c>
      <c r="D72" s="23" t="str">
        <f>$C70</f>
        <v>--</v>
      </c>
      <c r="E72" s="23" t="str">
        <f>$C70</f>
        <v>--</v>
      </c>
      <c r="F72" s="23" t="str">
        <f>$C70</f>
        <v>--</v>
      </c>
      <c r="G72" s="23" t="str">
        <f>$C70</f>
        <v>--</v>
      </c>
      <c r="H72" s="23" t="str">
        <f t="shared" ref="H72:N72" si="9">$C70</f>
        <v>--</v>
      </c>
      <c r="I72" s="23" t="str">
        <f t="shared" si="9"/>
        <v>--</v>
      </c>
      <c r="J72" s="23" t="str">
        <f t="shared" si="9"/>
        <v>--</v>
      </c>
      <c r="K72" s="23" t="str">
        <f t="shared" si="9"/>
        <v>--</v>
      </c>
      <c r="L72" s="23" t="str">
        <f t="shared" si="9"/>
        <v>--</v>
      </c>
      <c r="M72" s="23" t="str">
        <f t="shared" si="9"/>
        <v>--</v>
      </c>
      <c r="N72" s="23" t="str">
        <f t="shared" si="9"/>
        <v>--</v>
      </c>
    </row>
    <row r="73" spans="2:14" x14ac:dyDescent="0.35">
      <c r="B73" s="22" t="s">
        <v>2</v>
      </c>
      <c r="C73" s="23">
        <v>1</v>
      </c>
      <c r="D73" s="23">
        <v>2</v>
      </c>
      <c r="E73" s="23">
        <v>3</v>
      </c>
      <c r="F73" s="23">
        <v>4</v>
      </c>
      <c r="G73" s="23">
        <v>5</v>
      </c>
      <c r="H73" s="23">
        <v>6</v>
      </c>
      <c r="I73" s="23">
        <v>7</v>
      </c>
      <c r="J73" s="23">
        <v>8</v>
      </c>
      <c r="K73" s="23">
        <v>9</v>
      </c>
      <c r="L73" s="23">
        <v>10</v>
      </c>
      <c r="M73" s="23">
        <v>11</v>
      </c>
      <c r="N73" s="23">
        <v>12</v>
      </c>
    </row>
    <row r="74" spans="2:14" x14ac:dyDescent="0.35">
      <c r="B74" s="24" t="str">
        <f t="shared" ref="B74:B81" si="10">B61</f>
        <v>a. Total Revenues Less Returns and Allowances</v>
      </c>
      <c r="C74" s="166" t="str">
        <f>IF(ISBLANK('Financial Inputs'!C74),"",'Financial Inputs'!C74)</f>
        <v/>
      </c>
      <c r="D74" s="166" t="str">
        <f>IF(ISBLANK('Financial Inputs'!D74),"",'Financial Inputs'!D74)</f>
        <v/>
      </c>
      <c r="E74" s="166" t="str">
        <f>IF(ISBLANK('Financial Inputs'!E74),"",'Financial Inputs'!E74)</f>
        <v/>
      </c>
      <c r="F74" s="166" t="str">
        <f>IF(ISBLANK('Financial Inputs'!F74),"",'Financial Inputs'!F74)</f>
        <v/>
      </c>
      <c r="G74" s="166" t="str">
        <f>IF(ISBLANK('Financial Inputs'!G74),"",'Financial Inputs'!G74)</f>
        <v/>
      </c>
      <c r="H74" s="166" t="str">
        <f>IF(ISBLANK('Financial Inputs'!H74),"",'Financial Inputs'!H74)</f>
        <v/>
      </c>
      <c r="I74" s="166" t="str">
        <f>IF(ISBLANK('Financial Inputs'!I74),"",'Financial Inputs'!I74)</f>
        <v/>
      </c>
      <c r="J74" s="166" t="str">
        <f>IF(ISBLANK('Financial Inputs'!J74),"",'Financial Inputs'!J74)</f>
        <v/>
      </c>
      <c r="K74" s="166" t="str">
        <f>IF(ISBLANK('Financial Inputs'!K74),"",'Financial Inputs'!K74)</f>
        <v/>
      </c>
      <c r="L74" s="166" t="str">
        <f>IF(ISBLANK('Financial Inputs'!L74),"",'Financial Inputs'!L74)</f>
        <v/>
      </c>
      <c r="M74" s="166" t="str">
        <f>IF(ISBLANK('Financial Inputs'!M74),"",'Financial Inputs'!M74)</f>
        <v/>
      </c>
      <c r="N74" s="166" t="str">
        <f>IF(ISBLANK('Financial Inputs'!N74),"",'Financial Inputs'!N74)</f>
        <v/>
      </c>
    </row>
    <row r="75" spans="2:14" x14ac:dyDescent="0.35">
      <c r="B75" s="24" t="str">
        <f t="shared" si="10"/>
        <v>b. Cost of Goods Sold</v>
      </c>
      <c r="C75" s="166" t="str">
        <f>IF(ISBLANK('Financial Inputs'!C75),"",'Financial Inputs'!C75)</f>
        <v/>
      </c>
      <c r="D75" s="166" t="str">
        <f>IF(ISBLANK('Financial Inputs'!D75),"",'Financial Inputs'!D75)</f>
        <v/>
      </c>
      <c r="E75" s="166" t="str">
        <f>IF(ISBLANK('Financial Inputs'!E75),"",'Financial Inputs'!E75)</f>
        <v/>
      </c>
      <c r="F75" s="166" t="str">
        <f>IF(ISBLANK('Financial Inputs'!F75),"",'Financial Inputs'!F75)</f>
        <v/>
      </c>
      <c r="G75" s="166" t="str">
        <f>IF(ISBLANK('Financial Inputs'!G75),"",'Financial Inputs'!G75)</f>
        <v/>
      </c>
      <c r="H75" s="166" t="str">
        <f>IF(ISBLANK('Financial Inputs'!H75),"",'Financial Inputs'!H75)</f>
        <v/>
      </c>
      <c r="I75" s="166" t="str">
        <f>IF(ISBLANK('Financial Inputs'!I75),"",'Financial Inputs'!I75)</f>
        <v/>
      </c>
      <c r="J75" s="166" t="str">
        <f>IF(ISBLANK('Financial Inputs'!J75),"",'Financial Inputs'!J75)</f>
        <v/>
      </c>
      <c r="K75" s="166" t="str">
        <f>IF(ISBLANK('Financial Inputs'!K75),"",'Financial Inputs'!K75)</f>
        <v/>
      </c>
      <c r="L75" s="166" t="str">
        <f>IF(ISBLANK('Financial Inputs'!L75),"",'Financial Inputs'!L75)</f>
        <v/>
      </c>
      <c r="M75" s="166" t="str">
        <f>IF(ISBLANK('Financial Inputs'!M75),"",'Financial Inputs'!M75)</f>
        <v/>
      </c>
      <c r="N75" s="166" t="str">
        <f>IF(ISBLANK('Financial Inputs'!N75),"",'Financial Inputs'!N75)</f>
        <v/>
      </c>
    </row>
    <row r="76" spans="2:14" x14ac:dyDescent="0.35">
      <c r="B76" s="24" t="str">
        <f t="shared" si="10"/>
        <v>c. Depreciation, Depletion, and Amortization</v>
      </c>
      <c r="C76" s="166" t="str">
        <f>IF(ISBLANK('Financial Inputs'!C76),"",'Financial Inputs'!C76)</f>
        <v/>
      </c>
      <c r="D76" s="166" t="str">
        <f>IF(ISBLANK('Financial Inputs'!D76),"",'Financial Inputs'!D76)</f>
        <v/>
      </c>
      <c r="E76" s="166" t="str">
        <f>IF(ISBLANK('Financial Inputs'!E76),"",'Financial Inputs'!E76)</f>
        <v/>
      </c>
      <c r="F76" s="166" t="str">
        <f>IF(ISBLANK('Financial Inputs'!F76),"",'Financial Inputs'!F76)</f>
        <v/>
      </c>
      <c r="G76" s="166" t="str">
        <f>IF(ISBLANK('Financial Inputs'!G76),"",'Financial Inputs'!G76)</f>
        <v/>
      </c>
      <c r="H76" s="166" t="str">
        <f>IF(ISBLANK('Financial Inputs'!H76),"",'Financial Inputs'!H76)</f>
        <v/>
      </c>
      <c r="I76" s="166" t="str">
        <f>IF(ISBLANK('Financial Inputs'!I76),"",'Financial Inputs'!I76)</f>
        <v/>
      </c>
      <c r="J76" s="166" t="str">
        <f>IF(ISBLANK('Financial Inputs'!J76),"",'Financial Inputs'!J76)</f>
        <v/>
      </c>
      <c r="K76" s="166" t="str">
        <f>IF(ISBLANK('Financial Inputs'!K76),"",'Financial Inputs'!K76)</f>
        <v/>
      </c>
      <c r="L76" s="166" t="str">
        <f>IF(ISBLANK('Financial Inputs'!L76),"",'Financial Inputs'!L76)</f>
        <v/>
      </c>
      <c r="M76" s="166" t="str">
        <f>IF(ISBLANK('Financial Inputs'!M76),"",'Financial Inputs'!M76)</f>
        <v/>
      </c>
      <c r="N76" s="166" t="str">
        <f>IF(ISBLANK('Financial Inputs'!N76),"",'Financial Inputs'!N76)</f>
        <v/>
      </c>
    </row>
    <row r="77" spans="2:14" x14ac:dyDescent="0.35">
      <c r="B77" s="24" t="str">
        <f t="shared" si="10"/>
        <v>d. Net Income Before Taxes</v>
      </c>
      <c r="C77" s="166" t="str">
        <f>IF(ISBLANK('Financial Inputs'!C77),"",'Financial Inputs'!C77)</f>
        <v/>
      </c>
      <c r="D77" s="166" t="str">
        <f>IF(ISBLANK('Financial Inputs'!D77),"",'Financial Inputs'!D77)</f>
        <v/>
      </c>
      <c r="E77" s="166" t="str">
        <f>IF(ISBLANK('Financial Inputs'!E77),"",'Financial Inputs'!E77)</f>
        <v/>
      </c>
      <c r="F77" s="166" t="str">
        <f>IF(ISBLANK('Financial Inputs'!F77),"",'Financial Inputs'!F77)</f>
        <v/>
      </c>
      <c r="G77" s="166" t="str">
        <f>IF(ISBLANK('Financial Inputs'!G77),"",'Financial Inputs'!G77)</f>
        <v/>
      </c>
      <c r="H77" s="166" t="str">
        <f>IF(ISBLANK('Financial Inputs'!H77),"",'Financial Inputs'!H77)</f>
        <v/>
      </c>
      <c r="I77" s="166" t="str">
        <f>IF(ISBLANK('Financial Inputs'!I77),"",'Financial Inputs'!I77)</f>
        <v/>
      </c>
      <c r="J77" s="166" t="str">
        <f>IF(ISBLANK('Financial Inputs'!J77),"",'Financial Inputs'!J77)</f>
        <v/>
      </c>
      <c r="K77" s="166" t="str">
        <f>IF(ISBLANK('Financial Inputs'!K77),"",'Financial Inputs'!K77)</f>
        <v/>
      </c>
      <c r="L77" s="166" t="str">
        <f>IF(ISBLANK('Financial Inputs'!L77),"",'Financial Inputs'!L77)</f>
        <v/>
      </c>
      <c r="M77" s="166" t="str">
        <f>IF(ISBLANK('Financial Inputs'!M77),"",'Financial Inputs'!M77)</f>
        <v/>
      </c>
      <c r="N77" s="166" t="str">
        <f>IF(ISBLANK('Financial Inputs'!N77),"",'Financial Inputs'!N77)</f>
        <v/>
      </c>
    </row>
    <row r="78" spans="2:14" x14ac:dyDescent="0.35">
      <c r="B78" s="24" t="str">
        <f t="shared" si="10"/>
        <v>e. Total Current Assets</v>
      </c>
      <c r="C78" s="166" t="str">
        <f>IF(ISBLANK('Financial Inputs'!C78),"",'Financial Inputs'!C78)</f>
        <v/>
      </c>
      <c r="D78" s="166" t="str">
        <f>IF(ISBLANK('Financial Inputs'!D78),"",'Financial Inputs'!D78)</f>
        <v/>
      </c>
      <c r="E78" s="166" t="str">
        <f>IF(ISBLANK('Financial Inputs'!E78),"",'Financial Inputs'!E78)</f>
        <v/>
      </c>
      <c r="F78" s="166" t="str">
        <f>IF(ISBLANK('Financial Inputs'!F78),"",'Financial Inputs'!F78)</f>
        <v/>
      </c>
      <c r="G78" s="166" t="str">
        <f>IF(ISBLANK('Financial Inputs'!G78),"",'Financial Inputs'!G78)</f>
        <v/>
      </c>
      <c r="H78" s="166" t="str">
        <f>IF(ISBLANK('Financial Inputs'!H78),"",'Financial Inputs'!H78)</f>
        <v/>
      </c>
      <c r="I78" s="166" t="str">
        <f>IF(ISBLANK('Financial Inputs'!I78),"",'Financial Inputs'!I78)</f>
        <v/>
      </c>
      <c r="J78" s="166" t="str">
        <f>IF(ISBLANK('Financial Inputs'!J78),"",'Financial Inputs'!J78)</f>
        <v/>
      </c>
      <c r="K78" s="166" t="str">
        <f>IF(ISBLANK('Financial Inputs'!K78),"",'Financial Inputs'!K78)</f>
        <v/>
      </c>
      <c r="L78" s="166" t="str">
        <f>IF(ISBLANK('Financial Inputs'!L78),"",'Financial Inputs'!L78)</f>
        <v/>
      </c>
      <c r="M78" s="166" t="str">
        <f>IF(ISBLANK('Financial Inputs'!M78),"",'Financial Inputs'!M78)</f>
        <v/>
      </c>
      <c r="N78" s="166" t="str">
        <f>IF(ISBLANK('Financial Inputs'!N78),"",'Financial Inputs'!N78)</f>
        <v/>
      </c>
    </row>
    <row r="79" spans="2:14" x14ac:dyDescent="0.35">
      <c r="B79" s="24" t="str">
        <f t="shared" si="10"/>
        <v>f. Total Current Liabilities</v>
      </c>
      <c r="C79" s="166" t="str">
        <f>IF(ISBLANK('Financial Inputs'!C79),"",'Financial Inputs'!C79)</f>
        <v/>
      </c>
      <c r="D79" s="166" t="str">
        <f>IF(ISBLANK('Financial Inputs'!D79),"",'Financial Inputs'!D79)</f>
        <v/>
      </c>
      <c r="E79" s="166" t="str">
        <f>IF(ISBLANK('Financial Inputs'!E79),"",'Financial Inputs'!E79)</f>
        <v/>
      </c>
      <c r="F79" s="166" t="str">
        <f>IF(ISBLANK('Financial Inputs'!F79),"",'Financial Inputs'!F79)</f>
        <v/>
      </c>
      <c r="G79" s="166" t="str">
        <f>IF(ISBLANK('Financial Inputs'!G79),"",'Financial Inputs'!G79)</f>
        <v/>
      </c>
      <c r="H79" s="166" t="str">
        <f>IF(ISBLANK('Financial Inputs'!H79),"",'Financial Inputs'!H79)</f>
        <v/>
      </c>
      <c r="I79" s="166" t="str">
        <f>IF(ISBLANK('Financial Inputs'!I79),"",'Financial Inputs'!I79)</f>
        <v/>
      </c>
      <c r="J79" s="166" t="str">
        <f>IF(ISBLANK('Financial Inputs'!J79),"",'Financial Inputs'!J79)</f>
        <v/>
      </c>
      <c r="K79" s="166" t="str">
        <f>IF(ISBLANK('Financial Inputs'!K79),"",'Financial Inputs'!K79)</f>
        <v/>
      </c>
      <c r="L79" s="166" t="str">
        <f>IF(ISBLANK('Financial Inputs'!L79),"",'Financial Inputs'!L79)</f>
        <v/>
      </c>
      <c r="M79" s="166" t="str">
        <f>IF(ISBLANK('Financial Inputs'!M79),"",'Financial Inputs'!M79)</f>
        <v/>
      </c>
      <c r="N79" s="166" t="str">
        <f>IF(ISBLANK('Financial Inputs'!N79),"",'Financial Inputs'!N79)</f>
        <v/>
      </c>
    </row>
    <row r="80" spans="2:14" x14ac:dyDescent="0.35">
      <c r="B80" s="24" t="str">
        <f t="shared" si="10"/>
        <v>g. Total Liabilities</v>
      </c>
      <c r="C80" s="166" t="str">
        <f>IF(ISBLANK('Financial Inputs'!C80),"",'Financial Inputs'!C80)</f>
        <v/>
      </c>
      <c r="D80" s="166" t="str">
        <f>IF(ISBLANK('Financial Inputs'!D80),"",'Financial Inputs'!D80)</f>
        <v/>
      </c>
      <c r="E80" s="166" t="str">
        <f>IF(ISBLANK('Financial Inputs'!E80),"",'Financial Inputs'!E80)</f>
        <v/>
      </c>
      <c r="F80" s="166" t="str">
        <f>IF(ISBLANK('Financial Inputs'!F80),"",'Financial Inputs'!F80)</f>
        <v/>
      </c>
      <c r="G80" s="166" t="str">
        <f>IF(ISBLANK('Financial Inputs'!G80),"",'Financial Inputs'!G80)</f>
        <v/>
      </c>
      <c r="H80" s="166" t="str">
        <f>IF(ISBLANK('Financial Inputs'!H80),"",'Financial Inputs'!H80)</f>
        <v/>
      </c>
      <c r="I80" s="166" t="str">
        <f>IF(ISBLANK('Financial Inputs'!I80),"",'Financial Inputs'!I80)</f>
        <v/>
      </c>
      <c r="J80" s="166" t="str">
        <f>IF(ISBLANK('Financial Inputs'!J80),"",'Financial Inputs'!J80)</f>
        <v/>
      </c>
      <c r="K80" s="166" t="str">
        <f>IF(ISBLANK('Financial Inputs'!K80),"",'Financial Inputs'!K80)</f>
        <v/>
      </c>
      <c r="L80" s="166" t="str">
        <f>IF(ISBLANK('Financial Inputs'!L80),"",'Financial Inputs'!L80)</f>
        <v/>
      </c>
      <c r="M80" s="166" t="str">
        <f>IF(ISBLANK('Financial Inputs'!M80),"",'Financial Inputs'!M80)</f>
        <v/>
      </c>
      <c r="N80" s="166" t="str">
        <f>IF(ISBLANK('Financial Inputs'!N80),"",'Financial Inputs'!N80)</f>
        <v/>
      </c>
    </row>
    <row r="81" spans="2:14" x14ac:dyDescent="0.35">
      <c r="B81" s="24" t="str">
        <f t="shared" si="10"/>
        <v>h. Total Liabilities and Stockholders' Equity</v>
      </c>
      <c r="C81" s="166" t="str">
        <f>IF(ISBLANK('Financial Inputs'!C81),"",'Financial Inputs'!C81)</f>
        <v/>
      </c>
      <c r="D81" s="166" t="str">
        <f>IF(ISBLANK('Financial Inputs'!D81),"",'Financial Inputs'!D81)</f>
        <v/>
      </c>
      <c r="E81" s="166" t="str">
        <f>IF(ISBLANK('Financial Inputs'!E81),"",'Financial Inputs'!E81)</f>
        <v/>
      </c>
      <c r="F81" s="166" t="str">
        <f>IF(ISBLANK('Financial Inputs'!F81),"",'Financial Inputs'!F81)</f>
        <v/>
      </c>
      <c r="G81" s="166" t="str">
        <f>IF(ISBLANK('Financial Inputs'!G81),"",'Financial Inputs'!G81)</f>
        <v/>
      </c>
      <c r="H81" s="166" t="str">
        <f>IF(ISBLANK('Financial Inputs'!H81),"",'Financial Inputs'!H81)</f>
        <v/>
      </c>
      <c r="I81" s="166" t="str">
        <f>IF(ISBLANK('Financial Inputs'!I81),"",'Financial Inputs'!I81)</f>
        <v/>
      </c>
      <c r="J81" s="166" t="str">
        <f>IF(ISBLANK('Financial Inputs'!J81),"",'Financial Inputs'!J81)</f>
        <v/>
      </c>
      <c r="K81" s="166" t="str">
        <f>IF(ISBLANK('Financial Inputs'!K81),"",'Financial Inputs'!K81)</f>
        <v/>
      </c>
      <c r="L81" s="166" t="str">
        <f>IF(ISBLANK('Financial Inputs'!L81),"",'Financial Inputs'!L81)</f>
        <v/>
      </c>
      <c r="M81" s="166" t="str">
        <f>IF(ISBLANK('Financial Inputs'!M81),"",'Financial Inputs'!M81)</f>
        <v/>
      </c>
      <c r="N81" s="166" t="str">
        <f>IF(ISBLANK('Financial Inputs'!N81),"",'Financial Inputs'!N81)</f>
        <v/>
      </c>
    </row>
  </sheetData>
  <sheetProtection algorithmName="SHA-512" hashValue="niPdCT6ZkgM1kEq18avc+ewqVCfMM/lqzcIQDDKHqQxAGvz9zhwjh+OXqNBJ3nHeV+X0Fpxbgfjhtyv2wX4bpA==" saltValue="rCloLgIvnRHbYNbXYMz2iA==" spinCount="100000" sheet="1" objects="1" scenarios="1"/>
  <pageMargins left="0.7" right="0.7" top="0.75" bottom="0.75" header="0.3" footer="0.3"/>
  <pageSetup scale="54" fitToHeight="0" orientation="landscape" horizontalDpi="1200" verticalDpi="1200" r:id="rId1"/>
  <headerFooter>
    <oddFooter>&amp;CPage &amp;P of &amp;N</oddFooter>
  </headerFooter>
  <rowBreaks count="1" manualBreakCount="1">
    <brk id="56" min="1" max="13" man="1"/>
  </rowBreaks>
  <extLst>
    <ext xmlns:x14="http://schemas.microsoft.com/office/spreadsheetml/2009/9/main" uri="{78C0D931-6437-407d-A8EE-F0AAD7539E65}">
      <x14:conditionalFormattings>
        <x14:conditionalFormatting xmlns:xm="http://schemas.microsoft.com/office/excel/2006/main">
          <x14:cfRule type="expression" priority="1" id="{18810921-6899-4A44-AAD5-6132949A3100}">
            <xm:f>D$8&gt;VLOOKUP('General Inputs'!$C$15,'Background Data'!$D$8:$E$19,2,FALSE)</xm:f>
            <x14:dxf>
              <fill>
                <patternFill>
                  <bgColor theme="1" tint="0.499984740745262"/>
                </patternFill>
              </fill>
            </x14:dxf>
          </x14:cfRule>
          <xm:sqref>D9:N16</xm:sqref>
        </x14:conditionalFormatting>
        <x14:conditionalFormatting xmlns:xm="http://schemas.microsoft.com/office/excel/2006/main">
          <x14:cfRule type="expression" priority="21" id="{3B1527E8-9C2A-4FBE-97DB-2014ABB639C8}">
            <xm:f>'General Inputs'!$C$16='Background Data'!$L$10</xm:f>
            <x14:dxf>
              <font>
                <color theme="1" tint="0.499984740745262"/>
              </font>
              <fill>
                <patternFill>
                  <bgColor theme="1" tint="0.499984740745262"/>
                </patternFill>
              </fill>
              <border>
                <left/>
                <right/>
                <top/>
                <bottom/>
              </border>
            </x14:dxf>
          </x14:cfRule>
          <xm:sqref>B57:N81</xm:sqref>
        </x14:conditionalFormatting>
        <x14:conditionalFormatting xmlns:xm="http://schemas.microsoft.com/office/excel/2006/main">
          <x14:cfRule type="expression" priority="25" id="{78F187CC-7E94-4D79-BF86-4F143C97493E}">
            <xm:f>'General Inputs'!$C$16='Background Data'!$L$11</xm:f>
            <x14:dxf>
              <font>
                <color theme="1" tint="0.499984740745262"/>
              </font>
              <fill>
                <patternFill>
                  <bgColor theme="1" tint="0.499984740745262"/>
                </patternFill>
              </fill>
              <border>
                <left/>
                <right/>
                <top/>
                <bottom/>
                <vertical/>
                <horizontal/>
              </border>
            </x14:dxf>
          </x14:cfRule>
          <xm:sqref>B70:N81</xm:sqref>
        </x14:conditionalFormatting>
        <x14:conditionalFormatting xmlns:xm="http://schemas.microsoft.com/office/excel/2006/main">
          <x14:cfRule type="expression" priority="17" id="{90F0E683-E699-41DF-BFA8-D2784D18F6F8}">
            <xm:f>'General Inputs'!$C$16='Background Data'!$L$9</xm:f>
            <x14:dxf>
              <font>
                <color theme="1" tint="0.499984740745262"/>
              </font>
              <fill>
                <patternFill>
                  <bgColor theme="1" tint="0.499984740745262"/>
                </patternFill>
              </fill>
              <border>
                <left/>
                <right/>
                <top/>
                <bottom/>
                <vertical/>
                <horizontal/>
              </border>
            </x14:dxf>
          </x14:cfRule>
          <xm:sqref>B44:N81</xm:sqref>
        </x14:conditionalFormatting>
        <x14:conditionalFormatting xmlns:xm="http://schemas.microsoft.com/office/excel/2006/main">
          <x14:cfRule type="expression" priority="2" id="{85E686EC-57FC-4842-8DF2-D34EBB5CAD80}">
            <xm:f>'General Inputs'!$C$16='Background Data'!$L$8</xm:f>
            <x14:dxf>
              <font>
                <color theme="1" tint="0.499984740745262"/>
              </font>
              <fill>
                <patternFill>
                  <bgColor theme="1" tint="0.499984740745262"/>
                </patternFill>
              </fill>
              <border>
                <left/>
                <right/>
                <top/>
                <bottom/>
                <vertical/>
                <horizontal/>
              </border>
            </x14:dxf>
          </x14:cfRule>
          <xm:sqref>B31:N81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0D88-2435-4E7E-95C6-D632B6AD710B}">
  <dimension ref="B1:B3"/>
  <sheetViews>
    <sheetView zoomScaleNormal="100" workbookViewId="0"/>
  </sheetViews>
  <sheetFormatPr defaultColWidth="9.1796875" defaultRowHeight="14.5" x14ac:dyDescent="0.35"/>
  <cols>
    <col min="1" max="1" width="3.7265625" style="171" customWidth="1"/>
    <col min="2" max="16384" width="9.1796875" style="171"/>
  </cols>
  <sheetData>
    <row r="1" spans="2:2" x14ac:dyDescent="0.35">
      <c r="B1" s="170" t="s">
        <v>49</v>
      </c>
    </row>
    <row r="3" spans="2:2" x14ac:dyDescent="0.35">
      <c r="B3" s="171" t="s">
        <v>167</v>
      </c>
    </row>
  </sheetData>
  <sheetProtection algorithmName="SHA-512" hashValue="NWr2ZOLVuhA1w17YNIg49E4dNmppw6Coi9k++Rk9ZIRcGysm8OX7q9yhig61V2O1wzyGQSZ+ti0iVofkhHTbeA==" saltValue="CLPRe2zDvdUo87dvCpN7lA==" spinCount="100000" sheet="1" objects="1" scenarios="1"/>
  <pageMargins left="0.7" right="0.7" top="0.75" bottom="0.75" header="0.3" footer="0.3"/>
  <pageSetup orientation="portrait" horizontalDpi="1200" verticalDpi="1200" r:id="rId1"/>
  <headerFooter>
    <oddFooter>&amp;CPage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53DA0-D266-4B50-89B8-A9E6ACF0B63D}">
  <sheetPr>
    <tabColor theme="8" tint="0.59999389629810485"/>
    <pageSetUpPr fitToPage="1"/>
  </sheetPr>
  <dimension ref="A1:BW39"/>
  <sheetViews>
    <sheetView zoomScale="90" zoomScaleNormal="90" workbookViewId="0">
      <pane xSplit="2" ySplit="6" topLeftCell="C7" activePane="bottomRight" state="frozen"/>
      <selection pane="topRight"/>
      <selection pane="bottomLeft"/>
      <selection pane="bottomRight"/>
    </sheetView>
  </sheetViews>
  <sheetFormatPr defaultColWidth="9.1796875" defaultRowHeight="14.5" x14ac:dyDescent="0.35"/>
  <cols>
    <col min="1" max="1" width="3.7265625" style="26" customWidth="1"/>
    <col min="2" max="2" width="46.81640625" style="3" customWidth="1"/>
    <col min="3" max="74" width="14" style="3" customWidth="1"/>
    <col min="75" max="16384" width="9.1796875" style="3"/>
  </cols>
  <sheetData>
    <row r="1" spans="1:74" x14ac:dyDescent="0.35">
      <c r="B1" s="12" t="s">
        <v>49</v>
      </c>
    </row>
    <row r="3" spans="1:74" x14ac:dyDescent="0.35">
      <c r="B3" s="5" t="s">
        <v>54</v>
      </c>
    </row>
    <row r="5" spans="1:74" x14ac:dyDescent="0.35">
      <c r="B5" s="1"/>
      <c r="C5" s="154" t="str">
        <f>'Financial Inputs'!$C$70</f>
        <v>--</v>
      </c>
      <c r="D5" s="154" t="str">
        <f>'Financial Inputs'!$C$70</f>
        <v>--</v>
      </c>
      <c r="E5" s="154" t="str">
        <f>'Financial Inputs'!$C$70</f>
        <v>--</v>
      </c>
      <c r="F5" s="154" t="str">
        <f>'Financial Inputs'!$C$70</f>
        <v>--</v>
      </c>
      <c r="G5" s="154" t="str">
        <f>'Financial Inputs'!$C$70</f>
        <v>--</v>
      </c>
      <c r="H5" s="154" t="str">
        <f>'Financial Inputs'!$C$70</f>
        <v>--</v>
      </c>
      <c r="I5" s="154" t="str">
        <f>'Financial Inputs'!$C$70</f>
        <v>--</v>
      </c>
      <c r="J5" s="154" t="str">
        <f>'Financial Inputs'!$C$70</f>
        <v>--</v>
      </c>
      <c r="K5" s="154" t="str">
        <f>'Financial Inputs'!$C$70</f>
        <v>--</v>
      </c>
      <c r="L5" s="154" t="str">
        <f>'Financial Inputs'!$C$70</f>
        <v>--</v>
      </c>
      <c r="M5" s="154" t="str">
        <f>'Financial Inputs'!$C$70</f>
        <v>--</v>
      </c>
      <c r="N5" s="154" t="str">
        <f>'Financial Inputs'!$C$70</f>
        <v>--</v>
      </c>
      <c r="O5" s="154" t="str">
        <f>'Financial Inputs'!$C$57</f>
        <v>--</v>
      </c>
      <c r="P5" s="154" t="str">
        <f>'Financial Inputs'!$C$57</f>
        <v>--</v>
      </c>
      <c r="Q5" s="154" t="str">
        <f>'Financial Inputs'!$C$57</f>
        <v>--</v>
      </c>
      <c r="R5" s="154" t="str">
        <f>'Financial Inputs'!$C$57</f>
        <v>--</v>
      </c>
      <c r="S5" s="154" t="str">
        <f>'Financial Inputs'!$C$57</f>
        <v>--</v>
      </c>
      <c r="T5" s="154" t="str">
        <f>'Financial Inputs'!$C$57</f>
        <v>--</v>
      </c>
      <c r="U5" s="154" t="str">
        <f>'Financial Inputs'!$C$57</f>
        <v>--</v>
      </c>
      <c r="V5" s="154" t="str">
        <f>'Financial Inputs'!$C$57</f>
        <v>--</v>
      </c>
      <c r="W5" s="154" t="str">
        <f>'Financial Inputs'!$C$57</f>
        <v>--</v>
      </c>
      <c r="X5" s="154" t="str">
        <f>'Financial Inputs'!$C$57</f>
        <v>--</v>
      </c>
      <c r="Y5" s="154" t="str">
        <f>'Financial Inputs'!$C$57</f>
        <v>--</v>
      </c>
      <c r="Z5" s="154" t="str">
        <f>'Financial Inputs'!$C$57</f>
        <v>--</v>
      </c>
      <c r="AA5" s="154" t="str">
        <f>'Financial Inputs'!$C$44</f>
        <v>--</v>
      </c>
      <c r="AB5" s="154" t="str">
        <f>'Financial Inputs'!$C$44</f>
        <v>--</v>
      </c>
      <c r="AC5" s="154" t="str">
        <f>'Financial Inputs'!$C$44</f>
        <v>--</v>
      </c>
      <c r="AD5" s="154" t="str">
        <f>'Financial Inputs'!$C$44</f>
        <v>--</v>
      </c>
      <c r="AE5" s="154" t="str">
        <f>'Financial Inputs'!$C$44</f>
        <v>--</v>
      </c>
      <c r="AF5" s="154" t="str">
        <f>'Financial Inputs'!$C$44</f>
        <v>--</v>
      </c>
      <c r="AG5" s="154" t="str">
        <f>'Financial Inputs'!$C$44</f>
        <v>--</v>
      </c>
      <c r="AH5" s="154" t="str">
        <f>'Financial Inputs'!$C$44</f>
        <v>--</v>
      </c>
      <c r="AI5" s="154" t="str">
        <f>'Financial Inputs'!$C$44</f>
        <v>--</v>
      </c>
      <c r="AJ5" s="154" t="str">
        <f>'Financial Inputs'!$C$44</f>
        <v>--</v>
      </c>
      <c r="AK5" s="154" t="str">
        <f>'Financial Inputs'!$C$44</f>
        <v>--</v>
      </c>
      <c r="AL5" s="154" t="str">
        <f>'Financial Inputs'!$C$44</f>
        <v>--</v>
      </c>
      <c r="AM5" s="154" t="str">
        <f>'Financial Inputs'!$C$31</f>
        <v>--</v>
      </c>
      <c r="AN5" s="154" t="str">
        <f>'Financial Inputs'!$C$31</f>
        <v>--</v>
      </c>
      <c r="AO5" s="154" t="str">
        <f>'Financial Inputs'!$C$31</f>
        <v>--</v>
      </c>
      <c r="AP5" s="154" t="str">
        <f>'Financial Inputs'!$C$31</f>
        <v>--</v>
      </c>
      <c r="AQ5" s="154" t="str">
        <f>'Financial Inputs'!$C$31</f>
        <v>--</v>
      </c>
      <c r="AR5" s="154" t="str">
        <f>'Financial Inputs'!$C$31</f>
        <v>--</v>
      </c>
      <c r="AS5" s="154" t="str">
        <f>'Financial Inputs'!$C$31</f>
        <v>--</v>
      </c>
      <c r="AT5" s="154" t="str">
        <f>'Financial Inputs'!$C$31</f>
        <v>--</v>
      </c>
      <c r="AU5" s="154" t="str">
        <f>'Financial Inputs'!$C$31</f>
        <v>--</v>
      </c>
      <c r="AV5" s="154" t="str">
        <f>'Financial Inputs'!$C$31</f>
        <v>--</v>
      </c>
      <c r="AW5" s="154" t="str">
        <f>'Financial Inputs'!$C$31</f>
        <v>--</v>
      </c>
      <c r="AX5" s="154" t="str">
        <f>'Financial Inputs'!$C$31</f>
        <v>--</v>
      </c>
      <c r="AY5" s="154" t="str">
        <f>'Financial Inputs'!$C$18</f>
        <v>--</v>
      </c>
      <c r="AZ5" s="154" t="str">
        <f>'Financial Inputs'!$C$18</f>
        <v>--</v>
      </c>
      <c r="BA5" s="154" t="str">
        <f>'Financial Inputs'!$C$18</f>
        <v>--</v>
      </c>
      <c r="BB5" s="154" t="str">
        <f>'Financial Inputs'!$C$18</f>
        <v>--</v>
      </c>
      <c r="BC5" s="154" t="str">
        <f>'Financial Inputs'!$C$18</f>
        <v>--</v>
      </c>
      <c r="BD5" s="154" t="str">
        <f>'Financial Inputs'!$C$18</f>
        <v>--</v>
      </c>
      <c r="BE5" s="154" t="str">
        <f>'Financial Inputs'!$C$18</f>
        <v>--</v>
      </c>
      <c r="BF5" s="154" t="str">
        <f>'Financial Inputs'!$C$18</f>
        <v>--</v>
      </c>
      <c r="BG5" s="154" t="str">
        <f>'Financial Inputs'!$C$18</f>
        <v>--</v>
      </c>
      <c r="BH5" s="154" t="str">
        <f>'Financial Inputs'!$C$18</f>
        <v>--</v>
      </c>
      <c r="BI5" s="154" t="str">
        <f>'Financial Inputs'!$C$18</f>
        <v>--</v>
      </c>
      <c r="BJ5" s="154" t="str">
        <f>'Financial Inputs'!$C$18</f>
        <v>--</v>
      </c>
      <c r="BK5" s="154" t="str">
        <f>'Financial Inputs'!$C$5</f>
        <v>--</v>
      </c>
      <c r="BL5" s="154" t="str">
        <f>'Financial Inputs'!$C$5</f>
        <v>--</v>
      </c>
      <c r="BM5" s="154" t="str">
        <f>'Financial Inputs'!$C$5</f>
        <v>--</v>
      </c>
      <c r="BN5" s="154" t="str">
        <f>'Financial Inputs'!$C$5</f>
        <v>--</v>
      </c>
      <c r="BO5" s="154" t="str">
        <f>'Financial Inputs'!$C$5</f>
        <v>--</v>
      </c>
      <c r="BP5" s="154" t="str">
        <f>'Financial Inputs'!$C$5</f>
        <v>--</v>
      </c>
      <c r="BQ5" s="154" t="str">
        <f>'Financial Inputs'!$C$5</f>
        <v>--</v>
      </c>
      <c r="BR5" s="154" t="str">
        <f>'Financial Inputs'!$C$5</f>
        <v>--</v>
      </c>
      <c r="BS5" s="154" t="str">
        <f>'Financial Inputs'!$C$5</f>
        <v>--</v>
      </c>
      <c r="BT5" s="154" t="str">
        <f>'Financial Inputs'!$C$5</f>
        <v>--</v>
      </c>
      <c r="BU5" s="154" t="str">
        <f>'Financial Inputs'!$C$5</f>
        <v>--</v>
      </c>
      <c r="BV5" s="154" t="str">
        <f>'Financial Inputs'!$C$5</f>
        <v>--</v>
      </c>
    </row>
    <row r="6" spans="1:74" x14ac:dyDescent="0.35">
      <c r="B6" s="173" t="s">
        <v>81</v>
      </c>
      <c r="C6" s="39">
        <v>1</v>
      </c>
      <c r="D6" s="39">
        <v>2</v>
      </c>
      <c r="E6" s="39">
        <v>3</v>
      </c>
      <c r="F6" s="39">
        <v>4</v>
      </c>
      <c r="G6" s="39">
        <v>5</v>
      </c>
      <c r="H6" s="39">
        <v>6</v>
      </c>
      <c r="I6" s="39">
        <v>7</v>
      </c>
      <c r="J6" s="39">
        <v>8</v>
      </c>
      <c r="K6" s="39">
        <v>9</v>
      </c>
      <c r="L6" s="39">
        <v>10</v>
      </c>
      <c r="M6" s="39">
        <v>11</v>
      </c>
      <c r="N6" s="39">
        <v>12</v>
      </c>
      <c r="O6" s="39">
        <v>1</v>
      </c>
      <c r="P6" s="39">
        <v>2</v>
      </c>
      <c r="Q6" s="39">
        <v>3</v>
      </c>
      <c r="R6" s="39">
        <v>4</v>
      </c>
      <c r="S6" s="39">
        <v>5</v>
      </c>
      <c r="T6" s="39">
        <v>6</v>
      </c>
      <c r="U6" s="39">
        <v>7</v>
      </c>
      <c r="V6" s="39">
        <v>8</v>
      </c>
      <c r="W6" s="39">
        <v>9</v>
      </c>
      <c r="X6" s="39">
        <v>10</v>
      </c>
      <c r="Y6" s="39">
        <v>11</v>
      </c>
      <c r="Z6" s="39">
        <v>12</v>
      </c>
      <c r="AA6" s="39">
        <v>1</v>
      </c>
      <c r="AB6" s="39">
        <v>2</v>
      </c>
      <c r="AC6" s="39">
        <v>3</v>
      </c>
      <c r="AD6" s="39">
        <v>4</v>
      </c>
      <c r="AE6" s="39">
        <v>5</v>
      </c>
      <c r="AF6" s="39">
        <v>6</v>
      </c>
      <c r="AG6" s="39">
        <v>7</v>
      </c>
      <c r="AH6" s="39">
        <v>8</v>
      </c>
      <c r="AI6" s="39">
        <v>9</v>
      </c>
      <c r="AJ6" s="39">
        <v>10</v>
      </c>
      <c r="AK6" s="39">
        <v>11</v>
      </c>
      <c r="AL6" s="39">
        <v>12</v>
      </c>
      <c r="AM6" s="39">
        <v>1</v>
      </c>
      <c r="AN6" s="39">
        <v>2</v>
      </c>
      <c r="AO6" s="39">
        <v>3</v>
      </c>
      <c r="AP6" s="39">
        <v>4</v>
      </c>
      <c r="AQ6" s="39">
        <v>5</v>
      </c>
      <c r="AR6" s="39">
        <v>6</v>
      </c>
      <c r="AS6" s="39">
        <v>7</v>
      </c>
      <c r="AT6" s="39">
        <v>8</v>
      </c>
      <c r="AU6" s="39">
        <v>9</v>
      </c>
      <c r="AV6" s="39">
        <v>10</v>
      </c>
      <c r="AW6" s="39">
        <v>11</v>
      </c>
      <c r="AX6" s="39">
        <v>12</v>
      </c>
      <c r="AY6" s="39">
        <v>1</v>
      </c>
      <c r="AZ6" s="39">
        <v>2</v>
      </c>
      <c r="BA6" s="39">
        <v>3</v>
      </c>
      <c r="BB6" s="39">
        <v>4</v>
      </c>
      <c r="BC6" s="39">
        <v>5</v>
      </c>
      <c r="BD6" s="39">
        <v>6</v>
      </c>
      <c r="BE6" s="39">
        <v>7</v>
      </c>
      <c r="BF6" s="39">
        <v>8</v>
      </c>
      <c r="BG6" s="39">
        <v>9</v>
      </c>
      <c r="BH6" s="39">
        <v>10</v>
      </c>
      <c r="BI6" s="39">
        <v>11</v>
      </c>
      <c r="BJ6" s="39">
        <v>12</v>
      </c>
      <c r="BK6" s="39">
        <v>1</v>
      </c>
      <c r="BL6" s="39">
        <v>2</v>
      </c>
      <c r="BM6" s="39">
        <v>3</v>
      </c>
      <c r="BN6" s="39">
        <v>4</v>
      </c>
      <c r="BO6" s="39">
        <v>5</v>
      </c>
      <c r="BP6" s="39">
        <v>6</v>
      </c>
      <c r="BQ6" s="39">
        <v>7</v>
      </c>
      <c r="BR6" s="39">
        <v>8</v>
      </c>
      <c r="BS6" s="39">
        <v>9</v>
      </c>
      <c r="BT6" s="39">
        <v>10</v>
      </c>
      <c r="BU6" s="39">
        <v>11</v>
      </c>
      <c r="BV6" s="39">
        <v>12</v>
      </c>
    </row>
    <row r="7" spans="1:74" x14ac:dyDescent="0.35">
      <c r="B7" s="57"/>
      <c r="C7" s="48"/>
      <c r="D7" s="49"/>
      <c r="E7" s="49"/>
      <c r="F7" s="49"/>
      <c r="G7" s="49"/>
      <c r="H7" s="49"/>
      <c r="I7" s="49"/>
      <c r="J7" s="49"/>
      <c r="K7" s="49"/>
      <c r="L7" s="49"/>
      <c r="M7" s="49"/>
      <c r="N7" s="50"/>
      <c r="O7" s="48"/>
      <c r="P7" s="49"/>
      <c r="Q7" s="49"/>
      <c r="R7" s="49"/>
      <c r="S7" s="49"/>
      <c r="T7" s="49"/>
      <c r="U7" s="49"/>
      <c r="V7" s="49"/>
      <c r="W7" s="49"/>
      <c r="X7" s="49"/>
      <c r="Y7" s="49"/>
      <c r="Z7" s="50"/>
      <c r="AA7" s="48"/>
      <c r="AB7" s="49"/>
      <c r="AC7" s="49"/>
      <c r="AD7" s="49"/>
      <c r="AE7" s="49"/>
      <c r="AF7" s="49"/>
      <c r="AG7" s="49"/>
      <c r="AH7" s="49"/>
      <c r="AI7" s="49"/>
      <c r="AJ7" s="49"/>
      <c r="AK7" s="49"/>
      <c r="AL7" s="50"/>
      <c r="AM7" s="48"/>
      <c r="AN7" s="49"/>
      <c r="AO7" s="49"/>
      <c r="AP7" s="49"/>
      <c r="AQ7" s="49"/>
      <c r="AR7" s="49"/>
      <c r="AS7" s="49"/>
      <c r="AT7" s="49"/>
      <c r="AU7" s="49"/>
      <c r="AV7" s="49"/>
      <c r="AW7" s="49"/>
      <c r="AX7" s="50"/>
      <c r="AY7" s="48"/>
      <c r="AZ7" s="49"/>
      <c r="BA7" s="49"/>
      <c r="BB7" s="49"/>
      <c r="BC7" s="49"/>
      <c r="BD7" s="49"/>
      <c r="BE7" s="49"/>
      <c r="BF7" s="49"/>
      <c r="BG7" s="49"/>
      <c r="BH7" s="49"/>
      <c r="BI7" s="49"/>
      <c r="BJ7" s="50"/>
      <c r="BK7" s="48"/>
      <c r="BL7" s="49"/>
      <c r="BM7" s="49"/>
      <c r="BN7" s="49"/>
      <c r="BO7" s="49"/>
      <c r="BP7" s="49"/>
      <c r="BQ7" s="49"/>
      <c r="BR7" s="49"/>
      <c r="BS7" s="49"/>
      <c r="BT7" s="49"/>
      <c r="BU7" s="49"/>
      <c r="BV7" s="50"/>
    </row>
    <row r="8" spans="1:74" s="30" customFormat="1" x14ac:dyDescent="0.35">
      <c r="A8" s="29"/>
      <c r="B8" s="58" t="s">
        <v>55</v>
      </c>
      <c r="C8" s="54"/>
      <c r="D8" s="55"/>
      <c r="E8" s="55"/>
      <c r="F8" s="55"/>
      <c r="G8" s="55"/>
      <c r="H8" s="55"/>
      <c r="I8" s="55"/>
      <c r="J8" s="55"/>
      <c r="K8" s="55"/>
      <c r="L8" s="55"/>
      <c r="M8" s="55"/>
      <c r="N8" s="56"/>
      <c r="O8" s="54"/>
      <c r="P8" s="55"/>
      <c r="Q8" s="55"/>
      <c r="R8" s="55"/>
      <c r="S8" s="55"/>
      <c r="T8" s="55"/>
      <c r="U8" s="55"/>
      <c r="V8" s="55"/>
      <c r="W8" s="55"/>
      <c r="X8" s="55"/>
      <c r="Y8" s="55"/>
      <c r="Z8" s="56"/>
      <c r="AA8" s="54"/>
      <c r="AB8" s="55"/>
      <c r="AC8" s="55"/>
      <c r="AD8" s="55"/>
      <c r="AE8" s="55"/>
      <c r="AF8" s="55"/>
      <c r="AG8" s="55"/>
      <c r="AH8" s="55"/>
      <c r="AI8" s="55"/>
      <c r="AJ8" s="55"/>
      <c r="AK8" s="55"/>
      <c r="AL8" s="56"/>
      <c r="AM8" s="54"/>
      <c r="AN8" s="55"/>
      <c r="AO8" s="55"/>
      <c r="AP8" s="55"/>
      <c r="AQ8" s="55"/>
      <c r="AR8" s="55"/>
      <c r="AS8" s="55"/>
      <c r="AT8" s="55"/>
      <c r="AU8" s="55"/>
      <c r="AV8" s="55"/>
      <c r="AW8" s="55"/>
      <c r="AX8" s="56"/>
      <c r="AY8" s="54"/>
      <c r="AZ8" s="55"/>
      <c r="BA8" s="55"/>
      <c r="BB8" s="55"/>
      <c r="BC8" s="55"/>
      <c r="BD8" s="55"/>
      <c r="BE8" s="55"/>
      <c r="BF8" s="55"/>
      <c r="BG8" s="55"/>
      <c r="BH8" s="55"/>
      <c r="BI8" s="55"/>
      <c r="BJ8" s="56"/>
      <c r="BK8" s="54"/>
      <c r="BL8" s="55"/>
      <c r="BM8" s="55"/>
      <c r="BN8" s="55"/>
      <c r="BO8" s="55"/>
      <c r="BP8" s="55"/>
      <c r="BQ8" s="55"/>
      <c r="BR8" s="55"/>
      <c r="BS8" s="55"/>
      <c r="BT8" s="55"/>
      <c r="BU8" s="55"/>
      <c r="BV8" s="56"/>
    </row>
    <row r="9" spans="1:74" s="30" customFormat="1" x14ac:dyDescent="0.35">
      <c r="A9" s="29"/>
      <c r="B9" s="57"/>
      <c r="C9" s="48"/>
      <c r="D9" s="49"/>
      <c r="E9" s="49"/>
      <c r="F9" s="49"/>
      <c r="G9" s="49"/>
      <c r="H9" s="49"/>
      <c r="I9" s="49"/>
      <c r="J9" s="49"/>
      <c r="K9" s="49"/>
      <c r="L9" s="49"/>
      <c r="M9" s="49"/>
      <c r="N9" s="50"/>
      <c r="O9" s="48"/>
      <c r="P9" s="49"/>
      <c r="Q9" s="49"/>
      <c r="R9" s="49"/>
      <c r="S9" s="49"/>
      <c r="T9" s="49"/>
      <c r="U9" s="49"/>
      <c r="V9" s="49"/>
      <c r="W9" s="49"/>
      <c r="X9" s="49"/>
      <c r="Y9" s="49"/>
      <c r="Z9" s="50"/>
      <c r="AA9" s="48"/>
      <c r="AB9" s="49"/>
      <c r="AC9" s="49"/>
      <c r="AD9" s="49"/>
      <c r="AE9" s="49"/>
      <c r="AF9" s="49"/>
      <c r="AG9" s="49"/>
      <c r="AH9" s="49"/>
      <c r="AI9" s="49"/>
      <c r="AJ9" s="49"/>
      <c r="AK9" s="49"/>
      <c r="AL9" s="50"/>
      <c r="AM9" s="48"/>
      <c r="AN9" s="49"/>
      <c r="AO9" s="49"/>
      <c r="AP9" s="49"/>
      <c r="AQ9" s="49"/>
      <c r="AR9" s="49"/>
      <c r="AS9" s="49"/>
      <c r="AT9" s="49"/>
      <c r="AU9" s="49"/>
      <c r="AV9" s="49"/>
      <c r="AW9" s="49"/>
      <c r="AX9" s="50"/>
      <c r="AY9" s="48"/>
      <c r="AZ9" s="49"/>
      <c r="BA9" s="49"/>
      <c r="BB9" s="49"/>
      <c r="BC9" s="49"/>
      <c r="BD9" s="49"/>
      <c r="BE9" s="49"/>
      <c r="BF9" s="49"/>
      <c r="BG9" s="49"/>
      <c r="BH9" s="49"/>
      <c r="BI9" s="49"/>
      <c r="BJ9" s="50"/>
      <c r="BK9" s="48"/>
      <c r="BL9" s="49"/>
      <c r="BM9" s="49"/>
      <c r="BN9" s="49"/>
      <c r="BO9" s="49"/>
      <c r="BP9" s="49"/>
      <c r="BQ9" s="49"/>
      <c r="BR9" s="49"/>
      <c r="BS9" s="49"/>
      <c r="BT9" s="49"/>
      <c r="BU9" s="49"/>
      <c r="BV9" s="50"/>
    </row>
    <row r="10" spans="1:74" s="30" customFormat="1" x14ac:dyDescent="0.35">
      <c r="A10" s="29"/>
      <c r="B10" s="59" t="s">
        <v>56</v>
      </c>
      <c r="C10" s="48"/>
      <c r="D10" s="49"/>
      <c r="E10" s="49"/>
      <c r="F10" s="49"/>
      <c r="G10" s="49"/>
      <c r="H10" s="49"/>
      <c r="I10" s="49"/>
      <c r="J10" s="49"/>
      <c r="K10" s="49"/>
      <c r="L10" s="49"/>
      <c r="M10" s="49"/>
      <c r="N10" s="50"/>
      <c r="O10" s="48"/>
      <c r="P10" s="49"/>
      <c r="Q10" s="49"/>
      <c r="R10" s="49"/>
      <c r="S10" s="49"/>
      <c r="T10" s="49"/>
      <c r="U10" s="49"/>
      <c r="V10" s="49"/>
      <c r="W10" s="49"/>
      <c r="X10" s="49"/>
      <c r="Y10" s="49"/>
      <c r="Z10" s="50"/>
      <c r="AA10" s="48"/>
      <c r="AB10" s="49"/>
      <c r="AC10" s="49"/>
      <c r="AD10" s="49"/>
      <c r="AE10" s="49"/>
      <c r="AF10" s="49"/>
      <c r="AG10" s="49"/>
      <c r="AH10" s="49"/>
      <c r="AI10" s="49"/>
      <c r="AJ10" s="49"/>
      <c r="AK10" s="49"/>
      <c r="AL10" s="50"/>
      <c r="AM10" s="48"/>
      <c r="AN10" s="49"/>
      <c r="AO10" s="49"/>
      <c r="AP10" s="49"/>
      <c r="AQ10" s="49"/>
      <c r="AR10" s="49"/>
      <c r="AS10" s="49"/>
      <c r="AT10" s="49"/>
      <c r="AU10" s="49"/>
      <c r="AV10" s="49"/>
      <c r="AW10" s="49"/>
      <c r="AX10" s="50"/>
      <c r="AY10" s="48"/>
      <c r="AZ10" s="49"/>
      <c r="BA10" s="49"/>
      <c r="BB10" s="49"/>
      <c r="BC10" s="49"/>
      <c r="BD10" s="49"/>
      <c r="BE10" s="49"/>
      <c r="BF10" s="49"/>
      <c r="BG10" s="49"/>
      <c r="BH10" s="49"/>
      <c r="BI10" s="49"/>
      <c r="BJ10" s="50"/>
      <c r="BK10" s="48"/>
      <c r="BL10" s="49"/>
      <c r="BM10" s="49"/>
      <c r="BN10" s="49"/>
      <c r="BO10" s="49"/>
      <c r="BP10" s="49"/>
      <c r="BQ10" s="49"/>
      <c r="BR10" s="49"/>
      <c r="BS10" s="49"/>
      <c r="BT10" s="49"/>
      <c r="BU10" s="49"/>
      <c r="BV10" s="50"/>
    </row>
    <row r="11" spans="1:74" s="107" customFormat="1" x14ac:dyDescent="0.35">
      <c r="A11" s="142"/>
      <c r="B11" s="143" t="s">
        <v>57</v>
      </c>
      <c r="C11" s="144" t="str">
        <f>'Financial Inputs Clean'!C78</f>
        <v/>
      </c>
      <c r="D11" s="118" t="str">
        <f>'Financial Inputs Clean'!D78</f>
        <v/>
      </c>
      <c r="E11" s="118" t="str">
        <f>'Financial Inputs Clean'!E78</f>
        <v/>
      </c>
      <c r="F11" s="118" t="str">
        <f>'Financial Inputs Clean'!F78</f>
        <v/>
      </c>
      <c r="G11" s="118" t="str">
        <f>'Financial Inputs Clean'!G78</f>
        <v/>
      </c>
      <c r="H11" s="118" t="str">
        <f>'Financial Inputs Clean'!H78</f>
        <v/>
      </c>
      <c r="I11" s="118" t="str">
        <f>'Financial Inputs Clean'!I78</f>
        <v/>
      </c>
      <c r="J11" s="118" t="str">
        <f>'Financial Inputs Clean'!J78</f>
        <v/>
      </c>
      <c r="K11" s="118" t="str">
        <f>'Financial Inputs Clean'!K78</f>
        <v/>
      </c>
      <c r="L11" s="118" t="str">
        <f>'Financial Inputs Clean'!L78</f>
        <v/>
      </c>
      <c r="M11" s="118" t="str">
        <f>'Financial Inputs Clean'!M78</f>
        <v/>
      </c>
      <c r="N11" s="119" t="str">
        <f>'Financial Inputs Clean'!N78</f>
        <v/>
      </c>
      <c r="O11" s="144" t="str">
        <f>'Financial Inputs Clean'!C65</f>
        <v/>
      </c>
      <c r="P11" s="118" t="str">
        <f>'Financial Inputs Clean'!D65</f>
        <v/>
      </c>
      <c r="Q11" s="118" t="str">
        <f>'Financial Inputs Clean'!E65</f>
        <v/>
      </c>
      <c r="R11" s="118" t="str">
        <f>'Financial Inputs Clean'!F65</f>
        <v/>
      </c>
      <c r="S11" s="118" t="str">
        <f>'Financial Inputs Clean'!G65</f>
        <v/>
      </c>
      <c r="T11" s="118" t="str">
        <f>'Financial Inputs Clean'!H65</f>
        <v/>
      </c>
      <c r="U11" s="118" t="str">
        <f>'Financial Inputs Clean'!I65</f>
        <v/>
      </c>
      <c r="V11" s="118" t="str">
        <f>'Financial Inputs Clean'!J65</f>
        <v/>
      </c>
      <c r="W11" s="118" t="str">
        <f>'Financial Inputs Clean'!K65</f>
        <v/>
      </c>
      <c r="X11" s="118" t="str">
        <f>'Financial Inputs Clean'!L65</f>
        <v/>
      </c>
      <c r="Y11" s="118" t="str">
        <f>'Financial Inputs Clean'!M65</f>
        <v/>
      </c>
      <c r="Z11" s="119" t="str">
        <f>'Financial Inputs Clean'!N65</f>
        <v/>
      </c>
      <c r="AA11" s="144" t="str">
        <f>'Financial Inputs Clean'!C52</f>
        <v/>
      </c>
      <c r="AB11" s="118" t="str">
        <f>'Financial Inputs Clean'!D52</f>
        <v/>
      </c>
      <c r="AC11" s="118" t="str">
        <f>'Financial Inputs Clean'!E52</f>
        <v/>
      </c>
      <c r="AD11" s="118" t="str">
        <f>'Financial Inputs Clean'!F52</f>
        <v/>
      </c>
      <c r="AE11" s="118" t="str">
        <f>'Financial Inputs Clean'!G52</f>
        <v/>
      </c>
      <c r="AF11" s="118" t="str">
        <f>'Financial Inputs Clean'!H52</f>
        <v/>
      </c>
      <c r="AG11" s="118" t="str">
        <f>'Financial Inputs Clean'!I52</f>
        <v/>
      </c>
      <c r="AH11" s="118" t="str">
        <f>'Financial Inputs Clean'!J52</f>
        <v/>
      </c>
      <c r="AI11" s="118" t="str">
        <f>'Financial Inputs Clean'!K52</f>
        <v/>
      </c>
      <c r="AJ11" s="118" t="str">
        <f>'Financial Inputs Clean'!L52</f>
        <v/>
      </c>
      <c r="AK11" s="118" t="str">
        <f>'Financial Inputs Clean'!M52</f>
        <v/>
      </c>
      <c r="AL11" s="119" t="str">
        <f>'Financial Inputs Clean'!N52</f>
        <v/>
      </c>
      <c r="AM11" s="144" t="str">
        <f>'Financial Inputs Clean'!C39</f>
        <v/>
      </c>
      <c r="AN11" s="118" t="str">
        <f>'Financial Inputs Clean'!D39</f>
        <v/>
      </c>
      <c r="AO11" s="118" t="str">
        <f>'Financial Inputs Clean'!E39</f>
        <v/>
      </c>
      <c r="AP11" s="118" t="str">
        <f>'Financial Inputs Clean'!F39</f>
        <v/>
      </c>
      <c r="AQ11" s="118" t="str">
        <f>'Financial Inputs Clean'!G39</f>
        <v/>
      </c>
      <c r="AR11" s="118" t="str">
        <f>'Financial Inputs Clean'!H39</f>
        <v/>
      </c>
      <c r="AS11" s="118" t="str">
        <f>'Financial Inputs Clean'!I39</f>
        <v/>
      </c>
      <c r="AT11" s="118" t="str">
        <f>'Financial Inputs Clean'!J39</f>
        <v/>
      </c>
      <c r="AU11" s="118" t="str">
        <f>'Financial Inputs Clean'!K39</f>
        <v/>
      </c>
      <c r="AV11" s="118" t="str">
        <f>'Financial Inputs Clean'!L39</f>
        <v/>
      </c>
      <c r="AW11" s="118" t="str">
        <f>'Financial Inputs Clean'!M39</f>
        <v/>
      </c>
      <c r="AX11" s="119" t="str">
        <f>'Financial Inputs Clean'!N39</f>
        <v/>
      </c>
      <c r="AY11" s="144" t="str">
        <f>'Financial Inputs Clean'!C26</f>
        <v/>
      </c>
      <c r="AZ11" s="118" t="str">
        <f>'Financial Inputs Clean'!D26</f>
        <v/>
      </c>
      <c r="BA11" s="118" t="str">
        <f>'Financial Inputs Clean'!E26</f>
        <v/>
      </c>
      <c r="BB11" s="118" t="str">
        <f>'Financial Inputs Clean'!F26</f>
        <v/>
      </c>
      <c r="BC11" s="118" t="str">
        <f>'Financial Inputs Clean'!G26</f>
        <v/>
      </c>
      <c r="BD11" s="118" t="str">
        <f>'Financial Inputs Clean'!H26</f>
        <v/>
      </c>
      <c r="BE11" s="118" t="str">
        <f>'Financial Inputs Clean'!I26</f>
        <v/>
      </c>
      <c r="BF11" s="118" t="str">
        <f>'Financial Inputs Clean'!J26</f>
        <v/>
      </c>
      <c r="BG11" s="118" t="str">
        <f>'Financial Inputs Clean'!K26</f>
        <v/>
      </c>
      <c r="BH11" s="118" t="str">
        <f>'Financial Inputs Clean'!L26</f>
        <v/>
      </c>
      <c r="BI11" s="118" t="str">
        <f>'Financial Inputs Clean'!M26</f>
        <v/>
      </c>
      <c r="BJ11" s="119" t="str">
        <f>'Financial Inputs Clean'!N26</f>
        <v/>
      </c>
      <c r="BK11" s="144" t="str">
        <f>'Financial Inputs Clean'!C13</f>
        <v/>
      </c>
      <c r="BL11" s="118" t="str">
        <f>'Financial Inputs Clean'!D13</f>
        <v/>
      </c>
      <c r="BM11" s="118" t="str">
        <f>'Financial Inputs Clean'!E13</f>
        <v/>
      </c>
      <c r="BN11" s="118" t="str">
        <f>'Financial Inputs Clean'!F13</f>
        <v/>
      </c>
      <c r="BO11" s="118" t="str">
        <f>'Financial Inputs Clean'!G13</f>
        <v/>
      </c>
      <c r="BP11" s="118" t="str">
        <f>'Financial Inputs Clean'!H13</f>
        <v/>
      </c>
      <c r="BQ11" s="118" t="str">
        <f>'Financial Inputs Clean'!I13</f>
        <v/>
      </c>
      <c r="BR11" s="118" t="str">
        <f>'Financial Inputs Clean'!J13</f>
        <v/>
      </c>
      <c r="BS11" s="118" t="str">
        <f>'Financial Inputs Clean'!K13</f>
        <v/>
      </c>
      <c r="BT11" s="118" t="str">
        <f>'Financial Inputs Clean'!L13</f>
        <v/>
      </c>
      <c r="BU11" s="118" t="str">
        <f>'Financial Inputs Clean'!M13</f>
        <v/>
      </c>
      <c r="BV11" s="119" t="str">
        <f>'Financial Inputs Clean'!N13</f>
        <v/>
      </c>
    </row>
    <row r="12" spans="1:74" s="107" customFormat="1" x14ac:dyDescent="0.35">
      <c r="A12" s="142"/>
      <c r="B12" s="143" t="s">
        <v>74</v>
      </c>
      <c r="C12" s="145" t="str">
        <f>IFERROR(C13-C11,"")</f>
        <v/>
      </c>
      <c r="D12" s="125" t="str">
        <f t="shared" ref="D12:BJ12" si="0">IFERROR(D13-D11,"")</f>
        <v/>
      </c>
      <c r="E12" s="125" t="str">
        <f t="shared" si="0"/>
        <v/>
      </c>
      <c r="F12" s="125" t="str">
        <f t="shared" si="0"/>
        <v/>
      </c>
      <c r="G12" s="125" t="str">
        <f t="shared" si="0"/>
        <v/>
      </c>
      <c r="H12" s="125" t="str">
        <f t="shared" si="0"/>
        <v/>
      </c>
      <c r="I12" s="125" t="str">
        <f t="shared" si="0"/>
        <v/>
      </c>
      <c r="J12" s="125" t="str">
        <f t="shared" si="0"/>
        <v/>
      </c>
      <c r="K12" s="125" t="str">
        <f t="shared" si="0"/>
        <v/>
      </c>
      <c r="L12" s="125" t="str">
        <f t="shared" si="0"/>
        <v/>
      </c>
      <c r="M12" s="125" t="str">
        <f t="shared" si="0"/>
        <v/>
      </c>
      <c r="N12" s="126" t="str">
        <f t="shared" si="0"/>
        <v/>
      </c>
      <c r="O12" s="145" t="str">
        <f t="shared" si="0"/>
        <v/>
      </c>
      <c r="P12" s="125" t="str">
        <f t="shared" si="0"/>
        <v/>
      </c>
      <c r="Q12" s="125" t="str">
        <f t="shared" si="0"/>
        <v/>
      </c>
      <c r="R12" s="125" t="str">
        <f t="shared" si="0"/>
        <v/>
      </c>
      <c r="S12" s="125" t="str">
        <f t="shared" si="0"/>
        <v/>
      </c>
      <c r="T12" s="125" t="str">
        <f t="shared" si="0"/>
        <v/>
      </c>
      <c r="U12" s="125" t="str">
        <f t="shared" si="0"/>
        <v/>
      </c>
      <c r="V12" s="125" t="str">
        <f t="shared" si="0"/>
        <v/>
      </c>
      <c r="W12" s="125" t="str">
        <f t="shared" si="0"/>
        <v/>
      </c>
      <c r="X12" s="125" t="str">
        <f t="shared" si="0"/>
        <v/>
      </c>
      <c r="Y12" s="125" t="str">
        <f t="shared" si="0"/>
        <v/>
      </c>
      <c r="Z12" s="126" t="str">
        <f t="shared" si="0"/>
        <v/>
      </c>
      <c r="AA12" s="145" t="str">
        <f t="shared" si="0"/>
        <v/>
      </c>
      <c r="AB12" s="125" t="str">
        <f t="shared" si="0"/>
        <v/>
      </c>
      <c r="AC12" s="125" t="str">
        <f t="shared" si="0"/>
        <v/>
      </c>
      <c r="AD12" s="125" t="str">
        <f t="shared" si="0"/>
        <v/>
      </c>
      <c r="AE12" s="125" t="str">
        <f t="shared" si="0"/>
        <v/>
      </c>
      <c r="AF12" s="125" t="str">
        <f t="shared" si="0"/>
        <v/>
      </c>
      <c r="AG12" s="125" t="str">
        <f t="shared" si="0"/>
        <v/>
      </c>
      <c r="AH12" s="125" t="str">
        <f t="shared" si="0"/>
        <v/>
      </c>
      <c r="AI12" s="125" t="str">
        <f t="shared" si="0"/>
        <v/>
      </c>
      <c r="AJ12" s="125" t="str">
        <f t="shared" si="0"/>
        <v/>
      </c>
      <c r="AK12" s="125" t="str">
        <f t="shared" si="0"/>
        <v/>
      </c>
      <c r="AL12" s="126" t="str">
        <f t="shared" si="0"/>
        <v/>
      </c>
      <c r="AM12" s="145" t="str">
        <f t="shared" si="0"/>
        <v/>
      </c>
      <c r="AN12" s="125" t="str">
        <f t="shared" si="0"/>
        <v/>
      </c>
      <c r="AO12" s="125" t="str">
        <f t="shared" si="0"/>
        <v/>
      </c>
      <c r="AP12" s="125" t="str">
        <f t="shared" si="0"/>
        <v/>
      </c>
      <c r="AQ12" s="125" t="str">
        <f t="shared" si="0"/>
        <v/>
      </c>
      <c r="AR12" s="125" t="str">
        <f t="shared" si="0"/>
        <v/>
      </c>
      <c r="AS12" s="125" t="str">
        <f t="shared" si="0"/>
        <v/>
      </c>
      <c r="AT12" s="125" t="str">
        <f t="shared" si="0"/>
        <v/>
      </c>
      <c r="AU12" s="125" t="str">
        <f t="shared" si="0"/>
        <v/>
      </c>
      <c r="AV12" s="125" t="str">
        <f t="shared" si="0"/>
        <v/>
      </c>
      <c r="AW12" s="125" t="str">
        <f t="shared" si="0"/>
        <v/>
      </c>
      <c r="AX12" s="126" t="str">
        <f t="shared" si="0"/>
        <v/>
      </c>
      <c r="AY12" s="145" t="str">
        <f t="shared" si="0"/>
        <v/>
      </c>
      <c r="AZ12" s="125" t="str">
        <f t="shared" si="0"/>
        <v/>
      </c>
      <c r="BA12" s="125" t="str">
        <f t="shared" si="0"/>
        <v/>
      </c>
      <c r="BB12" s="125" t="str">
        <f t="shared" si="0"/>
        <v/>
      </c>
      <c r="BC12" s="125" t="str">
        <f t="shared" si="0"/>
        <v/>
      </c>
      <c r="BD12" s="125" t="str">
        <f t="shared" si="0"/>
        <v/>
      </c>
      <c r="BE12" s="125" t="str">
        <f t="shared" si="0"/>
        <v/>
      </c>
      <c r="BF12" s="125" t="str">
        <f t="shared" si="0"/>
        <v/>
      </c>
      <c r="BG12" s="125" t="str">
        <f t="shared" si="0"/>
        <v/>
      </c>
      <c r="BH12" s="125" t="str">
        <f t="shared" si="0"/>
        <v/>
      </c>
      <c r="BI12" s="125" t="str">
        <f t="shared" si="0"/>
        <v/>
      </c>
      <c r="BJ12" s="126" t="str">
        <f t="shared" si="0"/>
        <v/>
      </c>
      <c r="BK12" s="145" t="str">
        <f>IFERROR(BK13-BK11,"")</f>
        <v/>
      </c>
      <c r="BL12" s="125" t="str">
        <f t="shared" ref="BL12:BV12" si="1">IFERROR(BL13-BL11,"")</f>
        <v/>
      </c>
      <c r="BM12" s="125" t="str">
        <f t="shared" si="1"/>
        <v/>
      </c>
      <c r="BN12" s="125" t="str">
        <f t="shared" si="1"/>
        <v/>
      </c>
      <c r="BO12" s="125" t="str">
        <f t="shared" si="1"/>
        <v/>
      </c>
      <c r="BP12" s="125" t="str">
        <f t="shared" si="1"/>
        <v/>
      </c>
      <c r="BQ12" s="125" t="str">
        <f t="shared" si="1"/>
        <v/>
      </c>
      <c r="BR12" s="125" t="str">
        <f t="shared" si="1"/>
        <v/>
      </c>
      <c r="BS12" s="125" t="str">
        <f t="shared" si="1"/>
        <v/>
      </c>
      <c r="BT12" s="125" t="str">
        <f t="shared" si="1"/>
        <v/>
      </c>
      <c r="BU12" s="125" t="str">
        <f t="shared" si="1"/>
        <v/>
      </c>
      <c r="BV12" s="126" t="str">
        <f t="shared" si="1"/>
        <v/>
      </c>
    </row>
    <row r="13" spans="1:74" s="32" customFormat="1" x14ac:dyDescent="0.35">
      <c r="A13" s="31"/>
      <c r="B13" s="61" t="s">
        <v>58</v>
      </c>
      <c r="C13" s="63" t="str">
        <f>C20</f>
        <v/>
      </c>
      <c r="D13" s="64" t="str">
        <f t="shared" ref="D13:N13" si="2">D20</f>
        <v/>
      </c>
      <c r="E13" s="64" t="str">
        <f t="shared" si="2"/>
        <v/>
      </c>
      <c r="F13" s="64" t="str">
        <f t="shared" si="2"/>
        <v/>
      </c>
      <c r="G13" s="64" t="str">
        <f t="shared" si="2"/>
        <v/>
      </c>
      <c r="H13" s="64" t="str">
        <f t="shared" si="2"/>
        <v/>
      </c>
      <c r="I13" s="64" t="str">
        <f t="shared" si="2"/>
        <v/>
      </c>
      <c r="J13" s="64" t="str">
        <f t="shared" si="2"/>
        <v/>
      </c>
      <c r="K13" s="64" t="str">
        <f t="shared" si="2"/>
        <v/>
      </c>
      <c r="L13" s="64" t="str">
        <f t="shared" si="2"/>
        <v/>
      </c>
      <c r="M13" s="64" t="str">
        <f t="shared" si="2"/>
        <v/>
      </c>
      <c r="N13" s="65" t="str">
        <f t="shared" si="2"/>
        <v/>
      </c>
      <c r="O13" s="63" t="str">
        <f t="shared" ref="O13:BV13" si="3">O20</f>
        <v/>
      </c>
      <c r="P13" s="64" t="str">
        <f t="shared" ref="P13:Z13" si="4">P20</f>
        <v/>
      </c>
      <c r="Q13" s="64" t="str">
        <f t="shared" si="4"/>
        <v/>
      </c>
      <c r="R13" s="64" t="str">
        <f t="shared" si="4"/>
        <v/>
      </c>
      <c r="S13" s="64" t="str">
        <f t="shared" si="4"/>
        <v/>
      </c>
      <c r="T13" s="64" t="str">
        <f t="shared" si="4"/>
        <v/>
      </c>
      <c r="U13" s="64" t="str">
        <f t="shared" si="4"/>
        <v/>
      </c>
      <c r="V13" s="64" t="str">
        <f t="shared" si="4"/>
        <v/>
      </c>
      <c r="W13" s="64" t="str">
        <f t="shared" si="4"/>
        <v/>
      </c>
      <c r="X13" s="64" t="str">
        <f t="shared" si="4"/>
        <v/>
      </c>
      <c r="Y13" s="64" t="str">
        <f t="shared" si="4"/>
        <v/>
      </c>
      <c r="Z13" s="65" t="str">
        <f t="shared" si="4"/>
        <v/>
      </c>
      <c r="AA13" s="63" t="str">
        <f t="shared" si="3"/>
        <v/>
      </c>
      <c r="AB13" s="64" t="str">
        <f t="shared" ref="AB13:AL13" si="5">AB20</f>
        <v/>
      </c>
      <c r="AC13" s="64" t="str">
        <f t="shared" si="5"/>
        <v/>
      </c>
      <c r="AD13" s="64" t="str">
        <f t="shared" si="5"/>
        <v/>
      </c>
      <c r="AE13" s="64" t="str">
        <f t="shared" si="5"/>
        <v/>
      </c>
      <c r="AF13" s="64" t="str">
        <f t="shared" si="5"/>
        <v/>
      </c>
      <c r="AG13" s="64" t="str">
        <f t="shared" si="5"/>
        <v/>
      </c>
      <c r="AH13" s="64" t="str">
        <f t="shared" si="5"/>
        <v/>
      </c>
      <c r="AI13" s="64" t="str">
        <f t="shared" si="5"/>
        <v/>
      </c>
      <c r="AJ13" s="64" t="str">
        <f t="shared" si="5"/>
        <v/>
      </c>
      <c r="AK13" s="64" t="str">
        <f t="shared" si="5"/>
        <v/>
      </c>
      <c r="AL13" s="65" t="str">
        <f t="shared" si="5"/>
        <v/>
      </c>
      <c r="AM13" s="63" t="str">
        <f t="shared" si="3"/>
        <v/>
      </c>
      <c r="AN13" s="64" t="str">
        <f t="shared" si="3"/>
        <v/>
      </c>
      <c r="AO13" s="64" t="str">
        <f t="shared" si="3"/>
        <v/>
      </c>
      <c r="AP13" s="64" t="str">
        <f t="shared" si="3"/>
        <v/>
      </c>
      <c r="AQ13" s="64" t="str">
        <f t="shared" si="3"/>
        <v/>
      </c>
      <c r="AR13" s="64" t="str">
        <f t="shared" si="3"/>
        <v/>
      </c>
      <c r="AS13" s="64" t="str">
        <f t="shared" si="3"/>
        <v/>
      </c>
      <c r="AT13" s="64" t="str">
        <f t="shared" si="3"/>
        <v/>
      </c>
      <c r="AU13" s="64" t="str">
        <f t="shared" si="3"/>
        <v/>
      </c>
      <c r="AV13" s="64" t="str">
        <f t="shared" si="3"/>
        <v/>
      </c>
      <c r="AW13" s="64" t="str">
        <f t="shared" si="3"/>
        <v/>
      </c>
      <c r="AX13" s="65" t="str">
        <f t="shared" si="3"/>
        <v/>
      </c>
      <c r="AY13" s="63" t="str">
        <f t="shared" si="3"/>
        <v/>
      </c>
      <c r="AZ13" s="64" t="str">
        <f t="shared" si="3"/>
        <v/>
      </c>
      <c r="BA13" s="64" t="str">
        <f t="shared" si="3"/>
        <v/>
      </c>
      <c r="BB13" s="64" t="str">
        <f t="shared" si="3"/>
        <v/>
      </c>
      <c r="BC13" s="64" t="str">
        <f t="shared" si="3"/>
        <v/>
      </c>
      <c r="BD13" s="64" t="str">
        <f t="shared" si="3"/>
        <v/>
      </c>
      <c r="BE13" s="64" t="str">
        <f t="shared" si="3"/>
        <v/>
      </c>
      <c r="BF13" s="64" t="str">
        <f t="shared" si="3"/>
        <v/>
      </c>
      <c r="BG13" s="64" t="str">
        <f t="shared" si="3"/>
        <v/>
      </c>
      <c r="BH13" s="64" t="str">
        <f t="shared" si="3"/>
        <v/>
      </c>
      <c r="BI13" s="64" t="str">
        <f t="shared" si="3"/>
        <v/>
      </c>
      <c r="BJ13" s="65" t="str">
        <f t="shared" si="3"/>
        <v/>
      </c>
      <c r="BK13" s="63" t="str">
        <f>BK20</f>
        <v/>
      </c>
      <c r="BL13" s="64" t="str">
        <f t="shared" si="3"/>
        <v/>
      </c>
      <c r="BM13" s="64" t="str">
        <f t="shared" si="3"/>
        <v/>
      </c>
      <c r="BN13" s="64" t="str">
        <f t="shared" si="3"/>
        <v/>
      </c>
      <c r="BO13" s="64" t="str">
        <f t="shared" si="3"/>
        <v/>
      </c>
      <c r="BP13" s="64" t="str">
        <f t="shared" si="3"/>
        <v/>
      </c>
      <c r="BQ13" s="64" t="str">
        <f t="shared" si="3"/>
        <v/>
      </c>
      <c r="BR13" s="64" t="str">
        <f t="shared" si="3"/>
        <v/>
      </c>
      <c r="BS13" s="64" t="str">
        <f t="shared" si="3"/>
        <v/>
      </c>
      <c r="BT13" s="64" t="str">
        <f t="shared" si="3"/>
        <v/>
      </c>
      <c r="BU13" s="64" t="str">
        <f t="shared" si="3"/>
        <v/>
      </c>
      <c r="BV13" s="65" t="str">
        <f t="shared" si="3"/>
        <v/>
      </c>
    </row>
    <row r="14" spans="1:74" s="30" customFormat="1" x14ac:dyDescent="0.35">
      <c r="A14" s="29"/>
      <c r="B14" s="57"/>
      <c r="C14" s="48"/>
      <c r="D14" s="49"/>
      <c r="E14" s="49"/>
      <c r="F14" s="49"/>
      <c r="G14" s="49"/>
      <c r="H14" s="49"/>
      <c r="I14" s="49"/>
      <c r="J14" s="49"/>
      <c r="K14" s="49"/>
      <c r="L14" s="49"/>
      <c r="M14" s="49"/>
      <c r="N14" s="50"/>
      <c r="O14" s="48"/>
      <c r="P14" s="49"/>
      <c r="Q14" s="49"/>
      <c r="R14" s="49"/>
      <c r="S14" s="49"/>
      <c r="T14" s="49"/>
      <c r="U14" s="49"/>
      <c r="V14" s="49"/>
      <c r="W14" s="49"/>
      <c r="X14" s="49"/>
      <c r="Y14" s="49"/>
      <c r="Z14" s="50"/>
      <c r="AA14" s="48"/>
      <c r="AB14" s="49"/>
      <c r="AC14" s="49"/>
      <c r="AD14" s="49"/>
      <c r="AE14" s="49"/>
      <c r="AF14" s="49"/>
      <c r="AG14" s="49"/>
      <c r="AH14" s="49"/>
      <c r="AI14" s="49"/>
      <c r="AJ14" s="49"/>
      <c r="AK14" s="49"/>
      <c r="AL14" s="50"/>
      <c r="AM14" s="48"/>
      <c r="AN14" s="49"/>
      <c r="AO14" s="49"/>
      <c r="AP14" s="49"/>
      <c r="AQ14" s="49"/>
      <c r="AR14" s="49"/>
      <c r="AS14" s="49"/>
      <c r="AT14" s="49"/>
      <c r="AU14" s="49"/>
      <c r="AV14" s="49"/>
      <c r="AW14" s="49"/>
      <c r="AX14" s="50"/>
      <c r="AY14" s="48"/>
      <c r="AZ14" s="49"/>
      <c r="BA14" s="49"/>
      <c r="BB14" s="49"/>
      <c r="BC14" s="49"/>
      <c r="BD14" s="49"/>
      <c r="BE14" s="49"/>
      <c r="BF14" s="49"/>
      <c r="BG14" s="49"/>
      <c r="BH14" s="49"/>
      <c r="BI14" s="49"/>
      <c r="BJ14" s="50"/>
      <c r="BK14" s="48"/>
      <c r="BL14" s="49"/>
      <c r="BM14" s="49"/>
      <c r="BN14" s="49"/>
      <c r="BO14" s="49"/>
      <c r="BP14" s="49"/>
      <c r="BQ14" s="49"/>
      <c r="BR14" s="49"/>
      <c r="BS14" s="49"/>
      <c r="BT14" s="49"/>
      <c r="BU14" s="49"/>
      <c r="BV14" s="50"/>
    </row>
    <row r="15" spans="1:74" s="30" customFormat="1" x14ac:dyDescent="0.35">
      <c r="A15" s="29"/>
      <c r="B15" s="59" t="s">
        <v>59</v>
      </c>
      <c r="C15" s="48"/>
      <c r="D15" s="49"/>
      <c r="E15" s="49"/>
      <c r="F15" s="49"/>
      <c r="G15" s="49"/>
      <c r="H15" s="49"/>
      <c r="I15" s="49"/>
      <c r="J15" s="49"/>
      <c r="K15" s="49"/>
      <c r="L15" s="49"/>
      <c r="M15" s="49"/>
      <c r="N15" s="50"/>
      <c r="O15" s="48"/>
      <c r="P15" s="49"/>
      <c r="Q15" s="49"/>
      <c r="R15" s="49"/>
      <c r="S15" s="49"/>
      <c r="T15" s="49"/>
      <c r="U15" s="49"/>
      <c r="V15" s="49"/>
      <c r="W15" s="49"/>
      <c r="X15" s="49"/>
      <c r="Y15" s="49"/>
      <c r="Z15" s="50"/>
      <c r="AA15" s="48"/>
      <c r="AB15" s="49"/>
      <c r="AC15" s="49"/>
      <c r="AD15" s="49"/>
      <c r="AE15" s="49"/>
      <c r="AF15" s="49"/>
      <c r="AG15" s="49"/>
      <c r="AH15" s="49"/>
      <c r="AI15" s="49"/>
      <c r="AJ15" s="49"/>
      <c r="AK15" s="49"/>
      <c r="AL15" s="50"/>
      <c r="AM15" s="48"/>
      <c r="AN15" s="49"/>
      <c r="AO15" s="49"/>
      <c r="AP15" s="49"/>
      <c r="AQ15" s="49"/>
      <c r="AR15" s="49"/>
      <c r="AS15" s="49"/>
      <c r="AT15" s="49"/>
      <c r="AU15" s="49"/>
      <c r="AV15" s="49"/>
      <c r="AW15" s="49"/>
      <c r="AX15" s="50"/>
      <c r="AY15" s="48"/>
      <c r="AZ15" s="49"/>
      <c r="BA15" s="49"/>
      <c r="BB15" s="49"/>
      <c r="BC15" s="49"/>
      <c r="BD15" s="49"/>
      <c r="BE15" s="49"/>
      <c r="BF15" s="49"/>
      <c r="BG15" s="49"/>
      <c r="BH15" s="49"/>
      <c r="BI15" s="49"/>
      <c r="BJ15" s="50"/>
      <c r="BK15" s="48"/>
      <c r="BL15" s="49"/>
      <c r="BM15" s="49"/>
      <c r="BN15" s="49"/>
      <c r="BO15" s="49"/>
      <c r="BP15" s="49"/>
      <c r="BQ15" s="49"/>
      <c r="BR15" s="49"/>
      <c r="BS15" s="49"/>
      <c r="BT15" s="49"/>
      <c r="BU15" s="49"/>
      <c r="BV15" s="50"/>
    </row>
    <row r="16" spans="1:74" s="107" customFormat="1" x14ac:dyDescent="0.35">
      <c r="A16" s="142"/>
      <c r="B16" s="143" t="s">
        <v>60</v>
      </c>
      <c r="C16" s="144" t="str">
        <f>'Financial Inputs Clean'!C79</f>
        <v/>
      </c>
      <c r="D16" s="118" t="str">
        <f>'Financial Inputs Clean'!D79</f>
        <v/>
      </c>
      <c r="E16" s="118" t="str">
        <f>'Financial Inputs Clean'!E79</f>
        <v/>
      </c>
      <c r="F16" s="118" t="str">
        <f>'Financial Inputs Clean'!F79</f>
        <v/>
      </c>
      <c r="G16" s="118" t="str">
        <f>'Financial Inputs Clean'!G79</f>
        <v/>
      </c>
      <c r="H16" s="118" t="str">
        <f>'Financial Inputs Clean'!H79</f>
        <v/>
      </c>
      <c r="I16" s="118" t="str">
        <f>'Financial Inputs Clean'!I79</f>
        <v/>
      </c>
      <c r="J16" s="118" t="str">
        <f>'Financial Inputs Clean'!J79</f>
        <v/>
      </c>
      <c r="K16" s="118" t="str">
        <f>'Financial Inputs Clean'!K79</f>
        <v/>
      </c>
      <c r="L16" s="118" t="str">
        <f>'Financial Inputs Clean'!L79</f>
        <v/>
      </c>
      <c r="M16" s="118" t="str">
        <f>'Financial Inputs Clean'!M79</f>
        <v/>
      </c>
      <c r="N16" s="119" t="str">
        <f>'Financial Inputs Clean'!N79</f>
        <v/>
      </c>
      <c r="O16" s="144" t="str">
        <f>'Financial Inputs Clean'!C66</f>
        <v/>
      </c>
      <c r="P16" s="118" t="str">
        <f>'Financial Inputs Clean'!D66</f>
        <v/>
      </c>
      <c r="Q16" s="118" t="str">
        <f>'Financial Inputs Clean'!E66</f>
        <v/>
      </c>
      <c r="R16" s="118" t="str">
        <f>'Financial Inputs Clean'!F66</f>
        <v/>
      </c>
      <c r="S16" s="118" t="str">
        <f>'Financial Inputs Clean'!G66</f>
        <v/>
      </c>
      <c r="T16" s="118" t="str">
        <f>'Financial Inputs Clean'!H66</f>
        <v/>
      </c>
      <c r="U16" s="118" t="str">
        <f>'Financial Inputs Clean'!I66</f>
        <v/>
      </c>
      <c r="V16" s="118" t="str">
        <f>'Financial Inputs Clean'!J66</f>
        <v/>
      </c>
      <c r="W16" s="118" t="str">
        <f>'Financial Inputs Clean'!K66</f>
        <v/>
      </c>
      <c r="X16" s="118" t="str">
        <f>'Financial Inputs Clean'!L66</f>
        <v/>
      </c>
      <c r="Y16" s="118" t="str">
        <f>'Financial Inputs Clean'!M66</f>
        <v/>
      </c>
      <c r="Z16" s="119" t="str">
        <f>'Financial Inputs Clean'!N66</f>
        <v/>
      </c>
      <c r="AA16" s="144" t="str">
        <f>'Financial Inputs Clean'!C53</f>
        <v/>
      </c>
      <c r="AB16" s="118" t="str">
        <f>'Financial Inputs Clean'!D53</f>
        <v/>
      </c>
      <c r="AC16" s="118" t="str">
        <f>'Financial Inputs Clean'!E53</f>
        <v/>
      </c>
      <c r="AD16" s="118" t="str">
        <f>'Financial Inputs Clean'!F53</f>
        <v/>
      </c>
      <c r="AE16" s="118" t="str">
        <f>'Financial Inputs Clean'!G53</f>
        <v/>
      </c>
      <c r="AF16" s="118" t="str">
        <f>'Financial Inputs Clean'!H53</f>
        <v/>
      </c>
      <c r="AG16" s="118" t="str">
        <f>'Financial Inputs Clean'!I53</f>
        <v/>
      </c>
      <c r="AH16" s="118" t="str">
        <f>'Financial Inputs Clean'!J53</f>
        <v/>
      </c>
      <c r="AI16" s="118" t="str">
        <f>'Financial Inputs Clean'!K53</f>
        <v/>
      </c>
      <c r="AJ16" s="118" t="str">
        <f>'Financial Inputs Clean'!L53</f>
        <v/>
      </c>
      <c r="AK16" s="118" t="str">
        <f>'Financial Inputs Clean'!M53</f>
        <v/>
      </c>
      <c r="AL16" s="119" t="str">
        <f>'Financial Inputs Clean'!N53</f>
        <v/>
      </c>
      <c r="AM16" s="144" t="str">
        <f>'Financial Inputs Clean'!C40</f>
        <v/>
      </c>
      <c r="AN16" s="118" t="str">
        <f>'Financial Inputs Clean'!D40</f>
        <v/>
      </c>
      <c r="AO16" s="118" t="str">
        <f>'Financial Inputs Clean'!E40</f>
        <v/>
      </c>
      <c r="AP16" s="118" t="str">
        <f>'Financial Inputs Clean'!F40</f>
        <v/>
      </c>
      <c r="AQ16" s="118" t="str">
        <f>'Financial Inputs Clean'!G40</f>
        <v/>
      </c>
      <c r="AR16" s="118" t="str">
        <f>'Financial Inputs Clean'!H40</f>
        <v/>
      </c>
      <c r="AS16" s="118" t="str">
        <f>'Financial Inputs Clean'!I40</f>
        <v/>
      </c>
      <c r="AT16" s="118" t="str">
        <f>'Financial Inputs Clean'!J40</f>
        <v/>
      </c>
      <c r="AU16" s="118" t="str">
        <f>'Financial Inputs Clean'!K40</f>
        <v/>
      </c>
      <c r="AV16" s="118" t="str">
        <f>'Financial Inputs Clean'!L40</f>
        <v/>
      </c>
      <c r="AW16" s="118" t="str">
        <f>'Financial Inputs Clean'!M40</f>
        <v/>
      </c>
      <c r="AX16" s="119" t="str">
        <f>'Financial Inputs Clean'!N40</f>
        <v/>
      </c>
      <c r="AY16" s="144" t="str">
        <f>'Financial Inputs Clean'!C27</f>
        <v/>
      </c>
      <c r="AZ16" s="118" t="str">
        <f>'Financial Inputs Clean'!D27</f>
        <v/>
      </c>
      <c r="BA16" s="118" t="str">
        <f>'Financial Inputs Clean'!E27</f>
        <v/>
      </c>
      <c r="BB16" s="118" t="str">
        <f>'Financial Inputs Clean'!F27</f>
        <v/>
      </c>
      <c r="BC16" s="118" t="str">
        <f>'Financial Inputs Clean'!G27</f>
        <v/>
      </c>
      <c r="BD16" s="118" t="str">
        <f>'Financial Inputs Clean'!H27</f>
        <v/>
      </c>
      <c r="BE16" s="118" t="str">
        <f>'Financial Inputs Clean'!I27</f>
        <v/>
      </c>
      <c r="BF16" s="118" t="str">
        <f>'Financial Inputs Clean'!J27</f>
        <v/>
      </c>
      <c r="BG16" s="118" t="str">
        <f>'Financial Inputs Clean'!K27</f>
        <v/>
      </c>
      <c r="BH16" s="118" t="str">
        <f>'Financial Inputs Clean'!L27</f>
        <v/>
      </c>
      <c r="BI16" s="118" t="str">
        <f>'Financial Inputs Clean'!M27</f>
        <v/>
      </c>
      <c r="BJ16" s="119" t="str">
        <f>'Financial Inputs Clean'!N27</f>
        <v/>
      </c>
      <c r="BK16" s="144" t="str">
        <f>'Financial Inputs Clean'!C14</f>
        <v/>
      </c>
      <c r="BL16" s="118" t="str">
        <f>'Financial Inputs Clean'!D14</f>
        <v/>
      </c>
      <c r="BM16" s="118" t="str">
        <f>'Financial Inputs Clean'!E14</f>
        <v/>
      </c>
      <c r="BN16" s="118" t="str">
        <f>'Financial Inputs Clean'!F14</f>
        <v/>
      </c>
      <c r="BO16" s="118" t="str">
        <f>'Financial Inputs Clean'!G14</f>
        <v/>
      </c>
      <c r="BP16" s="118" t="str">
        <f>'Financial Inputs Clean'!H14</f>
        <v/>
      </c>
      <c r="BQ16" s="118" t="str">
        <f>'Financial Inputs Clean'!I14</f>
        <v/>
      </c>
      <c r="BR16" s="118" t="str">
        <f>'Financial Inputs Clean'!J14</f>
        <v/>
      </c>
      <c r="BS16" s="118" t="str">
        <f>'Financial Inputs Clean'!K14</f>
        <v/>
      </c>
      <c r="BT16" s="118" t="str">
        <f>'Financial Inputs Clean'!L14</f>
        <v/>
      </c>
      <c r="BU16" s="118" t="str">
        <f>'Financial Inputs Clean'!M14</f>
        <v/>
      </c>
      <c r="BV16" s="119" t="str">
        <f>'Financial Inputs Clean'!N14</f>
        <v/>
      </c>
    </row>
    <row r="17" spans="1:75" s="107" customFormat="1" x14ac:dyDescent="0.35">
      <c r="A17" s="142"/>
      <c r="B17" s="143" t="s">
        <v>61</v>
      </c>
      <c r="C17" s="145" t="str">
        <f>IFERROR(C18-C16,"")</f>
        <v/>
      </c>
      <c r="D17" s="125" t="str">
        <f t="shared" ref="D17:BJ17" si="6">IFERROR(D18-D16,"")</f>
        <v/>
      </c>
      <c r="E17" s="125" t="str">
        <f t="shared" si="6"/>
        <v/>
      </c>
      <c r="F17" s="125" t="str">
        <f t="shared" si="6"/>
        <v/>
      </c>
      <c r="G17" s="125" t="str">
        <f t="shared" si="6"/>
        <v/>
      </c>
      <c r="H17" s="125" t="str">
        <f t="shared" si="6"/>
        <v/>
      </c>
      <c r="I17" s="125" t="str">
        <f t="shared" si="6"/>
        <v/>
      </c>
      <c r="J17" s="125" t="str">
        <f t="shared" si="6"/>
        <v/>
      </c>
      <c r="K17" s="125" t="str">
        <f t="shared" si="6"/>
        <v/>
      </c>
      <c r="L17" s="125" t="str">
        <f t="shared" si="6"/>
        <v/>
      </c>
      <c r="M17" s="125" t="str">
        <f t="shared" si="6"/>
        <v/>
      </c>
      <c r="N17" s="126" t="str">
        <f t="shared" si="6"/>
        <v/>
      </c>
      <c r="O17" s="145" t="str">
        <f t="shared" si="6"/>
        <v/>
      </c>
      <c r="P17" s="125" t="str">
        <f t="shared" si="6"/>
        <v/>
      </c>
      <c r="Q17" s="125" t="str">
        <f t="shared" si="6"/>
        <v/>
      </c>
      <c r="R17" s="125" t="str">
        <f t="shared" si="6"/>
        <v/>
      </c>
      <c r="S17" s="125" t="str">
        <f t="shared" si="6"/>
        <v/>
      </c>
      <c r="T17" s="125" t="str">
        <f t="shared" si="6"/>
        <v/>
      </c>
      <c r="U17" s="125" t="str">
        <f t="shared" si="6"/>
        <v/>
      </c>
      <c r="V17" s="125" t="str">
        <f t="shared" si="6"/>
        <v/>
      </c>
      <c r="W17" s="125" t="str">
        <f t="shared" si="6"/>
        <v/>
      </c>
      <c r="X17" s="125" t="str">
        <f t="shared" si="6"/>
        <v/>
      </c>
      <c r="Y17" s="125" t="str">
        <f t="shared" si="6"/>
        <v/>
      </c>
      <c r="Z17" s="126" t="str">
        <f t="shared" si="6"/>
        <v/>
      </c>
      <c r="AA17" s="145" t="str">
        <f t="shared" si="6"/>
        <v/>
      </c>
      <c r="AB17" s="125" t="str">
        <f t="shared" si="6"/>
        <v/>
      </c>
      <c r="AC17" s="125" t="str">
        <f t="shared" si="6"/>
        <v/>
      </c>
      <c r="AD17" s="125" t="str">
        <f t="shared" si="6"/>
        <v/>
      </c>
      <c r="AE17" s="125" t="str">
        <f t="shared" si="6"/>
        <v/>
      </c>
      <c r="AF17" s="125" t="str">
        <f t="shared" si="6"/>
        <v/>
      </c>
      <c r="AG17" s="125" t="str">
        <f t="shared" si="6"/>
        <v/>
      </c>
      <c r="AH17" s="125" t="str">
        <f t="shared" si="6"/>
        <v/>
      </c>
      <c r="AI17" s="125" t="str">
        <f t="shared" si="6"/>
        <v/>
      </c>
      <c r="AJ17" s="125" t="str">
        <f t="shared" si="6"/>
        <v/>
      </c>
      <c r="AK17" s="125" t="str">
        <f t="shared" si="6"/>
        <v/>
      </c>
      <c r="AL17" s="126" t="str">
        <f t="shared" si="6"/>
        <v/>
      </c>
      <c r="AM17" s="145" t="str">
        <f t="shared" si="6"/>
        <v/>
      </c>
      <c r="AN17" s="125" t="str">
        <f t="shared" si="6"/>
        <v/>
      </c>
      <c r="AO17" s="125" t="str">
        <f t="shared" si="6"/>
        <v/>
      </c>
      <c r="AP17" s="125" t="str">
        <f t="shared" si="6"/>
        <v/>
      </c>
      <c r="AQ17" s="125" t="str">
        <f t="shared" si="6"/>
        <v/>
      </c>
      <c r="AR17" s="125" t="str">
        <f t="shared" si="6"/>
        <v/>
      </c>
      <c r="AS17" s="125" t="str">
        <f t="shared" si="6"/>
        <v/>
      </c>
      <c r="AT17" s="125" t="str">
        <f t="shared" si="6"/>
        <v/>
      </c>
      <c r="AU17" s="125" t="str">
        <f t="shared" si="6"/>
        <v/>
      </c>
      <c r="AV17" s="125" t="str">
        <f t="shared" si="6"/>
        <v/>
      </c>
      <c r="AW17" s="125" t="str">
        <f t="shared" si="6"/>
        <v/>
      </c>
      <c r="AX17" s="126" t="str">
        <f t="shared" si="6"/>
        <v/>
      </c>
      <c r="AY17" s="145" t="str">
        <f t="shared" si="6"/>
        <v/>
      </c>
      <c r="AZ17" s="125" t="str">
        <f t="shared" si="6"/>
        <v/>
      </c>
      <c r="BA17" s="125" t="str">
        <f t="shared" si="6"/>
        <v/>
      </c>
      <c r="BB17" s="125" t="str">
        <f t="shared" si="6"/>
        <v/>
      </c>
      <c r="BC17" s="125" t="str">
        <f t="shared" si="6"/>
        <v/>
      </c>
      <c r="BD17" s="125" t="str">
        <f t="shared" si="6"/>
        <v/>
      </c>
      <c r="BE17" s="125" t="str">
        <f t="shared" si="6"/>
        <v/>
      </c>
      <c r="BF17" s="125" t="str">
        <f t="shared" si="6"/>
        <v/>
      </c>
      <c r="BG17" s="125" t="str">
        <f t="shared" si="6"/>
        <v/>
      </c>
      <c r="BH17" s="125" t="str">
        <f t="shared" si="6"/>
        <v/>
      </c>
      <c r="BI17" s="125" t="str">
        <f t="shared" si="6"/>
        <v/>
      </c>
      <c r="BJ17" s="126" t="str">
        <f t="shared" si="6"/>
        <v/>
      </c>
      <c r="BK17" s="145" t="str">
        <f>IFERROR(BK18-BK16,"")</f>
        <v/>
      </c>
      <c r="BL17" s="125" t="str">
        <f t="shared" ref="BL17:BV17" si="7">IFERROR(BL18-BL16,"")</f>
        <v/>
      </c>
      <c r="BM17" s="125" t="str">
        <f t="shared" si="7"/>
        <v/>
      </c>
      <c r="BN17" s="125" t="str">
        <f t="shared" si="7"/>
        <v/>
      </c>
      <c r="BO17" s="125" t="str">
        <f t="shared" si="7"/>
        <v/>
      </c>
      <c r="BP17" s="125" t="str">
        <f t="shared" si="7"/>
        <v/>
      </c>
      <c r="BQ17" s="125" t="str">
        <f t="shared" si="7"/>
        <v/>
      </c>
      <c r="BR17" s="125" t="str">
        <f t="shared" si="7"/>
        <v/>
      </c>
      <c r="BS17" s="125" t="str">
        <f t="shared" si="7"/>
        <v/>
      </c>
      <c r="BT17" s="125" t="str">
        <f t="shared" si="7"/>
        <v/>
      </c>
      <c r="BU17" s="125" t="str">
        <f t="shared" si="7"/>
        <v/>
      </c>
      <c r="BV17" s="126" t="str">
        <f t="shared" si="7"/>
        <v/>
      </c>
    </row>
    <row r="18" spans="1:75" s="32" customFormat="1" x14ac:dyDescent="0.35">
      <c r="A18" s="31"/>
      <c r="B18" s="61" t="s">
        <v>62</v>
      </c>
      <c r="C18" s="66" t="str">
        <f>'Financial Inputs Clean'!C80</f>
        <v/>
      </c>
      <c r="D18" s="67" t="str">
        <f>'Financial Inputs Clean'!D80</f>
        <v/>
      </c>
      <c r="E18" s="67" t="str">
        <f>'Financial Inputs Clean'!E80</f>
        <v/>
      </c>
      <c r="F18" s="67" t="str">
        <f>'Financial Inputs Clean'!F80</f>
        <v/>
      </c>
      <c r="G18" s="67" t="str">
        <f>'Financial Inputs Clean'!G80</f>
        <v/>
      </c>
      <c r="H18" s="67" t="str">
        <f>'Financial Inputs Clean'!H80</f>
        <v/>
      </c>
      <c r="I18" s="67" t="str">
        <f>'Financial Inputs Clean'!I80</f>
        <v/>
      </c>
      <c r="J18" s="67" t="str">
        <f>'Financial Inputs Clean'!J80</f>
        <v/>
      </c>
      <c r="K18" s="67" t="str">
        <f>'Financial Inputs Clean'!K80</f>
        <v/>
      </c>
      <c r="L18" s="67" t="str">
        <f>'Financial Inputs Clean'!L80</f>
        <v/>
      </c>
      <c r="M18" s="67" t="str">
        <f>'Financial Inputs Clean'!M80</f>
        <v/>
      </c>
      <c r="N18" s="68" t="str">
        <f>'Financial Inputs Clean'!N80</f>
        <v/>
      </c>
      <c r="O18" s="66" t="str">
        <f>'Financial Inputs Clean'!C67</f>
        <v/>
      </c>
      <c r="P18" s="67" t="str">
        <f>'Financial Inputs Clean'!D67</f>
        <v/>
      </c>
      <c r="Q18" s="67" t="str">
        <f>'Financial Inputs Clean'!E67</f>
        <v/>
      </c>
      <c r="R18" s="67" t="str">
        <f>'Financial Inputs Clean'!F67</f>
        <v/>
      </c>
      <c r="S18" s="67" t="str">
        <f>'Financial Inputs Clean'!G67</f>
        <v/>
      </c>
      <c r="T18" s="67" t="str">
        <f>'Financial Inputs Clean'!H67</f>
        <v/>
      </c>
      <c r="U18" s="67" t="str">
        <f>'Financial Inputs Clean'!I67</f>
        <v/>
      </c>
      <c r="V18" s="67" t="str">
        <f>'Financial Inputs Clean'!J67</f>
        <v/>
      </c>
      <c r="W18" s="67" t="str">
        <f>'Financial Inputs Clean'!K67</f>
        <v/>
      </c>
      <c r="X18" s="67" t="str">
        <f>'Financial Inputs Clean'!L67</f>
        <v/>
      </c>
      <c r="Y18" s="67" t="str">
        <f>'Financial Inputs Clean'!M67</f>
        <v/>
      </c>
      <c r="Z18" s="68" t="str">
        <f>'Financial Inputs Clean'!N67</f>
        <v/>
      </c>
      <c r="AA18" s="66" t="str">
        <f>'Financial Inputs Clean'!C54</f>
        <v/>
      </c>
      <c r="AB18" s="67" t="str">
        <f>'Financial Inputs Clean'!D54</f>
        <v/>
      </c>
      <c r="AC18" s="67" t="str">
        <f>'Financial Inputs Clean'!E54</f>
        <v/>
      </c>
      <c r="AD18" s="67" t="str">
        <f>'Financial Inputs Clean'!F54</f>
        <v/>
      </c>
      <c r="AE18" s="67" t="str">
        <f>'Financial Inputs Clean'!G54</f>
        <v/>
      </c>
      <c r="AF18" s="67" t="str">
        <f>'Financial Inputs Clean'!H54</f>
        <v/>
      </c>
      <c r="AG18" s="67" t="str">
        <f>'Financial Inputs Clean'!I54</f>
        <v/>
      </c>
      <c r="AH18" s="67" t="str">
        <f>'Financial Inputs Clean'!J54</f>
        <v/>
      </c>
      <c r="AI18" s="67" t="str">
        <f>'Financial Inputs Clean'!K54</f>
        <v/>
      </c>
      <c r="AJ18" s="67" t="str">
        <f>'Financial Inputs Clean'!L54</f>
        <v/>
      </c>
      <c r="AK18" s="67" t="str">
        <f>'Financial Inputs Clean'!M54</f>
        <v/>
      </c>
      <c r="AL18" s="68" t="str">
        <f>'Financial Inputs Clean'!N54</f>
        <v/>
      </c>
      <c r="AM18" s="66" t="str">
        <f>'Financial Inputs Clean'!C41</f>
        <v/>
      </c>
      <c r="AN18" s="67" t="str">
        <f>'Financial Inputs Clean'!D41</f>
        <v/>
      </c>
      <c r="AO18" s="67" t="str">
        <f>'Financial Inputs Clean'!E41</f>
        <v/>
      </c>
      <c r="AP18" s="67" t="str">
        <f>'Financial Inputs Clean'!F41</f>
        <v/>
      </c>
      <c r="AQ18" s="67" t="str">
        <f>'Financial Inputs Clean'!G41</f>
        <v/>
      </c>
      <c r="AR18" s="67" t="str">
        <f>'Financial Inputs Clean'!H41</f>
        <v/>
      </c>
      <c r="AS18" s="67" t="str">
        <f>'Financial Inputs Clean'!I41</f>
        <v/>
      </c>
      <c r="AT18" s="67" t="str">
        <f>'Financial Inputs Clean'!J41</f>
        <v/>
      </c>
      <c r="AU18" s="67" t="str">
        <f>'Financial Inputs Clean'!K41</f>
        <v/>
      </c>
      <c r="AV18" s="67" t="str">
        <f>'Financial Inputs Clean'!L41</f>
        <v/>
      </c>
      <c r="AW18" s="67" t="str">
        <f>'Financial Inputs Clean'!M41</f>
        <v/>
      </c>
      <c r="AX18" s="68" t="str">
        <f>'Financial Inputs Clean'!N41</f>
        <v/>
      </c>
      <c r="AY18" s="66" t="str">
        <f>'Financial Inputs Clean'!C28</f>
        <v/>
      </c>
      <c r="AZ18" s="67" t="str">
        <f>'Financial Inputs Clean'!D28</f>
        <v/>
      </c>
      <c r="BA18" s="67" t="str">
        <f>'Financial Inputs Clean'!E28</f>
        <v/>
      </c>
      <c r="BB18" s="67" t="str">
        <f>'Financial Inputs Clean'!F28</f>
        <v/>
      </c>
      <c r="BC18" s="67" t="str">
        <f>'Financial Inputs Clean'!G28</f>
        <v/>
      </c>
      <c r="BD18" s="67" t="str">
        <f>'Financial Inputs Clean'!H28</f>
        <v/>
      </c>
      <c r="BE18" s="67" t="str">
        <f>'Financial Inputs Clean'!I28</f>
        <v/>
      </c>
      <c r="BF18" s="67" t="str">
        <f>'Financial Inputs Clean'!J28</f>
        <v/>
      </c>
      <c r="BG18" s="67" t="str">
        <f>'Financial Inputs Clean'!K28</f>
        <v/>
      </c>
      <c r="BH18" s="67" t="str">
        <f>'Financial Inputs Clean'!L28</f>
        <v/>
      </c>
      <c r="BI18" s="67" t="str">
        <f>'Financial Inputs Clean'!M28</f>
        <v/>
      </c>
      <c r="BJ18" s="68" t="str">
        <f>'Financial Inputs Clean'!N28</f>
        <v/>
      </c>
      <c r="BK18" s="66" t="str">
        <f>'Financial Inputs Clean'!C15</f>
        <v/>
      </c>
      <c r="BL18" s="67" t="str">
        <f>'Financial Inputs Clean'!D15</f>
        <v/>
      </c>
      <c r="BM18" s="67" t="str">
        <f>'Financial Inputs Clean'!E15</f>
        <v/>
      </c>
      <c r="BN18" s="67" t="str">
        <f>'Financial Inputs Clean'!F15</f>
        <v/>
      </c>
      <c r="BO18" s="67" t="str">
        <f>'Financial Inputs Clean'!G15</f>
        <v/>
      </c>
      <c r="BP18" s="67" t="str">
        <f>'Financial Inputs Clean'!H15</f>
        <v/>
      </c>
      <c r="BQ18" s="67" t="str">
        <f>'Financial Inputs Clean'!I15</f>
        <v/>
      </c>
      <c r="BR18" s="67" t="str">
        <f>'Financial Inputs Clean'!J15</f>
        <v/>
      </c>
      <c r="BS18" s="67" t="str">
        <f>'Financial Inputs Clean'!K15</f>
        <v/>
      </c>
      <c r="BT18" s="67" t="str">
        <f>'Financial Inputs Clean'!L15</f>
        <v/>
      </c>
      <c r="BU18" s="67" t="str">
        <f>'Financial Inputs Clean'!M15</f>
        <v/>
      </c>
      <c r="BV18" s="68" t="str">
        <f>'Financial Inputs Clean'!N15</f>
        <v/>
      </c>
    </row>
    <row r="19" spans="1:75" s="32" customFormat="1" x14ac:dyDescent="0.35">
      <c r="A19" s="31"/>
      <c r="B19" s="61" t="s">
        <v>63</v>
      </c>
      <c r="C19" s="66" t="str">
        <f>IFERROR(C20-C18,"")</f>
        <v/>
      </c>
      <c r="D19" s="67" t="str">
        <f t="shared" ref="D19:BJ19" si="8">IFERROR(D20-D18,"")</f>
        <v/>
      </c>
      <c r="E19" s="67" t="str">
        <f t="shared" si="8"/>
        <v/>
      </c>
      <c r="F19" s="67" t="str">
        <f t="shared" si="8"/>
        <v/>
      </c>
      <c r="G19" s="67" t="str">
        <f t="shared" si="8"/>
        <v/>
      </c>
      <c r="H19" s="67" t="str">
        <f t="shared" si="8"/>
        <v/>
      </c>
      <c r="I19" s="67" t="str">
        <f t="shared" si="8"/>
        <v/>
      </c>
      <c r="J19" s="67" t="str">
        <f t="shared" si="8"/>
        <v/>
      </c>
      <c r="K19" s="67" t="str">
        <f t="shared" si="8"/>
        <v/>
      </c>
      <c r="L19" s="67" t="str">
        <f t="shared" si="8"/>
        <v/>
      </c>
      <c r="M19" s="67" t="str">
        <f t="shared" si="8"/>
        <v/>
      </c>
      <c r="N19" s="68" t="str">
        <f t="shared" si="8"/>
        <v/>
      </c>
      <c r="O19" s="66" t="str">
        <f t="shared" si="8"/>
        <v/>
      </c>
      <c r="P19" s="67" t="str">
        <f t="shared" si="8"/>
        <v/>
      </c>
      <c r="Q19" s="67" t="str">
        <f t="shared" si="8"/>
        <v/>
      </c>
      <c r="R19" s="67" t="str">
        <f t="shared" si="8"/>
        <v/>
      </c>
      <c r="S19" s="67" t="str">
        <f t="shared" si="8"/>
        <v/>
      </c>
      <c r="T19" s="67" t="str">
        <f t="shared" si="8"/>
        <v/>
      </c>
      <c r="U19" s="67" t="str">
        <f t="shared" si="8"/>
        <v/>
      </c>
      <c r="V19" s="67" t="str">
        <f t="shared" si="8"/>
        <v/>
      </c>
      <c r="W19" s="67" t="str">
        <f t="shared" si="8"/>
        <v/>
      </c>
      <c r="X19" s="67" t="str">
        <f t="shared" si="8"/>
        <v/>
      </c>
      <c r="Y19" s="67" t="str">
        <f t="shared" si="8"/>
        <v/>
      </c>
      <c r="Z19" s="68" t="str">
        <f t="shared" si="8"/>
        <v/>
      </c>
      <c r="AA19" s="66" t="str">
        <f t="shared" si="8"/>
        <v/>
      </c>
      <c r="AB19" s="67" t="str">
        <f t="shared" si="8"/>
        <v/>
      </c>
      <c r="AC19" s="67" t="str">
        <f t="shared" si="8"/>
        <v/>
      </c>
      <c r="AD19" s="67" t="str">
        <f t="shared" si="8"/>
        <v/>
      </c>
      <c r="AE19" s="67" t="str">
        <f t="shared" si="8"/>
        <v/>
      </c>
      <c r="AF19" s="67" t="str">
        <f t="shared" si="8"/>
        <v/>
      </c>
      <c r="AG19" s="67" t="str">
        <f t="shared" si="8"/>
        <v/>
      </c>
      <c r="AH19" s="67" t="str">
        <f t="shared" si="8"/>
        <v/>
      </c>
      <c r="AI19" s="67" t="str">
        <f t="shared" si="8"/>
        <v/>
      </c>
      <c r="AJ19" s="67" t="str">
        <f t="shared" si="8"/>
        <v/>
      </c>
      <c r="AK19" s="67" t="str">
        <f t="shared" si="8"/>
        <v/>
      </c>
      <c r="AL19" s="68" t="str">
        <f t="shared" si="8"/>
        <v/>
      </c>
      <c r="AM19" s="66" t="str">
        <f t="shared" si="8"/>
        <v/>
      </c>
      <c r="AN19" s="67" t="str">
        <f t="shared" si="8"/>
        <v/>
      </c>
      <c r="AO19" s="67" t="str">
        <f t="shared" si="8"/>
        <v/>
      </c>
      <c r="AP19" s="67" t="str">
        <f t="shared" si="8"/>
        <v/>
      </c>
      <c r="AQ19" s="67" t="str">
        <f t="shared" si="8"/>
        <v/>
      </c>
      <c r="AR19" s="67" t="str">
        <f t="shared" si="8"/>
        <v/>
      </c>
      <c r="AS19" s="67" t="str">
        <f t="shared" si="8"/>
        <v/>
      </c>
      <c r="AT19" s="67" t="str">
        <f t="shared" si="8"/>
        <v/>
      </c>
      <c r="AU19" s="67" t="str">
        <f t="shared" si="8"/>
        <v/>
      </c>
      <c r="AV19" s="67" t="str">
        <f t="shared" si="8"/>
        <v/>
      </c>
      <c r="AW19" s="67" t="str">
        <f t="shared" si="8"/>
        <v/>
      </c>
      <c r="AX19" s="68" t="str">
        <f t="shared" si="8"/>
        <v/>
      </c>
      <c r="AY19" s="66" t="str">
        <f t="shared" si="8"/>
        <v/>
      </c>
      <c r="AZ19" s="67" t="str">
        <f t="shared" si="8"/>
        <v/>
      </c>
      <c r="BA19" s="67" t="str">
        <f t="shared" si="8"/>
        <v/>
      </c>
      <c r="BB19" s="67" t="str">
        <f t="shared" si="8"/>
        <v/>
      </c>
      <c r="BC19" s="67" t="str">
        <f t="shared" si="8"/>
        <v/>
      </c>
      <c r="BD19" s="67" t="str">
        <f t="shared" si="8"/>
        <v/>
      </c>
      <c r="BE19" s="67" t="str">
        <f t="shared" si="8"/>
        <v/>
      </c>
      <c r="BF19" s="67" t="str">
        <f t="shared" si="8"/>
        <v/>
      </c>
      <c r="BG19" s="67" t="str">
        <f t="shared" si="8"/>
        <v/>
      </c>
      <c r="BH19" s="67" t="str">
        <f t="shared" si="8"/>
        <v/>
      </c>
      <c r="BI19" s="67" t="str">
        <f t="shared" si="8"/>
        <v/>
      </c>
      <c r="BJ19" s="68" t="str">
        <f t="shared" si="8"/>
        <v/>
      </c>
      <c r="BK19" s="66" t="str">
        <f>IFERROR(BK20-BK18,"")</f>
        <v/>
      </c>
      <c r="BL19" s="67" t="str">
        <f t="shared" ref="BL19:BV19" si="9">IFERROR(BL20-BL18,"")</f>
        <v/>
      </c>
      <c r="BM19" s="67" t="str">
        <f t="shared" si="9"/>
        <v/>
      </c>
      <c r="BN19" s="67" t="str">
        <f t="shared" si="9"/>
        <v/>
      </c>
      <c r="BO19" s="67" t="str">
        <f t="shared" si="9"/>
        <v/>
      </c>
      <c r="BP19" s="67" t="str">
        <f t="shared" si="9"/>
        <v/>
      </c>
      <c r="BQ19" s="67" t="str">
        <f t="shared" si="9"/>
        <v/>
      </c>
      <c r="BR19" s="67" t="str">
        <f t="shared" si="9"/>
        <v/>
      </c>
      <c r="BS19" s="67" t="str">
        <f t="shared" si="9"/>
        <v/>
      </c>
      <c r="BT19" s="67" t="str">
        <f t="shared" si="9"/>
        <v/>
      </c>
      <c r="BU19" s="67" t="str">
        <f t="shared" si="9"/>
        <v/>
      </c>
      <c r="BV19" s="68" t="str">
        <f t="shared" si="9"/>
        <v/>
      </c>
    </row>
    <row r="20" spans="1:75" s="32" customFormat="1" x14ac:dyDescent="0.35">
      <c r="A20" s="31"/>
      <c r="B20" s="61" t="s">
        <v>64</v>
      </c>
      <c r="C20" s="63" t="str">
        <f>'Financial Inputs Clean'!C81</f>
        <v/>
      </c>
      <c r="D20" s="64" t="str">
        <f>'Financial Inputs Clean'!D81</f>
        <v/>
      </c>
      <c r="E20" s="64" t="str">
        <f>'Financial Inputs Clean'!E81</f>
        <v/>
      </c>
      <c r="F20" s="64" t="str">
        <f>'Financial Inputs Clean'!F81</f>
        <v/>
      </c>
      <c r="G20" s="64" t="str">
        <f>'Financial Inputs Clean'!G81</f>
        <v/>
      </c>
      <c r="H20" s="64" t="str">
        <f>'Financial Inputs Clean'!H81</f>
        <v/>
      </c>
      <c r="I20" s="64" t="str">
        <f>'Financial Inputs Clean'!I81</f>
        <v/>
      </c>
      <c r="J20" s="64" t="str">
        <f>'Financial Inputs Clean'!J81</f>
        <v/>
      </c>
      <c r="K20" s="64" t="str">
        <f>'Financial Inputs Clean'!K81</f>
        <v/>
      </c>
      <c r="L20" s="64" t="str">
        <f>'Financial Inputs Clean'!L81</f>
        <v/>
      </c>
      <c r="M20" s="64" t="str">
        <f>'Financial Inputs Clean'!M81</f>
        <v/>
      </c>
      <c r="N20" s="65" t="str">
        <f>'Financial Inputs Clean'!N81</f>
        <v/>
      </c>
      <c r="O20" s="63" t="str">
        <f>'Financial Inputs Clean'!C68</f>
        <v/>
      </c>
      <c r="P20" s="64" t="str">
        <f>'Financial Inputs Clean'!D68</f>
        <v/>
      </c>
      <c r="Q20" s="64" t="str">
        <f>'Financial Inputs Clean'!E68</f>
        <v/>
      </c>
      <c r="R20" s="64" t="str">
        <f>'Financial Inputs Clean'!F68</f>
        <v/>
      </c>
      <c r="S20" s="64" t="str">
        <f>'Financial Inputs Clean'!G68</f>
        <v/>
      </c>
      <c r="T20" s="64" t="str">
        <f>'Financial Inputs Clean'!H68</f>
        <v/>
      </c>
      <c r="U20" s="64" t="str">
        <f>'Financial Inputs Clean'!I68</f>
        <v/>
      </c>
      <c r="V20" s="64" t="str">
        <f>'Financial Inputs Clean'!J68</f>
        <v/>
      </c>
      <c r="W20" s="64" t="str">
        <f>'Financial Inputs Clean'!K68</f>
        <v/>
      </c>
      <c r="X20" s="64" t="str">
        <f>'Financial Inputs Clean'!L68</f>
        <v/>
      </c>
      <c r="Y20" s="64" t="str">
        <f>'Financial Inputs Clean'!M68</f>
        <v/>
      </c>
      <c r="Z20" s="65" t="str">
        <f>'Financial Inputs Clean'!N68</f>
        <v/>
      </c>
      <c r="AA20" s="63" t="str">
        <f>'Financial Inputs Clean'!C55</f>
        <v/>
      </c>
      <c r="AB20" s="64" t="str">
        <f>'Financial Inputs Clean'!D55</f>
        <v/>
      </c>
      <c r="AC20" s="64" t="str">
        <f>'Financial Inputs Clean'!E55</f>
        <v/>
      </c>
      <c r="AD20" s="64" t="str">
        <f>'Financial Inputs Clean'!F55</f>
        <v/>
      </c>
      <c r="AE20" s="64" t="str">
        <f>'Financial Inputs Clean'!G55</f>
        <v/>
      </c>
      <c r="AF20" s="64" t="str">
        <f>'Financial Inputs Clean'!H55</f>
        <v/>
      </c>
      <c r="AG20" s="64" t="str">
        <f>'Financial Inputs Clean'!I55</f>
        <v/>
      </c>
      <c r="AH20" s="64" t="str">
        <f>'Financial Inputs Clean'!J55</f>
        <v/>
      </c>
      <c r="AI20" s="64" t="str">
        <f>'Financial Inputs Clean'!K55</f>
        <v/>
      </c>
      <c r="AJ20" s="64" t="str">
        <f>'Financial Inputs Clean'!L55</f>
        <v/>
      </c>
      <c r="AK20" s="64" t="str">
        <f>'Financial Inputs Clean'!M55</f>
        <v/>
      </c>
      <c r="AL20" s="65" t="str">
        <f>'Financial Inputs Clean'!N55</f>
        <v/>
      </c>
      <c r="AM20" s="63" t="str">
        <f>'Financial Inputs Clean'!C42</f>
        <v/>
      </c>
      <c r="AN20" s="64" t="str">
        <f>'Financial Inputs Clean'!D42</f>
        <v/>
      </c>
      <c r="AO20" s="64" t="str">
        <f>'Financial Inputs Clean'!E42</f>
        <v/>
      </c>
      <c r="AP20" s="64" t="str">
        <f>'Financial Inputs Clean'!F42</f>
        <v/>
      </c>
      <c r="AQ20" s="64" t="str">
        <f>'Financial Inputs Clean'!G42</f>
        <v/>
      </c>
      <c r="AR20" s="64" t="str">
        <f>'Financial Inputs Clean'!H42</f>
        <v/>
      </c>
      <c r="AS20" s="64" t="str">
        <f>'Financial Inputs Clean'!I42</f>
        <v/>
      </c>
      <c r="AT20" s="64" t="str">
        <f>'Financial Inputs Clean'!J42</f>
        <v/>
      </c>
      <c r="AU20" s="64" t="str">
        <f>'Financial Inputs Clean'!K42</f>
        <v/>
      </c>
      <c r="AV20" s="64" t="str">
        <f>'Financial Inputs Clean'!L42</f>
        <v/>
      </c>
      <c r="AW20" s="64" t="str">
        <f>'Financial Inputs Clean'!M42</f>
        <v/>
      </c>
      <c r="AX20" s="65" t="str">
        <f>'Financial Inputs Clean'!N42</f>
        <v/>
      </c>
      <c r="AY20" s="63" t="str">
        <f>'Financial Inputs Clean'!C29</f>
        <v/>
      </c>
      <c r="AZ20" s="64" t="str">
        <f>'Financial Inputs Clean'!D29</f>
        <v/>
      </c>
      <c r="BA20" s="64" t="str">
        <f>'Financial Inputs Clean'!E29</f>
        <v/>
      </c>
      <c r="BB20" s="64" t="str">
        <f>'Financial Inputs Clean'!F29</f>
        <v/>
      </c>
      <c r="BC20" s="64" t="str">
        <f>'Financial Inputs Clean'!G29</f>
        <v/>
      </c>
      <c r="BD20" s="64" t="str">
        <f>'Financial Inputs Clean'!H29</f>
        <v/>
      </c>
      <c r="BE20" s="64" t="str">
        <f>'Financial Inputs Clean'!I29</f>
        <v/>
      </c>
      <c r="BF20" s="64" t="str">
        <f>'Financial Inputs Clean'!J29</f>
        <v/>
      </c>
      <c r="BG20" s="64" t="str">
        <f>'Financial Inputs Clean'!K29</f>
        <v/>
      </c>
      <c r="BH20" s="64" t="str">
        <f>'Financial Inputs Clean'!L29</f>
        <v/>
      </c>
      <c r="BI20" s="64" t="str">
        <f>'Financial Inputs Clean'!M29</f>
        <v/>
      </c>
      <c r="BJ20" s="65" t="str">
        <f>'Financial Inputs Clean'!N29</f>
        <v/>
      </c>
      <c r="BK20" s="63" t="str">
        <f>'Financial Inputs Clean'!C16</f>
        <v/>
      </c>
      <c r="BL20" s="64" t="str">
        <f>'Financial Inputs Clean'!D16</f>
        <v/>
      </c>
      <c r="BM20" s="64" t="str">
        <f>'Financial Inputs Clean'!E16</f>
        <v/>
      </c>
      <c r="BN20" s="64" t="str">
        <f>'Financial Inputs Clean'!F16</f>
        <v/>
      </c>
      <c r="BO20" s="64" t="str">
        <f>'Financial Inputs Clean'!G16</f>
        <v/>
      </c>
      <c r="BP20" s="64" t="str">
        <f>'Financial Inputs Clean'!H16</f>
        <v/>
      </c>
      <c r="BQ20" s="64" t="str">
        <f>'Financial Inputs Clean'!I16</f>
        <v/>
      </c>
      <c r="BR20" s="64" t="str">
        <f>'Financial Inputs Clean'!J16</f>
        <v/>
      </c>
      <c r="BS20" s="64" t="str">
        <f>'Financial Inputs Clean'!K16</f>
        <v/>
      </c>
      <c r="BT20" s="64" t="str">
        <f>'Financial Inputs Clean'!L16</f>
        <v/>
      </c>
      <c r="BU20" s="64" t="str">
        <f>'Financial Inputs Clean'!M16</f>
        <v/>
      </c>
      <c r="BV20" s="65" t="str">
        <f>'Financial Inputs Clean'!N16</f>
        <v/>
      </c>
    </row>
    <row r="21" spans="1:75" s="30" customFormat="1" x14ac:dyDescent="0.35">
      <c r="A21" s="29"/>
      <c r="B21" s="57"/>
      <c r="C21" s="48"/>
      <c r="D21" s="49"/>
      <c r="E21" s="49"/>
      <c r="F21" s="49"/>
      <c r="G21" s="49"/>
      <c r="H21" s="49"/>
      <c r="I21" s="49"/>
      <c r="J21" s="49"/>
      <c r="K21" s="49"/>
      <c r="L21" s="49"/>
      <c r="M21" s="49"/>
      <c r="N21" s="50"/>
      <c r="O21" s="48"/>
      <c r="P21" s="49"/>
      <c r="Q21" s="49"/>
      <c r="R21" s="49"/>
      <c r="S21" s="49"/>
      <c r="T21" s="49"/>
      <c r="U21" s="49"/>
      <c r="V21" s="49"/>
      <c r="W21" s="49"/>
      <c r="X21" s="49"/>
      <c r="Y21" s="49"/>
      <c r="Z21" s="50"/>
      <c r="AA21" s="48"/>
      <c r="AB21" s="49"/>
      <c r="AC21" s="49"/>
      <c r="AD21" s="49"/>
      <c r="AE21" s="49"/>
      <c r="AF21" s="49"/>
      <c r="AG21" s="49"/>
      <c r="AH21" s="49"/>
      <c r="AI21" s="49"/>
      <c r="AJ21" s="49"/>
      <c r="AK21" s="49"/>
      <c r="AL21" s="50"/>
      <c r="AM21" s="48"/>
      <c r="AN21" s="49"/>
      <c r="AO21" s="49"/>
      <c r="AP21" s="49"/>
      <c r="AQ21" s="49"/>
      <c r="AR21" s="49"/>
      <c r="AS21" s="49"/>
      <c r="AT21" s="49"/>
      <c r="AU21" s="49"/>
      <c r="AV21" s="49"/>
      <c r="AW21" s="49"/>
      <c r="AX21" s="50"/>
      <c r="AY21" s="48"/>
      <c r="AZ21" s="49"/>
      <c r="BA21" s="49"/>
      <c r="BB21" s="49"/>
      <c r="BC21" s="49"/>
      <c r="BD21" s="49"/>
      <c r="BE21" s="49"/>
      <c r="BF21" s="49"/>
      <c r="BG21" s="49"/>
      <c r="BH21" s="49"/>
      <c r="BI21" s="49"/>
      <c r="BJ21" s="50"/>
      <c r="BK21" s="48"/>
      <c r="BL21" s="49"/>
      <c r="BM21" s="49"/>
      <c r="BN21" s="49"/>
      <c r="BO21" s="49"/>
      <c r="BP21" s="49"/>
      <c r="BQ21" s="49"/>
      <c r="BR21" s="49"/>
      <c r="BS21" s="49"/>
      <c r="BT21" s="49"/>
      <c r="BU21" s="49"/>
      <c r="BV21" s="50"/>
    </row>
    <row r="22" spans="1:75" s="30" customFormat="1" x14ac:dyDescent="0.35">
      <c r="A22" s="29"/>
      <c r="B22" s="58" t="s">
        <v>65</v>
      </c>
      <c r="C22" s="54"/>
      <c r="D22" s="55"/>
      <c r="E22" s="55"/>
      <c r="F22" s="55"/>
      <c r="G22" s="55"/>
      <c r="H22" s="55"/>
      <c r="I22" s="55"/>
      <c r="J22" s="55"/>
      <c r="K22" s="55"/>
      <c r="L22" s="55"/>
      <c r="M22" s="55"/>
      <c r="N22" s="56"/>
      <c r="O22" s="54"/>
      <c r="P22" s="55"/>
      <c r="Q22" s="55"/>
      <c r="R22" s="55"/>
      <c r="S22" s="55"/>
      <c r="T22" s="55"/>
      <c r="U22" s="55"/>
      <c r="V22" s="55"/>
      <c r="W22" s="55"/>
      <c r="X22" s="55"/>
      <c r="Y22" s="55"/>
      <c r="Z22" s="56"/>
      <c r="AA22" s="54"/>
      <c r="AB22" s="55"/>
      <c r="AC22" s="55"/>
      <c r="AD22" s="55"/>
      <c r="AE22" s="55"/>
      <c r="AF22" s="55"/>
      <c r="AG22" s="55"/>
      <c r="AH22" s="55"/>
      <c r="AI22" s="55"/>
      <c r="AJ22" s="55"/>
      <c r="AK22" s="55"/>
      <c r="AL22" s="56"/>
      <c r="AM22" s="54"/>
      <c r="AN22" s="55"/>
      <c r="AO22" s="55"/>
      <c r="AP22" s="55"/>
      <c r="AQ22" s="55"/>
      <c r="AR22" s="55"/>
      <c r="AS22" s="55"/>
      <c r="AT22" s="55"/>
      <c r="AU22" s="55"/>
      <c r="AV22" s="55"/>
      <c r="AW22" s="55"/>
      <c r="AX22" s="56"/>
      <c r="AY22" s="54"/>
      <c r="AZ22" s="55"/>
      <c r="BA22" s="55"/>
      <c r="BB22" s="55"/>
      <c r="BC22" s="55"/>
      <c r="BD22" s="55"/>
      <c r="BE22" s="55"/>
      <c r="BF22" s="55"/>
      <c r="BG22" s="55"/>
      <c r="BH22" s="55"/>
      <c r="BI22" s="55"/>
      <c r="BJ22" s="56"/>
      <c r="BK22" s="54"/>
      <c r="BL22" s="55"/>
      <c r="BM22" s="55"/>
      <c r="BN22" s="55"/>
      <c r="BO22" s="55"/>
      <c r="BP22" s="55"/>
      <c r="BQ22" s="55"/>
      <c r="BR22" s="55"/>
      <c r="BS22" s="55"/>
      <c r="BT22" s="55"/>
      <c r="BU22" s="55"/>
      <c r="BV22" s="56"/>
    </row>
    <row r="23" spans="1:75" s="30" customFormat="1" x14ac:dyDescent="0.35">
      <c r="A23" s="29"/>
      <c r="B23" s="60"/>
      <c r="C23" s="48"/>
      <c r="D23" s="49"/>
      <c r="E23" s="49"/>
      <c r="F23" s="49"/>
      <c r="G23" s="49"/>
      <c r="H23" s="49"/>
      <c r="I23" s="49"/>
      <c r="J23" s="49"/>
      <c r="K23" s="49"/>
      <c r="L23" s="49"/>
      <c r="M23" s="49"/>
      <c r="N23" s="50"/>
      <c r="O23" s="48"/>
      <c r="P23" s="49"/>
      <c r="Q23" s="49"/>
      <c r="R23" s="49"/>
      <c r="S23" s="49"/>
      <c r="T23" s="49"/>
      <c r="U23" s="49"/>
      <c r="V23" s="49"/>
      <c r="W23" s="49"/>
      <c r="X23" s="49"/>
      <c r="Y23" s="49"/>
      <c r="Z23" s="50"/>
      <c r="AA23" s="48"/>
      <c r="AB23" s="49"/>
      <c r="AC23" s="49"/>
      <c r="AD23" s="49"/>
      <c r="AE23" s="49"/>
      <c r="AF23" s="49"/>
      <c r="AG23" s="49"/>
      <c r="AH23" s="49"/>
      <c r="AI23" s="49"/>
      <c r="AJ23" s="49"/>
      <c r="AK23" s="49"/>
      <c r="AL23" s="50"/>
      <c r="AM23" s="48"/>
      <c r="AN23" s="49"/>
      <c r="AO23" s="49"/>
      <c r="AP23" s="49"/>
      <c r="AQ23" s="49"/>
      <c r="AR23" s="49"/>
      <c r="AS23" s="49"/>
      <c r="AT23" s="49"/>
      <c r="AU23" s="49"/>
      <c r="AV23" s="49"/>
      <c r="AW23" s="49"/>
      <c r="AX23" s="50"/>
      <c r="AY23" s="48"/>
      <c r="AZ23" s="49"/>
      <c r="BA23" s="49"/>
      <c r="BB23" s="49"/>
      <c r="BC23" s="49"/>
      <c r="BD23" s="49"/>
      <c r="BE23" s="49"/>
      <c r="BF23" s="49"/>
      <c r="BG23" s="49"/>
      <c r="BH23" s="49"/>
      <c r="BI23" s="49"/>
      <c r="BJ23" s="50"/>
      <c r="BK23" s="48"/>
      <c r="BL23" s="49"/>
      <c r="BM23" s="49"/>
      <c r="BN23" s="49"/>
      <c r="BO23" s="49"/>
      <c r="BP23" s="49"/>
      <c r="BQ23" s="49"/>
      <c r="BR23" s="49"/>
      <c r="BS23" s="49"/>
      <c r="BT23" s="49"/>
      <c r="BU23" s="49"/>
      <c r="BV23" s="50"/>
    </row>
    <row r="24" spans="1:75" s="107" customFormat="1" x14ac:dyDescent="0.35">
      <c r="A24" s="142"/>
      <c r="B24" s="143" t="s">
        <v>66</v>
      </c>
      <c r="C24" s="144" t="str">
        <f>'Financial Inputs Clean'!C74</f>
        <v/>
      </c>
      <c r="D24" s="118" t="str">
        <f>'Financial Inputs Clean'!D74</f>
        <v/>
      </c>
      <c r="E24" s="118" t="str">
        <f>'Financial Inputs Clean'!E74</f>
        <v/>
      </c>
      <c r="F24" s="118" t="str">
        <f>'Financial Inputs Clean'!F74</f>
        <v/>
      </c>
      <c r="G24" s="118" t="str">
        <f>'Financial Inputs Clean'!G74</f>
        <v/>
      </c>
      <c r="H24" s="118" t="str">
        <f>'Financial Inputs Clean'!H74</f>
        <v/>
      </c>
      <c r="I24" s="118" t="str">
        <f>'Financial Inputs Clean'!I74</f>
        <v/>
      </c>
      <c r="J24" s="118" t="str">
        <f>'Financial Inputs Clean'!J74</f>
        <v/>
      </c>
      <c r="K24" s="118" t="str">
        <f>'Financial Inputs Clean'!K74</f>
        <v/>
      </c>
      <c r="L24" s="118" t="str">
        <f>'Financial Inputs Clean'!L74</f>
        <v/>
      </c>
      <c r="M24" s="118" t="str">
        <f>'Financial Inputs Clean'!M74</f>
        <v/>
      </c>
      <c r="N24" s="119" t="str">
        <f>'Financial Inputs Clean'!N74</f>
        <v/>
      </c>
      <c r="O24" s="144" t="str">
        <f>'Financial Inputs Clean'!C61</f>
        <v/>
      </c>
      <c r="P24" s="118" t="str">
        <f>'Financial Inputs Clean'!D61</f>
        <v/>
      </c>
      <c r="Q24" s="118" t="str">
        <f>'Financial Inputs Clean'!E61</f>
        <v/>
      </c>
      <c r="R24" s="118" t="str">
        <f>'Financial Inputs Clean'!F61</f>
        <v/>
      </c>
      <c r="S24" s="118" t="str">
        <f>'Financial Inputs Clean'!G61</f>
        <v/>
      </c>
      <c r="T24" s="118" t="str">
        <f>'Financial Inputs Clean'!H61</f>
        <v/>
      </c>
      <c r="U24" s="118" t="str">
        <f>'Financial Inputs Clean'!I61</f>
        <v/>
      </c>
      <c r="V24" s="118" t="str">
        <f>'Financial Inputs Clean'!J61</f>
        <v/>
      </c>
      <c r="W24" s="118" t="str">
        <f>'Financial Inputs Clean'!K61</f>
        <v/>
      </c>
      <c r="X24" s="118" t="str">
        <f>'Financial Inputs Clean'!L61</f>
        <v/>
      </c>
      <c r="Y24" s="118" t="str">
        <f>'Financial Inputs Clean'!M61</f>
        <v/>
      </c>
      <c r="Z24" s="119" t="str">
        <f>'Financial Inputs Clean'!N61</f>
        <v/>
      </c>
      <c r="AA24" s="144" t="str">
        <f>'Financial Inputs Clean'!C48</f>
        <v/>
      </c>
      <c r="AB24" s="118" t="str">
        <f>'Financial Inputs Clean'!D48</f>
        <v/>
      </c>
      <c r="AC24" s="118" t="str">
        <f>'Financial Inputs Clean'!E48</f>
        <v/>
      </c>
      <c r="AD24" s="118" t="str">
        <f>'Financial Inputs Clean'!F48</f>
        <v/>
      </c>
      <c r="AE24" s="118" t="str">
        <f>'Financial Inputs Clean'!G48</f>
        <v/>
      </c>
      <c r="AF24" s="118" t="str">
        <f>'Financial Inputs Clean'!H48</f>
        <v/>
      </c>
      <c r="AG24" s="118" t="str">
        <f>'Financial Inputs Clean'!I48</f>
        <v/>
      </c>
      <c r="AH24" s="118" t="str">
        <f>'Financial Inputs Clean'!J48</f>
        <v/>
      </c>
      <c r="AI24" s="118" t="str">
        <f>'Financial Inputs Clean'!K48</f>
        <v/>
      </c>
      <c r="AJ24" s="118" t="str">
        <f>'Financial Inputs Clean'!L48</f>
        <v/>
      </c>
      <c r="AK24" s="118" t="str">
        <f>'Financial Inputs Clean'!M48</f>
        <v/>
      </c>
      <c r="AL24" s="119" t="str">
        <f>'Financial Inputs Clean'!N48</f>
        <v/>
      </c>
      <c r="AM24" s="144" t="str">
        <f>'Financial Inputs Clean'!C35</f>
        <v/>
      </c>
      <c r="AN24" s="118" t="str">
        <f>'Financial Inputs Clean'!D35</f>
        <v/>
      </c>
      <c r="AO24" s="118" t="str">
        <f>'Financial Inputs Clean'!E35</f>
        <v/>
      </c>
      <c r="AP24" s="118" t="str">
        <f>'Financial Inputs Clean'!F35</f>
        <v/>
      </c>
      <c r="AQ24" s="118" t="str">
        <f>'Financial Inputs Clean'!G35</f>
        <v/>
      </c>
      <c r="AR24" s="118" t="str">
        <f>'Financial Inputs Clean'!H35</f>
        <v/>
      </c>
      <c r="AS24" s="118" t="str">
        <f>'Financial Inputs Clean'!I35</f>
        <v/>
      </c>
      <c r="AT24" s="118" t="str">
        <f>'Financial Inputs Clean'!J35</f>
        <v/>
      </c>
      <c r="AU24" s="118" t="str">
        <f>'Financial Inputs Clean'!K35</f>
        <v/>
      </c>
      <c r="AV24" s="118" t="str">
        <f>'Financial Inputs Clean'!L35</f>
        <v/>
      </c>
      <c r="AW24" s="118" t="str">
        <f>'Financial Inputs Clean'!M35</f>
        <v/>
      </c>
      <c r="AX24" s="119" t="str">
        <f>'Financial Inputs Clean'!N35</f>
        <v/>
      </c>
      <c r="AY24" s="144" t="str">
        <f>'Financial Inputs Clean'!C22</f>
        <v/>
      </c>
      <c r="AZ24" s="118" t="str">
        <f>'Financial Inputs Clean'!D22</f>
        <v/>
      </c>
      <c r="BA24" s="118" t="str">
        <f>'Financial Inputs Clean'!E22</f>
        <v/>
      </c>
      <c r="BB24" s="118" t="str">
        <f>'Financial Inputs Clean'!F22</f>
        <v/>
      </c>
      <c r="BC24" s="118" t="str">
        <f>'Financial Inputs Clean'!G22</f>
        <v/>
      </c>
      <c r="BD24" s="118" t="str">
        <f>'Financial Inputs Clean'!H22</f>
        <v/>
      </c>
      <c r="BE24" s="118" t="str">
        <f>'Financial Inputs Clean'!I22</f>
        <v/>
      </c>
      <c r="BF24" s="118" t="str">
        <f>'Financial Inputs Clean'!J22</f>
        <v/>
      </c>
      <c r="BG24" s="118" t="str">
        <f>'Financial Inputs Clean'!K22</f>
        <v/>
      </c>
      <c r="BH24" s="118" t="str">
        <f>'Financial Inputs Clean'!L22</f>
        <v/>
      </c>
      <c r="BI24" s="118" t="str">
        <f>'Financial Inputs Clean'!M22</f>
        <v/>
      </c>
      <c r="BJ24" s="119" t="str">
        <f>'Financial Inputs Clean'!N22</f>
        <v/>
      </c>
      <c r="BK24" s="144" t="str">
        <f>'Financial Inputs Clean'!C9</f>
        <v/>
      </c>
      <c r="BL24" s="118" t="str">
        <f>'Financial Inputs Clean'!D9</f>
        <v/>
      </c>
      <c r="BM24" s="118" t="str">
        <f>'Financial Inputs Clean'!E9</f>
        <v/>
      </c>
      <c r="BN24" s="118" t="str">
        <f>'Financial Inputs Clean'!F9</f>
        <v/>
      </c>
      <c r="BO24" s="118" t="str">
        <f>'Financial Inputs Clean'!G9</f>
        <v/>
      </c>
      <c r="BP24" s="118" t="str">
        <f>'Financial Inputs Clean'!H9</f>
        <v/>
      </c>
      <c r="BQ24" s="118" t="str">
        <f>'Financial Inputs Clean'!I9</f>
        <v/>
      </c>
      <c r="BR24" s="118" t="str">
        <f>'Financial Inputs Clean'!J9</f>
        <v/>
      </c>
      <c r="BS24" s="118" t="str">
        <f>'Financial Inputs Clean'!K9</f>
        <v/>
      </c>
      <c r="BT24" s="118" t="str">
        <f>'Financial Inputs Clean'!L9</f>
        <v/>
      </c>
      <c r="BU24" s="118" t="str">
        <f>'Financial Inputs Clean'!M9</f>
        <v/>
      </c>
      <c r="BV24" s="119" t="str">
        <f>'Financial Inputs Clean'!N9</f>
        <v/>
      </c>
    </row>
    <row r="25" spans="1:75" s="107" customFormat="1" x14ac:dyDescent="0.35">
      <c r="A25" s="142"/>
      <c r="B25" s="143" t="s">
        <v>67</v>
      </c>
      <c r="C25" s="145" t="str">
        <f>'Financial Inputs Clean'!C75</f>
        <v/>
      </c>
      <c r="D25" s="125" t="str">
        <f>'Financial Inputs Clean'!D75</f>
        <v/>
      </c>
      <c r="E25" s="125" t="str">
        <f>'Financial Inputs Clean'!E75</f>
        <v/>
      </c>
      <c r="F25" s="125" t="str">
        <f>'Financial Inputs Clean'!F75</f>
        <v/>
      </c>
      <c r="G25" s="125" t="str">
        <f>'Financial Inputs Clean'!G75</f>
        <v/>
      </c>
      <c r="H25" s="125" t="str">
        <f>'Financial Inputs Clean'!H75</f>
        <v/>
      </c>
      <c r="I25" s="125" t="str">
        <f>'Financial Inputs Clean'!I75</f>
        <v/>
      </c>
      <c r="J25" s="125" t="str">
        <f>'Financial Inputs Clean'!J75</f>
        <v/>
      </c>
      <c r="K25" s="125" t="str">
        <f>'Financial Inputs Clean'!K75</f>
        <v/>
      </c>
      <c r="L25" s="125" t="str">
        <f>'Financial Inputs Clean'!L75</f>
        <v/>
      </c>
      <c r="M25" s="125" t="str">
        <f>'Financial Inputs Clean'!M75</f>
        <v/>
      </c>
      <c r="N25" s="126" t="str">
        <f>'Financial Inputs Clean'!N75</f>
        <v/>
      </c>
      <c r="O25" s="145" t="str">
        <f>'Financial Inputs Clean'!C62</f>
        <v/>
      </c>
      <c r="P25" s="125" t="str">
        <f>'Financial Inputs Clean'!D62</f>
        <v/>
      </c>
      <c r="Q25" s="125" t="str">
        <f>'Financial Inputs Clean'!E62</f>
        <v/>
      </c>
      <c r="R25" s="125" t="str">
        <f>'Financial Inputs Clean'!F62</f>
        <v/>
      </c>
      <c r="S25" s="125" t="str">
        <f>'Financial Inputs Clean'!G62</f>
        <v/>
      </c>
      <c r="T25" s="125" t="str">
        <f>'Financial Inputs Clean'!H62</f>
        <v/>
      </c>
      <c r="U25" s="125" t="str">
        <f>'Financial Inputs Clean'!I62</f>
        <v/>
      </c>
      <c r="V25" s="125" t="str">
        <f>'Financial Inputs Clean'!J62</f>
        <v/>
      </c>
      <c r="W25" s="125" t="str">
        <f>'Financial Inputs Clean'!K62</f>
        <v/>
      </c>
      <c r="X25" s="125" t="str">
        <f>'Financial Inputs Clean'!L62</f>
        <v/>
      </c>
      <c r="Y25" s="125" t="str">
        <f>'Financial Inputs Clean'!M62</f>
        <v/>
      </c>
      <c r="Z25" s="126" t="str">
        <f>'Financial Inputs Clean'!N62</f>
        <v/>
      </c>
      <c r="AA25" s="145" t="str">
        <f>'Financial Inputs Clean'!C49</f>
        <v/>
      </c>
      <c r="AB25" s="125" t="str">
        <f>'Financial Inputs Clean'!D49</f>
        <v/>
      </c>
      <c r="AC25" s="125" t="str">
        <f>'Financial Inputs Clean'!E49</f>
        <v/>
      </c>
      <c r="AD25" s="125" t="str">
        <f>'Financial Inputs Clean'!F49</f>
        <v/>
      </c>
      <c r="AE25" s="125" t="str">
        <f>'Financial Inputs Clean'!G49</f>
        <v/>
      </c>
      <c r="AF25" s="125" t="str">
        <f>'Financial Inputs Clean'!H49</f>
        <v/>
      </c>
      <c r="AG25" s="125" t="str">
        <f>'Financial Inputs Clean'!I49</f>
        <v/>
      </c>
      <c r="AH25" s="125" t="str">
        <f>'Financial Inputs Clean'!J49</f>
        <v/>
      </c>
      <c r="AI25" s="125" t="str">
        <f>'Financial Inputs Clean'!K49</f>
        <v/>
      </c>
      <c r="AJ25" s="125" t="str">
        <f>'Financial Inputs Clean'!L49</f>
        <v/>
      </c>
      <c r="AK25" s="125" t="str">
        <f>'Financial Inputs Clean'!M49</f>
        <v/>
      </c>
      <c r="AL25" s="126" t="str">
        <f>'Financial Inputs Clean'!N49</f>
        <v/>
      </c>
      <c r="AM25" s="145" t="str">
        <f>'Financial Inputs Clean'!C36</f>
        <v/>
      </c>
      <c r="AN25" s="125" t="str">
        <f>'Financial Inputs Clean'!D36</f>
        <v/>
      </c>
      <c r="AO25" s="125" t="str">
        <f>'Financial Inputs Clean'!E36</f>
        <v/>
      </c>
      <c r="AP25" s="125" t="str">
        <f>'Financial Inputs Clean'!F36</f>
        <v/>
      </c>
      <c r="AQ25" s="125" t="str">
        <f>'Financial Inputs Clean'!G36</f>
        <v/>
      </c>
      <c r="AR25" s="125" t="str">
        <f>'Financial Inputs Clean'!H36</f>
        <v/>
      </c>
      <c r="AS25" s="125" t="str">
        <f>'Financial Inputs Clean'!I36</f>
        <v/>
      </c>
      <c r="AT25" s="125" t="str">
        <f>'Financial Inputs Clean'!J36</f>
        <v/>
      </c>
      <c r="AU25" s="125" t="str">
        <f>'Financial Inputs Clean'!K36</f>
        <v/>
      </c>
      <c r="AV25" s="125" t="str">
        <f>'Financial Inputs Clean'!L36</f>
        <v/>
      </c>
      <c r="AW25" s="125" t="str">
        <f>'Financial Inputs Clean'!M36</f>
        <v/>
      </c>
      <c r="AX25" s="126" t="str">
        <f>'Financial Inputs Clean'!N36</f>
        <v/>
      </c>
      <c r="AY25" s="145" t="str">
        <f>'Financial Inputs Clean'!C23</f>
        <v/>
      </c>
      <c r="AZ25" s="125" t="str">
        <f>'Financial Inputs Clean'!D23</f>
        <v/>
      </c>
      <c r="BA25" s="125" t="str">
        <f>'Financial Inputs Clean'!E23</f>
        <v/>
      </c>
      <c r="BB25" s="125" t="str">
        <f>'Financial Inputs Clean'!F23</f>
        <v/>
      </c>
      <c r="BC25" s="125" t="str">
        <f>'Financial Inputs Clean'!G23</f>
        <v/>
      </c>
      <c r="BD25" s="125" t="str">
        <f>'Financial Inputs Clean'!H23</f>
        <v/>
      </c>
      <c r="BE25" s="125" t="str">
        <f>'Financial Inputs Clean'!I23</f>
        <v/>
      </c>
      <c r="BF25" s="125" t="str">
        <f>'Financial Inputs Clean'!J23</f>
        <v/>
      </c>
      <c r="BG25" s="125" t="str">
        <f>'Financial Inputs Clean'!K23</f>
        <v/>
      </c>
      <c r="BH25" s="125" t="str">
        <f>'Financial Inputs Clean'!L23</f>
        <v/>
      </c>
      <c r="BI25" s="125" t="str">
        <f>'Financial Inputs Clean'!M23</f>
        <v/>
      </c>
      <c r="BJ25" s="126" t="str">
        <f>'Financial Inputs Clean'!N23</f>
        <v/>
      </c>
      <c r="BK25" s="145" t="str">
        <f>'Financial Inputs Clean'!C10</f>
        <v/>
      </c>
      <c r="BL25" s="125" t="str">
        <f>'Financial Inputs Clean'!D10</f>
        <v/>
      </c>
      <c r="BM25" s="125" t="str">
        <f>'Financial Inputs Clean'!E10</f>
        <v/>
      </c>
      <c r="BN25" s="125" t="str">
        <f>'Financial Inputs Clean'!F10</f>
        <v/>
      </c>
      <c r="BO25" s="125" t="str">
        <f>'Financial Inputs Clean'!G10</f>
        <v/>
      </c>
      <c r="BP25" s="125" t="str">
        <f>'Financial Inputs Clean'!H10</f>
        <v/>
      </c>
      <c r="BQ25" s="125" t="str">
        <f>'Financial Inputs Clean'!I10</f>
        <v/>
      </c>
      <c r="BR25" s="125" t="str">
        <f>'Financial Inputs Clean'!J10</f>
        <v/>
      </c>
      <c r="BS25" s="125" t="str">
        <f>'Financial Inputs Clean'!K10</f>
        <v/>
      </c>
      <c r="BT25" s="125" t="str">
        <f>'Financial Inputs Clean'!L10</f>
        <v/>
      </c>
      <c r="BU25" s="125" t="str">
        <f>'Financial Inputs Clean'!M10</f>
        <v/>
      </c>
      <c r="BV25" s="126" t="str">
        <f>'Financial Inputs Clean'!N10</f>
        <v/>
      </c>
    </row>
    <row r="26" spans="1:75" s="32" customFormat="1" x14ac:dyDescent="0.35">
      <c r="A26" s="31"/>
      <c r="B26" s="61" t="s">
        <v>68</v>
      </c>
      <c r="C26" s="63" t="str">
        <f>IFERROR(C24-C25,"")</f>
        <v/>
      </c>
      <c r="D26" s="64" t="str">
        <f t="shared" ref="D26:BJ26" si="10">IFERROR(D24-D25,"")</f>
        <v/>
      </c>
      <c r="E26" s="64" t="str">
        <f t="shared" si="10"/>
        <v/>
      </c>
      <c r="F26" s="64" t="str">
        <f t="shared" si="10"/>
        <v/>
      </c>
      <c r="G26" s="64" t="str">
        <f t="shared" si="10"/>
        <v/>
      </c>
      <c r="H26" s="64" t="str">
        <f t="shared" si="10"/>
        <v/>
      </c>
      <c r="I26" s="64" t="str">
        <f t="shared" si="10"/>
        <v/>
      </c>
      <c r="J26" s="64" t="str">
        <f t="shared" si="10"/>
        <v/>
      </c>
      <c r="K26" s="64" t="str">
        <f t="shared" si="10"/>
        <v/>
      </c>
      <c r="L26" s="64" t="str">
        <f t="shared" si="10"/>
        <v/>
      </c>
      <c r="M26" s="64" t="str">
        <f t="shared" si="10"/>
        <v/>
      </c>
      <c r="N26" s="65" t="str">
        <f t="shared" si="10"/>
        <v/>
      </c>
      <c r="O26" s="63" t="str">
        <f t="shared" si="10"/>
        <v/>
      </c>
      <c r="P26" s="64" t="str">
        <f t="shared" si="10"/>
        <v/>
      </c>
      <c r="Q26" s="64" t="str">
        <f t="shared" si="10"/>
        <v/>
      </c>
      <c r="R26" s="64" t="str">
        <f t="shared" si="10"/>
        <v/>
      </c>
      <c r="S26" s="64" t="str">
        <f t="shared" si="10"/>
        <v/>
      </c>
      <c r="T26" s="64" t="str">
        <f t="shared" si="10"/>
        <v/>
      </c>
      <c r="U26" s="64" t="str">
        <f t="shared" si="10"/>
        <v/>
      </c>
      <c r="V26" s="64" t="str">
        <f t="shared" si="10"/>
        <v/>
      </c>
      <c r="W26" s="64" t="str">
        <f t="shared" si="10"/>
        <v/>
      </c>
      <c r="X26" s="64" t="str">
        <f t="shared" si="10"/>
        <v/>
      </c>
      <c r="Y26" s="64" t="str">
        <f t="shared" si="10"/>
        <v/>
      </c>
      <c r="Z26" s="65" t="str">
        <f t="shared" si="10"/>
        <v/>
      </c>
      <c r="AA26" s="63" t="str">
        <f t="shared" si="10"/>
        <v/>
      </c>
      <c r="AB26" s="64" t="str">
        <f t="shared" si="10"/>
        <v/>
      </c>
      <c r="AC26" s="64" t="str">
        <f t="shared" si="10"/>
        <v/>
      </c>
      <c r="AD26" s="64" t="str">
        <f t="shared" si="10"/>
        <v/>
      </c>
      <c r="AE26" s="64" t="str">
        <f t="shared" si="10"/>
        <v/>
      </c>
      <c r="AF26" s="64" t="str">
        <f t="shared" si="10"/>
        <v/>
      </c>
      <c r="AG26" s="64" t="str">
        <f t="shared" si="10"/>
        <v/>
      </c>
      <c r="AH26" s="64" t="str">
        <f t="shared" si="10"/>
        <v/>
      </c>
      <c r="AI26" s="64" t="str">
        <f t="shared" si="10"/>
        <v/>
      </c>
      <c r="AJ26" s="64" t="str">
        <f t="shared" si="10"/>
        <v/>
      </c>
      <c r="AK26" s="64" t="str">
        <f t="shared" si="10"/>
        <v/>
      </c>
      <c r="AL26" s="65" t="str">
        <f t="shared" si="10"/>
        <v/>
      </c>
      <c r="AM26" s="63" t="str">
        <f t="shared" si="10"/>
        <v/>
      </c>
      <c r="AN26" s="64" t="str">
        <f t="shared" si="10"/>
        <v/>
      </c>
      <c r="AO26" s="64" t="str">
        <f t="shared" si="10"/>
        <v/>
      </c>
      <c r="AP26" s="64" t="str">
        <f t="shared" si="10"/>
        <v/>
      </c>
      <c r="AQ26" s="64" t="str">
        <f t="shared" si="10"/>
        <v/>
      </c>
      <c r="AR26" s="64" t="str">
        <f t="shared" si="10"/>
        <v/>
      </c>
      <c r="AS26" s="64" t="str">
        <f t="shared" si="10"/>
        <v/>
      </c>
      <c r="AT26" s="64" t="str">
        <f t="shared" si="10"/>
        <v/>
      </c>
      <c r="AU26" s="64" t="str">
        <f t="shared" si="10"/>
        <v/>
      </c>
      <c r="AV26" s="64" t="str">
        <f t="shared" si="10"/>
        <v/>
      </c>
      <c r="AW26" s="64" t="str">
        <f t="shared" si="10"/>
        <v/>
      </c>
      <c r="AX26" s="65" t="str">
        <f t="shared" si="10"/>
        <v/>
      </c>
      <c r="AY26" s="63" t="str">
        <f t="shared" si="10"/>
        <v/>
      </c>
      <c r="AZ26" s="64" t="str">
        <f t="shared" si="10"/>
        <v/>
      </c>
      <c r="BA26" s="64" t="str">
        <f t="shared" si="10"/>
        <v/>
      </c>
      <c r="BB26" s="64" t="str">
        <f t="shared" si="10"/>
        <v/>
      </c>
      <c r="BC26" s="64" t="str">
        <f t="shared" si="10"/>
        <v/>
      </c>
      <c r="BD26" s="64" t="str">
        <f t="shared" si="10"/>
        <v/>
      </c>
      <c r="BE26" s="64" t="str">
        <f t="shared" si="10"/>
        <v/>
      </c>
      <c r="BF26" s="64" t="str">
        <f t="shared" si="10"/>
        <v/>
      </c>
      <c r="BG26" s="64" t="str">
        <f t="shared" si="10"/>
        <v/>
      </c>
      <c r="BH26" s="64" t="str">
        <f t="shared" si="10"/>
        <v/>
      </c>
      <c r="BI26" s="64" t="str">
        <f t="shared" si="10"/>
        <v/>
      </c>
      <c r="BJ26" s="65" t="str">
        <f t="shared" si="10"/>
        <v/>
      </c>
      <c r="BK26" s="63" t="str">
        <f>IFERROR(BK24-BK25,"")</f>
        <v/>
      </c>
      <c r="BL26" s="64" t="str">
        <f t="shared" ref="BL26:BV26" si="11">IFERROR(BL24-BL25,"")</f>
        <v/>
      </c>
      <c r="BM26" s="64" t="str">
        <f t="shared" si="11"/>
        <v/>
      </c>
      <c r="BN26" s="64" t="str">
        <f t="shared" si="11"/>
        <v/>
      </c>
      <c r="BO26" s="64" t="str">
        <f t="shared" si="11"/>
        <v/>
      </c>
      <c r="BP26" s="64" t="str">
        <f t="shared" si="11"/>
        <v/>
      </c>
      <c r="BQ26" s="64" t="str">
        <f t="shared" si="11"/>
        <v/>
      </c>
      <c r="BR26" s="64" t="str">
        <f t="shared" si="11"/>
        <v/>
      </c>
      <c r="BS26" s="64" t="str">
        <f t="shared" si="11"/>
        <v/>
      </c>
      <c r="BT26" s="64" t="str">
        <f t="shared" si="11"/>
        <v/>
      </c>
      <c r="BU26" s="64" t="str">
        <f t="shared" si="11"/>
        <v/>
      </c>
      <c r="BV26" s="65" t="str">
        <f t="shared" si="11"/>
        <v/>
      </c>
      <c r="BW26" s="30"/>
    </row>
    <row r="27" spans="1:75" s="30" customFormat="1" x14ac:dyDescent="0.35">
      <c r="A27" s="29"/>
      <c r="B27" s="60" t="s">
        <v>69</v>
      </c>
      <c r="C27" s="48"/>
      <c r="D27" s="49"/>
      <c r="E27" s="49"/>
      <c r="F27" s="49"/>
      <c r="G27" s="49"/>
      <c r="H27" s="49"/>
      <c r="I27" s="49"/>
      <c r="J27" s="49"/>
      <c r="K27" s="49"/>
      <c r="L27" s="49"/>
      <c r="M27" s="49"/>
      <c r="N27" s="50"/>
      <c r="O27" s="48"/>
      <c r="P27" s="49"/>
      <c r="Q27" s="49"/>
      <c r="R27" s="49"/>
      <c r="S27" s="49"/>
      <c r="T27" s="49"/>
      <c r="U27" s="49"/>
      <c r="V27" s="49"/>
      <c r="W27" s="49"/>
      <c r="X27" s="49"/>
      <c r="Y27" s="49"/>
      <c r="Z27" s="50"/>
      <c r="AA27" s="48"/>
      <c r="AB27" s="49"/>
      <c r="AC27" s="49"/>
      <c r="AD27" s="49"/>
      <c r="AE27" s="49"/>
      <c r="AF27" s="49"/>
      <c r="AG27" s="49"/>
      <c r="AH27" s="49"/>
      <c r="AI27" s="49"/>
      <c r="AJ27" s="49"/>
      <c r="AK27" s="49"/>
      <c r="AL27" s="50"/>
      <c r="AM27" s="48"/>
      <c r="AN27" s="49"/>
      <c r="AO27" s="49"/>
      <c r="AP27" s="49"/>
      <c r="AQ27" s="49"/>
      <c r="AR27" s="49"/>
      <c r="AS27" s="49"/>
      <c r="AT27" s="49"/>
      <c r="AU27" s="49"/>
      <c r="AV27" s="49"/>
      <c r="AW27" s="49"/>
      <c r="AX27" s="50"/>
      <c r="AY27" s="48"/>
      <c r="AZ27" s="49"/>
      <c r="BA27" s="49"/>
      <c r="BB27" s="49"/>
      <c r="BC27" s="49"/>
      <c r="BD27" s="49"/>
      <c r="BE27" s="49"/>
      <c r="BF27" s="49"/>
      <c r="BG27" s="49"/>
      <c r="BH27" s="49"/>
      <c r="BI27" s="49"/>
      <c r="BJ27" s="50"/>
      <c r="BK27" s="48"/>
      <c r="BL27" s="49"/>
      <c r="BM27" s="49"/>
      <c r="BN27" s="49"/>
      <c r="BO27" s="49"/>
      <c r="BP27" s="49"/>
      <c r="BQ27" s="49"/>
      <c r="BR27" s="49"/>
      <c r="BS27" s="49"/>
      <c r="BT27" s="49"/>
      <c r="BU27" s="49"/>
      <c r="BV27" s="50"/>
    </row>
    <row r="28" spans="1:75" s="107" customFormat="1" x14ac:dyDescent="0.35">
      <c r="A28" s="142"/>
      <c r="B28" s="146" t="s">
        <v>70</v>
      </c>
      <c r="C28" s="144" t="str">
        <f>'Financial Inputs Clean'!C76</f>
        <v/>
      </c>
      <c r="D28" s="118" t="str">
        <f>'Financial Inputs Clean'!D76</f>
        <v/>
      </c>
      <c r="E28" s="118" t="str">
        <f>'Financial Inputs Clean'!E76</f>
        <v/>
      </c>
      <c r="F28" s="118" t="str">
        <f>'Financial Inputs Clean'!F76</f>
        <v/>
      </c>
      <c r="G28" s="118" t="str">
        <f>'Financial Inputs Clean'!G76</f>
        <v/>
      </c>
      <c r="H28" s="118" t="str">
        <f>'Financial Inputs Clean'!H76</f>
        <v/>
      </c>
      <c r="I28" s="118" t="str">
        <f>'Financial Inputs Clean'!I76</f>
        <v/>
      </c>
      <c r="J28" s="118" t="str">
        <f>'Financial Inputs Clean'!J76</f>
        <v/>
      </c>
      <c r="K28" s="118" t="str">
        <f>'Financial Inputs Clean'!K76</f>
        <v/>
      </c>
      <c r="L28" s="118" t="str">
        <f>'Financial Inputs Clean'!L76</f>
        <v/>
      </c>
      <c r="M28" s="118" t="str">
        <f>'Financial Inputs Clean'!M76</f>
        <v/>
      </c>
      <c r="N28" s="119" t="str">
        <f>'Financial Inputs Clean'!N76</f>
        <v/>
      </c>
      <c r="O28" s="144" t="str">
        <f>'Financial Inputs Clean'!C63</f>
        <v/>
      </c>
      <c r="P28" s="118" t="str">
        <f>'Financial Inputs Clean'!D63</f>
        <v/>
      </c>
      <c r="Q28" s="118" t="str">
        <f>'Financial Inputs Clean'!E63</f>
        <v/>
      </c>
      <c r="R28" s="118" t="str">
        <f>'Financial Inputs Clean'!F63</f>
        <v/>
      </c>
      <c r="S28" s="118" t="str">
        <f>'Financial Inputs Clean'!G63</f>
        <v/>
      </c>
      <c r="T28" s="118" t="str">
        <f>'Financial Inputs Clean'!H63</f>
        <v/>
      </c>
      <c r="U28" s="118" t="str">
        <f>'Financial Inputs Clean'!I63</f>
        <v/>
      </c>
      <c r="V28" s="118" t="str">
        <f>'Financial Inputs Clean'!J63</f>
        <v/>
      </c>
      <c r="W28" s="118" t="str">
        <f>'Financial Inputs Clean'!K63</f>
        <v/>
      </c>
      <c r="X28" s="118" t="str">
        <f>'Financial Inputs Clean'!L63</f>
        <v/>
      </c>
      <c r="Y28" s="118" t="str">
        <f>'Financial Inputs Clean'!M63</f>
        <v/>
      </c>
      <c r="Z28" s="119" t="str">
        <f>'Financial Inputs Clean'!N63</f>
        <v/>
      </c>
      <c r="AA28" s="144" t="str">
        <f>'Financial Inputs Clean'!C50</f>
        <v/>
      </c>
      <c r="AB28" s="118" t="str">
        <f>'Financial Inputs Clean'!D50</f>
        <v/>
      </c>
      <c r="AC28" s="118" t="str">
        <f>'Financial Inputs Clean'!E50</f>
        <v/>
      </c>
      <c r="AD28" s="118" t="str">
        <f>'Financial Inputs Clean'!F50</f>
        <v/>
      </c>
      <c r="AE28" s="118" t="str">
        <f>'Financial Inputs Clean'!G50</f>
        <v/>
      </c>
      <c r="AF28" s="118" t="str">
        <f>'Financial Inputs Clean'!H50</f>
        <v/>
      </c>
      <c r="AG28" s="118" t="str">
        <f>'Financial Inputs Clean'!I50</f>
        <v/>
      </c>
      <c r="AH28" s="118" t="str">
        <f>'Financial Inputs Clean'!J50</f>
        <v/>
      </c>
      <c r="AI28" s="118" t="str">
        <f>'Financial Inputs Clean'!K50</f>
        <v/>
      </c>
      <c r="AJ28" s="118" t="str">
        <f>'Financial Inputs Clean'!L50</f>
        <v/>
      </c>
      <c r="AK28" s="118" t="str">
        <f>'Financial Inputs Clean'!M50</f>
        <v/>
      </c>
      <c r="AL28" s="119" t="str">
        <f>'Financial Inputs Clean'!N50</f>
        <v/>
      </c>
      <c r="AM28" s="144" t="str">
        <f>'Financial Inputs Clean'!C37</f>
        <v/>
      </c>
      <c r="AN28" s="118" t="str">
        <f>'Financial Inputs Clean'!D37</f>
        <v/>
      </c>
      <c r="AO28" s="118" t="str">
        <f>'Financial Inputs Clean'!E37</f>
        <v/>
      </c>
      <c r="AP28" s="118" t="str">
        <f>'Financial Inputs Clean'!F37</f>
        <v/>
      </c>
      <c r="AQ28" s="118" t="str">
        <f>'Financial Inputs Clean'!G37</f>
        <v/>
      </c>
      <c r="AR28" s="118" t="str">
        <f>'Financial Inputs Clean'!H37</f>
        <v/>
      </c>
      <c r="AS28" s="118" t="str">
        <f>'Financial Inputs Clean'!I37</f>
        <v/>
      </c>
      <c r="AT28" s="118" t="str">
        <f>'Financial Inputs Clean'!J37</f>
        <v/>
      </c>
      <c r="AU28" s="118" t="str">
        <f>'Financial Inputs Clean'!K37</f>
        <v/>
      </c>
      <c r="AV28" s="118" t="str">
        <f>'Financial Inputs Clean'!L37</f>
        <v/>
      </c>
      <c r="AW28" s="118" t="str">
        <f>'Financial Inputs Clean'!M37</f>
        <v/>
      </c>
      <c r="AX28" s="119" t="str">
        <f>'Financial Inputs Clean'!N37</f>
        <v/>
      </c>
      <c r="AY28" s="144" t="str">
        <f>'Financial Inputs Clean'!C24</f>
        <v/>
      </c>
      <c r="AZ28" s="118" t="str">
        <f>'Financial Inputs Clean'!D24</f>
        <v/>
      </c>
      <c r="BA28" s="118" t="str">
        <f>'Financial Inputs Clean'!E24</f>
        <v/>
      </c>
      <c r="BB28" s="118" t="str">
        <f>'Financial Inputs Clean'!F24</f>
        <v/>
      </c>
      <c r="BC28" s="118" t="str">
        <f>'Financial Inputs Clean'!G24</f>
        <v/>
      </c>
      <c r="BD28" s="118" t="str">
        <f>'Financial Inputs Clean'!H24</f>
        <v/>
      </c>
      <c r="BE28" s="118" t="str">
        <f>'Financial Inputs Clean'!I24</f>
        <v/>
      </c>
      <c r="BF28" s="118" t="str">
        <f>'Financial Inputs Clean'!J24</f>
        <v/>
      </c>
      <c r="BG28" s="118" t="str">
        <f>'Financial Inputs Clean'!K24</f>
        <v/>
      </c>
      <c r="BH28" s="118" t="str">
        <f>'Financial Inputs Clean'!L24</f>
        <v/>
      </c>
      <c r="BI28" s="118" t="str">
        <f>'Financial Inputs Clean'!M24</f>
        <v/>
      </c>
      <c r="BJ28" s="119" t="str">
        <f>'Financial Inputs Clean'!N24</f>
        <v/>
      </c>
      <c r="BK28" s="144" t="str">
        <f>'Financial Inputs Clean'!C11</f>
        <v/>
      </c>
      <c r="BL28" s="118" t="str">
        <f>'Financial Inputs Clean'!D11</f>
        <v/>
      </c>
      <c r="BM28" s="118" t="str">
        <f>'Financial Inputs Clean'!E11</f>
        <v/>
      </c>
      <c r="BN28" s="118" t="str">
        <f>'Financial Inputs Clean'!F11</f>
        <v/>
      </c>
      <c r="BO28" s="118" t="str">
        <f>'Financial Inputs Clean'!G11</f>
        <v/>
      </c>
      <c r="BP28" s="118" t="str">
        <f>'Financial Inputs Clean'!H11</f>
        <v/>
      </c>
      <c r="BQ28" s="118" t="str">
        <f>'Financial Inputs Clean'!I11</f>
        <v/>
      </c>
      <c r="BR28" s="118" t="str">
        <f>'Financial Inputs Clean'!J11</f>
        <v/>
      </c>
      <c r="BS28" s="118" t="str">
        <f>'Financial Inputs Clean'!K11</f>
        <v/>
      </c>
      <c r="BT28" s="118" t="str">
        <f>'Financial Inputs Clean'!L11</f>
        <v/>
      </c>
      <c r="BU28" s="118" t="str">
        <f>'Financial Inputs Clean'!M11</f>
        <v/>
      </c>
      <c r="BV28" s="119" t="str">
        <f>'Financial Inputs Clean'!N11</f>
        <v/>
      </c>
    </row>
    <row r="29" spans="1:75" s="107" customFormat="1" x14ac:dyDescent="0.35">
      <c r="A29" s="142"/>
      <c r="B29" s="146" t="s">
        <v>76</v>
      </c>
      <c r="C29" s="145" t="str">
        <f>IFERROR(C30-C28,"")</f>
        <v/>
      </c>
      <c r="D29" s="125" t="str">
        <f t="shared" ref="D29:BO29" si="12">IFERROR(D30-D28,"")</f>
        <v/>
      </c>
      <c r="E29" s="125" t="str">
        <f t="shared" si="12"/>
        <v/>
      </c>
      <c r="F29" s="125" t="str">
        <f t="shared" si="12"/>
        <v/>
      </c>
      <c r="G29" s="125" t="str">
        <f t="shared" si="12"/>
        <v/>
      </c>
      <c r="H29" s="125" t="str">
        <f t="shared" si="12"/>
        <v/>
      </c>
      <c r="I29" s="125" t="str">
        <f t="shared" si="12"/>
        <v/>
      </c>
      <c r="J29" s="125" t="str">
        <f t="shared" si="12"/>
        <v/>
      </c>
      <c r="K29" s="125" t="str">
        <f t="shared" si="12"/>
        <v/>
      </c>
      <c r="L29" s="125" t="str">
        <f t="shared" si="12"/>
        <v/>
      </c>
      <c r="M29" s="125" t="str">
        <f t="shared" si="12"/>
        <v/>
      </c>
      <c r="N29" s="126" t="str">
        <f t="shared" si="12"/>
        <v/>
      </c>
      <c r="O29" s="145" t="str">
        <f t="shared" si="12"/>
        <v/>
      </c>
      <c r="P29" s="125" t="str">
        <f t="shared" si="12"/>
        <v/>
      </c>
      <c r="Q29" s="125" t="str">
        <f t="shared" si="12"/>
        <v/>
      </c>
      <c r="R29" s="125" t="str">
        <f t="shared" si="12"/>
        <v/>
      </c>
      <c r="S29" s="125" t="str">
        <f t="shared" si="12"/>
        <v/>
      </c>
      <c r="T29" s="125" t="str">
        <f t="shared" si="12"/>
        <v/>
      </c>
      <c r="U29" s="125" t="str">
        <f t="shared" si="12"/>
        <v/>
      </c>
      <c r="V29" s="125" t="str">
        <f t="shared" si="12"/>
        <v/>
      </c>
      <c r="W29" s="125" t="str">
        <f t="shared" si="12"/>
        <v/>
      </c>
      <c r="X29" s="125" t="str">
        <f t="shared" si="12"/>
        <v/>
      </c>
      <c r="Y29" s="125" t="str">
        <f t="shared" si="12"/>
        <v/>
      </c>
      <c r="Z29" s="126" t="str">
        <f t="shared" si="12"/>
        <v/>
      </c>
      <c r="AA29" s="145" t="str">
        <f t="shared" si="12"/>
        <v/>
      </c>
      <c r="AB29" s="125" t="str">
        <f t="shared" si="12"/>
        <v/>
      </c>
      <c r="AC29" s="125" t="str">
        <f t="shared" si="12"/>
        <v/>
      </c>
      <c r="AD29" s="125" t="str">
        <f t="shared" si="12"/>
        <v/>
      </c>
      <c r="AE29" s="125" t="str">
        <f t="shared" si="12"/>
        <v/>
      </c>
      <c r="AF29" s="125" t="str">
        <f t="shared" si="12"/>
        <v/>
      </c>
      <c r="AG29" s="125" t="str">
        <f t="shared" si="12"/>
        <v/>
      </c>
      <c r="AH29" s="125" t="str">
        <f t="shared" si="12"/>
        <v/>
      </c>
      <c r="AI29" s="125" t="str">
        <f t="shared" si="12"/>
        <v/>
      </c>
      <c r="AJ29" s="125" t="str">
        <f t="shared" si="12"/>
        <v/>
      </c>
      <c r="AK29" s="125" t="str">
        <f t="shared" si="12"/>
        <v/>
      </c>
      <c r="AL29" s="126" t="str">
        <f t="shared" si="12"/>
        <v/>
      </c>
      <c r="AM29" s="145" t="str">
        <f t="shared" si="12"/>
        <v/>
      </c>
      <c r="AN29" s="125" t="str">
        <f t="shared" si="12"/>
        <v/>
      </c>
      <c r="AO29" s="125" t="str">
        <f t="shared" si="12"/>
        <v/>
      </c>
      <c r="AP29" s="125" t="str">
        <f t="shared" si="12"/>
        <v/>
      </c>
      <c r="AQ29" s="125" t="str">
        <f t="shared" si="12"/>
        <v/>
      </c>
      <c r="AR29" s="125" t="str">
        <f t="shared" si="12"/>
        <v/>
      </c>
      <c r="AS29" s="125" t="str">
        <f t="shared" si="12"/>
        <v/>
      </c>
      <c r="AT29" s="125" t="str">
        <f t="shared" si="12"/>
        <v/>
      </c>
      <c r="AU29" s="125" t="str">
        <f t="shared" si="12"/>
        <v/>
      </c>
      <c r="AV29" s="125" t="str">
        <f t="shared" si="12"/>
        <v/>
      </c>
      <c r="AW29" s="125" t="str">
        <f t="shared" si="12"/>
        <v/>
      </c>
      <c r="AX29" s="126" t="str">
        <f t="shared" si="12"/>
        <v/>
      </c>
      <c r="AY29" s="145" t="str">
        <f t="shared" si="12"/>
        <v/>
      </c>
      <c r="AZ29" s="125" t="str">
        <f t="shared" si="12"/>
        <v/>
      </c>
      <c r="BA29" s="125" t="str">
        <f t="shared" si="12"/>
        <v/>
      </c>
      <c r="BB29" s="125" t="str">
        <f t="shared" si="12"/>
        <v/>
      </c>
      <c r="BC29" s="125" t="str">
        <f t="shared" si="12"/>
        <v/>
      </c>
      <c r="BD29" s="125" t="str">
        <f t="shared" si="12"/>
        <v/>
      </c>
      <c r="BE29" s="125" t="str">
        <f t="shared" si="12"/>
        <v/>
      </c>
      <c r="BF29" s="125" t="str">
        <f t="shared" si="12"/>
        <v/>
      </c>
      <c r="BG29" s="125" t="str">
        <f t="shared" si="12"/>
        <v/>
      </c>
      <c r="BH29" s="125" t="str">
        <f t="shared" si="12"/>
        <v/>
      </c>
      <c r="BI29" s="125" t="str">
        <f t="shared" si="12"/>
        <v/>
      </c>
      <c r="BJ29" s="126" t="str">
        <f t="shared" si="12"/>
        <v/>
      </c>
      <c r="BK29" s="145" t="str">
        <f t="shared" si="12"/>
        <v/>
      </c>
      <c r="BL29" s="125" t="str">
        <f t="shared" si="12"/>
        <v/>
      </c>
      <c r="BM29" s="125" t="str">
        <f t="shared" si="12"/>
        <v/>
      </c>
      <c r="BN29" s="125" t="str">
        <f t="shared" si="12"/>
        <v/>
      </c>
      <c r="BO29" s="125" t="str">
        <f t="shared" si="12"/>
        <v/>
      </c>
      <c r="BP29" s="125" t="str">
        <f t="shared" ref="BP29:BV29" si="13">IFERROR(BP30-BP28,"")</f>
        <v/>
      </c>
      <c r="BQ29" s="125" t="str">
        <f t="shared" si="13"/>
        <v/>
      </c>
      <c r="BR29" s="125" t="str">
        <f t="shared" si="13"/>
        <v/>
      </c>
      <c r="BS29" s="125" t="str">
        <f t="shared" si="13"/>
        <v/>
      </c>
      <c r="BT29" s="125" t="str">
        <f t="shared" si="13"/>
        <v/>
      </c>
      <c r="BU29" s="125" t="str">
        <f t="shared" si="13"/>
        <v/>
      </c>
      <c r="BV29" s="126" t="str">
        <f t="shared" si="13"/>
        <v/>
      </c>
    </row>
    <row r="30" spans="1:75" s="32" customFormat="1" x14ac:dyDescent="0.35">
      <c r="A30" s="31"/>
      <c r="B30" s="61" t="s">
        <v>71</v>
      </c>
      <c r="C30" s="66" t="str">
        <f t="shared" ref="C30:AH30" si="14">IFERROR(C26-C31,"")</f>
        <v/>
      </c>
      <c r="D30" s="67" t="str">
        <f t="shared" si="14"/>
        <v/>
      </c>
      <c r="E30" s="67" t="str">
        <f t="shared" si="14"/>
        <v/>
      </c>
      <c r="F30" s="67" t="str">
        <f t="shared" si="14"/>
        <v/>
      </c>
      <c r="G30" s="67" t="str">
        <f t="shared" si="14"/>
        <v/>
      </c>
      <c r="H30" s="67" t="str">
        <f t="shared" si="14"/>
        <v/>
      </c>
      <c r="I30" s="67" t="str">
        <f t="shared" si="14"/>
        <v/>
      </c>
      <c r="J30" s="67" t="str">
        <f t="shared" si="14"/>
        <v/>
      </c>
      <c r="K30" s="67" t="str">
        <f t="shared" si="14"/>
        <v/>
      </c>
      <c r="L30" s="67" t="str">
        <f t="shared" si="14"/>
        <v/>
      </c>
      <c r="M30" s="67" t="str">
        <f t="shared" si="14"/>
        <v/>
      </c>
      <c r="N30" s="68" t="str">
        <f t="shared" si="14"/>
        <v/>
      </c>
      <c r="O30" s="66" t="str">
        <f t="shared" si="14"/>
        <v/>
      </c>
      <c r="P30" s="67" t="str">
        <f t="shared" si="14"/>
        <v/>
      </c>
      <c r="Q30" s="67" t="str">
        <f t="shared" si="14"/>
        <v/>
      </c>
      <c r="R30" s="67" t="str">
        <f t="shared" si="14"/>
        <v/>
      </c>
      <c r="S30" s="67" t="str">
        <f t="shared" si="14"/>
        <v/>
      </c>
      <c r="T30" s="67" t="str">
        <f t="shared" si="14"/>
        <v/>
      </c>
      <c r="U30" s="67" t="str">
        <f t="shared" si="14"/>
        <v/>
      </c>
      <c r="V30" s="67" t="str">
        <f t="shared" si="14"/>
        <v/>
      </c>
      <c r="W30" s="67" t="str">
        <f t="shared" si="14"/>
        <v/>
      </c>
      <c r="X30" s="67" t="str">
        <f t="shared" si="14"/>
        <v/>
      </c>
      <c r="Y30" s="67" t="str">
        <f t="shared" si="14"/>
        <v/>
      </c>
      <c r="Z30" s="68" t="str">
        <f t="shared" si="14"/>
        <v/>
      </c>
      <c r="AA30" s="66" t="str">
        <f t="shared" si="14"/>
        <v/>
      </c>
      <c r="AB30" s="67" t="str">
        <f t="shared" si="14"/>
        <v/>
      </c>
      <c r="AC30" s="67" t="str">
        <f t="shared" si="14"/>
        <v/>
      </c>
      <c r="AD30" s="67" t="str">
        <f t="shared" si="14"/>
        <v/>
      </c>
      <c r="AE30" s="67" t="str">
        <f t="shared" si="14"/>
        <v/>
      </c>
      <c r="AF30" s="67" t="str">
        <f t="shared" si="14"/>
        <v/>
      </c>
      <c r="AG30" s="67" t="str">
        <f t="shared" si="14"/>
        <v/>
      </c>
      <c r="AH30" s="67" t="str">
        <f t="shared" si="14"/>
        <v/>
      </c>
      <c r="AI30" s="67" t="str">
        <f t="shared" ref="AI30:BN30" si="15">IFERROR(AI26-AI31,"")</f>
        <v/>
      </c>
      <c r="AJ30" s="67" t="str">
        <f t="shared" si="15"/>
        <v/>
      </c>
      <c r="AK30" s="67" t="str">
        <f t="shared" si="15"/>
        <v/>
      </c>
      <c r="AL30" s="68" t="str">
        <f t="shared" si="15"/>
        <v/>
      </c>
      <c r="AM30" s="66" t="str">
        <f t="shared" si="15"/>
        <v/>
      </c>
      <c r="AN30" s="67" t="str">
        <f t="shared" si="15"/>
        <v/>
      </c>
      <c r="AO30" s="67" t="str">
        <f t="shared" si="15"/>
        <v/>
      </c>
      <c r="AP30" s="67" t="str">
        <f t="shared" si="15"/>
        <v/>
      </c>
      <c r="AQ30" s="67" t="str">
        <f t="shared" si="15"/>
        <v/>
      </c>
      <c r="AR30" s="67" t="str">
        <f t="shared" si="15"/>
        <v/>
      </c>
      <c r="AS30" s="67" t="str">
        <f t="shared" si="15"/>
        <v/>
      </c>
      <c r="AT30" s="67" t="str">
        <f t="shared" si="15"/>
        <v/>
      </c>
      <c r="AU30" s="67" t="str">
        <f t="shared" si="15"/>
        <v/>
      </c>
      <c r="AV30" s="67" t="str">
        <f t="shared" si="15"/>
        <v/>
      </c>
      <c r="AW30" s="67" t="str">
        <f t="shared" si="15"/>
        <v/>
      </c>
      <c r="AX30" s="68" t="str">
        <f t="shared" si="15"/>
        <v/>
      </c>
      <c r="AY30" s="66" t="str">
        <f t="shared" si="15"/>
        <v/>
      </c>
      <c r="AZ30" s="67" t="str">
        <f t="shared" si="15"/>
        <v/>
      </c>
      <c r="BA30" s="67" t="str">
        <f t="shared" si="15"/>
        <v/>
      </c>
      <c r="BB30" s="67" t="str">
        <f t="shared" si="15"/>
        <v/>
      </c>
      <c r="BC30" s="67" t="str">
        <f t="shared" si="15"/>
        <v/>
      </c>
      <c r="BD30" s="67" t="str">
        <f t="shared" si="15"/>
        <v/>
      </c>
      <c r="BE30" s="67" t="str">
        <f t="shared" si="15"/>
        <v/>
      </c>
      <c r="BF30" s="67" t="str">
        <f t="shared" si="15"/>
        <v/>
      </c>
      <c r="BG30" s="67" t="str">
        <f t="shared" si="15"/>
        <v/>
      </c>
      <c r="BH30" s="67" t="str">
        <f t="shared" si="15"/>
        <v/>
      </c>
      <c r="BI30" s="67" t="str">
        <f t="shared" si="15"/>
        <v/>
      </c>
      <c r="BJ30" s="68" t="str">
        <f t="shared" si="15"/>
        <v/>
      </c>
      <c r="BK30" s="66" t="str">
        <f t="shared" si="15"/>
        <v/>
      </c>
      <c r="BL30" s="67" t="str">
        <f t="shared" si="15"/>
        <v/>
      </c>
      <c r="BM30" s="67" t="str">
        <f t="shared" si="15"/>
        <v/>
      </c>
      <c r="BN30" s="67" t="str">
        <f t="shared" si="15"/>
        <v/>
      </c>
      <c r="BO30" s="67" t="str">
        <f t="shared" ref="BO30:BV30" si="16">IFERROR(BO26-BO31,"")</f>
        <v/>
      </c>
      <c r="BP30" s="67" t="str">
        <f t="shared" si="16"/>
        <v/>
      </c>
      <c r="BQ30" s="67" t="str">
        <f t="shared" si="16"/>
        <v/>
      </c>
      <c r="BR30" s="67" t="str">
        <f t="shared" si="16"/>
        <v/>
      </c>
      <c r="BS30" s="67" t="str">
        <f t="shared" si="16"/>
        <v/>
      </c>
      <c r="BT30" s="67" t="str">
        <f t="shared" si="16"/>
        <v/>
      </c>
      <c r="BU30" s="67" t="str">
        <f t="shared" si="16"/>
        <v/>
      </c>
      <c r="BV30" s="68" t="str">
        <f t="shared" si="16"/>
        <v/>
      </c>
      <c r="BW30" s="30"/>
    </row>
    <row r="31" spans="1:75" s="32" customFormat="1" x14ac:dyDescent="0.35">
      <c r="A31" s="31"/>
      <c r="B31" s="61" t="s">
        <v>72</v>
      </c>
      <c r="C31" s="63" t="str">
        <f>'Financial Inputs Clean'!C77</f>
        <v/>
      </c>
      <c r="D31" s="64" t="str">
        <f>'Financial Inputs Clean'!D77</f>
        <v/>
      </c>
      <c r="E31" s="64" t="str">
        <f>'Financial Inputs Clean'!E77</f>
        <v/>
      </c>
      <c r="F31" s="64" t="str">
        <f>'Financial Inputs Clean'!F77</f>
        <v/>
      </c>
      <c r="G31" s="64" t="str">
        <f>'Financial Inputs Clean'!G77</f>
        <v/>
      </c>
      <c r="H31" s="64" t="str">
        <f>'Financial Inputs Clean'!H77</f>
        <v/>
      </c>
      <c r="I31" s="64" t="str">
        <f>'Financial Inputs Clean'!I77</f>
        <v/>
      </c>
      <c r="J31" s="64" t="str">
        <f>'Financial Inputs Clean'!J77</f>
        <v/>
      </c>
      <c r="K31" s="64" t="str">
        <f>'Financial Inputs Clean'!K77</f>
        <v/>
      </c>
      <c r="L31" s="64" t="str">
        <f>'Financial Inputs Clean'!L77</f>
        <v/>
      </c>
      <c r="M31" s="64" t="str">
        <f>'Financial Inputs Clean'!M77</f>
        <v/>
      </c>
      <c r="N31" s="65" t="str">
        <f>'Financial Inputs Clean'!N77</f>
        <v/>
      </c>
      <c r="O31" s="63" t="str">
        <f>'Financial Inputs Clean'!C64</f>
        <v/>
      </c>
      <c r="P31" s="64" t="str">
        <f>'Financial Inputs Clean'!D64</f>
        <v/>
      </c>
      <c r="Q31" s="64" t="str">
        <f>'Financial Inputs Clean'!E64</f>
        <v/>
      </c>
      <c r="R31" s="64" t="str">
        <f>'Financial Inputs Clean'!F64</f>
        <v/>
      </c>
      <c r="S31" s="64" t="str">
        <f>'Financial Inputs Clean'!G64</f>
        <v/>
      </c>
      <c r="T31" s="64" t="str">
        <f>'Financial Inputs Clean'!H64</f>
        <v/>
      </c>
      <c r="U31" s="64" t="str">
        <f>'Financial Inputs Clean'!I64</f>
        <v/>
      </c>
      <c r="V31" s="64" t="str">
        <f>'Financial Inputs Clean'!J64</f>
        <v/>
      </c>
      <c r="W31" s="64" t="str">
        <f>'Financial Inputs Clean'!K64</f>
        <v/>
      </c>
      <c r="X31" s="64" t="str">
        <f>'Financial Inputs Clean'!L64</f>
        <v/>
      </c>
      <c r="Y31" s="64" t="str">
        <f>'Financial Inputs Clean'!M64</f>
        <v/>
      </c>
      <c r="Z31" s="65" t="str">
        <f>'Financial Inputs Clean'!N64</f>
        <v/>
      </c>
      <c r="AA31" s="63" t="str">
        <f>'Financial Inputs Clean'!C51</f>
        <v/>
      </c>
      <c r="AB31" s="64" t="str">
        <f>'Financial Inputs Clean'!D51</f>
        <v/>
      </c>
      <c r="AC31" s="64" t="str">
        <f>'Financial Inputs Clean'!E51</f>
        <v/>
      </c>
      <c r="AD31" s="64" t="str">
        <f>'Financial Inputs Clean'!F51</f>
        <v/>
      </c>
      <c r="AE31" s="64" t="str">
        <f>'Financial Inputs Clean'!G51</f>
        <v/>
      </c>
      <c r="AF31" s="64" t="str">
        <f>'Financial Inputs Clean'!H51</f>
        <v/>
      </c>
      <c r="AG31" s="64" t="str">
        <f>'Financial Inputs Clean'!I51</f>
        <v/>
      </c>
      <c r="AH31" s="64" t="str">
        <f>'Financial Inputs Clean'!J51</f>
        <v/>
      </c>
      <c r="AI31" s="64" t="str">
        <f>'Financial Inputs Clean'!K51</f>
        <v/>
      </c>
      <c r="AJ31" s="64" t="str">
        <f>'Financial Inputs Clean'!L51</f>
        <v/>
      </c>
      <c r="AK31" s="64" t="str">
        <f>'Financial Inputs Clean'!M51</f>
        <v/>
      </c>
      <c r="AL31" s="65" t="str">
        <f>'Financial Inputs Clean'!N51</f>
        <v/>
      </c>
      <c r="AM31" s="63" t="str">
        <f>'Financial Inputs Clean'!C38</f>
        <v/>
      </c>
      <c r="AN31" s="64" t="str">
        <f>'Financial Inputs Clean'!D38</f>
        <v/>
      </c>
      <c r="AO31" s="64" t="str">
        <f>'Financial Inputs Clean'!E38</f>
        <v/>
      </c>
      <c r="AP31" s="64" t="str">
        <f>'Financial Inputs Clean'!F38</f>
        <v/>
      </c>
      <c r="AQ31" s="64" t="str">
        <f>'Financial Inputs Clean'!G38</f>
        <v/>
      </c>
      <c r="AR31" s="64" t="str">
        <f>'Financial Inputs Clean'!H38</f>
        <v/>
      </c>
      <c r="AS31" s="64" t="str">
        <f>'Financial Inputs Clean'!I38</f>
        <v/>
      </c>
      <c r="AT31" s="64" t="str">
        <f>'Financial Inputs Clean'!J38</f>
        <v/>
      </c>
      <c r="AU31" s="64" t="str">
        <f>'Financial Inputs Clean'!K38</f>
        <v/>
      </c>
      <c r="AV31" s="64" t="str">
        <f>'Financial Inputs Clean'!L38</f>
        <v/>
      </c>
      <c r="AW31" s="64" t="str">
        <f>'Financial Inputs Clean'!M38</f>
        <v/>
      </c>
      <c r="AX31" s="65" t="str">
        <f>'Financial Inputs Clean'!N38</f>
        <v/>
      </c>
      <c r="AY31" s="63" t="str">
        <f>'Financial Inputs Clean'!C25</f>
        <v/>
      </c>
      <c r="AZ31" s="64" t="str">
        <f>'Financial Inputs Clean'!D25</f>
        <v/>
      </c>
      <c r="BA31" s="64" t="str">
        <f>'Financial Inputs Clean'!E25</f>
        <v/>
      </c>
      <c r="BB31" s="64" t="str">
        <f>'Financial Inputs Clean'!F25</f>
        <v/>
      </c>
      <c r="BC31" s="64" t="str">
        <f>'Financial Inputs Clean'!G25</f>
        <v/>
      </c>
      <c r="BD31" s="64" t="str">
        <f>'Financial Inputs Clean'!H25</f>
        <v/>
      </c>
      <c r="BE31" s="64" t="str">
        <f>'Financial Inputs Clean'!I25</f>
        <v/>
      </c>
      <c r="BF31" s="64" t="str">
        <f>'Financial Inputs Clean'!J25</f>
        <v/>
      </c>
      <c r="BG31" s="64" t="str">
        <f>'Financial Inputs Clean'!K25</f>
        <v/>
      </c>
      <c r="BH31" s="64" t="str">
        <f>'Financial Inputs Clean'!L25</f>
        <v/>
      </c>
      <c r="BI31" s="64" t="str">
        <f>'Financial Inputs Clean'!M25</f>
        <v/>
      </c>
      <c r="BJ31" s="65" t="str">
        <f>'Financial Inputs Clean'!N25</f>
        <v/>
      </c>
      <c r="BK31" s="63" t="str">
        <f>'Financial Inputs Clean'!C12</f>
        <v/>
      </c>
      <c r="BL31" s="64" t="str">
        <f>'Financial Inputs Clean'!D12</f>
        <v/>
      </c>
      <c r="BM31" s="64" t="str">
        <f>'Financial Inputs Clean'!E12</f>
        <v/>
      </c>
      <c r="BN31" s="64" t="str">
        <f>'Financial Inputs Clean'!F12</f>
        <v/>
      </c>
      <c r="BO31" s="64" t="str">
        <f>'Financial Inputs Clean'!G12</f>
        <v/>
      </c>
      <c r="BP31" s="64" t="str">
        <f>'Financial Inputs Clean'!H12</f>
        <v/>
      </c>
      <c r="BQ31" s="64" t="str">
        <f>'Financial Inputs Clean'!I12</f>
        <v/>
      </c>
      <c r="BR31" s="64" t="str">
        <f>'Financial Inputs Clean'!J12</f>
        <v/>
      </c>
      <c r="BS31" s="64" t="str">
        <f>'Financial Inputs Clean'!K12</f>
        <v/>
      </c>
      <c r="BT31" s="64" t="str">
        <f>'Financial Inputs Clean'!L12</f>
        <v/>
      </c>
      <c r="BU31" s="64" t="str">
        <f>'Financial Inputs Clean'!M12</f>
        <v/>
      </c>
      <c r="BV31" s="65" t="str">
        <f>'Financial Inputs Clean'!N12</f>
        <v/>
      </c>
      <c r="BW31" s="30"/>
    </row>
    <row r="32" spans="1:75" s="30" customFormat="1" x14ac:dyDescent="0.35">
      <c r="A32" s="29"/>
      <c r="B32" s="57"/>
      <c r="C32" s="48"/>
      <c r="D32" s="49"/>
      <c r="E32" s="49"/>
      <c r="F32" s="49"/>
      <c r="G32" s="49"/>
      <c r="H32" s="49"/>
      <c r="I32" s="49"/>
      <c r="J32" s="49"/>
      <c r="K32" s="49"/>
      <c r="L32" s="49"/>
      <c r="M32" s="49"/>
      <c r="N32" s="50"/>
      <c r="O32" s="48"/>
      <c r="P32" s="49"/>
      <c r="Q32" s="49"/>
      <c r="R32" s="49"/>
      <c r="S32" s="49"/>
      <c r="T32" s="49"/>
      <c r="U32" s="49"/>
      <c r="V32" s="49"/>
      <c r="W32" s="49"/>
      <c r="X32" s="49"/>
      <c r="Y32" s="49"/>
      <c r="Z32" s="50"/>
      <c r="AA32" s="48"/>
      <c r="AB32" s="49"/>
      <c r="AC32" s="49"/>
      <c r="AD32" s="49"/>
      <c r="AE32" s="49"/>
      <c r="AF32" s="49"/>
      <c r="AG32" s="49"/>
      <c r="AH32" s="49"/>
      <c r="AI32" s="49"/>
      <c r="AJ32" s="49"/>
      <c r="AK32" s="49"/>
      <c r="AL32" s="50"/>
      <c r="AM32" s="48"/>
      <c r="AN32" s="49"/>
      <c r="AO32" s="49"/>
      <c r="AP32" s="49"/>
      <c r="AQ32" s="49"/>
      <c r="AR32" s="49"/>
      <c r="AS32" s="49"/>
      <c r="AT32" s="49"/>
      <c r="AU32" s="49"/>
      <c r="AV32" s="49"/>
      <c r="AW32" s="49"/>
      <c r="AX32" s="50"/>
      <c r="AY32" s="48"/>
      <c r="AZ32" s="49"/>
      <c r="BA32" s="49"/>
      <c r="BB32" s="49"/>
      <c r="BC32" s="49"/>
      <c r="BD32" s="49"/>
      <c r="BE32" s="49"/>
      <c r="BF32" s="49"/>
      <c r="BG32" s="49"/>
      <c r="BH32" s="49"/>
      <c r="BI32" s="49"/>
      <c r="BJ32" s="50"/>
      <c r="BK32" s="48"/>
      <c r="BL32" s="49"/>
      <c r="BM32" s="49"/>
      <c r="BN32" s="49"/>
      <c r="BO32" s="49"/>
      <c r="BP32" s="49"/>
      <c r="BQ32" s="49"/>
      <c r="BR32" s="49"/>
      <c r="BS32" s="49"/>
      <c r="BT32" s="49"/>
      <c r="BU32" s="49"/>
      <c r="BV32" s="50"/>
    </row>
    <row r="33" spans="1:75" s="30" customFormat="1" x14ac:dyDescent="0.35">
      <c r="A33" s="29"/>
      <c r="B33" s="58" t="s">
        <v>73</v>
      </c>
      <c r="C33" s="54"/>
      <c r="D33" s="55"/>
      <c r="E33" s="55"/>
      <c r="F33" s="55"/>
      <c r="G33" s="55"/>
      <c r="H33" s="55"/>
      <c r="I33" s="55"/>
      <c r="J33" s="55"/>
      <c r="K33" s="55"/>
      <c r="L33" s="55"/>
      <c r="M33" s="55"/>
      <c r="N33" s="56"/>
      <c r="O33" s="54"/>
      <c r="P33" s="55"/>
      <c r="Q33" s="55"/>
      <c r="R33" s="55"/>
      <c r="S33" s="55"/>
      <c r="T33" s="55"/>
      <c r="U33" s="55"/>
      <c r="V33" s="55"/>
      <c r="W33" s="55"/>
      <c r="X33" s="55"/>
      <c r="Y33" s="55"/>
      <c r="Z33" s="56"/>
      <c r="AA33" s="54"/>
      <c r="AB33" s="55"/>
      <c r="AC33" s="55"/>
      <c r="AD33" s="55"/>
      <c r="AE33" s="55"/>
      <c r="AF33" s="55"/>
      <c r="AG33" s="55"/>
      <c r="AH33" s="55"/>
      <c r="AI33" s="55"/>
      <c r="AJ33" s="55"/>
      <c r="AK33" s="55"/>
      <c r="AL33" s="56"/>
      <c r="AM33" s="54"/>
      <c r="AN33" s="55"/>
      <c r="AO33" s="55"/>
      <c r="AP33" s="55"/>
      <c r="AQ33" s="55"/>
      <c r="AR33" s="55"/>
      <c r="AS33" s="55"/>
      <c r="AT33" s="55"/>
      <c r="AU33" s="55"/>
      <c r="AV33" s="55"/>
      <c r="AW33" s="55"/>
      <c r="AX33" s="56"/>
      <c r="AY33" s="54"/>
      <c r="AZ33" s="55"/>
      <c r="BA33" s="55"/>
      <c r="BB33" s="55"/>
      <c r="BC33" s="55"/>
      <c r="BD33" s="55"/>
      <c r="BE33" s="55"/>
      <c r="BF33" s="55"/>
      <c r="BG33" s="55"/>
      <c r="BH33" s="55"/>
      <c r="BI33" s="55"/>
      <c r="BJ33" s="56"/>
      <c r="BK33" s="54"/>
      <c r="BL33" s="55"/>
      <c r="BM33" s="55"/>
      <c r="BN33" s="55"/>
      <c r="BO33" s="55"/>
      <c r="BP33" s="55"/>
      <c r="BQ33" s="55"/>
      <c r="BR33" s="55"/>
      <c r="BS33" s="55"/>
      <c r="BT33" s="55"/>
      <c r="BU33" s="55"/>
      <c r="BV33" s="56"/>
    </row>
    <row r="34" spans="1:75" s="30" customFormat="1" x14ac:dyDescent="0.35">
      <c r="A34" s="29"/>
      <c r="B34" s="57"/>
      <c r="C34" s="48"/>
      <c r="D34" s="49"/>
      <c r="E34" s="49"/>
      <c r="F34" s="49"/>
      <c r="G34" s="49"/>
      <c r="H34" s="49"/>
      <c r="I34" s="49"/>
      <c r="J34" s="49"/>
      <c r="K34" s="49"/>
      <c r="L34" s="49"/>
      <c r="M34" s="49"/>
      <c r="N34" s="50"/>
      <c r="O34" s="48"/>
      <c r="P34" s="49"/>
      <c r="Q34" s="49"/>
      <c r="R34" s="49"/>
      <c r="S34" s="49"/>
      <c r="T34" s="49"/>
      <c r="U34" s="49"/>
      <c r="V34" s="49"/>
      <c r="W34" s="49"/>
      <c r="X34" s="49"/>
      <c r="Y34" s="49"/>
      <c r="Z34" s="50"/>
      <c r="AA34" s="48"/>
      <c r="AB34" s="49"/>
      <c r="AC34" s="49"/>
      <c r="AD34" s="49"/>
      <c r="AE34" s="49"/>
      <c r="AF34" s="49"/>
      <c r="AG34" s="49"/>
      <c r="AH34" s="49"/>
      <c r="AI34" s="49"/>
      <c r="AJ34" s="49"/>
      <c r="AK34" s="49"/>
      <c r="AL34" s="50"/>
      <c r="AM34" s="48"/>
      <c r="AN34" s="49"/>
      <c r="AO34" s="49"/>
      <c r="AP34" s="49"/>
      <c r="AQ34" s="49"/>
      <c r="AR34" s="49"/>
      <c r="AS34" s="49"/>
      <c r="AT34" s="49"/>
      <c r="AU34" s="49"/>
      <c r="AV34" s="49"/>
      <c r="AW34" s="49"/>
      <c r="AX34" s="50"/>
      <c r="AY34" s="48"/>
      <c r="AZ34" s="49"/>
      <c r="BA34" s="49"/>
      <c r="BB34" s="49"/>
      <c r="BC34" s="49"/>
      <c r="BD34" s="49"/>
      <c r="BE34" s="49"/>
      <c r="BF34" s="49"/>
      <c r="BG34" s="49"/>
      <c r="BH34" s="49"/>
      <c r="BI34" s="49"/>
      <c r="BJ34" s="50"/>
      <c r="BK34" s="48"/>
      <c r="BL34" s="49"/>
      <c r="BM34" s="49"/>
      <c r="BN34" s="49"/>
      <c r="BO34" s="49"/>
      <c r="BP34" s="49"/>
      <c r="BQ34" s="49"/>
      <c r="BR34" s="49"/>
      <c r="BS34" s="49"/>
      <c r="BT34" s="49"/>
      <c r="BU34" s="49"/>
      <c r="BV34" s="50"/>
    </row>
    <row r="35" spans="1:75" s="107" customFormat="1" x14ac:dyDescent="0.35">
      <c r="A35" s="142"/>
      <c r="B35" s="147" t="s">
        <v>78</v>
      </c>
      <c r="C35" s="144" t="str">
        <f>C31</f>
        <v/>
      </c>
      <c r="D35" s="118" t="str">
        <f t="shared" ref="D35:N35" si="17">D31</f>
        <v/>
      </c>
      <c r="E35" s="118" t="str">
        <f t="shared" si="17"/>
        <v/>
      </c>
      <c r="F35" s="118" t="str">
        <f t="shared" si="17"/>
        <v/>
      </c>
      <c r="G35" s="118" t="str">
        <f t="shared" si="17"/>
        <v/>
      </c>
      <c r="H35" s="118" t="str">
        <f t="shared" si="17"/>
        <v/>
      </c>
      <c r="I35" s="118" t="str">
        <f t="shared" si="17"/>
        <v/>
      </c>
      <c r="J35" s="118" t="str">
        <f t="shared" si="17"/>
        <v/>
      </c>
      <c r="K35" s="118" t="str">
        <f t="shared" si="17"/>
        <v/>
      </c>
      <c r="L35" s="118" t="str">
        <f t="shared" si="17"/>
        <v/>
      </c>
      <c r="M35" s="118" t="str">
        <f t="shared" si="17"/>
        <v/>
      </c>
      <c r="N35" s="119" t="str">
        <f t="shared" si="17"/>
        <v/>
      </c>
      <c r="O35" s="144" t="str">
        <f t="shared" ref="O35:BV35" si="18">O31</f>
        <v/>
      </c>
      <c r="P35" s="118" t="str">
        <f t="shared" ref="P35:Z35" si="19">P31</f>
        <v/>
      </c>
      <c r="Q35" s="118" t="str">
        <f t="shared" si="19"/>
        <v/>
      </c>
      <c r="R35" s="118" t="str">
        <f t="shared" si="19"/>
        <v/>
      </c>
      <c r="S35" s="118" t="str">
        <f t="shared" si="19"/>
        <v/>
      </c>
      <c r="T35" s="118" t="str">
        <f t="shared" si="19"/>
        <v/>
      </c>
      <c r="U35" s="118" t="str">
        <f t="shared" si="19"/>
        <v/>
      </c>
      <c r="V35" s="118" t="str">
        <f t="shared" si="19"/>
        <v/>
      </c>
      <c r="W35" s="118" t="str">
        <f t="shared" si="19"/>
        <v/>
      </c>
      <c r="X35" s="118" t="str">
        <f t="shared" si="19"/>
        <v/>
      </c>
      <c r="Y35" s="118" t="str">
        <f t="shared" si="19"/>
        <v/>
      </c>
      <c r="Z35" s="119" t="str">
        <f t="shared" si="19"/>
        <v/>
      </c>
      <c r="AA35" s="144" t="str">
        <f t="shared" si="18"/>
        <v/>
      </c>
      <c r="AB35" s="118" t="str">
        <f t="shared" ref="AB35:AL35" si="20">AB31</f>
        <v/>
      </c>
      <c r="AC35" s="118" t="str">
        <f t="shared" si="20"/>
        <v/>
      </c>
      <c r="AD35" s="118" t="str">
        <f t="shared" si="20"/>
        <v/>
      </c>
      <c r="AE35" s="118" t="str">
        <f t="shared" si="20"/>
        <v/>
      </c>
      <c r="AF35" s="118" t="str">
        <f t="shared" si="20"/>
        <v/>
      </c>
      <c r="AG35" s="118" t="str">
        <f t="shared" si="20"/>
        <v/>
      </c>
      <c r="AH35" s="118" t="str">
        <f t="shared" si="20"/>
        <v/>
      </c>
      <c r="AI35" s="118" t="str">
        <f t="shared" si="20"/>
        <v/>
      </c>
      <c r="AJ35" s="118" t="str">
        <f t="shared" si="20"/>
        <v/>
      </c>
      <c r="AK35" s="118" t="str">
        <f t="shared" si="20"/>
        <v/>
      </c>
      <c r="AL35" s="119" t="str">
        <f t="shared" si="20"/>
        <v/>
      </c>
      <c r="AM35" s="144" t="str">
        <f t="shared" si="18"/>
        <v/>
      </c>
      <c r="AN35" s="118" t="str">
        <f t="shared" ref="AN35:AX35" si="21">AN31</f>
        <v/>
      </c>
      <c r="AO35" s="118" t="str">
        <f t="shared" si="21"/>
        <v/>
      </c>
      <c r="AP35" s="118" t="str">
        <f t="shared" si="21"/>
        <v/>
      </c>
      <c r="AQ35" s="118" t="str">
        <f t="shared" si="21"/>
        <v/>
      </c>
      <c r="AR35" s="118" t="str">
        <f t="shared" si="21"/>
        <v/>
      </c>
      <c r="AS35" s="118" t="str">
        <f t="shared" si="21"/>
        <v/>
      </c>
      <c r="AT35" s="118" t="str">
        <f t="shared" si="21"/>
        <v/>
      </c>
      <c r="AU35" s="118" t="str">
        <f t="shared" si="21"/>
        <v/>
      </c>
      <c r="AV35" s="118" t="str">
        <f t="shared" si="21"/>
        <v/>
      </c>
      <c r="AW35" s="118" t="str">
        <f t="shared" si="21"/>
        <v/>
      </c>
      <c r="AX35" s="119" t="str">
        <f t="shared" si="21"/>
        <v/>
      </c>
      <c r="AY35" s="144" t="str">
        <f t="shared" si="18"/>
        <v/>
      </c>
      <c r="AZ35" s="118" t="str">
        <f t="shared" si="18"/>
        <v/>
      </c>
      <c r="BA35" s="118" t="str">
        <f t="shared" si="18"/>
        <v/>
      </c>
      <c r="BB35" s="118" t="str">
        <f t="shared" si="18"/>
        <v/>
      </c>
      <c r="BC35" s="118" t="str">
        <f t="shared" si="18"/>
        <v/>
      </c>
      <c r="BD35" s="118" t="str">
        <f t="shared" si="18"/>
        <v/>
      </c>
      <c r="BE35" s="118" t="str">
        <f t="shared" si="18"/>
        <v/>
      </c>
      <c r="BF35" s="118" t="str">
        <f t="shared" si="18"/>
        <v/>
      </c>
      <c r="BG35" s="118" t="str">
        <f t="shared" si="18"/>
        <v/>
      </c>
      <c r="BH35" s="118" t="str">
        <f t="shared" si="18"/>
        <v/>
      </c>
      <c r="BI35" s="118" t="str">
        <f t="shared" si="18"/>
        <v/>
      </c>
      <c r="BJ35" s="119" t="str">
        <f t="shared" si="18"/>
        <v/>
      </c>
      <c r="BK35" s="144" t="str">
        <f t="shared" si="18"/>
        <v/>
      </c>
      <c r="BL35" s="118" t="str">
        <f t="shared" si="18"/>
        <v/>
      </c>
      <c r="BM35" s="118" t="str">
        <f t="shared" si="18"/>
        <v/>
      </c>
      <c r="BN35" s="118" t="str">
        <f t="shared" si="18"/>
        <v/>
      </c>
      <c r="BO35" s="118" t="str">
        <f t="shared" si="18"/>
        <v/>
      </c>
      <c r="BP35" s="118" t="str">
        <f t="shared" si="18"/>
        <v/>
      </c>
      <c r="BQ35" s="118" t="str">
        <f t="shared" si="18"/>
        <v/>
      </c>
      <c r="BR35" s="118" t="str">
        <f t="shared" si="18"/>
        <v/>
      </c>
      <c r="BS35" s="118" t="str">
        <f t="shared" si="18"/>
        <v/>
      </c>
      <c r="BT35" s="118" t="str">
        <f t="shared" si="18"/>
        <v/>
      </c>
      <c r="BU35" s="118" t="str">
        <f t="shared" si="18"/>
        <v/>
      </c>
      <c r="BV35" s="119" t="str">
        <f t="shared" si="18"/>
        <v/>
      </c>
    </row>
    <row r="36" spans="1:75" s="107" customFormat="1" x14ac:dyDescent="0.35">
      <c r="A36" s="142"/>
      <c r="B36" s="147" t="s">
        <v>79</v>
      </c>
      <c r="C36" s="145" t="str">
        <f>C28</f>
        <v/>
      </c>
      <c r="D36" s="125" t="str">
        <f t="shared" ref="D36:N36" si="22">D28</f>
        <v/>
      </c>
      <c r="E36" s="125" t="str">
        <f t="shared" si="22"/>
        <v/>
      </c>
      <c r="F36" s="125" t="str">
        <f t="shared" si="22"/>
        <v/>
      </c>
      <c r="G36" s="125" t="str">
        <f t="shared" si="22"/>
        <v/>
      </c>
      <c r="H36" s="125" t="str">
        <f t="shared" si="22"/>
        <v/>
      </c>
      <c r="I36" s="125" t="str">
        <f t="shared" si="22"/>
        <v/>
      </c>
      <c r="J36" s="125" t="str">
        <f t="shared" si="22"/>
        <v/>
      </c>
      <c r="K36" s="125" t="str">
        <f t="shared" si="22"/>
        <v/>
      </c>
      <c r="L36" s="125" t="str">
        <f t="shared" si="22"/>
        <v/>
      </c>
      <c r="M36" s="125" t="str">
        <f t="shared" si="22"/>
        <v/>
      </c>
      <c r="N36" s="126" t="str">
        <f t="shared" si="22"/>
        <v/>
      </c>
      <c r="O36" s="145" t="str">
        <f t="shared" ref="O36:BV36" si="23">O28</f>
        <v/>
      </c>
      <c r="P36" s="125" t="str">
        <f t="shared" ref="P36:Z36" si="24">P28</f>
        <v/>
      </c>
      <c r="Q36" s="125" t="str">
        <f t="shared" si="24"/>
        <v/>
      </c>
      <c r="R36" s="125" t="str">
        <f t="shared" si="24"/>
        <v/>
      </c>
      <c r="S36" s="125" t="str">
        <f t="shared" si="24"/>
        <v/>
      </c>
      <c r="T36" s="125" t="str">
        <f t="shared" si="24"/>
        <v/>
      </c>
      <c r="U36" s="125" t="str">
        <f t="shared" si="24"/>
        <v/>
      </c>
      <c r="V36" s="125" t="str">
        <f t="shared" si="24"/>
        <v/>
      </c>
      <c r="W36" s="125" t="str">
        <f t="shared" si="24"/>
        <v/>
      </c>
      <c r="X36" s="125" t="str">
        <f t="shared" si="24"/>
        <v/>
      </c>
      <c r="Y36" s="125" t="str">
        <f t="shared" si="24"/>
        <v/>
      </c>
      <c r="Z36" s="126" t="str">
        <f t="shared" si="24"/>
        <v/>
      </c>
      <c r="AA36" s="145" t="str">
        <f t="shared" si="23"/>
        <v/>
      </c>
      <c r="AB36" s="125" t="str">
        <f t="shared" ref="AB36:AL36" si="25">AB28</f>
        <v/>
      </c>
      <c r="AC36" s="125" t="str">
        <f t="shared" si="25"/>
        <v/>
      </c>
      <c r="AD36" s="125" t="str">
        <f t="shared" si="25"/>
        <v/>
      </c>
      <c r="AE36" s="125" t="str">
        <f t="shared" si="25"/>
        <v/>
      </c>
      <c r="AF36" s="125" t="str">
        <f t="shared" si="25"/>
        <v/>
      </c>
      <c r="AG36" s="125" t="str">
        <f t="shared" si="25"/>
        <v/>
      </c>
      <c r="AH36" s="125" t="str">
        <f t="shared" si="25"/>
        <v/>
      </c>
      <c r="AI36" s="125" t="str">
        <f t="shared" si="25"/>
        <v/>
      </c>
      <c r="AJ36" s="125" t="str">
        <f t="shared" si="25"/>
        <v/>
      </c>
      <c r="AK36" s="125" t="str">
        <f t="shared" si="25"/>
        <v/>
      </c>
      <c r="AL36" s="126" t="str">
        <f t="shared" si="25"/>
        <v/>
      </c>
      <c r="AM36" s="145" t="str">
        <f t="shared" si="23"/>
        <v/>
      </c>
      <c r="AN36" s="125" t="str">
        <f t="shared" ref="AN36:AX36" si="26">AN28</f>
        <v/>
      </c>
      <c r="AO36" s="125" t="str">
        <f t="shared" si="26"/>
        <v/>
      </c>
      <c r="AP36" s="125" t="str">
        <f t="shared" si="26"/>
        <v/>
      </c>
      <c r="AQ36" s="125" t="str">
        <f t="shared" si="26"/>
        <v/>
      </c>
      <c r="AR36" s="125" t="str">
        <f t="shared" si="26"/>
        <v/>
      </c>
      <c r="AS36" s="125" t="str">
        <f t="shared" si="26"/>
        <v/>
      </c>
      <c r="AT36" s="125" t="str">
        <f t="shared" si="26"/>
        <v/>
      </c>
      <c r="AU36" s="125" t="str">
        <f t="shared" si="26"/>
        <v/>
      </c>
      <c r="AV36" s="125" t="str">
        <f t="shared" si="26"/>
        <v/>
      </c>
      <c r="AW36" s="125" t="str">
        <f t="shared" si="26"/>
        <v/>
      </c>
      <c r="AX36" s="126" t="str">
        <f t="shared" si="26"/>
        <v/>
      </c>
      <c r="AY36" s="145" t="str">
        <f t="shared" si="23"/>
        <v/>
      </c>
      <c r="AZ36" s="125" t="str">
        <f t="shared" si="23"/>
        <v/>
      </c>
      <c r="BA36" s="125" t="str">
        <f t="shared" si="23"/>
        <v/>
      </c>
      <c r="BB36" s="125" t="str">
        <f t="shared" si="23"/>
        <v/>
      </c>
      <c r="BC36" s="125" t="str">
        <f t="shared" si="23"/>
        <v/>
      </c>
      <c r="BD36" s="125" t="str">
        <f t="shared" si="23"/>
        <v/>
      </c>
      <c r="BE36" s="125" t="str">
        <f t="shared" si="23"/>
        <v/>
      </c>
      <c r="BF36" s="125" t="str">
        <f t="shared" si="23"/>
        <v/>
      </c>
      <c r="BG36" s="125" t="str">
        <f t="shared" si="23"/>
        <v/>
      </c>
      <c r="BH36" s="125" t="str">
        <f t="shared" si="23"/>
        <v/>
      </c>
      <c r="BI36" s="125" t="str">
        <f t="shared" si="23"/>
        <v/>
      </c>
      <c r="BJ36" s="126" t="str">
        <f t="shared" si="23"/>
        <v/>
      </c>
      <c r="BK36" s="145" t="str">
        <f t="shared" si="23"/>
        <v/>
      </c>
      <c r="BL36" s="125" t="str">
        <f t="shared" si="23"/>
        <v/>
      </c>
      <c r="BM36" s="125" t="str">
        <f t="shared" si="23"/>
        <v/>
      </c>
      <c r="BN36" s="125" t="str">
        <f t="shared" si="23"/>
        <v/>
      </c>
      <c r="BO36" s="125" t="str">
        <f t="shared" si="23"/>
        <v/>
      </c>
      <c r="BP36" s="125" t="str">
        <f t="shared" si="23"/>
        <v/>
      </c>
      <c r="BQ36" s="125" t="str">
        <f t="shared" si="23"/>
        <v/>
      </c>
      <c r="BR36" s="125" t="str">
        <f t="shared" si="23"/>
        <v/>
      </c>
      <c r="BS36" s="125" t="str">
        <f t="shared" si="23"/>
        <v/>
      </c>
      <c r="BT36" s="125" t="str">
        <f t="shared" si="23"/>
        <v/>
      </c>
      <c r="BU36" s="125" t="str">
        <f t="shared" si="23"/>
        <v/>
      </c>
      <c r="BV36" s="126" t="str">
        <f t="shared" si="23"/>
        <v/>
      </c>
    </row>
    <row r="37" spans="1:75" s="32" customFormat="1" x14ac:dyDescent="0.35">
      <c r="A37" s="31"/>
      <c r="B37" s="61" t="s">
        <v>75</v>
      </c>
      <c r="C37" s="63" t="str">
        <f>IFERROR(C36+C35,"")</f>
        <v/>
      </c>
      <c r="D37" s="64" t="str">
        <f t="shared" ref="D37:BJ37" si="27">IFERROR(D36+D35,"")</f>
        <v/>
      </c>
      <c r="E37" s="64" t="str">
        <f t="shared" si="27"/>
        <v/>
      </c>
      <c r="F37" s="64" t="str">
        <f t="shared" si="27"/>
        <v/>
      </c>
      <c r="G37" s="64" t="str">
        <f t="shared" si="27"/>
        <v/>
      </c>
      <c r="H37" s="64" t="str">
        <f t="shared" si="27"/>
        <v/>
      </c>
      <c r="I37" s="64" t="str">
        <f t="shared" si="27"/>
        <v/>
      </c>
      <c r="J37" s="64" t="str">
        <f t="shared" si="27"/>
        <v/>
      </c>
      <c r="K37" s="64" t="str">
        <f t="shared" si="27"/>
        <v/>
      </c>
      <c r="L37" s="64" t="str">
        <f t="shared" si="27"/>
        <v/>
      </c>
      <c r="M37" s="64" t="str">
        <f t="shared" si="27"/>
        <v/>
      </c>
      <c r="N37" s="65" t="str">
        <f t="shared" si="27"/>
        <v/>
      </c>
      <c r="O37" s="63" t="str">
        <f t="shared" si="27"/>
        <v/>
      </c>
      <c r="P37" s="64" t="str">
        <f t="shared" si="27"/>
        <v/>
      </c>
      <c r="Q37" s="64" t="str">
        <f t="shared" si="27"/>
        <v/>
      </c>
      <c r="R37" s="64" t="str">
        <f t="shared" si="27"/>
        <v/>
      </c>
      <c r="S37" s="64" t="str">
        <f t="shared" si="27"/>
        <v/>
      </c>
      <c r="T37" s="64" t="str">
        <f t="shared" si="27"/>
        <v/>
      </c>
      <c r="U37" s="64" t="str">
        <f t="shared" si="27"/>
        <v/>
      </c>
      <c r="V37" s="64" t="str">
        <f t="shared" si="27"/>
        <v/>
      </c>
      <c r="W37" s="64" t="str">
        <f t="shared" si="27"/>
        <v/>
      </c>
      <c r="X37" s="64" t="str">
        <f t="shared" si="27"/>
        <v/>
      </c>
      <c r="Y37" s="64" t="str">
        <f t="shared" si="27"/>
        <v/>
      </c>
      <c r="Z37" s="65" t="str">
        <f t="shared" si="27"/>
        <v/>
      </c>
      <c r="AA37" s="63" t="str">
        <f t="shared" si="27"/>
        <v/>
      </c>
      <c r="AB37" s="64" t="str">
        <f t="shared" si="27"/>
        <v/>
      </c>
      <c r="AC37" s="64" t="str">
        <f t="shared" si="27"/>
        <v/>
      </c>
      <c r="AD37" s="64" t="str">
        <f t="shared" si="27"/>
        <v/>
      </c>
      <c r="AE37" s="64" t="str">
        <f t="shared" si="27"/>
        <v/>
      </c>
      <c r="AF37" s="64" t="str">
        <f t="shared" si="27"/>
        <v/>
      </c>
      <c r="AG37" s="64" t="str">
        <f t="shared" si="27"/>
        <v/>
      </c>
      <c r="AH37" s="64" t="str">
        <f t="shared" si="27"/>
        <v/>
      </c>
      <c r="AI37" s="64" t="str">
        <f t="shared" si="27"/>
        <v/>
      </c>
      <c r="AJ37" s="64" t="str">
        <f t="shared" si="27"/>
        <v/>
      </c>
      <c r="AK37" s="64" t="str">
        <f t="shared" si="27"/>
        <v/>
      </c>
      <c r="AL37" s="65" t="str">
        <f t="shared" si="27"/>
        <v/>
      </c>
      <c r="AM37" s="63" t="str">
        <f t="shared" si="27"/>
        <v/>
      </c>
      <c r="AN37" s="64" t="str">
        <f t="shared" si="27"/>
        <v/>
      </c>
      <c r="AO37" s="64" t="str">
        <f t="shared" si="27"/>
        <v/>
      </c>
      <c r="AP37" s="64" t="str">
        <f t="shared" si="27"/>
        <v/>
      </c>
      <c r="AQ37" s="64" t="str">
        <f t="shared" si="27"/>
        <v/>
      </c>
      <c r="AR37" s="64" t="str">
        <f t="shared" si="27"/>
        <v/>
      </c>
      <c r="AS37" s="64" t="str">
        <f t="shared" si="27"/>
        <v/>
      </c>
      <c r="AT37" s="64" t="str">
        <f t="shared" si="27"/>
        <v/>
      </c>
      <c r="AU37" s="64" t="str">
        <f t="shared" si="27"/>
        <v/>
      </c>
      <c r="AV37" s="64" t="str">
        <f t="shared" si="27"/>
        <v/>
      </c>
      <c r="AW37" s="64" t="str">
        <f t="shared" si="27"/>
        <v/>
      </c>
      <c r="AX37" s="65" t="str">
        <f t="shared" si="27"/>
        <v/>
      </c>
      <c r="AY37" s="63" t="str">
        <f t="shared" si="27"/>
        <v/>
      </c>
      <c r="AZ37" s="64" t="str">
        <f t="shared" si="27"/>
        <v/>
      </c>
      <c r="BA37" s="64" t="str">
        <f t="shared" si="27"/>
        <v/>
      </c>
      <c r="BB37" s="64" t="str">
        <f t="shared" si="27"/>
        <v/>
      </c>
      <c r="BC37" s="64" t="str">
        <f t="shared" si="27"/>
        <v/>
      </c>
      <c r="BD37" s="64" t="str">
        <f t="shared" si="27"/>
        <v/>
      </c>
      <c r="BE37" s="64" t="str">
        <f t="shared" si="27"/>
        <v/>
      </c>
      <c r="BF37" s="64" t="str">
        <f t="shared" si="27"/>
        <v/>
      </c>
      <c r="BG37" s="64" t="str">
        <f t="shared" si="27"/>
        <v/>
      </c>
      <c r="BH37" s="64" t="str">
        <f t="shared" si="27"/>
        <v/>
      </c>
      <c r="BI37" s="64" t="str">
        <f t="shared" si="27"/>
        <v/>
      </c>
      <c r="BJ37" s="65" t="str">
        <f t="shared" si="27"/>
        <v/>
      </c>
      <c r="BK37" s="63" t="str">
        <f>IFERROR(BK36+BK35,"")</f>
        <v/>
      </c>
      <c r="BL37" s="64" t="str">
        <f t="shared" ref="BL37:BV37" si="28">IFERROR(BL36+BL35,"")</f>
        <v/>
      </c>
      <c r="BM37" s="64" t="str">
        <f t="shared" si="28"/>
        <v/>
      </c>
      <c r="BN37" s="64" t="str">
        <f t="shared" si="28"/>
        <v/>
      </c>
      <c r="BO37" s="64" t="str">
        <f t="shared" si="28"/>
        <v/>
      </c>
      <c r="BP37" s="64" t="str">
        <f t="shared" si="28"/>
        <v/>
      </c>
      <c r="BQ37" s="64" t="str">
        <f t="shared" si="28"/>
        <v/>
      </c>
      <c r="BR37" s="64" t="str">
        <f t="shared" si="28"/>
        <v/>
      </c>
      <c r="BS37" s="64" t="str">
        <f t="shared" si="28"/>
        <v/>
      </c>
      <c r="BT37" s="64" t="str">
        <f t="shared" si="28"/>
        <v/>
      </c>
      <c r="BU37" s="64" t="str">
        <f t="shared" si="28"/>
        <v/>
      </c>
      <c r="BV37" s="65" t="str">
        <f t="shared" si="28"/>
        <v/>
      </c>
      <c r="BW37" s="30"/>
    </row>
    <row r="38" spans="1:75" x14ac:dyDescent="0.35">
      <c r="B38" s="62"/>
      <c r="C38" s="51"/>
      <c r="D38" s="52"/>
      <c r="E38" s="52"/>
      <c r="F38" s="52"/>
      <c r="G38" s="52"/>
      <c r="H38" s="52"/>
      <c r="I38" s="52"/>
      <c r="J38" s="52"/>
      <c r="K38" s="52"/>
      <c r="L38" s="52"/>
      <c r="M38" s="52"/>
      <c r="N38" s="53"/>
      <c r="O38" s="51"/>
      <c r="P38" s="52"/>
      <c r="Q38" s="52"/>
      <c r="R38" s="52"/>
      <c r="S38" s="52"/>
      <c r="T38" s="52"/>
      <c r="U38" s="52"/>
      <c r="V38" s="52"/>
      <c r="W38" s="52"/>
      <c r="X38" s="52"/>
      <c r="Y38" s="52"/>
      <c r="Z38" s="53"/>
      <c r="AA38" s="51"/>
      <c r="AB38" s="52"/>
      <c r="AC38" s="52"/>
      <c r="AD38" s="52"/>
      <c r="AE38" s="52"/>
      <c r="AF38" s="52"/>
      <c r="AG38" s="52"/>
      <c r="AH38" s="52"/>
      <c r="AI38" s="52"/>
      <c r="AJ38" s="52"/>
      <c r="AK38" s="52"/>
      <c r="AL38" s="53"/>
      <c r="AM38" s="51"/>
      <c r="AN38" s="52"/>
      <c r="AO38" s="52"/>
      <c r="AP38" s="52"/>
      <c r="AQ38" s="52"/>
      <c r="AR38" s="52"/>
      <c r="AS38" s="52"/>
      <c r="AT38" s="52"/>
      <c r="AU38" s="52"/>
      <c r="AV38" s="52"/>
      <c r="AW38" s="52"/>
      <c r="AX38" s="53"/>
      <c r="AY38" s="51"/>
      <c r="AZ38" s="52"/>
      <c r="BA38" s="52"/>
      <c r="BB38" s="52"/>
      <c r="BC38" s="52"/>
      <c r="BD38" s="52"/>
      <c r="BE38" s="52"/>
      <c r="BF38" s="52"/>
      <c r="BG38" s="52"/>
      <c r="BH38" s="52"/>
      <c r="BI38" s="52"/>
      <c r="BJ38" s="53"/>
      <c r="BK38" s="51"/>
      <c r="BL38" s="52"/>
      <c r="BM38" s="52"/>
      <c r="BN38" s="52"/>
      <c r="BO38" s="52"/>
      <c r="BP38" s="52"/>
      <c r="BQ38" s="52"/>
      <c r="BR38" s="52"/>
      <c r="BS38" s="52"/>
      <c r="BT38" s="52"/>
      <c r="BU38" s="52"/>
      <c r="BV38" s="53"/>
      <c r="BW38" s="30"/>
    </row>
    <row r="39" spans="1:75" x14ac:dyDescent="0.35">
      <c r="B39" s="27"/>
    </row>
  </sheetData>
  <sheetProtection algorithmName="SHA-512" hashValue="0K6YyKyMkaGnJa7jK7TXxILhMNByNMqmqDaH8DY0J1NWXY59OyZuLYpBwzIetaRBIfiVgw6jGdr4tzo2eSiacg==" saltValue="oOvkp3hPOmwBsbqLNrJsbQ==" spinCount="100000" sheet="1" objects="1" scenarios="1"/>
  <pageMargins left="0.7" right="0.7" top="0.75" bottom="0.75" header="0.3" footer="0.3"/>
  <pageSetup scale="92" fitToWidth="0" orientation="landscape" horizontalDpi="1200" verticalDpi="1200" r:id="rId1"/>
  <headerFooter>
    <oddFooter>&amp;CPage &amp;P of &amp;N</oddFooter>
  </headerFooter>
  <ignoredErrors>
    <ignoredError sqref="C18 D18:N18 O18:BJ18 BK18:BV18" formula="1"/>
  </ignoredErrors>
  <extLst>
    <ext xmlns:x14="http://schemas.microsoft.com/office/spreadsheetml/2009/9/main" uri="{78C0D931-6437-407d-A8EE-F0AAD7539E65}">
      <x14:conditionalFormattings>
        <x14:conditionalFormatting xmlns:xm="http://schemas.microsoft.com/office/excel/2006/main">
          <x14:cfRule type="expression" priority="1" id="{E21A3620-BD07-4CDF-912D-7A852AC3E258}">
            <xm:f>BL$6&gt;VLOOKUP('General Inputs'!$C$15,'Background Data'!$D$8:$E$19,2,FALSE)</xm:f>
            <x14:dxf>
              <fill>
                <patternFill>
                  <bgColor theme="1" tint="0.499984740745262"/>
                </patternFill>
              </fill>
              <border>
                <vertical/>
                <horizontal/>
              </border>
            </x14:dxf>
          </x14:cfRule>
          <xm:sqref>BL7:BV38</xm:sqref>
        </x14:conditionalFormatting>
        <x14:conditionalFormatting xmlns:xm="http://schemas.microsoft.com/office/excel/2006/main">
          <x14:cfRule type="expression" priority="18" id="{72C2C1FF-19A9-4FEA-9E35-382344CD8D4C}">
            <xm:f>'General Inputs'!$C$16='Background Data'!$L$11</xm:f>
            <x14:dxf>
              <font>
                <color theme="1" tint="0.34998626667073579"/>
              </font>
              <fill>
                <patternFill>
                  <bgColor theme="1" tint="0.499984740745262"/>
                </patternFill>
              </fill>
            </x14:dxf>
          </x14:cfRule>
          <xm:sqref>C7:N38</xm:sqref>
        </x14:conditionalFormatting>
        <x14:conditionalFormatting xmlns:xm="http://schemas.microsoft.com/office/excel/2006/main">
          <x14:cfRule type="expression" priority="17" id="{857AF09D-307D-4FA5-B0BC-3ECC4E143040}">
            <xm:f>'General Inputs'!$C$16='Background Data'!$L$10</xm:f>
            <x14:dxf>
              <font>
                <color theme="1" tint="0.34998626667073579"/>
              </font>
              <fill>
                <patternFill>
                  <bgColor theme="1" tint="0.499984740745262"/>
                </patternFill>
              </fill>
            </x14:dxf>
          </x14:cfRule>
          <xm:sqref>C7:Z38</xm:sqref>
        </x14:conditionalFormatting>
        <x14:conditionalFormatting xmlns:xm="http://schemas.microsoft.com/office/excel/2006/main">
          <x14:cfRule type="expression" priority="8" id="{DCA94623-90F5-4F5D-B231-AEC2E1D635A8}">
            <xm:f>'General Inputs'!$C$16='Background Data'!$L$9</xm:f>
            <x14:dxf>
              <font>
                <color theme="1" tint="0.34998626667073579"/>
              </font>
              <fill>
                <patternFill>
                  <bgColor theme="1" tint="0.499984740745262"/>
                </patternFill>
              </fill>
            </x14:dxf>
          </x14:cfRule>
          <xm:sqref>C7:AL38</xm:sqref>
        </x14:conditionalFormatting>
        <x14:conditionalFormatting xmlns:xm="http://schemas.microsoft.com/office/excel/2006/main">
          <x14:cfRule type="expression" priority="2" id="{06CC82DB-990E-4E01-B107-42330F424158}">
            <xm:f>'General Inputs'!$C$16='Background Data'!$L$8</xm:f>
            <x14:dxf>
              <font>
                <color theme="1" tint="0.34998626667073579"/>
              </font>
              <fill>
                <patternFill>
                  <bgColor theme="1" tint="0.499984740745262"/>
                </patternFill>
              </fill>
            </x14:dxf>
          </x14:cfRule>
          <xm:sqref>C7:AX38</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024B6-8ABB-41BE-9DFF-1504A91F905B}">
  <sheetPr>
    <tabColor theme="8" tint="0.59999389629810485"/>
    <pageSetUpPr fitToPage="1"/>
  </sheetPr>
  <dimension ref="B1:P43"/>
  <sheetViews>
    <sheetView zoomScale="90" zoomScaleNormal="90" workbookViewId="0">
      <pane xSplit="2" ySplit="7" topLeftCell="C8" activePane="bottomRight" state="frozen"/>
      <selection pane="topRight"/>
      <selection pane="bottomLeft"/>
      <selection pane="bottomRight"/>
    </sheetView>
  </sheetViews>
  <sheetFormatPr defaultColWidth="9.1796875" defaultRowHeight="14.5" x14ac:dyDescent="0.35"/>
  <cols>
    <col min="1" max="1" width="3.7265625" style="3" customWidth="1"/>
    <col min="2" max="2" width="40.81640625" style="3" customWidth="1"/>
    <col min="3" max="8" width="14" style="3" customWidth="1"/>
    <col min="9" max="9" width="4.7265625" style="3" customWidth="1"/>
    <col min="10" max="10" width="14" style="3" customWidth="1"/>
    <col min="11" max="11" width="11.7265625" style="3" customWidth="1"/>
    <col min="12" max="12" width="4.7265625" style="3" customWidth="1"/>
    <col min="13" max="14" width="14" style="3" customWidth="1"/>
    <col min="15" max="15" width="11.7265625" style="3" customWidth="1"/>
    <col min="16" max="16384" width="9.1796875" style="3"/>
  </cols>
  <sheetData>
    <row r="1" spans="2:15" x14ac:dyDescent="0.35">
      <c r="B1" s="12" t="s">
        <v>49</v>
      </c>
    </row>
    <row r="2" spans="2:15" ht="15" customHeight="1" x14ac:dyDescent="0.35">
      <c r="J2" s="113"/>
      <c r="K2" s="113"/>
      <c r="M2" s="113"/>
      <c r="N2" s="113"/>
      <c r="O2" s="113"/>
    </row>
    <row r="3" spans="2:15" x14ac:dyDescent="0.35">
      <c r="B3" s="5" t="str">
        <f>"Financial Profile: Year-to-Date (YTD) Financial Statements through "&amp;'General Inputs'!C15</f>
        <v xml:space="preserve">Financial Profile: Year-to-Date (YTD) Financial Statements through </v>
      </c>
      <c r="J3" s="114" t="str">
        <f>IF(ISBLANK('General Inputs'!$C$14),"Current Year YTD Compared to Prior Year(s):",'General Inputs'!$C$14&amp;" YTD Compared to Prior Year(s):")</f>
        <v>Current Year YTD Compared to Prior Year(s):</v>
      </c>
      <c r="K3" s="113"/>
      <c r="M3" s="114"/>
      <c r="N3" s="114"/>
      <c r="O3" s="113"/>
    </row>
    <row r="5" spans="2:15" ht="15" customHeight="1" x14ac:dyDescent="0.35">
      <c r="B5" s="41"/>
      <c r="C5" s="104"/>
      <c r="D5" s="104"/>
      <c r="E5" s="104"/>
      <c r="F5" s="104"/>
      <c r="G5" s="104"/>
      <c r="H5" s="104"/>
      <c r="J5" s="188" t="str">
        <f>IF(ISBLANK('General Inputs'!$C$14),"Current Year YTD less",'General Inputs'!$C$14&amp;" YTD less")</f>
        <v>Current Year YTD less</v>
      </c>
      <c r="K5" s="189"/>
      <c r="M5" s="188" t="str">
        <f>IF(ISBLANK('General Inputs'!$C$14),"Current Year YTD less",'General Inputs'!$C$14&amp;" YTD less")</f>
        <v>Current Year YTD less</v>
      </c>
      <c r="N5" s="190"/>
      <c r="O5" s="189"/>
    </row>
    <row r="6" spans="2:15" ht="15" customHeight="1" x14ac:dyDescent="0.35">
      <c r="B6" s="92"/>
      <c r="C6" s="155" t="str">
        <f>'Financial Inputs'!$C$70</f>
        <v>--</v>
      </c>
      <c r="D6" s="155" t="str">
        <f>'Financial Inputs'!$C$57</f>
        <v>--</v>
      </c>
      <c r="E6" s="155" t="str">
        <f>'Financial Inputs'!$C$44</f>
        <v>--</v>
      </c>
      <c r="F6" s="155" t="str">
        <f>'Financial Inputs'!$C$31</f>
        <v>--</v>
      </c>
      <c r="G6" s="155" t="str">
        <f>'Financial Inputs'!$C$18</f>
        <v>--</v>
      </c>
      <c r="H6" s="155" t="str">
        <f>'Financial Inputs'!$C$5</f>
        <v>--</v>
      </c>
      <c r="J6" s="194" t="str">
        <f>IF(ISBLANK('General Inputs'!$C$14),"Prior Year YTD",'General Inputs'!$C$14-1&amp;" YTD")</f>
        <v>Prior Year YTD</v>
      </c>
      <c r="K6" s="195"/>
      <c r="M6" s="191" t="str">
        <f>IF(ISBLANK('General Inputs'!$C$14),"Average of Historical YTD Data",IF(OR(ISBLANK('General Inputs'!$C$16),'General Inputs'!$C$16='Background Data'!$L$8),"Historical Average YTD",
"Average of "&amp;VLOOKUP('General Inputs'!$C$16,'Background Data'!$L$8:$M$12,2,FALSE)&amp;" YTD"))</f>
        <v>Average of Historical YTD Data</v>
      </c>
      <c r="N6" s="192"/>
      <c r="O6" s="193"/>
    </row>
    <row r="7" spans="2:15" x14ac:dyDescent="0.35">
      <c r="B7" s="172" t="s">
        <v>82</v>
      </c>
      <c r="C7" s="13" t="str">
        <f>IF(ISBLANK('General Inputs'!$C$15),"--",'General Inputs'!$C$15)</f>
        <v>--</v>
      </c>
      <c r="D7" s="13" t="str">
        <f>IF(ISBLANK('General Inputs'!$C$15),"--",'General Inputs'!$C$15)</f>
        <v>--</v>
      </c>
      <c r="E7" s="13" t="str">
        <f>IF(ISBLANK('General Inputs'!$C$15),"--",'General Inputs'!$C$15)</f>
        <v>--</v>
      </c>
      <c r="F7" s="13" t="str">
        <f>IF(ISBLANK('General Inputs'!$C$15),"--",'General Inputs'!$C$15)</f>
        <v>--</v>
      </c>
      <c r="G7" s="13" t="str">
        <f>IF(ISBLANK('General Inputs'!$C$15),"--",'General Inputs'!$C$15)</f>
        <v>--</v>
      </c>
      <c r="H7" s="13" t="str">
        <f>IF(ISBLANK('General Inputs'!$C$15),"--",'General Inputs'!$C$15)</f>
        <v>--</v>
      </c>
      <c r="J7" s="108" t="s">
        <v>143</v>
      </c>
      <c r="K7" s="108" t="s">
        <v>111</v>
      </c>
      <c r="M7" s="108" t="s">
        <v>114</v>
      </c>
      <c r="N7" s="108" t="s">
        <v>143</v>
      </c>
      <c r="O7" s="108" t="s">
        <v>111</v>
      </c>
    </row>
    <row r="8" spans="2:15" x14ac:dyDescent="0.35">
      <c r="B8" s="69"/>
      <c r="C8" s="70"/>
      <c r="D8" s="70"/>
      <c r="E8" s="70"/>
      <c r="F8" s="70"/>
      <c r="G8" s="70"/>
      <c r="H8" s="71"/>
      <c r="J8" s="38"/>
      <c r="K8" s="44"/>
      <c r="M8" s="38"/>
      <c r="N8" s="38"/>
      <c r="O8" s="44"/>
    </row>
    <row r="9" spans="2:15" x14ac:dyDescent="0.35">
      <c r="B9" s="72" t="s">
        <v>55</v>
      </c>
      <c r="C9" s="73"/>
      <c r="D9" s="73"/>
      <c r="E9" s="73"/>
      <c r="F9" s="73"/>
      <c r="G9" s="73"/>
      <c r="H9" s="74"/>
      <c r="J9" s="42"/>
      <c r="K9" s="45"/>
      <c r="M9" s="42"/>
      <c r="N9" s="42"/>
      <c r="O9" s="45"/>
    </row>
    <row r="10" spans="2:15" x14ac:dyDescent="0.35">
      <c r="B10" s="75"/>
      <c r="C10" s="76"/>
      <c r="D10" s="76"/>
      <c r="E10" s="76"/>
      <c r="F10" s="76"/>
      <c r="G10" s="76"/>
      <c r="H10" s="77"/>
      <c r="J10" s="37"/>
      <c r="K10" s="46"/>
      <c r="M10" s="37"/>
      <c r="N10" s="37"/>
      <c r="O10" s="46"/>
    </row>
    <row r="11" spans="2:15" x14ac:dyDescent="0.35">
      <c r="B11" s="78" t="s">
        <v>56</v>
      </c>
      <c r="C11" s="76"/>
      <c r="D11" s="76"/>
      <c r="E11" s="76"/>
      <c r="F11" s="76"/>
      <c r="G11" s="76"/>
      <c r="H11" s="77"/>
      <c r="J11" s="37"/>
      <c r="K11" s="46"/>
      <c r="M11" s="37"/>
      <c r="N11" s="37"/>
      <c r="O11" s="46"/>
    </row>
    <row r="12" spans="2:15" x14ac:dyDescent="0.35">
      <c r="B12" s="79" t="s">
        <v>57</v>
      </c>
      <c r="C12" s="118" t="str">
        <f t="array" ref="C12">IFERROR(INDEX('Financial Profile Monthly'!$C$7:$BV$38,MATCH($B12,'Financial Profile Monthly'!$B$7:$B$38,0),
MATCH(1,('Financial Profile Monthly'!$C$5:$BV$5=C$6)*('Financial Profile Monthly'!$C$6:$BV$6=VLOOKUP(C$7,'Background Data'!$D$8:$E$19,2,FALSE)),0)),"")</f>
        <v/>
      </c>
      <c r="D12" s="118" t="str">
        <f t="array" ref="D12">IFERROR(INDEX('Financial Profile Monthly'!$C$7:$BV$38,MATCH($B12,'Financial Profile Monthly'!$B$7:$B$38,0),
MATCH(1,('Financial Profile Monthly'!$C$5:$BV$5=D$6)*('Financial Profile Monthly'!$C$6:$BV$6=VLOOKUP(D$7,'Background Data'!$D$8:$E$19,2,FALSE)),0)),"")</f>
        <v/>
      </c>
      <c r="E12" s="118" t="str">
        <f t="array" ref="E12">IFERROR(INDEX('Financial Profile Monthly'!$C$7:$BV$38,MATCH($B12,'Financial Profile Monthly'!$B$7:$B$38,0),
MATCH(1,('Financial Profile Monthly'!$C$5:$BV$5=E$6)*('Financial Profile Monthly'!$C$6:$BV$6=VLOOKUP(E$7,'Background Data'!$D$8:$E$19,2,FALSE)),0)),"")</f>
        <v/>
      </c>
      <c r="F12" s="118" t="str">
        <f t="array" ref="F12">IFERROR(INDEX('Financial Profile Monthly'!$C$7:$BV$38,MATCH($B12,'Financial Profile Monthly'!$B$7:$B$38,0),
MATCH(1,('Financial Profile Monthly'!$C$5:$BV$5=F$6)*('Financial Profile Monthly'!$C$6:$BV$6=VLOOKUP(F$7,'Background Data'!$D$8:$E$19,2,FALSE)),0)),"")</f>
        <v/>
      </c>
      <c r="G12" s="118" t="str">
        <f t="array" ref="G12">IFERROR(INDEX('Financial Profile Monthly'!$C$7:$BV$38,MATCH($B12,'Financial Profile Monthly'!$B$7:$B$38,0),
MATCH(1,('Financial Profile Monthly'!$C$5:$BV$5=G$6)*('Financial Profile Monthly'!$C$6:$BV$6=VLOOKUP(G$7,'Background Data'!$D$8:$E$19,2,FALSE)),0)),"")</f>
        <v/>
      </c>
      <c r="H12" s="119" t="str">
        <f t="array" ref="H12">IFERROR(INDEX('Financial Profile Monthly'!$C$7:$BV$38,MATCH($B12,'Financial Profile Monthly'!$B$7:$B$38,0),
MATCH(1,('Financial Profile Monthly'!$C$5:$BV$5=H$6)*('Financial Profile Monthly'!$C$6:$BV$6=VLOOKUP(H$7,'Background Data'!$D$8:$E$19,2,FALSE)),0)),"")</f>
        <v/>
      </c>
      <c r="I12" s="120"/>
      <c r="J12" s="121" t="str">
        <f>IF(OR(ISBLANK('General Inputs'!$C$14),AND(ISBLANK($H12),ISBLANK(G12))),"",IFERROR($H12-G12,""))</f>
        <v/>
      </c>
      <c r="K12" s="122" t="str">
        <f>IF(ISBLANK('General Inputs'!$C$14),"",IF(AND(H12=0,G12=0),"N/A*",IFERROR(IF(MIN(H12,G12)&lt;=0,IF((H12-G12)&gt;0,"P*","N*"),(H12/G12)-1),"")))</f>
        <v/>
      </c>
      <c r="L12" s="123"/>
      <c r="M12" s="160" t="str">
        <f>IFERROR(IF('General Inputs'!$C$16='Background Data'!$L$12,AVERAGE(C12:G12),
IF('General Inputs'!$C$16='Background Data'!$L$11,AVERAGE(D12:G12),
IF('General Inputs'!$C$16='Background Data'!$L$10,AVERAGE(E12:G12),
IF('General Inputs'!$C$16='Background Data'!$L$9,AVERAGE(F12:G12),"")))),"")</f>
        <v/>
      </c>
      <c r="N12" s="124" t="str">
        <f>IFERROR(H12-M12,"")</f>
        <v/>
      </c>
      <c r="O12" s="122" t="str">
        <f>IF(AND(H12=0,M12=0),"N/A*",IFERROR(IF(MIN(H12,M12)&lt;=0,IF((H12-M12)&gt;0,"P*","N*"),(H12/M12)-1),""))</f>
        <v/>
      </c>
    </row>
    <row r="13" spans="2:15" x14ac:dyDescent="0.35">
      <c r="B13" s="79" t="s">
        <v>74</v>
      </c>
      <c r="C13" s="125" t="str">
        <f t="array" ref="C13">IFERROR(INDEX('Financial Profile Monthly'!$C$7:$BV$38,MATCH($B13,'Financial Profile Monthly'!$B$7:$B$38,0),
MATCH(1,('Financial Profile Monthly'!$C$5:$BV$5=C$6)*('Financial Profile Monthly'!$C$6:$BV$6=VLOOKUP(C$7,'Background Data'!$D$8:$E$19,2,FALSE)),0)),"")</f>
        <v/>
      </c>
      <c r="D13" s="125" t="str">
        <f t="array" ref="D13">IFERROR(INDEX('Financial Profile Monthly'!$C$7:$BV$38,MATCH($B13,'Financial Profile Monthly'!$B$7:$B$38,0),
MATCH(1,('Financial Profile Monthly'!$C$5:$BV$5=D$6)*('Financial Profile Monthly'!$C$6:$BV$6=VLOOKUP(D$7,'Background Data'!$D$8:$E$19,2,FALSE)),0)),"")</f>
        <v/>
      </c>
      <c r="E13" s="125" t="str">
        <f t="array" ref="E13">IFERROR(INDEX('Financial Profile Monthly'!$C$7:$BV$38,MATCH($B13,'Financial Profile Monthly'!$B$7:$B$38,0),
MATCH(1,('Financial Profile Monthly'!$C$5:$BV$5=E$6)*('Financial Profile Monthly'!$C$6:$BV$6=VLOOKUP(E$7,'Background Data'!$D$8:$E$19,2,FALSE)),0)),"")</f>
        <v/>
      </c>
      <c r="F13" s="125" t="str">
        <f t="array" ref="F13">IFERROR(INDEX('Financial Profile Monthly'!$C$7:$BV$38,MATCH($B13,'Financial Profile Monthly'!$B$7:$B$38,0),
MATCH(1,('Financial Profile Monthly'!$C$5:$BV$5=F$6)*('Financial Profile Monthly'!$C$6:$BV$6=VLOOKUP(F$7,'Background Data'!$D$8:$E$19,2,FALSE)),0)),"")</f>
        <v/>
      </c>
      <c r="G13" s="125" t="str">
        <f t="array" ref="G13">IFERROR(INDEX('Financial Profile Monthly'!$C$7:$BV$38,MATCH($B13,'Financial Profile Monthly'!$B$7:$B$38,0),
MATCH(1,('Financial Profile Monthly'!$C$5:$BV$5=G$6)*('Financial Profile Monthly'!$C$6:$BV$6=VLOOKUP(G$7,'Background Data'!$D$8:$E$19,2,FALSE)),0)),"")</f>
        <v/>
      </c>
      <c r="H13" s="126" t="str">
        <f t="array" ref="H13">IFERROR(INDEX('Financial Profile Monthly'!$C$7:$BV$38,MATCH($B13,'Financial Profile Monthly'!$B$7:$B$38,0),
MATCH(1,('Financial Profile Monthly'!$C$5:$BV$5=H$6)*('Financial Profile Monthly'!$C$6:$BV$6=VLOOKUP(H$7,'Background Data'!$D$8:$E$19,2,FALSE)),0)),"")</f>
        <v/>
      </c>
      <c r="I13" s="120"/>
      <c r="J13" s="127" t="str">
        <f>IF(OR(ISBLANK('General Inputs'!$C$14),AND(ISBLANK($H13),ISBLANK(G13))),"",IFERROR($H13-G13,""))</f>
        <v/>
      </c>
      <c r="K13" s="128" t="str">
        <f>IF(ISBLANK('General Inputs'!$C$14),"",IF(AND(H13=0,G13=0),"N/A*",IFERROR(IF(MIN(H13,G13)&lt;=0,IF((H13-G13)&gt;0,"P*","N*"),(H13/G13)-1),"")))</f>
        <v/>
      </c>
      <c r="L13" s="123"/>
      <c r="M13" s="159" t="str">
        <f>IFERROR(IF('General Inputs'!$C$16='Background Data'!$L$12,AVERAGE(C13:G13),
IF('General Inputs'!$C$16='Background Data'!$L$11,AVERAGE(D13:G13),
IF('General Inputs'!$C$16='Background Data'!$L$10,AVERAGE(E13:G13),
IF('General Inputs'!$C$16='Background Data'!$L$9,AVERAGE(F13:G13),"")))),"")</f>
        <v/>
      </c>
      <c r="N13" s="127" t="str">
        <f t="shared" ref="N13:N14" si="0">IFERROR(H13-M13,"")</f>
        <v/>
      </c>
      <c r="O13" s="128" t="str">
        <f t="shared" ref="O13:O14" si="1">IF(AND(H13=0,M13=0),"N/A*",IFERROR(IF(MIN(H13,M13)&lt;=0,IF((H13-M13)&gt;0,"P*","N*"),(H13/M13)-1),""))</f>
        <v/>
      </c>
    </row>
    <row r="14" spans="2:15" s="28" customFormat="1" x14ac:dyDescent="0.35">
      <c r="B14" s="82" t="s">
        <v>58</v>
      </c>
      <c r="C14" s="64" t="str">
        <f t="array" ref="C14">IFERROR(INDEX('Financial Profile Monthly'!$C$7:$BV$38,MATCH($B14,'Financial Profile Monthly'!$B$7:$B$38,0),
MATCH(1,('Financial Profile Monthly'!$C$5:$BV$5=C$6)*('Financial Profile Monthly'!$C$6:$BV$6=VLOOKUP(C$7,'Background Data'!$D$8:$E$19,2,FALSE)),0)),"")</f>
        <v/>
      </c>
      <c r="D14" s="64" t="str">
        <f t="array" ref="D14">IFERROR(INDEX('Financial Profile Monthly'!$C$7:$BV$38,MATCH($B14,'Financial Profile Monthly'!$B$7:$B$38,0),
MATCH(1,('Financial Profile Monthly'!$C$5:$BV$5=D$6)*('Financial Profile Monthly'!$C$6:$BV$6=VLOOKUP(D$7,'Background Data'!$D$8:$E$19,2,FALSE)),0)),"")</f>
        <v/>
      </c>
      <c r="E14" s="64" t="str">
        <f t="array" ref="E14">IFERROR(INDEX('Financial Profile Monthly'!$C$7:$BV$38,MATCH($B14,'Financial Profile Monthly'!$B$7:$B$38,0),
MATCH(1,('Financial Profile Monthly'!$C$5:$BV$5=E$6)*('Financial Profile Monthly'!$C$6:$BV$6=VLOOKUP(E$7,'Background Data'!$D$8:$E$19,2,FALSE)),0)),"")</f>
        <v/>
      </c>
      <c r="F14" s="64" t="str">
        <f t="array" ref="F14">IFERROR(INDEX('Financial Profile Monthly'!$C$7:$BV$38,MATCH($B14,'Financial Profile Monthly'!$B$7:$B$38,0),
MATCH(1,('Financial Profile Monthly'!$C$5:$BV$5=F$6)*('Financial Profile Monthly'!$C$6:$BV$6=VLOOKUP(F$7,'Background Data'!$D$8:$E$19,2,FALSE)),0)),"")</f>
        <v/>
      </c>
      <c r="G14" s="64" t="str">
        <f t="array" ref="G14">IFERROR(INDEX('Financial Profile Monthly'!$C$7:$BV$38,MATCH($B14,'Financial Profile Monthly'!$B$7:$B$38,0),
MATCH(1,('Financial Profile Monthly'!$C$5:$BV$5=G$6)*('Financial Profile Monthly'!$C$6:$BV$6=VLOOKUP(G$7,'Background Data'!$D$8:$E$19,2,FALSE)),0)),"")</f>
        <v/>
      </c>
      <c r="H14" s="65" t="str">
        <f t="array" ref="H14">IFERROR(INDEX('Financial Profile Monthly'!$C$7:$BV$38,MATCH($B14,'Financial Profile Monthly'!$B$7:$B$38,0),
MATCH(1,('Financial Profile Monthly'!$C$5:$BV$5=H$6)*('Financial Profile Monthly'!$C$6:$BV$6=VLOOKUP(H$7,'Background Data'!$D$8:$E$19,2,FALSE)),0)),"")</f>
        <v/>
      </c>
      <c r="I14" s="120"/>
      <c r="J14" s="129" t="str">
        <f>IF(OR(ISBLANK('General Inputs'!$C$14),AND(ISBLANK($H14),ISBLANK(G14))),"",IFERROR($H14-G14,""))</f>
        <v/>
      </c>
      <c r="K14" s="130" t="str">
        <f>IF(ISBLANK('General Inputs'!$C$14),"",IF(AND(H14=0,G14=0),"N/A*",IFERROR(IF(MIN(H14,G14)&lt;=0,IF((H14-G14)&gt;0,"P*","N*"),(H14/G14)-1),"")))</f>
        <v/>
      </c>
      <c r="L14" s="131"/>
      <c r="M14" s="156" t="str">
        <f>IFERROR(IF('General Inputs'!$C$16='Background Data'!$L$12,AVERAGE(C14:G14),
IF('General Inputs'!$C$16='Background Data'!$L$11,AVERAGE(D14:G14),
IF('General Inputs'!$C$16='Background Data'!$L$10,AVERAGE(E14:G14),
IF('General Inputs'!$C$16='Background Data'!$L$9,AVERAGE(F14:G14),"")))),"")</f>
        <v/>
      </c>
      <c r="N14" s="129" t="str">
        <f t="shared" si="0"/>
        <v/>
      </c>
      <c r="O14" s="130" t="str">
        <f t="shared" si="1"/>
        <v/>
      </c>
    </row>
    <row r="15" spans="2:15" x14ac:dyDescent="0.35">
      <c r="B15" s="75"/>
      <c r="C15" s="118"/>
      <c r="D15" s="118"/>
      <c r="E15" s="118"/>
      <c r="F15" s="118"/>
      <c r="G15" s="118"/>
      <c r="H15" s="119"/>
      <c r="I15" s="120"/>
      <c r="J15" s="121"/>
      <c r="K15" s="122"/>
      <c r="L15" s="123"/>
      <c r="M15" s="121"/>
      <c r="N15" s="121"/>
      <c r="O15" s="122"/>
    </row>
    <row r="16" spans="2:15" x14ac:dyDescent="0.35">
      <c r="B16" s="78" t="s">
        <v>59</v>
      </c>
      <c r="C16" s="118"/>
      <c r="D16" s="118"/>
      <c r="E16" s="118"/>
      <c r="F16" s="118"/>
      <c r="G16" s="118"/>
      <c r="H16" s="119"/>
      <c r="I16" s="120"/>
      <c r="J16" s="121"/>
      <c r="K16" s="122"/>
      <c r="L16" s="123"/>
      <c r="M16" s="121"/>
      <c r="N16" s="121"/>
      <c r="O16" s="122"/>
    </row>
    <row r="17" spans="2:15" x14ac:dyDescent="0.35">
      <c r="B17" s="79" t="s">
        <v>60</v>
      </c>
      <c r="C17" s="118" t="str">
        <f t="array" ref="C17">IFERROR(INDEX('Financial Profile Monthly'!$C$7:$BV$38,MATCH($B17,'Financial Profile Monthly'!$B$7:$B$38,0),
MATCH(1,('Financial Profile Monthly'!$C$5:$BV$5=C$6)*('Financial Profile Monthly'!$C$6:$BV$6=VLOOKUP(C$7,'Background Data'!$D$8:$E$19,2,FALSE)),0)),"")</f>
        <v/>
      </c>
      <c r="D17" s="118" t="str">
        <f t="array" ref="D17">IFERROR(INDEX('Financial Profile Monthly'!$C$7:$BV$38,MATCH($B17,'Financial Profile Monthly'!$B$7:$B$38,0),
MATCH(1,('Financial Profile Monthly'!$C$5:$BV$5=D$6)*('Financial Profile Monthly'!$C$6:$BV$6=VLOOKUP(D$7,'Background Data'!$D$8:$E$19,2,FALSE)),0)),"")</f>
        <v/>
      </c>
      <c r="E17" s="118" t="str">
        <f t="array" ref="E17">IFERROR(INDEX('Financial Profile Monthly'!$C$7:$BV$38,MATCH($B17,'Financial Profile Monthly'!$B$7:$B$38,0),
MATCH(1,('Financial Profile Monthly'!$C$5:$BV$5=E$6)*('Financial Profile Monthly'!$C$6:$BV$6=VLOOKUP(E$7,'Background Data'!$D$8:$E$19,2,FALSE)),0)),"")</f>
        <v/>
      </c>
      <c r="F17" s="118" t="str">
        <f t="array" ref="F17">IFERROR(INDEX('Financial Profile Monthly'!$C$7:$BV$38,MATCH($B17,'Financial Profile Monthly'!$B$7:$B$38,0),
MATCH(1,('Financial Profile Monthly'!$C$5:$BV$5=F$6)*('Financial Profile Monthly'!$C$6:$BV$6=VLOOKUP(F$7,'Background Data'!$D$8:$E$19,2,FALSE)),0)),"")</f>
        <v/>
      </c>
      <c r="G17" s="118" t="str">
        <f t="array" ref="G17">IFERROR(INDEX('Financial Profile Monthly'!$C$7:$BV$38,MATCH($B17,'Financial Profile Monthly'!$B$7:$B$38,0),
MATCH(1,('Financial Profile Monthly'!$C$5:$BV$5=G$6)*('Financial Profile Monthly'!$C$6:$BV$6=VLOOKUP(G$7,'Background Data'!$D$8:$E$19,2,FALSE)),0)),"")</f>
        <v/>
      </c>
      <c r="H17" s="119" t="str">
        <f t="array" ref="H17">IFERROR(INDEX('Financial Profile Monthly'!$C$7:$BV$38,MATCH($B17,'Financial Profile Monthly'!$B$7:$B$38,0),
MATCH(1,('Financial Profile Monthly'!$C$5:$BV$5=H$6)*('Financial Profile Monthly'!$C$6:$BV$6=VLOOKUP(H$7,'Background Data'!$D$8:$E$19,2,FALSE)),0)),"")</f>
        <v/>
      </c>
      <c r="I17" s="120"/>
      <c r="J17" s="121" t="str">
        <f>IF(OR(ISBLANK('General Inputs'!$C$14),AND(ISBLANK($H17),ISBLANK(G17))),"",IFERROR($H17-G17,""))</f>
        <v/>
      </c>
      <c r="K17" s="122" t="str">
        <f>IF(ISBLANK('General Inputs'!$C$14),"",IF(AND(H17=0,G17=0),"N/A*",IFERROR(IF(MIN(H17,G17)&lt;=0,IF((H17-G17)&gt;0,"P*","N*"),(H17/G17)-1),"")))</f>
        <v/>
      </c>
      <c r="L17" s="123"/>
      <c r="M17" s="158" t="str">
        <f>IFERROR(IF('General Inputs'!$C$16='Background Data'!$L$12,AVERAGE(C17:G17),
IF('General Inputs'!$C$16='Background Data'!$L$11,AVERAGE(D17:G17),
IF('General Inputs'!$C$16='Background Data'!$L$10,AVERAGE(E17:G17),
IF('General Inputs'!$C$16='Background Data'!$L$9,AVERAGE(F17:G17),"")))),"")</f>
        <v/>
      </c>
      <c r="N17" s="121" t="str">
        <f t="shared" ref="N17:N21" si="2">IFERROR(H17-M17,"")</f>
        <v/>
      </c>
      <c r="O17" s="122" t="str">
        <f t="shared" ref="O17:O21" si="3">IF(AND(H17=0,M17=0),"N/A*",IFERROR(IF(MIN(H17,M17)&lt;=0,IF((H17-M17)&gt;0,"P*","N*"),(H17/M17)-1),""))</f>
        <v/>
      </c>
    </row>
    <row r="18" spans="2:15" x14ac:dyDescent="0.35">
      <c r="B18" s="79" t="s">
        <v>61</v>
      </c>
      <c r="C18" s="125" t="str">
        <f t="array" ref="C18">IFERROR(INDEX('Financial Profile Monthly'!$C$7:$BV$38,MATCH($B18,'Financial Profile Monthly'!$B$7:$B$38,0),
MATCH(1,('Financial Profile Monthly'!$C$5:$BV$5=C$6)*('Financial Profile Monthly'!$C$6:$BV$6=VLOOKUP(C$7,'Background Data'!$D$8:$E$19,2,FALSE)),0)),"")</f>
        <v/>
      </c>
      <c r="D18" s="125" t="str">
        <f t="array" ref="D18">IFERROR(INDEX('Financial Profile Monthly'!$C$7:$BV$38,MATCH($B18,'Financial Profile Monthly'!$B$7:$B$38,0),
MATCH(1,('Financial Profile Monthly'!$C$5:$BV$5=D$6)*('Financial Profile Monthly'!$C$6:$BV$6=VLOOKUP(D$7,'Background Data'!$D$8:$E$19,2,FALSE)),0)),"")</f>
        <v/>
      </c>
      <c r="E18" s="125" t="str">
        <f t="array" ref="E18">IFERROR(INDEX('Financial Profile Monthly'!$C$7:$BV$38,MATCH($B18,'Financial Profile Monthly'!$B$7:$B$38,0),
MATCH(1,('Financial Profile Monthly'!$C$5:$BV$5=E$6)*('Financial Profile Monthly'!$C$6:$BV$6=VLOOKUP(E$7,'Background Data'!$D$8:$E$19,2,FALSE)),0)),"")</f>
        <v/>
      </c>
      <c r="F18" s="125" t="str">
        <f t="array" ref="F18">IFERROR(INDEX('Financial Profile Monthly'!$C$7:$BV$38,MATCH($B18,'Financial Profile Monthly'!$B$7:$B$38,0),
MATCH(1,('Financial Profile Monthly'!$C$5:$BV$5=F$6)*('Financial Profile Monthly'!$C$6:$BV$6=VLOOKUP(F$7,'Background Data'!$D$8:$E$19,2,FALSE)),0)),"")</f>
        <v/>
      </c>
      <c r="G18" s="125" t="str">
        <f t="array" ref="G18">IFERROR(INDEX('Financial Profile Monthly'!$C$7:$BV$38,MATCH($B18,'Financial Profile Monthly'!$B$7:$B$38,0),
MATCH(1,('Financial Profile Monthly'!$C$5:$BV$5=G$6)*('Financial Profile Monthly'!$C$6:$BV$6=VLOOKUP(G$7,'Background Data'!$D$8:$E$19,2,FALSE)),0)),"")</f>
        <v/>
      </c>
      <c r="H18" s="126" t="str">
        <f t="array" ref="H18">IFERROR(INDEX('Financial Profile Monthly'!$C$7:$BV$38,MATCH($B18,'Financial Profile Monthly'!$B$7:$B$38,0),
MATCH(1,('Financial Profile Monthly'!$C$5:$BV$5=H$6)*('Financial Profile Monthly'!$C$6:$BV$6=VLOOKUP(H$7,'Background Data'!$D$8:$E$19,2,FALSE)),0)),"")</f>
        <v/>
      </c>
      <c r="I18" s="120"/>
      <c r="J18" s="127" t="str">
        <f>IF(OR(ISBLANK('General Inputs'!$C$14),AND(ISBLANK($H18),ISBLANK(G18))),"",IFERROR($H18-G18,""))</f>
        <v/>
      </c>
      <c r="K18" s="128" t="str">
        <f>IF(ISBLANK('General Inputs'!$C$14),"",IF(AND(H18=0,G18=0),"N/A*",IFERROR(IF(MIN(H18,G18)&lt;=0,IF((H18-G18)&gt;0,"P*","N*"),(H18/G18)-1),"")))</f>
        <v/>
      </c>
      <c r="L18" s="123"/>
      <c r="M18" s="159" t="str">
        <f>IFERROR(IF('General Inputs'!$C$16='Background Data'!$L$12,AVERAGE(C18:G18),
IF('General Inputs'!$C$16='Background Data'!$L$11,AVERAGE(D18:G18),
IF('General Inputs'!$C$16='Background Data'!$L$10,AVERAGE(E18:G18),
IF('General Inputs'!$C$16='Background Data'!$L$9,AVERAGE(F18:G18),"")))),"")</f>
        <v/>
      </c>
      <c r="N18" s="127" t="str">
        <f t="shared" si="2"/>
        <v/>
      </c>
      <c r="O18" s="128" t="str">
        <f t="shared" si="3"/>
        <v/>
      </c>
    </row>
    <row r="19" spans="2:15" s="28" customFormat="1" x14ac:dyDescent="0.35">
      <c r="B19" s="82" t="s">
        <v>62</v>
      </c>
      <c r="C19" s="132" t="str">
        <f t="array" ref="C19">IFERROR(INDEX('Financial Profile Monthly'!$C$7:$BV$38,MATCH($B19,'Financial Profile Monthly'!$B$7:$B$38,0),
MATCH(1,('Financial Profile Monthly'!$C$5:$BV$5=C$6)*('Financial Profile Monthly'!$C$6:$BV$6=VLOOKUP(C$7,'Background Data'!$D$8:$E$19,2,FALSE)),0)),"")</f>
        <v/>
      </c>
      <c r="D19" s="132" t="str">
        <f t="array" ref="D19">IFERROR(INDEX('Financial Profile Monthly'!$C$7:$BV$38,MATCH($B19,'Financial Profile Monthly'!$B$7:$B$38,0),
MATCH(1,('Financial Profile Monthly'!$C$5:$BV$5=D$6)*('Financial Profile Monthly'!$C$6:$BV$6=VLOOKUP(D$7,'Background Data'!$D$8:$E$19,2,FALSE)),0)),"")</f>
        <v/>
      </c>
      <c r="E19" s="132" t="str">
        <f t="array" ref="E19">IFERROR(INDEX('Financial Profile Monthly'!$C$7:$BV$38,MATCH($B19,'Financial Profile Monthly'!$B$7:$B$38,0),
MATCH(1,('Financial Profile Monthly'!$C$5:$BV$5=E$6)*('Financial Profile Monthly'!$C$6:$BV$6=VLOOKUP(E$7,'Background Data'!$D$8:$E$19,2,FALSE)),0)),"")</f>
        <v/>
      </c>
      <c r="F19" s="132" t="str">
        <f t="array" ref="F19">IFERROR(INDEX('Financial Profile Monthly'!$C$7:$BV$38,MATCH($B19,'Financial Profile Monthly'!$B$7:$B$38,0),
MATCH(1,('Financial Profile Monthly'!$C$5:$BV$5=F$6)*('Financial Profile Monthly'!$C$6:$BV$6=VLOOKUP(F$7,'Background Data'!$D$8:$E$19,2,FALSE)),0)),"")</f>
        <v/>
      </c>
      <c r="G19" s="132" t="str">
        <f t="array" ref="G19">IFERROR(INDEX('Financial Profile Monthly'!$C$7:$BV$38,MATCH($B19,'Financial Profile Monthly'!$B$7:$B$38,0),
MATCH(1,('Financial Profile Monthly'!$C$5:$BV$5=G$6)*('Financial Profile Monthly'!$C$6:$BV$6=VLOOKUP(G$7,'Background Data'!$D$8:$E$19,2,FALSE)),0)),"")</f>
        <v/>
      </c>
      <c r="H19" s="133" t="str">
        <f t="array" ref="H19">IFERROR(INDEX('Financial Profile Monthly'!$C$7:$BV$38,MATCH($B19,'Financial Profile Monthly'!$B$7:$B$38,0),
MATCH(1,('Financial Profile Monthly'!$C$5:$BV$5=H$6)*('Financial Profile Monthly'!$C$6:$BV$6=VLOOKUP(H$7,'Background Data'!$D$8:$E$19,2,FALSE)),0)),"")</f>
        <v/>
      </c>
      <c r="I19" s="120"/>
      <c r="J19" s="134" t="str">
        <f>IF(OR(ISBLANK('General Inputs'!$C$14),AND(ISBLANK($H19),ISBLANK(G19))),"",IFERROR($H19-G19,""))</f>
        <v/>
      </c>
      <c r="K19" s="135" t="str">
        <f>IF(ISBLANK('General Inputs'!$C$14),"",IF(AND(H19=0,G19=0),"N/A*",IFERROR(IF(MIN(H19,G19)&lt;=0,IF((H19-G19)&gt;0,"P*","N*"),(H19/G19)-1),"")))</f>
        <v/>
      </c>
      <c r="L19" s="131"/>
      <c r="M19" s="157" t="str">
        <f>IFERROR(IF('General Inputs'!$C$16='Background Data'!$L$12,AVERAGE(C19:G19),
IF('General Inputs'!$C$16='Background Data'!$L$11,AVERAGE(D19:G19),
IF('General Inputs'!$C$16='Background Data'!$L$10,AVERAGE(E19:G19),
IF('General Inputs'!$C$16='Background Data'!$L$9,AVERAGE(F19:G19),"")))),"")</f>
        <v/>
      </c>
      <c r="N19" s="134" t="str">
        <f t="shared" si="2"/>
        <v/>
      </c>
      <c r="O19" s="135" t="str">
        <f t="shared" si="3"/>
        <v/>
      </c>
    </row>
    <row r="20" spans="2:15" s="28" customFormat="1" x14ac:dyDescent="0.35">
      <c r="B20" s="82" t="s">
        <v>63</v>
      </c>
      <c r="C20" s="132" t="str">
        <f t="array" ref="C20">IFERROR(INDEX('Financial Profile Monthly'!$C$7:$BV$38,MATCH($B20,'Financial Profile Monthly'!$B$7:$B$38,0),
MATCH(1,('Financial Profile Monthly'!$C$5:$BV$5=C$6)*('Financial Profile Monthly'!$C$6:$BV$6=VLOOKUP(C$7,'Background Data'!$D$8:$E$19,2,FALSE)),0)),"")</f>
        <v/>
      </c>
      <c r="D20" s="132" t="str">
        <f t="array" ref="D20">IFERROR(INDEX('Financial Profile Monthly'!$C$7:$BV$38,MATCH($B20,'Financial Profile Monthly'!$B$7:$B$38,0),
MATCH(1,('Financial Profile Monthly'!$C$5:$BV$5=D$6)*('Financial Profile Monthly'!$C$6:$BV$6=VLOOKUP(D$7,'Background Data'!$D$8:$E$19,2,FALSE)),0)),"")</f>
        <v/>
      </c>
      <c r="E20" s="132" t="str">
        <f t="array" ref="E20">IFERROR(INDEX('Financial Profile Monthly'!$C$7:$BV$38,MATCH($B20,'Financial Profile Monthly'!$B$7:$B$38,0),
MATCH(1,('Financial Profile Monthly'!$C$5:$BV$5=E$6)*('Financial Profile Monthly'!$C$6:$BV$6=VLOOKUP(E$7,'Background Data'!$D$8:$E$19,2,FALSE)),0)),"")</f>
        <v/>
      </c>
      <c r="F20" s="132" t="str">
        <f t="array" ref="F20">IFERROR(INDEX('Financial Profile Monthly'!$C$7:$BV$38,MATCH($B20,'Financial Profile Monthly'!$B$7:$B$38,0),
MATCH(1,('Financial Profile Monthly'!$C$5:$BV$5=F$6)*('Financial Profile Monthly'!$C$6:$BV$6=VLOOKUP(F$7,'Background Data'!$D$8:$E$19,2,FALSE)),0)),"")</f>
        <v/>
      </c>
      <c r="G20" s="132" t="str">
        <f t="array" ref="G20">IFERROR(INDEX('Financial Profile Monthly'!$C$7:$BV$38,MATCH($B20,'Financial Profile Monthly'!$B$7:$B$38,0),
MATCH(1,('Financial Profile Monthly'!$C$5:$BV$5=G$6)*('Financial Profile Monthly'!$C$6:$BV$6=VLOOKUP(G$7,'Background Data'!$D$8:$E$19,2,FALSE)),0)),"")</f>
        <v/>
      </c>
      <c r="H20" s="133" t="str">
        <f t="array" ref="H20">IFERROR(INDEX('Financial Profile Monthly'!$C$7:$BV$38,MATCH($B20,'Financial Profile Monthly'!$B$7:$B$38,0),
MATCH(1,('Financial Profile Monthly'!$C$5:$BV$5=H$6)*('Financial Profile Monthly'!$C$6:$BV$6=VLOOKUP(H$7,'Background Data'!$D$8:$E$19,2,FALSE)),0)),"")</f>
        <v/>
      </c>
      <c r="I20" s="120"/>
      <c r="J20" s="134" t="str">
        <f>IF(OR(ISBLANK('General Inputs'!$C$14),AND(ISBLANK($H20),ISBLANK(G20))),"",IFERROR($H20-G20,""))</f>
        <v/>
      </c>
      <c r="K20" s="135" t="str">
        <f>IF(ISBLANK('General Inputs'!$C$14),"",IF(AND(H20=0,G20=0),"N/A*",IFERROR(IF(MIN(H20,G20)&lt;=0,IF((H20-G20)&gt;0,"P*","N*"),(H20/G20)-1),"")))</f>
        <v/>
      </c>
      <c r="L20" s="131"/>
      <c r="M20" s="157" t="str">
        <f>IFERROR(IF('General Inputs'!$C$16='Background Data'!$L$12,AVERAGE(C20:G20),
IF('General Inputs'!$C$16='Background Data'!$L$11,AVERAGE(D20:G20),
IF('General Inputs'!$C$16='Background Data'!$L$10,AVERAGE(E20:G20),
IF('General Inputs'!$C$16='Background Data'!$L$9,AVERAGE(F20:G20),"")))),"")</f>
        <v/>
      </c>
      <c r="N20" s="134" t="str">
        <f t="shared" si="2"/>
        <v/>
      </c>
      <c r="O20" s="135" t="str">
        <f t="shared" si="3"/>
        <v/>
      </c>
    </row>
    <row r="21" spans="2:15" s="28" customFormat="1" x14ac:dyDescent="0.35">
      <c r="B21" s="82" t="s">
        <v>64</v>
      </c>
      <c r="C21" s="64" t="str">
        <f t="array" ref="C21">IFERROR(INDEX('Financial Profile Monthly'!$C$7:$BV$38,MATCH($B21,'Financial Profile Monthly'!$B$7:$B$38,0),
MATCH(1,('Financial Profile Monthly'!$C$5:$BV$5=C$6)*('Financial Profile Monthly'!$C$6:$BV$6=VLOOKUP(C$7,'Background Data'!$D$8:$E$19,2,FALSE)),0)),"")</f>
        <v/>
      </c>
      <c r="D21" s="64" t="str">
        <f t="array" ref="D21">IFERROR(INDEX('Financial Profile Monthly'!$C$7:$BV$38,MATCH($B21,'Financial Profile Monthly'!$B$7:$B$38,0),
MATCH(1,('Financial Profile Monthly'!$C$5:$BV$5=D$6)*('Financial Profile Monthly'!$C$6:$BV$6=VLOOKUP(D$7,'Background Data'!$D$8:$E$19,2,FALSE)),0)),"")</f>
        <v/>
      </c>
      <c r="E21" s="64" t="str">
        <f t="array" ref="E21">IFERROR(INDEX('Financial Profile Monthly'!$C$7:$BV$38,MATCH($B21,'Financial Profile Monthly'!$B$7:$B$38,0),
MATCH(1,('Financial Profile Monthly'!$C$5:$BV$5=E$6)*('Financial Profile Monthly'!$C$6:$BV$6=VLOOKUP(E$7,'Background Data'!$D$8:$E$19,2,FALSE)),0)),"")</f>
        <v/>
      </c>
      <c r="F21" s="64" t="str">
        <f t="array" ref="F21">IFERROR(INDEX('Financial Profile Monthly'!$C$7:$BV$38,MATCH($B21,'Financial Profile Monthly'!$B$7:$B$38,0),
MATCH(1,('Financial Profile Monthly'!$C$5:$BV$5=F$6)*('Financial Profile Monthly'!$C$6:$BV$6=VLOOKUP(F$7,'Background Data'!$D$8:$E$19,2,FALSE)),0)),"")</f>
        <v/>
      </c>
      <c r="G21" s="64" t="str">
        <f t="array" ref="G21">IFERROR(INDEX('Financial Profile Monthly'!$C$7:$BV$38,MATCH($B21,'Financial Profile Monthly'!$B$7:$B$38,0),
MATCH(1,('Financial Profile Monthly'!$C$5:$BV$5=G$6)*('Financial Profile Monthly'!$C$6:$BV$6=VLOOKUP(G$7,'Background Data'!$D$8:$E$19,2,FALSE)),0)),"")</f>
        <v/>
      </c>
      <c r="H21" s="65" t="str">
        <f t="array" ref="H21">IFERROR(INDEX('Financial Profile Monthly'!$C$7:$BV$38,MATCH($B21,'Financial Profile Monthly'!$B$7:$B$38,0),
MATCH(1,('Financial Profile Monthly'!$C$5:$BV$5=H$6)*('Financial Profile Monthly'!$C$6:$BV$6=VLOOKUP(H$7,'Background Data'!$D$8:$E$19,2,FALSE)),0)),"")</f>
        <v/>
      </c>
      <c r="I21" s="120"/>
      <c r="J21" s="129" t="str">
        <f>IF(OR(ISBLANK('General Inputs'!$C$14),AND(ISBLANK($H21),ISBLANK(G21))),"",IFERROR($H21-G21,""))</f>
        <v/>
      </c>
      <c r="K21" s="130" t="str">
        <f>IF(ISBLANK('General Inputs'!$C$14),"",IF(AND(H21=0,G21=0),"N/A*",IFERROR(IF(MIN(H21,G21)&lt;=0,IF((H21-G21)&gt;0,"P*","N*"),(H21/G21)-1),"")))</f>
        <v/>
      </c>
      <c r="L21" s="131"/>
      <c r="M21" s="156" t="str">
        <f>IFERROR(IF('General Inputs'!$C$16='Background Data'!$L$12,AVERAGE(C21:G21),
IF('General Inputs'!$C$16='Background Data'!$L$11,AVERAGE(D21:G21),
IF('General Inputs'!$C$16='Background Data'!$L$10,AVERAGE(E21:G21),
IF('General Inputs'!$C$16='Background Data'!$L$9,AVERAGE(F21:G21),"")))),"")</f>
        <v/>
      </c>
      <c r="N21" s="129" t="str">
        <f t="shared" si="2"/>
        <v/>
      </c>
      <c r="O21" s="130" t="str">
        <f t="shared" si="3"/>
        <v/>
      </c>
    </row>
    <row r="22" spans="2:15" x14ac:dyDescent="0.35">
      <c r="B22" s="75"/>
      <c r="C22" s="118"/>
      <c r="D22" s="118"/>
      <c r="E22" s="118"/>
      <c r="F22" s="118"/>
      <c r="G22" s="118"/>
      <c r="H22" s="119"/>
      <c r="I22" s="120"/>
      <c r="J22" s="121"/>
      <c r="K22" s="122"/>
      <c r="L22" s="123"/>
      <c r="M22" s="121"/>
      <c r="N22" s="121"/>
      <c r="O22" s="122"/>
    </row>
    <row r="23" spans="2:15" x14ac:dyDescent="0.35">
      <c r="B23" s="72" t="s">
        <v>65</v>
      </c>
      <c r="C23" s="136"/>
      <c r="D23" s="136"/>
      <c r="E23" s="136"/>
      <c r="F23" s="136"/>
      <c r="G23" s="136"/>
      <c r="H23" s="137"/>
      <c r="I23" s="120"/>
      <c r="J23" s="138"/>
      <c r="K23" s="139"/>
      <c r="L23" s="123"/>
      <c r="M23" s="138"/>
      <c r="N23" s="138"/>
      <c r="O23" s="139"/>
    </row>
    <row r="24" spans="2:15" x14ac:dyDescent="0.35">
      <c r="B24" s="79"/>
      <c r="C24" s="118"/>
      <c r="D24" s="118"/>
      <c r="E24" s="118"/>
      <c r="F24" s="118"/>
      <c r="G24" s="118"/>
      <c r="H24" s="119"/>
      <c r="I24" s="120"/>
      <c r="J24" s="121"/>
      <c r="K24" s="122"/>
      <c r="L24" s="123"/>
      <c r="M24" s="121"/>
      <c r="N24" s="121"/>
      <c r="O24" s="122"/>
    </row>
    <row r="25" spans="2:15" x14ac:dyDescent="0.35">
      <c r="B25" s="79" t="s">
        <v>66</v>
      </c>
      <c r="C25" s="118" t="str">
        <f>IFERROR(IF(SUMPRODUCT(--('Financial Profile Monthly'!$C$5:$BV$5=C$6),'Financial Profile Monthly'!$C24:$BV24)=0,"",
SUMPRODUCT(--('Financial Profile Monthly'!$C$5:$BV$5=C$6),--('Financial Profile Monthly'!$C$6:$BV$6&lt;=VLOOKUP(C$7,'Background Data'!$D$8:$E$19,2,FALSE)),'Financial Profile Monthly'!$C24:$BV24)),"")</f>
        <v/>
      </c>
      <c r="D25" s="118" t="str">
        <f>IFERROR(IF(SUMPRODUCT(--('Financial Profile Monthly'!$C$5:$BV$5=D$6),'Financial Profile Monthly'!$C24:$BV24)=0,"",
SUMPRODUCT(--('Financial Profile Monthly'!$C$5:$BV$5=D$6),--('Financial Profile Monthly'!$C$6:$BV$6&lt;=VLOOKUP(D$7,'Background Data'!$D$8:$E$19,2,FALSE)),'Financial Profile Monthly'!$C24:$BV24)),"")</f>
        <v/>
      </c>
      <c r="E25" s="118" t="str">
        <f>IFERROR(IF(SUMPRODUCT(--('Financial Profile Monthly'!$C$5:$BV$5=E$6),'Financial Profile Monthly'!$C24:$BV24)=0,"",
SUMPRODUCT(--('Financial Profile Monthly'!$C$5:$BV$5=E$6),--('Financial Profile Monthly'!$C$6:$BV$6&lt;=VLOOKUP(E$7,'Background Data'!$D$8:$E$19,2,FALSE)),'Financial Profile Monthly'!$C24:$BV24)),"")</f>
        <v/>
      </c>
      <c r="F25" s="118" t="str">
        <f>IFERROR(IF(SUMPRODUCT(--('Financial Profile Monthly'!$C$5:$BV$5=F$6),'Financial Profile Monthly'!$C24:$BV24)=0,"",
SUMPRODUCT(--('Financial Profile Monthly'!$C$5:$BV$5=F$6),--('Financial Profile Monthly'!$C$6:$BV$6&lt;=VLOOKUP(F$7,'Background Data'!$D$8:$E$19,2,FALSE)),'Financial Profile Monthly'!$C24:$BV24)),"")</f>
        <v/>
      </c>
      <c r="G25" s="118" t="str">
        <f>IFERROR(IF(SUMPRODUCT(--('Financial Profile Monthly'!$C$5:$BV$5=G$6),'Financial Profile Monthly'!$C24:$BV24)=0,"",
SUMPRODUCT(--('Financial Profile Monthly'!$C$5:$BV$5=G$6),--('Financial Profile Monthly'!$C$6:$BV$6&lt;=VLOOKUP(G$7,'Background Data'!$D$8:$E$19,2,FALSE)),'Financial Profile Monthly'!$C24:$BV24)),"")</f>
        <v/>
      </c>
      <c r="H25" s="119" t="str">
        <f>IFERROR(IF(SUMPRODUCT(--('Financial Profile Monthly'!$C$5:$BV$5=H$6),'Financial Profile Monthly'!$C24:$BV24)=0,"",
SUMPRODUCT(--('Financial Profile Monthly'!$C$5:$BV$5=H$6),--('Financial Profile Monthly'!$C$6:$BV$6&lt;=VLOOKUP(H$7,'Background Data'!$D$8:$E$19,2,FALSE)),'Financial Profile Monthly'!$C24:$BV24)),"")</f>
        <v/>
      </c>
      <c r="I25" s="120"/>
      <c r="J25" s="121" t="str">
        <f>IF(OR(ISBLANK('General Inputs'!$C$14),AND(ISBLANK($H25),ISBLANK(G25))),"",IFERROR($H25-G25,""))</f>
        <v/>
      </c>
      <c r="K25" s="122" t="str">
        <f>IF(ISBLANK('General Inputs'!$C$14),"",IF(AND(H25=0,G25=0),"N/A*",IFERROR(IF(MIN(H25,G25)&lt;=0,IF((H25-G25)&gt;0,"P*","N*"),(H25/G25)-1),"")))</f>
        <v/>
      </c>
      <c r="L25" s="123"/>
      <c r="M25" s="158" t="str">
        <f>IFERROR(IF('General Inputs'!$C$16='Background Data'!$L$12,AVERAGE(C25:G25),
IF('General Inputs'!$C$16='Background Data'!$L$11,AVERAGE(D25:G25),
IF('General Inputs'!$C$16='Background Data'!$L$10,AVERAGE(E25:G25),
IF('General Inputs'!$C$16='Background Data'!$L$9,AVERAGE(F25:G25),"")))),"")</f>
        <v/>
      </c>
      <c r="N25" s="121" t="str">
        <f t="shared" ref="N25:N27" si="4">IFERROR(H25-M25,"")</f>
        <v/>
      </c>
      <c r="O25" s="122" t="str">
        <f t="shared" ref="O25:O27" si="5">IF(AND(H25=0,M25=0),"N/A*",IFERROR(IF(MIN(H25,M25)&lt;=0,IF((H25-M25)&gt;0,"P*","N*"),(H25/M25)-1),""))</f>
        <v/>
      </c>
    </row>
    <row r="26" spans="2:15" x14ac:dyDescent="0.35">
      <c r="B26" s="79" t="s">
        <v>67</v>
      </c>
      <c r="C26" s="125" t="str">
        <f>IFERROR(IF(SUMPRODUCT(--('Financial Profile Monthly'!$C$5:$BV$5=C$6),'Financial Profile Monthly'!$C25:$BV25)=0,"",
SUMPRODUCT(--('Financial Profile Monthly'!$C$5:$BV$5=C$6),--('Financial Profile Monthly'!$C$6:$BV$6&lt;=VLOOKUP(C$7,'Background Data'!$D$8:$E$19,2,FALSE)),'Financial Profile Monthly'!$C25:$BV25)),"")</f>
        <v/>
      </c>
      <c r="D26" s="125" t="str">
        <f>IFERROR(IF(SUMPRODUCT(--('Financial Profile Monthly'!$C$5:$BV$5=D$6),'Financial Profile Monthly'!$C25:$BV25)=0,"",
SUMPRODUCT(--('Financial Profile Monthly'!$C$5:$BV$5=D$6),--('Financial Profile Monthly'!$C$6:$BV$6&lt;=VLOOKUP(D$7,'Background Data'!$D$8:$E$19,2,FALSE)),'Financial Profile Monthly'!$C25:$BV25)),"")</f>
        <v/>
      </c>
      <c r="E26" s="125" t="str">
        <f>IFERROR(IF(SUMPRODUCT(--('Financial Profile Monthly'!$C$5:$BV$5=E$6),'Financial Profile Monthly'!$C25:$BV25)=0,"",
SUMPRODUCT(--('Financial Profile Monthly'!$C$5:$BV$5=E$6),--('Financial Profile Monthly'!$C$6:$BV$6&lt;=VLOOKUP(E$7,'Background Data'!$D$8:$E$19,2,FALSE)),'Financial Profile Monthly'!$C25:$BV25)),"")</f>
        <v/>
      </c>
      <c r="F26" s="125" t="str">
        <f>IFERROR(IF(SUMPRODUCT(--('Financial Profile Monthly'!$C$5:$BV$5=F$6),'Financial Profile Monthly'!$C25:$BV25)=0,"",
SUMPRODUCT(--('Financial Profile Monthly'!$C$5:$BV$5=F$6),--('Financial Profile Monthly'!$C$6:$BV$6&lt;=VLOOKUP(F$7,'Background Data'!$D$8:$E$19,2,FALSE)),'Financial Profile Monthly'!$C25:$BV25)),"")</f>
        <v/>
      </c>
      <c r="G26" s="125" t="str">
        <f>IFERROR(IF(SUMPRODUCT(--('Financial Profile Monthly'!$C$5:$BV$5=G$6),'Financial Profile Monthly'!$C25:$BV25)=0,"",
SUMPRODUCT(--('Financial Profile Monthly'!$C$5:$BV$5=G$6),--('Financial Profile Monthly'!$C$6:$BV$6&lt;=VLOOKUP(G$7,'Background Data'!$D$8:$E$19,2,FALSE)),'Financial Profile Monthly'!$C25:$BV25)),"")</f>
        <v/>
      </c>
      <c r="H26" s="126" t="str">
        <f>IFERROR(IF(SUMPRODUCT(--('Financial Profile Monthly'!$C$5:$BV$5=H$6),'Financial Profile Monthly'!$C25:$BV25)=0,"",
SUMPRODUCT(--('Financial Profile Monthly'!$C$5:$BV$5=H$6),--('Financial Profile Monthly'!$C$6:$BV$6&lt;=VLOOKUP(H$7,'Background Data'!$D$8:$E$19,2,FALSE)),'Financial Profile Monthly'!$C25:$BV25)),"")</f>
        <v/>
      </c>
      <c r="I26" s="120"/>
      <c r="J26" s="127" t="str">
        <f>IF(OR(ISBLANK('General Inputs'!$C$14),AND(ISBLANK($H26),ISBLANK(G26))),"",IFERROR($H26-G26,""))</f>
        <v/>
      </c>
      <c r="K26" s="128" t="str">
        <f>IF(ISBLANK('General Inputs'!$C$14),"",IF(AND(H26=0,G26=0),"N/A*",IFERROR(IF(MIN(H26,G26)&lt;=0,IF((H26-G26)&gt;0,"P*","N*"),(H26/G26)-1),"")))</f>
        <v/>
      </c>
      <c r="L26" s="123"/>
      <c r="M26" s="159" t="str">
        <f>IFERROR(IF('General Inputs'!$C$16='Background Data'!$L$12,AVERAGE(C26:G26),
IF('General Inputs'!$C$16='Background Data'!$L$11,AVERAGE(D26:G26),
IF('General Inputs'!$C$16='Background Data'!$L$10,AVERAGE(E26:G26),
IF('General Inputs'!$C$16='Background Data'!$L$9,AVERAGE(F26:G26),"")))),"")</f>
        <v/>
      </c>
      <c r="N26" s="127" t="str">
        <f t="shared" si="4"/>
        <v/>
      </c>
      <c r="O26" s="128" t="str">
        <f t="shared" si="5"/>
        <v/>
      </c>
    </row>
    <row r="27" spans="2:15" s="28" customFormat="1" x14ac:dyDescent="0.35">
      <c r="B27" s="82" t="s">
        <v>68</v>
      </c>
      <c r="C27" s="140" t="str">
        <f>IFERROR(IF(SUMPRODUCT(--('Financial Profile Monthly'!$C$5:$BV$5=C$6),'Financial Profile Monthly'!$C26:$BV26)=0,"",
SUMPRODUCT(--('Financial Profile Monthly'!$C$5:$BV$5=C$6),--('Financial Profile Monthly'!$C$6:$BV$6&lt;=VLOOKUP(C$7,'Background Data'!$D$8:$E$19,2,FALSE)),'Financial Profile Monthly'!$C26:$BV26)),"")</f>
        <v/>
      </c>
      <c r="D27" s="140" t="str">
        <f>IFERROR(IF(SUMPRODUCT(--('Financial Profile Monthly'!$C$5:$BV$5=D$6),'Financial Profile Monthly'!$C26:$BV26)=0,"",
SUMPRODUCT(--('Financial Profile Monthly'!$C$5:$BV$5=D$6),--('Financial Profile Monthly'!$C$6:$BV$6&lt;=VLOOKUP(D$7,'Background Data'!$D$8:$E$19,2,FALSE)),'Financial Profile Monthly'!$C26:$BV26)),"")</f>
        <v/>
      </c>
      <c r="E27" s="140" t="str">
        <f>IFERROR(IF(SUMPRODUCT(--('Financial Profile Monthly'!$C$5:$BV$5=E$6),'Financial Profile Monthly'!$C26:$BV26)=0,"",
SUMPRODUCT(--('Financial Profile Monthly'!$C$5:$BV$5=E$6),--('Financial Profile Monthly'!$C$6:$BV$6&lt;=VLOOKUP(E$7,'Background Data'!$D$8:$E$19,2,FALSE)),'Financial Profile Monthly'!$C26:$BV26)),"")</f>
        <v/>
      </c>
      <c r="F27" s="140" t="str">
        <f>IFERROR(IF(SUMPRODUCT(--('Financial Profile Monthly'!$C$5:$BV$5=F$6),'Financial Profile Monthly'!$C26:$BV26)=0,"",
SUMPRODUCT(--('Financial Profile Monthly'!$C$5:$BV$5=F$6),--('Financial Profile Monthly'!$C$6:$BV$6&lt;=VLOOKUP(F$7,'Background Data'!$D$8:$E$19,2,FALSE)),'Financial Profile Monthly'!$C26:$BV26)),"")</f>
        <v/>
      </c>
      <c r="G27" s="140" t="str">
        <f>IFERROR(IF(SUMPRODUCT(--('Financial Profile Monthly'!$C$5:$BV$5=G$6),'Financial Profile Monthly'!$C26:$BV26)=0,"",
SUMPRODUCT(--('Financial Profile Monthly'!$C$5:$BV$5=G$6),--('Financial Profile Monthly'!$C$6:$BV$6&lt;=VLOOKUP(G$7,'Background Data'!$D$8:$E$19,2,FALSE)),'Financial Profile Monthly'!$C26:$BV26)),"")</f>
        <v/>
      </c>
      <c r="H27" s="141" t="str">
        <f>IFERROR(IF(SUMPRODUCT(--('Financial Profile Monthly'!$C$5:$BV$5=H$6),'Financial Profile Monthly'!$C26:$BV26)=0,"",
SUMPRODUCT(--('Financial Profile Monthly'!$C$5:$BV$5=H$6),--('Financial Profile Monthly'!$C$6:$BV$6&lt;=VLOOKUP(H$7,'Background Data'!$D$8:$E$19,2,FALSE)),'Financial Profile Monthly'!$C26:$BV26)),"")</f>
        <v/>
      </c>
      <c r="I27" s="120"/>
      <c r="J27" s="129" t="str">
        <f>IF(OR(ISBLANK('General Inputs'!$C$14),AND(ISBLANK($H27),ISBLANK(G27))),"",IFERROR($H27-G27,""))</f>
        <v/>
      </c>
      <c r="K27" s="130" t="str">
        <f>IF(ISBLANK('General Inputs'!$C$14),"",IF(AND(H27=0,G27=0),"N/A*",IFERROR(IF(MIN(H27,G27)&lt;=0,IF((H27-G27)&gt;0,"P*","N*"),(H27/G27)-1),"")))</f>
        <v/>
      </c>
      <c r="L27" s="131"/>
      <c r="M27" s="156" t="str">
        <f>IFERROR(IF('General Inputs'!$C$16='Background Data'!$L$12,AVERAGE(C27:G27),
IF('General Inputs'!$C$16='Background Data'!$L$11,AVERAGE(D27:G27),
IF('General Inputs'!$C$16='Background Data'!$L$10,AVERAGE(E27:G27),
IF('General Inputs'!$C$16='Background Data'!$L$9,AVERAGE(F27:G27),"")))),"")</f>
        <v/>
      </c>
      <c r="N27" s="129" t="str">
        <f t="shared" si="4"/>
        <v/>
      </c>
      <c r="O27" s="130" t="str">
        <f t="shared" si="5"/>
        <v/>
      </c>
    </row>
    <row r="28" spans="2:15" x14ac:dyDescent="0.35">
      <c r="B28" s="79" t="s">
        <v>69</v>
      </c>
      <c r="C28" s="118"/>
      <c r="D28" s="118"/>
      <c r="E28" s="118"/>
      <c r="F28" s="118"/>
      <c r="G28" s="118"/>
      <c r="H28" s="119"/>
      <c r="I28" s="120"/>
      <c r="J28" s="121"/>
      <c r="K28" s="122"/>
      <c r="L28" s="123"/>
      <c r="M28" s="121"/>
      <c r="N28" s="121"/>
      <c r="O28" s="122"/>
    </row>
    <row r="29" spans="2:15" x14ac:dyDescent="0.35">
      <c r="B29" s="83" t="s">
        <v>70</v>
      </c>
      <c r="C29" s="118" t="str">
        <f>IFERROR(IF(SUMPRODUCT(--('Financial Profile Monthly'!$C$5:$BV$5=C$6),'Financial Profile Monthly'!$C28:$BV28)=0,"",
SUMPRODUCT(--('Financial Profile Monthly'!$C$5:$BV$5=C$6),--('Financial Profile Monthly'!$C$6:$BV$6&lt;=VLOOKUP(C$7,'Background Data'!$D$8:$E$19,2,FALSE)),'Financial Profile Monthly'!$C28:$BV28)),"")</f>
        <v/>
      </c>
      <c r="D29" s="118" t="str">
        <f>IFERROR(IF(SUMPRODUCT(--('Financial Profile Monthly'!$C$5:$BV$5=D$6),'Financial Profile Monthly'!$C28:$BV28)=0,"",
SUMPRODUCT(--('Financial Profile Monthly'!$C$5:$BV$5=D$6),--('Financial Profile Monthly'!$C$6:$BV$6&lt;=VLOOKUP(D$7,'Background Data'!$D$8:$E$19,2,FALSE)),'Financial Profile Monthly'!$C28:$BV28)),"")</f>
        <v/>
      </c>
      <c r="E29" s="118" t="str">
        <f>IFERROR(IF(SUMPRODUCT(--('Financial Profile Monthly'!$C$5:$BV$5=E$6),'Financial Profile Monthly'!$C28:$BV28)=0,"",
SUMPRODUCT(--('Financial Profile Monthly'!$C$5:$BV$5=E$6),--('Financial Profile Monthly'!$C$6:$BV$6&lt;=VLOOKUP(E$7,'Background Data'!$D$8:$E$19,2,FALSE)),'Financial Profile Monthly'!$C28:$BV28)),"")</f>
        <v/>
      </c>
      <c r="F29" s="118" t="str">
        <f>IFERROR(IF(SUMPRODUCT(--('Financial Profile Monthly'!$C$5:$BV$5=F$6),'Financial Profile Monthly'!$C28:$BV28)=0,"",
SUMPRODUCT(--('Financial Profile Monthly'!$C$5:$BV$5=F$6),--('Financial Profile Monthly'!$C$6:$BV$6&lt;=VLOOKUP(F$7,'Background Data'!$D$8:$E$19,2,FALSE)),'Financial Profile Monthly'!$C28:$BV28)),"")</f>
        <v/>
      </c>
      <c r="G29" s="118" t="str">
        <f>IFERROR(IF(SUMPRODUCT(--('Financial Profile Monthly'!$C$5:$BV$5=G$6),'Financial Profile Monthly'!$C28:$BV28)=0,"",
SUMPRODUCT(--('Financial Profile Monthly'!$C$5:$BV$5=G$6),--('Financial Profile Monthly'!$C$6:$BV$6&lt;=VLOOKUP(G$7,'Background Data'!$D$8:$E$19,2,FALSE)),'Financial Profile Monthly'!$C28:$BV28)),"")</f>
        <v/>
      </c>
      <c r="H29" s="119" t="str" cm="1">
        <f t="array" ref="H29">IFERROR(IF(AND(ISBLANK('Financial Inputs'!$C$11),SUMPRODUCT(--('Financial Profile Monthly'!$C$5:$BV$5=H$6),'Financial Profile Monthly'!$C28:$BV28)=0),"",
SUMPRODUCT(--('Financial Profile Monthly'!$C$5:$BV$5=H$6),--('Financial Profile Monthly'!$C$6:$BV$6&lt;=VLOOKUP(H$7,'Background Data'!$D$8:$E$19,2,FALSE)),'Financial Profile Monthly'!$C28:$BV28)),"")</f>
        <v/>
      </c>
      <c r="I29" s="120"/>
      <c r="J29" s="121" t="str">
        <f>IF(OR(ISBLANK('General Inputs'!$C$14),AND(ISBLANK($H29),ISBLANK(G29))),"",IFERROR($H29-G29,""))</f>
        <v/>
      </c>
      <c r="K29" s="122" t="str">
        <f>IF(ISBLANK('General Inputs'!$C$14),"",IF(AND(H29=0,G29=0),"N/A*",IFERROR(IF(MIN(H29,G29)&lt;=0,IF((H29-G29)&gt;0,"P*","N*"),(H29/G29)-1),"")))</f>
        <v/>
      </c>
      <c r="L29" s="123"/>
      <c r="M29" s="158" t="str">
        <f>IFERROR(IF('General Inputs'!$C$16='Background Data'!$L$12,AVERAGE(C29:G29),
IF('General Inputs'!$C$16='Background Data'!$L$11,AVERAGE(D29:G29),
IF('General Inputs'!$C$16='Background Data'!$L$10,AVERAGE(E29:G29),
IF('General Inputs'!$C$16='Background Data'!$L$9,AVERAGE(F29:G29),"")))),"")</f>
        <v/>
      </c>
      <c r="N29" s="121" t="str">
        <f t="shared" ref="N29:N32" si="6">IFERROR(H29-M29,"")</f>
        <v/>
      </c>
      <c r="O29" s="122" t="str">
        <f t="shared" ref="O29:O32" si="7">IF(AND(H29=0,M29=0),"N/A*",IFERROR(IF(MIN(H29,M29)&lt;=0,IF((H29-M29)&gt;0,"P*","N*"),(H29/M29)-1),""))</f>
        <v/>
      </c>
    </row>
    <row r="30" spans="2:15" x14ac:dyDescent="0.35">
      <c r="B30" s="83" t="s">
        <v>76</v>
      </c>
      <c r="C30" s="125" t="str">
        <f>IFERROR(IF(SUMPRODUCT(--('Financial Profile Monthly'!$C$5:$BV$5=C$6),'Financial Profile Monthly'!$C29:$BV29)=0,"",
SUMPRODUCT(--('Financial Profile Monthly'!$C$5:$BV$5=C$6),--('Financial Profile Monthly'!$C$6:$BV$6&lt;=VLOOKUP(C$7,'Background Data'!$D$8:$E$19,2,FALSE)),'Financial Profile Monthly'!$C29:$BV29)),"")</f>
        <v/>
      </c>
      <c r="D30" s="125" t="str">
        <f>IFERROR(IF(SUMPRODUCT(--('Financial Profile Monthly'!$C$5:$BV$5=D$6),'Financial Profile Monthly'!$C29:$BV29)=0,"",
SUMPRODUCT(--('Financial Profile Monthly'!$C$5:$BV$5=D$6),--('Financial Profile Monthly'!$C$6:$BV$6&lt;=VLOOKUP(D$7,'Background Data'!$D$8:$E$19,2,FALSE)),'Financial Profile Monthly'!$C29:$BV29)),"")</f>
        <v/>
      </c>
      <c r="E30" s="125" t="str">
        <f>IFERROR(IF(SUMPRODUCT(--('Financial Profile Monthly'!$C$5:$BV$5=E$6),'Financial Profile Monthly'!$C29:$BV29)=0,"",
SUMPRODUCT(--('Financial Profile Monthly'!$C$5:$BV$5=E$6),--('Financial Profile Monthly'!$C$6:$BV$6&lt;=VLOOKUP(E$7,'Background Data'!$D$8:$E$19,2,FALSE)),'Financial Profile Monthly'!$C29:$BV29)),"")</f>
        <v/>
      </c>
      <c r="F30" s="125" t="str">
        <f>IFERROR(IF(SUMPRODUCT(--('Financial Profile Monthly'!$C$5:$BV$5=F$6),'Financial Profile Monthly'!$C29:$BV29)=0,"",
SUMPRODUCT(--('Financial Profile Monthly'!$C$5:$BV$5=F$6),--('Financial Profile Monthly'!$C$6:$BV$6&lt;=VLOOKUP(F$7,'Background Data'!$D$8:$E$19,2,FALSE)),'Financial Profile Monthly'!$C29:$BV29)),"")</f>
        <v/>
      </c>
      <c r="G30" s="125" t="str">
        <f>IFERROR(IF(SUMPRODUCT(--('Financial Profile Monthly'!$C$5:$BV$5=G$6),'Financial Profile Monthly'!$C29:$BV29)=0,"",
SUMPRODUCT(--('Financial Profile Monthly'!$C$5:$BV$5=G$6),--('Financial Profile Monthly'!$C$6:$BV$6&lt;=VLOOKUP(G$7,'Background Data'!$D$8:$E$19,2,FALSE)),'Financial Profile Monthly'!$C29:$BV29)),"")</f>
        <v/>
      </c>
      <c r="H30" s="126" t="str">
        <f>IFERROR(IF(SUMPRODUCT(--('Financial Profile Monthly'!$C$5:$BV$5=H$6),'Financial Profile Monthly'!$C29:$BV29)=0,"",
SUMPRODUCT(--('Financial Profile Monthly'!$C$5:$BV$5=H$6),--('Financial Profile Monthly'!$C$6:$BV$6&lt;=VLOOKUP(H$7,'Background Data'!$D$8:$E$19,2,FALSE)),'Financial Profile Monthly'!$C29:$BV29)),"")</f>
        <v/>
      </c>
      <c r="I30" s="120"/>
      <c r="J30" s="127" t="str">
        <f>IF(OR(ISBLANK('General Inputs'!$C$14),AND(ISBLANK($H30),ISBLANK(G30))),"",IFERROR($H30-G30,""))</f>
        <v/>
      </c>
      <c r="K30" s="128" t="str">
        <f>IF(ISBLANK('General Inputs'!$C$14),"",IF(AND(H30=0,G30=0),"N/A*",IFERROR(IF(MIN(H30,G30)&lt;=0,IF((H30-G30)&gt;0,"P*","N*"),(H30/G30)-1),"")))</f>
        <v/>
      </c>
      <c r="L30" s="123"/>
      <c r="M30" s="159" t="str">
        <f>IFERROR(IF('General Inputs'!$C$16='Background Data'!$L$12,AVERAGE(C30:G30),
IF('General Inputs'!$C$16='Background Data'!$L$11,AVERAGE(D30:G30),
IF('General Inputs'!$C$16='Background Data'!$L$10,AVERAGE(E30:G30),
IF('General Inputs'!$C$16='Background Data'!$L$9,AVERAGE(F30:G30),"")))),"")</f>
        <v/>
      </c>
      <c r="N30" s="127" t="str">
        <f t="shared" si="6"/>
        <v/>
      </c>
      <c r="O30" s="128" t="str">
        <f t="shared" si="7"/>
        <v/>
      </c>
    </row>
    <row r="31" spans="2:15" s="28" customFormat="1" x14ac:dyDescent="0.35">
      <c r="B31" s="82" t="s">
        <v>71</v>
      </c>
      <c r="C31" s="67" t="str">
        <f>IFERROR(IF(SUMPRODUCT(--('Financial Profile Monthly'!$C$5:$BV$5=C$6),'Financial Profile Monthly'!$C30:$BV30)=0,"",
SUMPRODUCT(--('Financial Profile Monthly'!$C$5:$BV$5=C$6),--('Financial Profile Monthly'!$C$6:$BV$6&lt;=VLOOKUP(C$7,'Background Data'!$D$8:$E$19,2,FALSE)),'Financial Profile Monthly'!$C30:$BV30)),"")</f>
        <v/>
      </c>
      <c r="D31" s="67" t="str">
        <f>IFERROR(IF(SUMPRODUCT(--('Financial Profile Monthly'!$C$5:$BV$5=D$6),'Financial Profile Monthly'!$C30:$BV30)=0,"",
SUMPRODUCT(--('Financial Profile Monthly'!$C$5:$BV$5=D$6),--('Financial Profile Monthly'!$C$6:$BV$6&lt;=VLOOKUP(D$7,'Background Data'!$D$8:$E$19,2,FALSE)),'Financial Profile Monthly'!$C30:$BV30)),"")</f>
        <v/>
      </c>
      <c r="E31" s="67" t="str">
        <f>IFERROR(IF(SUMPRODUCT(--('Financial Profile Monthly'!$C$5:$BV$5=E$6),'Financial Profile Monthly'!$C30:$BV30)=0,"",
SUMPRODUCT(--('Financial Profile Monthly'!$C$5:$BV$5=E$6),--('Financial Profile Monthly'!$C$6:$BV$6&lt;=VLOOKUP(E$7,'Background Data'!$D$8:$E$19,2,FALSE)),'Financial Profile Monthly'!$C30:$BV30)),"")</f>
        <v/>
      </c>
      <c r="F31" s="67" t="str">
        <f>IFERROR(IF(SUMPRODUCT(--('Financial Profile Monthly'!$C$5:$BV$5=F$6),'Financial Profile Monthly'!$C30:$BV30)=0,"",
SUMPRODUCT(--('Financial Profile Monthly'!$C$5:$BV$5=F$6),--('Financial Profile Monthly'!$C$6:$BV$6&lt;=VLOOKUP(F$7,'Background Data'!$D$8:$E$19,2,FALSE)),'Financial Profile Monthly'!$C30:$BV30)),"")</f>
        <v/>
      </c>
      <c r="G31" s="67" t="str">
        <f>IFERROR(IF(SUMPRODUCT(--('Financial Profile Monthly'!$C$5:$BV$5=G$6),'Financial Profile Monthly'!$C30:$BV30)=0,"",
SUMPRODUCT(--('Financial Profile Monthly'!$C$5:$BV$5=G$6),--('Financial Profile Monthly'!$C$6:$BV$6&lt;=VLOOKUP(G$7,'Background Data'!$D$8:$E$19,2,FALSE)),'Financial Profile Monthly'!$C30:$BV30)),"")</f>
        <v/>
      </c>
      <c r="H31" s="68" t="str">
        <f>IFERROR(IF(SUMPRODUCT(--('Financial Profile Monthly'!$C$5:$BV$5=H$6),'Financial Profile Monthly'!$C30:$BV30)=0,"",
SUMPRODUCT(--('Financial Profile Monthly'!$C$5:$BV$5=H$6),--('Financial Profile Monthly'!$C$6:$BV$6&lt;=VLOOKUP(H$7,'Background Data'!$D$8:$E$19,2,FALSE)),'Financial Profile Monthly'!$C30:$BV30)),"")</f>
        <v/>
      </c>
      <c r="I31" s="120"/>
      <c r="J31" s="134" t="str">
        <f>IF(OR(ISBLANK('General Inputs'!$C$14),AND(ISBLANK($H31),ISBLANK(G31))),"",IFERROR($H31-G31,""))</f>
        <v/>
      </c>
      <c r="K31" s="135" t="str">
        <f>IF(ISBLANK('General Inputs'!$C$14),"",IF(AND(H31=0,G31=0),"N/A*",IFERROR(IF(MIN(H31,G31)&lt;=0,IF((H31-G31)&gt;0,"P*","N*"),(H31/G31)-1),"")))</f>
        <v/>
      </c>
      <c r="L31" s="131"/>
      <c r="M31" s="157" t="str">
        <f>IFERROR(IF('General Inputs'!$C$16='Background Data'!$L$12,AVERAGE(C31:G31),
IF('General Inputs'!$C$16='Background Data'!$L$11,AVERAGE(D31:G31),
IF('General Inputs'!$C$16='Background Data'!$L$10,AVERAGE(E31:G31),
IF('General Inputs'!$C$16='Background Data'!$L$9,AVERAGE(F31:G31),"")))),"")</f>
        <v/>
      </c>
      <c r="N31" s="134" t="str">
        <f t="shared" si="6"/>
        <v/>
      </c>
      <c r="O31" s="135" t="str">
        <f t="shared" si="7"/>
        <v/>
      </c>
    </row>
    <row r="32" spans="2:15" s="28" customFormat="1" x14ac:dyDescent="0.35">
      <c r="B32" s="82" t="s">
        <v>72</v>
      </c>
      <c r="C32" s="140" t="str">
        <f>IFERROR(IF(SUMPRODUCT(--('Financial Profile Monthly'!$C$5:$BV$5=C$6),'Financial Profile Monthly'!$C31:$BV31)=0,"",
SUMPRODUCT(--('Financial Profile Monthly'!$C$5:$BV$5=C$6),--('Financial Profile Monthly'!$C$6:$BV$6&lt;=VLOOKUP(C$7,'Background Data'!$D$8:$E$19,2,FALSE)),'Financial Profile Monthly'!$C31:$BV31)),"")</f>
        <v/>
      </c>
      <c r="D32" s="140" t="str">
        <f>IFERROR(IF(SUMPRODUCT(--('Financial Profile Monthly'!$C$5:$BV$5=D$6),'Financial Profile Monthly'!$C31:$BV31)=0,"",
SUMPRODUCT(--('Financial Profile Monthly'!$C$5:$BV$5=D$6),--('Financial Profile Monthly'!$C$6:$BV$6&lt;=VLOOKUP(D$7,'Background Data'!$D$8:$E$19,2,FALSE)),'Financial Profile Monthly'!$C31:$BV31)),"")</f>
        <v/>
      </c>
      <c r="E32" s="140" t="str">
        <f>IFERROR(IF(SUMPRODUCT(--('Financial Profile Monthly'!$C$5:$BV$5=E$6),'Financial Profile Monthly'!$C31:$BV31)=0,"",
SUMPRODUCT(--('Financial Profile Monthly'!$C$5:$BV$5=E$6),--('Financial Profile Monthly'!$C$6:$BV$6&lt;=VLOOKUP(E$7,'Background Data'!$D$8:$E$19,2,FALSE)),'Financial Profile Monthly'!$C31:$BV31)),"")</f>
        <v/>
      </c>
      <c r="F32" s="140" t="str">
        <f>IFERROR(IF(SUMPRODUCT(--('Financial Profile Monthly'!$C$5:$BV$5=F$6),'Financial Profile Monthly'!$C31:$BV31)=0,"",
SUMPRODUCT(--('Financial Profile Monthly'!$C$5:$BV$5=F$6),--('Financial Profile Monthly'!$C$6:$BV$6&lt;=VLOOKUP(F$7,'Background Data'!$D$8:$E$19,2,FALSE)),'Financial Profile Monthly'!$C31:$BV31)),"")</f>
        <v/>
      </c>
      <c r="G32" s="140" t="str">
        <f>IFERROR(IF(SUMPRODUCT(--('Financial Profile Monthly'!$C$5:$BV$5=G$6),'Financial Profile Monthly'!$C31:$BV31)=0,"",
SUMPRODUCT(--('Financial Profile Monthly'!$C$5:$BV$5=G$6),--('Financial Profile Monthly'!$C$6:$BV$6&lt;=VLOOKUP(G$7,'Background Data'!$D$8:$E$19,2,FALSE)),'Financial Profile Monthly'!$C31:$BV31)),"")</f>
        <v/>
      </c>
      <c r="H32" s="141" t="str">
        <f>IFERROR(IF(SUMPRODUCT(--('Financial Profile Monthly'!$C$5:$BV$5=H$6),'Financial Profile Monthly'!$C31:$BV31)=0,"",
SUMPRODUCT(--('Financial Profile Monthly'!$C$5:$BV$5=H$6),--('Financial Profile Monthly'!$C$6:$BV$6&lt;=VLOOKUP(H$7,'Background Data'!$D$8:$E$19,2,FALSE)),'Financial Profile Monthly'!$C31:$BV31)),"")</f>
        <v/>
      </c>
      <c r="I32" s="120"/>
      <c r="J32" s="129" t="str">
        <f>IF(OR(ISBLANK('General Inputs'!$C$14),AND(ISBLANK($H32),ISBLANK(G32))),"",IFERROR($H32-G32,""))</f>
        <v/>
      </c>
      <c r="K32" s="130" t="str">
        <f>IF(ISBLANK('General Inputs'!$C$14),"",IF(AND(H32=0,G32=0),"N/A*",IFERROR(IF(MIN(H32,G32)&lt;=0,IF((H32-G32)&gt;0,"P*","N*"),(H32/G32)-1),"")))</f>
        <v/>
      </c>
      <c r="L32" s="131"/>
      <c r="M32" s="156" t="str">
        <f>IFERROR(IF('General Inputs'!$C$16='Background Data'!$L$12,AVERAGE(C32:G32),
IF('General Inputs'!$C$16='Background Data'!$L$11,AVERAGE(D32:G32),
IF('General Inputs'!$C$16='Background Data'!$L$10,AVERAGE(E32:G32),
IF('General Inputs'!$C$16='Background Data'!$L$9,AVERAGE(F32:G32),"")))),"")</f>
        <v/>
      </c>
      <c r="N32" s="129" t="str">
        <f t="shared" si="6"/>
        <v/>
      </c>
      <c r="O32" s="130" t="str">
        <f t="shared" si="7"/>
        <v/>
      </c>
    </row>
    <row r="33" spans="2:16" x14ac:dyDescent="0.35">
      <c r="B33" s="75"/>
      <c r="C33" s="118"/>
      <c r="D33" s="118"/>
      <c r="E33" s="118"/>
      <c r="F33" s="118"/>
      <c r="G33" s="118"/>
      <c r="H33" s="119"/>
      <c r="I33" s="120"/>
      <c r="J33" s="121"/>
      <c r="K33" s="122"/>
      <c r="L33" s="123"/>
      <c r="M33" s="121"/>
      <c r="N33" s="121"/>
      <c r="O33" s="122"/>
    </row>
    <row r="34" spans="2:16" x14ac:dyDescent="0.35">
      <c r="B34" s="72" t="s">
        <v>73</v>
      </c>
      <c r="C34" s="136"/>
      <c r="D34" s="136"/>
      <c r="E34" s="136"/>
      <c r="F34" s="136"/>
      <c r="G34" s="136"/>
      <c r="H34" s="137"/>
      <c r="I34" s="120"/>
      <c r="J34" s="138"/>
      <c r="K34" s="139"/>
      <c r="L34" s="123"/>
      <c r="M34" s="138"/>
      <c r="N34" s="138"/>
      <c r="O34" s="139"/>
    </row>
    <row r="35" spans="2:16" x14ac:dyDescent="0.35">
      <c r="B35" s="75"/>
      <c r="C35" s="118"/>
      <c r="D35" s="118"/>
      <c r="E35" s="118"/>
      <c r="F35" s="118"/>
      <c r="G35" s="118"/>
      <c r="H35" s="119"/>
      <c r="I35" s="120"/>
      <c r="J35" s="121"/>
      <c r="K35" s="122"/>
      <c r="L35" s="123"/>
      <c r="M35" s="121"/>
      <c r="N35" s="121"/>
      <c r="O35" s="122"/>
    </row>
    <row r="36" spans="2:16" x14ac:dyDescent="0.35">
      <c r="B36" s="75" t="s">
        <v>78</v>
      </c>
      <c r="C36" s="118" t="str">
        <f>IFERROR(IF(SUMPRODUCT(--('Financial Profile Monthly'!$C$5:$BV$5=C$6),'Financial Profile Monthly'!$C35:$BV35)=0,"",
SUMPRODUCT(--('Financial Profile Monthly'!$C$5:$BV$5=C$6),--('Financial Profile Monthly'!$C$6:$BV$6&lt;=VLOOKUP(C$7,'Background Data'!$D$8:$E$19,2,FALSE)),'Financial Profile Monthly'!$C35:$BV35)),"")</f>
        <v/>
      </c>
      <c r="D36" s="118" t="str">
        <f>IFERROR(IF(SUMPRODUCT(--('Financial Profile Monthly'!$C$5:$BV$5=D$6),'Financial Profile Monthly'!$C35:$BV35)=0,"",
SUMPRODUCT(--('Financial Profile Monthly'!$C$5:$BV$5=D$6),--('Financial Profile Monthly'!$C$6:$BV$6&lt;=VLOOKUP(D$7,'Background Data'!$D$8:$E$19,2,FALSE)),'Financial Profile Monthly'!$C35:$BV35)),"")</f>
        <v/>
      </c>
      <c r="E36" s="118" t="str">
        <f>IFERROR(IF(SUMPRODUCT(--('Financial Profile Monthly'!$C$5:$BV$5=E$6),'Financial Profile Monthly'!$C35:$BV35)=0,"",
SUMPRODUCT(--('Financial Profile Monthly'!$C$5:$BV$5=E$6),--('Financial Profile Monthly'!$C$6:$BV$6&lt;=VLOOKUP(E$7,'Background Data'!$D$8:$E$19,2,FALSE)),'Financial Profile Monthly'!$C35:$BV35)),"")</f>
        <v/>
      </c>
      <c r="F36" s="118" t="str">
        <f>IFERROR(IF(SUMPRODUCT(--('Financial Profile Monthly'!$C$5:$BV$5=F$6),'Financial Profile Monthly'!$C35:$BV35)=0,"",
SUMPRODUCT(--('Financial Profile Monthly'!$C$5:$BV$5=F$6),--('Financial Profile Monthly'!$C$6:$BV$6&lt;=VLOOKUP(F$7,'Background Data'!$D$8:$E$19,2,FALSE)),'Financial Profile Monthly'!$C35:$BV35)),"")</f>
        <v/>
      </c>
      <c r="G36" s="118" t="str">
        <f>IFERROR(IF(SUMPRODUCT(--('Financial Profile Monthly'!$C$5:$BV$5=G$6),'Financial Profile Monthly'!$C35:$BV35)=0,"",
SUMPRODUCT(--('Financial Profile Monthly'!$C$5:$BV$5=G$6),--('Financial Profile Monthly'!$C$6:$BV$6&lt;=VLOOKUP(G$7,'Background Data'!$D$8:$E$19,2,FALSE)),'Financial Profile Monthly'!$C35:$BV35)),"")</f>
        <v/>
      </c>
      <c r="H36" s="119" t="str">
        <f>IFERROR(IF(SUMPRODUCT(--('Financial Profile Monthly'!$C$5:$BV$5=H$6),'Financial Profile Monthly'!$C35:$BV35)=0,"",
SUMPRODUCT(--('Financial Profile Monthly'!$C$5:$BV$5=H$6),--('Financial Profile Monthly'!$C$6:$BV$6&lt;=VLOOKUP(H$7,'Background Data'!$D$8:$E$19,2,FALSE)),'Financial Profile Monthly'!$C35:$BV35)),"")</f>
        <v/>
      </c>
      <c r="I36" s="120"/>
      <c r="J36" s="121" t="str">
        <f>IF(OR(ISBLANK('General Inputs'!$C$14),AND(ISBLANK($H36),ISBLANK(G36))),"",IFERROR($H36-G36,""))</f>
        <v/>
      </c>
      <c r="K36" s="122" t="str">
        <f>IF(ISBLANK('General Inputs'!$C$14),"",IF(AND(H36=0,G36=0),"N/A*",IFERROR(IF(MIN(H36,G36)&lt;=0,IF((H36-G36)&gt;0,"P*","N*"),(H36/G36)-1),"")))</f>
        <v/>
      </c>
      <c r="L36" s="123"/>
      <c r="M36" s="158" t="str">
        <f>IFERROR(IF('General Inputs'!$C$16='Background Data'!$L$12,AVERAGE(C36:G36),
IF('General Inputs'!$C$16='Background Data'!$L$11,AVERAGE(D36:G36),
IF('General Inputs'!$C$16='Background Data'!$L$10,AVERAGE(E36:G36),
IF('General Inputs'!$C$16='Background Data'!$L$9,AVERAGE(F36:G36),"")))),"")</f>
        <v/>
      </c>
      <c r="N36" s="121" t="str">
        <f t="shared" ref="N36:N38" si="8">IFERROR(H36-M36,"")</f>
        <v/>
      </c>
      <c r="O36" s="122" t="str">
        <f t="shared" ref="O36:O38" si="9">IF(AND(H36=0,M36=0),"N/A*",IFERROR(IF(MIN(H36,M36)&lt;=0,IF((H36-M36)&gt;0,"P*","N*"),(H36/M36)-1),""))</f>
        <v/>
      </c>
    </row>
    <row r="37" spans="2:16" x14ac:dyDescent="0.35">
      <c r="B37" s="75" t="s">
        <v>79</v>
      </c>
      <c r="C37" s="125" t="str">
        <f>IFERROR(IF(SUMPRODUCT(--('Financial Profile Monthly'!$C$5:$BV$5=C$6),'Financial Profile Monthly'!$C36:$BV36)=0,"",
SUMPRODUCT(--('Financial Profile Monthly'!$C$5:$BV$5=C$6),--('Financial Profile Monthly'!$C$6:$BV$6&lt;=VLOOKUP(C$7,'Background Data'!$D$8:$E$19,2,FALSE)),'Financial Profile Monthly'!$C36:$BV36)),"")</f>
        <v/>
      </c>
      <c r="D37" s="125" t="str">
        <f>IFERROR(IF(SUMPRODUCT(--('Financial Profile Monthly'!$C$5:$BV$5=D$6),'Financial Profile Monthly'!$C36:$BV36)=0,"",
SUMPRODUCT(--('Financial Profile Monthly'!$C$5:$BV$5=D$6),--('Financial Profile Monthly'!$C$6:$BV$6&lt;=VLOOKUP(D$7,'Background Data'!$D$8:$E$19,2,FALSE)),'Financial Profile Monthly'!$C36:$BV36)),"")</f>
        <v/>
      </c>
      <c r="E37" s="125" t="str">
        <f>IFERROR(IF(SUMPRODUCT(--('Financial Profile Monthly'!$C$5:$BV$5=E$6),'Financial Profile Monthly'!$C36:$BV36)=0,"",
SUMPRODUCT(--('Financial Profile Monthly'!$C$5:$BV$5=E$6),--('Financial Profile Monthly'!$C$6:$BV$6&lt;=VLOOKUP(E$7,'Background Data'!$D$8:$E$19,2,FALSE)),'Financial Profile Monthly'!$C36:$BV36)),"")</f>
        <v/>
      </c>
      <c r="F37" s="125" t="str">
        <f>IFERROR(IF(SUMPRODUCT(--('Financial Profile Monthly'!$C$5:$BV$5=F$6),'Financial Profile Monthly'!$C36:$BV36)=0,"",
SUMPRODUCT(--('Financial Profile Monthly'!$C$5:$BV$5=F$6),--('Financial Profile Monthly'!$C$6:$BV$6&lt;=VLOOKUP(F$7,'Background Data'!$D$8:$E$19,2,FALSE)),'Financial Profile Monthly'!$C36:$BV36)),"")</f>
        <v/>
      </c>
      <c r="G37" s="125" t="str">
        <f>IFERROR(IF(SUMPRODUCT(--('Financial Profile Monthly'!$C$5:$BV$5=G$6),'Financial Profile Monthly'!$C36:$BV36)=0,"",
SUMPRODUCT(--('Financial Profile Monthly'!$C$5:$BV$5=G$6),--('Financial Profile Monthly'!$C$6:$BV$6&lt;=VLOOKUP(G$7,'Background Data'!$D$8:$E$19,2,FALSE)),'Financial Profile Monthly'!$C36:$BV36)),"")</f>
        <v/>
      </c>
      <c r="H37" s="126" t="str" cm="1">
        <f t="array" ref="H37">IFERROR(IF(AND(ISBLANK('Financial Inputs'!$C$11),SUMPRODUCT(--('Financial Profile Monthly'!$C$5:$BV$5=H$6),'Financial Profile Monthly'!$C36:$BV36)=0),"",
SUMPRODUCT(--('Financial Profile Monthly'!$C$5:$BV$5=H$6),--('Financial Profile Monthly'!$C$6:$BV$6&lt;=VLOOKUP(H$7,'Background Data'!$D$8:$E$19,2,FALSE)),'Financial Profile Monthly'!$C36:$BV36)),"")</f>
        <v/>
      </c>
      <c r="I37" s="120"/>
      <c r="J37" s="127" t="str">
        <f>IF(OR(ISBLANK('General Inputs'!$C$14),AND(ISBLANK($H37),ISBLANK(G37))),"",IFERROR($H37-G37,""))</f>
        <v/>
      </c>
      <c r="K37" s="128" t="str">
        <f>IF(ISBLANK('General Inputs'!$C$14),"",IF(AND(H37=0,G37=0),"N/A*",IFERROR(IF(MIN(H37,G37)&lt;=0,IF((H37-G37)&gt;0,"P*","N*"),(H37/G37)-1),"")))</f>
        <v/>
      </c>
      <c r="L37" s="123"/>
      <c r="M37" s="159" t="str">
        <f>IFERROR(IF('General Inputs'!$C$16='Background Data'!$L$12,AVERAGE(C37:G37),
IF('General Inputs'!$C$16='Background Data'!$L$11,AVERAGE(D37:G37),
IF('General Inputs'!$C$16='Background Data'!$L$10,AVERAGE(E37:G37),
IF('General Inputs'!$C$16='Background Data'!$L$9,AVERAGE(F37:G37),"")))),"")</f>
        <v/>
      </c>
      <c r="N37" s="127" t="str">
        <f t="shared" si="8"/>
        <v/>
      </c>
      <c r="O37" s="128" t="str">
        <f t="shared" si="9"/>
        <v/>
      </c>
    </row>
    <row r="38" spans="2:16" s="28" customFormat="1" x14ac:dyDescent="0.35">
      <c r="B38" s="82" t="s">
        <v>75</v>
      </c>
      <c r="C38" s="140" t="str">
        <f>IFERROR(IF(SUMPRODUCT(--('Financial Profile Monthly'!$C$5:$BV$5=C$6),'Financial Profile Monthly'!$C37:$BV37)=0,"",
SUMPRODUCT(--('Financial Profile Monthly'!$C$5:$BV$5=C$6),--('Financial Profile Monthly'!$C$6:$BV$6&lt;=VLOOKUP(C$7,'Background Data'!$D$8:$E$19,2,FALSE)),'Financial Profile Monthly'!$C37:$BV37)),"")</f>
        <v/>
      </c>
      <c r="D38" s="140" t="str">
        <f>IFERROR(IF(SUMPRODUCT(--('Financial Profile Monthly'!$C$5:$BV$5=D$6),'Financial Profile Monthly'!$C37:$BV37)=0,"",
SUMPRODUCT(--('Financial Profile Monthly'!$C$5:$BV$5=D$6),--('Financial Profile Monthly'!$C$6:$BV$6&lt;=VLOOKUP(D$7,'Background Data'!$D$8:$E$19,2,FALSE)),'Financial Profile Monthly'!$C37:$BV37)),"")</f>
        <v/>
      </c>
      <c r="E38" s="140" t="str">
        <f>IFERROR(IF(SUMPRODUCT(--('Financial Profile Monthly'!$C$5:$BV$5=E$6),'Financial Profile Monthly'!$C37:$BV37)=0,"",
SUMPRODUCT(--('Financial Profile Monthly'!$C$5:$BV$5=E$6),--('Financial Profile Monthly'!$C$6:$BV$6&lt;=VLOOKUP(E$7,'Background Data'!$D$8:$E$19,2,FALSE)),'Financial Profile Monthly'!$C37:$BV37)),"")</f>
        <v/>
      </c>
      <c r="F38" s="140" t="str">
        <f>IFERROR(IF(SUMPRODUCT(--('Financial Profile Monthly'!$C$5:$BV$5=F$6),'Financial Profile Monthly'!$C37:$BV37)=0,"",
SUMPRODUCT(--('Financial Profile Monthly'!$C$5:$BV$5=F$6),--('Financial Profile Monthly'!$C$6:$BV$6&lt;=VLOOKUP(F$7,'Background Data'!$D$8:$E$19,2,FALSE)),'Financial Profile Monthly'!$C37:$BV37)),"")</f>
        <v/>
      </c>
      <c r="G38" s="140" t="str">
        <f>IFERROR(IF(SUMPRODUCT(--('Financial Profile Monthly'!$C$5:$BV$5=G$6),'Financial Profile Monthly'!$C37:$BV37)=0,"",
SUMPRODUCT(--('Financial Profile Monthly'!$C$5:$BV$5=G$6),--('Financial Profile Monthly'!$C$6:$BV$6&lt;=VLOOKUP(G$7,'Background Data'!$D$8:$E$19,2,FALSE)),'Financial Profile Monthly'!$C37:$BV37)),"")</f>
        <v/>
      </c>
      <c r="H38" s="141" t="str">
        <f>IFERROR(IF(SUMPRODUCT(--('Financial Profile Monthly'!$C$5:$BV$5=H$6),'Financial Profile Monthly'!$C37:$BV37)=0,"",
SUMPRODUCT(--('Financial Profile Monthly'!$C$5:$BV$5=H$6),--('Financial Profile Monthly'!$C$6:$BV$6&lt;=VLOOKUP(H$7,'Background Data'!$D$8:$E$19,2,FALSE)),'Financial Profile Monthly'!$C37:$BV37)),"")</f>
        <v/>
      </c>
      <c r="I38" s="120"/>
      <c r="J38" s="129" t="str">
        <f>IF(OR(ISBLANK('General Inputs'!$C$14),AND(ISBLANK($H38),ISBLANK(G38))),"",IFERROR($H38-G38,""))</f>
        <v/>
      </c>
      <c r="K38" s="130" t="str">
        <f>IF(ISBLANK('General Inputs'!$C$14),"",IF(AND(H38=0,G38=0),"N/A*",IFERROR(IF(MIN(H38,G38)&lt;=0,IF((H38-G38)&gt;0,"P*","N*"),(H38/G38)-1),"")))</f>
        <v/>
      </c>
      <c r="L38" s="131"/>
      <c r="M38" s="156" t="str">
        <f>IFERROR(IF('General Inputs'!$C$16='Background Data'!$L$12,AVERAGE(C38:G38),
IF('General Inputs'!$C$16='Background Data'!$L$11,AVERAGE(D38:G38),
IF('General Inputs'!$C$16='Background Data'!$L$10,AVERAGE(E38:G38),
IF('General Inputs'!$C$16='Background Data'!$L$9,AVERAGE(F38:G38),"")))),"")</f>
        <v/>
      </c>
      <c r="N38" s="129" t="str">
        <f t="shared" si="8"/>
        <v/>
      </c>
      <c r="O38" s="130" t="str">
        <f t="shared" si="9"/>
        <v/>
      </c>
    </row>
    <row r="39" spans="2:16" x14ac:dyDescent="0.35">
      <c r="B39" s="84"/>
      <c r="C39" s="80"/>
      <c r="D39" s="80"/>
      <c r="E39" s="80"/>
      <c r="F39" s="80"/>
      <c r="G39" s="80"/>
      <c r="H39" s="81"/>
      <c r="J39" s="40"/>
      <c r="K39" s="47"/>
      <c r="M39" s="40"/>
      <c r="N39" s="40"/>
      <c r="O39" s="47"/>
    </row>
    <row r="40" spans="2:16" x14ac:dyDescent="0.35">
      <c r="B40" s="117" t="s">
        <v>162</v>
      </c>
      <c r="K40" s="9"/>
      <c r="L40" s="9"/>
      <c r="M40" s="9"/>
      <c r="N40" s="9"/>
      <c r="O40" s="9"/>
      <c r="P40" s="9"/>
    </row>
    <row r="41" spans="2:16" x14ac:dyDescent="0.35">
      <c r="B41" s="116" t="s">
        <v>163</v>
      </c>
      <c r="H41" s="107"/>
      <c r="K41" s="9"/>
      <c r="L41" s="9"/>
      <c r="M41" s="9"/>
      <c r="N41" s="9"/>
      <c r="O41" s="9"/>
      <c r="P41" s="9"/>
    </row>
    <row r="42" spans="2:16" x14ac:dyDescent="0.35">
      <c r="B42" s="116"/>
      <c r="H42" s="107"/>
    </row>
    <row r="43" spans="2:16" x14ac:dyDescent="0.35">
      <c r="G43" s="115"/>
    </row>
  </sheetData>
  <sheetProtection algorithmName="SHA-512" hashValue="30I5d/xGYdPP00uEjrBNogYXESK/V8TIHumbwqoCdPJZ4mVyVHU/Tl04CqDNAnSTe4Y64WGWBwdubD/HFOPfxQ==" saltValue="peDhqooRY/BKfRRAbqycXw==" spinCount="100000" sheet="1" objects="1" scenarios="1"/>
  <mergeCells count="4">
    <mergeCell ref="J5:K5"/>
    <mergeCell ref="M5:O5"/>
    <mergeCell ref="M6:O6"/>
    <mergeCell ref="J6:K6"/>
  </mergeCells>
  <conditionalFormatting sqref="K8:K39">
    <cfRule type="expression" dxfId="5" priority="5">
      <formula>OR(K8&lt;0,K8="N*")</formula>
    </cfRule>
  </conditionalFormatting>
  <conditionalFormatting sqref="O8:O39">
    <cfRule type="expression" dxfId="4" priority="4">
      <formula>OR(O8&lt;0,O8="N*")</formula>
    </cfRule>
  </conditionalFormatting>
  <pageMargins left="0.7" right="0.7" top="0.75" bottom="0.75" header="0.3" footer="0.3"/>
  <pageSetup scale="61" orientation="landscape" horizontalDpi="1200" verticalDpi="1200" r:id="rId1"/>
  <headerFooter>
    <oddFooter>&amp;CPage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24" id="{F4F45873-885D-4016-8BD4-1729A2B71D46}">
            <xm:f>'General Inputs'!$C$16='Background Data'!$L$10</xm:f>
            <x14:dxf>
              <font>
                <color theme="1" tint="0.34998626667073579"/>
              </font>
              <fill>
                <patternFill>
                  <bgColor theme="1" tint="0.499984740745262"/>
                </patternFill>
              </fill>
            </x14:dxf>
          </x14:cfRule>
          <xm:sqref>C8:D39</xm:sqref>
        </x14:conditionalFormatting>
        <x14:conditionalFormatting xmlns:xm="http://schemas.microsoft.com/office/excel/2006/main">
          <x14:cfRule type="expression" priority="25" id="{B6AFD3C5-4CA6-4F32-8ED2-1670A17D6B1A}">
            <xm:f>'General Inputs'!$C$16='Background Data'!$L$11</xm:f>
            <x14:dxf>
              <font>
                <color theme="1" tint="0.34998626667073579"/>
              </font>
              <fill>
                <patternFill>
                  <bgColor theme="1" tint="0.499984740745262"/>
                </patternFill>
              </fill>
            </x14:dxf>
          </x14:cfRule>
          <xm:sqref>C8:C39</xm:sqref>
        </x14:conditionalFormatting>
        <x14:conditionalFormatting xmlns:xm="http://schemas.microsoft.com/office/excel/2006/main">
          <x14:cfRule type="expression" priority="7" id="{CE575EC7-5C03-46C7-908C-7A8FA34F767E}">
            <xm:f>'General Inputs'!$C$16='Background Data'!$L$9</xm:f>
            <x14:dxf>
              <font>
                <color theme="1" tint="0.34998626667073579"/>
              </font>
              <fill>
                <patternFill>
                  <bgColor theme="1" tint="0.499984740745262"/>
                </patternFill>
              </fill>
            </x14:dxf>
          </x14:cfRule>
          <xm:sqref>C8:E39</xm:sqref>
        </x14:conditionalFormatting>
        <x14:conditionalFormatting xmlns:xm="http://schemas.microsoft.com/office/excel/2006/main">
          <x14:cfRule type="expression" priority="6" id="{E3BFA7F2-EC51-4C7D-B5CE-F53F901246C4}">
            <xm:f>'General Inputs'!$C$16='Background Data'!$L$8</xm:f>
            <x14:dxf>
              <font>
                <color theme="1" tint="0.34998626667073579"/>
              </font>
              <fill>
                <patternFill>
                  <bgColor theme="1" tint="0.499984740745262"/>
                </patternFill>
              </fill>
            </x14:dxf>
          </x14:cfRule>
          <xm:sqref>C8:F39 M5:O39</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831F6-27C5-4BA2-AA74-E33B84C68260}">
  <sheetPr>
    <tabColor rgb="FF002060"/>
    <pageSetUpPr fitToPage="1"/>
  </sheetPr>
  <dimension ref="B1:N42"/>
  <sheetViews>
    <sheetView zoomScale="90" zoomScaleNormal="90" workbookViewId="0">
      <pane ySplit="4" topLeftCell="A5" activePane="bottomLeft" state="frozen"/>
      <selection pane="bottomLeft"/>
    </sheetView>
  </sheetViews>
  <sheetFormatPr defaultColWidth="9.1796875" defaultRowHeight="14.5" x14ac:dyDescent="0.35"/>
  <cols>
    <col min="1" max="1" width="5.7265625" style="3" customWidth="1"/>
    <col min="2" max="2" width="10.7265625" style="3" customWidth="1"/>
    <col min="3" max="4" width="13.1796875" style="3" customWidth="1"/>
    <col min="5" max="5" width="13.1796875" style="2" customWidth="1"/>
    <col min="6" max="7" width="13.1796875" style="3" customWidth="1"/>
    <col min="8" max="8" width="13.1796875" style="2" customWidth="1"/>
    <col min="9" max="14" width="13.1796875" style="3" customWidth="1"/>
    <col min="15" max="16384" width="9.1796875" style="3"/>
  </cols>
  <sheetData>
    <row r="1" spans="2:14" x14ac:dyDescent="0.35">
      <c r="B1" s="14" t="s">
        <v>49</v>
      </c>
    </row>
    <row r="3" spans="2:14" x14ac:dyDescent="0.35">
      <c r="B3" s="5" t="s">
        <v>86</v>
      </c>
    </row>
    <row r="5" spans="2:14" x14ac:dyDescent="0.35">
      <c r="B5" s="89" t="str">
        <f>'Financial Charts'!J5</f>
        <v>Monthly Results in Dollars, by Year</v>
      </c>
      <c r="C5" s="86"/>
      <c r="D5" s="86"/>
      <c r="E5" s="87"/>
      <c r="F5" s="86"/>
      <c r="G5" s="86"/>
      <c r="H5" s="87"/>
      <c r="I5" s="86"/>
      <c r="J5" s="86"/>
      <c r="K5" s="86"/>
      <c r="L5" s="86"/>
      <c r="M5" s="86"/>
      <c r="N5" s="88"/>
    </row>
    <row r="7" spans="2:14" x14ac:dyDescent="0.35">
      <c r="B7" s="6" t="s">
        <v>66</v>
      </c>
    </row>
    <row r="9" spans="2:14" x14ac:dyDescent="0.35">
      <c r="B9" s="43" t="s">
        <v>1</v>
      </c>
      <c r="C9" s="43">
        <v>1</v>
      </c>
      <c r="D9" s="43">
        <v>2</v>
      </c>
      <c r="E9" s="43">
        <v>3</v>
      </c>
      <c r="F9" s="43">
        <v>4</v>
      </c>
      <c r="G9" s="43">
        <v>5</v>
      </c>
      <c r="H9" s="43">
        <v>6</v>
      </c>
      <c r="I9" s="43">
        <v>7</v>
      </c>
      <c r="J9" s="43">
        <v>8</v>
      </c>
      <c r="K9" s="43">
        <v>9</v>
      </c>
      <c r="L9" s="43">
        <v>10</v>
      </c>
      <c r="M9" s="43">
        <v>11</v>
      </c>
      <c r="N9" s="43">
        <v>12</v>
      </c>
    </row>
    <row r="10" spans="2:14" x14ac:dyDescent="0.35">
      <c r="B10" s="43">
        <f>B11-1</f>
        <v>-5</v>
      </c>
      <c r="C10" s="85" t="e">
        <f t="array" ref="C10">IF(INDEX('Financial Profile Monthly'!$C$7:$BV$38,MATCH($B$7,'Financial Profile Monthly'!$B$7:$B$38,0),
MATCH(1,('Financial Profile Monthly'!$C$5:$BV$5=$B10)*('Financial Profile Monthly'!$C$6:$BV$6=C$9),0))="",#N/A,
INDEX('Financial Profile Monthly'!$C$7:$BV$38,MATCH($B$7,'Financial Profile Monthly'!$B$7:$B$38,0),
MATCH(1,('Financial Profile Monthly'!$C$5:$BV$5=$B10)*('Financial Profile Monthly'!$C$6:$BV$6=C$9),0)))</f>
        <v>#N/A</v>
      </c>
      <c r="D10" s="85" t="e">
        <f t="array" ref="D10">IF(INDEX('Financial Profile Monthly'!$C$7:$BV$38,MATCH($B$7,'Financial Profile Monthly'!$B$7:$B$38,0),
MATCH(1,('Financial Profile Monthly'!$C$5:$BV$5=$B10)*('Financial Profile Monthly'!$C$6:$BV$6=D$9),0))="",#N/A,
INDEX('Financial Profile Monthly'!$C$7:$BV$38,MATCH($B$7,'Financial Profile Monthly'!$B$7:$B$38,0),
MATCH(1,('Financial Profile Monthly'!$C$5:$BV$5=$B10)*('Financial Profile Monthly'!$C$6:$BV$6=D$9),0)))</f>
        <v>#N/A</v>
      </c>
      <c r="E10" s="85" t="e">
        <f t="array" ref="E10">IF(INDEX('Financial Profile Monthly'!$C$7:$BV$38,MATCH($B$7,'Financial Profile Monthly'!$B$7:$B$38,0),
MATCH(1,('Financial Profile Monthly'!$C$5:$BV$5=$B10)*('Financial Profile Monthly'!$C$6:$BV$6=E$9),0))="",#N/A,
INDEX('Financial Profile Monthly'!$C$7:$BV$38,MATCH($B$7,'Financial Profile Monthly'!$B$7:$B$38,0),
MATCH(1,('Financial Profile Monthly'!$C$5:$BV$5=$B10)*('Financial Profile Monthly'!$C$6:$BV$6=E$9),0)))</f>
        <v>#N/A</v>
      </c>
      <c r="F10" s="85" t="e">
        <f t="array" ref="F10">IF(INDEX('Financial Profile Monthly'!$C$7:$BV$38,MATCH($B$7,'Financial Profile Monthly'!$B$7:$B$38,0),
MATCH(1,('Financial Profile Monthly'!$C$5:$BV$5=$B10)*('Financial Profile Monthly'!$C$6:$BV$6=F$9),0))="",#N/A,
INDEX('Financial Profile Monthly'!$C$7:$BV$38,MATCH($B$7,'Financial Profile Monthly'!$B$7:$B$38,0),
MATCH(1,('Financial Profile Monthly'!$C$5:$BV$5=$B10)*('Financial Profile Monthly'!$C$6:$BV$6=F$9),0)))</f>
        <v>#N/A</v>
      </c>
      <c r="G10" s="85" t="e">
        <f t="array" ref="G10">IF(INDEX('Financial Profile Monthly'!$C$7:$BV$38,MATCH($B$7,'Financial Profile Monthly'!$B$7:$B$38,0),
MATCH(1,('Financial Profile Monthly'!$C$5:$BV$5=$B10)*('Financial Profile Monthly'!$C$6:$BV$6=G$9),0))="",#N/A,
INDEX('Financial Profile Monthly'!$C$7:$BV$38,MATCH($B$7,'Financial Profile Monthly'!$B$7:$B$38,0),
MATCH(1,('Financial Profile Monthly'!$C$5:$BV$5=$B10)*('Financial Profile Monthly'!$C$6:$BV$6=G$9),0)))</f>
        <v>#N/A</v>
      </c>
      <c r="H10" s="85" t="e">
        <f t="array" ref="H10">IF(INDEX('Financial Profile Monthly'!$C$7:$BV$38,MATCH($B$7,'Financial Profile Monthly'!$B$7:$B$38,0),
MATCH(1,('Financial Profile Monthly'!$C$5:$BV$5=$B10)*('Financial Profile Monthly'!$C$6:$BV$6=H$9),0))="",#N/A,
INDEX('Financial Profile Monthly'!$C$7:$BV$38,MATCH($B$7,'Financial Profile Monthly'!$B$7:$B$38,0),
MATCH(1,('Financial Profile Monthly'!$C$5:$BV$5=$B10)*('Financial Profile Monthly'!$C$6:$BV$6=H$9),0)))</f>
        <v>#N/A</v>
      </c>
      <c r="I10" s="85" t="e">
        <f t="array" ref="I10">IF(INDEX('Financial Profile Monthly'!$C$7:$BV$38,MATCH($B$7,'Financial Profile Monthly'!$B$7:$B$38,0),
MATCH(1,('Financial Profile Monthly'!$C$5:$BV$5=$B10)*('Financial Profile Monthly'!$C$6:$BV$6=I$9),0))="",#N/A,
INDEX('Financial Profile Monthly'!$C$7:$BV$38,MATCH($B$7,'Financial Profile Monthly'!$B$7:$B$38,0),
MATCH(1,('Financial Profile Monthly'!$C$5:$BV$5=$B10)*('Financial Profile Monthly'!$C$6:$BV$6=I$9),0)))</f>
        <v>#N/A</v>
      </c>
      <c r="J10" s="85" t="e">
        <f t="array" ref="J10">IF(INDEX('Financial Profile Monthly'!$C$7:$BV$38,MATCH($B$7,'Financial Profile Monthly'!$B$7:$B$38,0),
MATCH(1,('Financial Profile Monthly'!$C$5:$BV$5=$B10)*('Financial Profile Monthly'!$C$6:$BV$6=J$9),0))="",#N/A,
INDEX('Financial Profile Monthly'!$C$7:$BV$38,MATCH($B$7,'Financial Profile Monthly'!$B$7:$B$38,0),
MATCH(1,('Financial Profile Monthly'!$C$5:$BV$5=$B10)*('Financial Profile Monthly'!$C$6:$BV$6=J$9),0)))</f>
        <v>#N/A</v>
      </c>
      <c r="K10" s="85" t="e">
        <f t="array" ref="K10">IF(INDEX('Financial Profile Monthly'!$C$7:$BV$38,MATCH($B$7,'Financial Profile Monthly'!$B$7:$B$38,0),
MATCH(1,('Financial Profile Monthly'!$C$5:$BV$5=$B10)*('Financial Profile Monthly'!$C$6:$BV$6=K$9),0))="",#N/A,
INDEX('Financial Profile Monthly'!$C$7:$BV$38,MATCH($B$7,'Financial Profile Monthly'!$B$7:$B$38,0),
MATCH(1,('Financial Profile Monthly'!$C$5:$BV$5=$B10)*('Financial Profile Monthly'!$C$6:$BV$6=K$9),0)))</f>
        <v>#N/A</v>
      </c>
      <c r="L10" s="85" t="e">
        <f t="array" ref="L10">IF(INDEX('Financial Profile Monthly'!$C$7:$BV$38,MATCH($B$7,'Financial Profile Monthly'!$B$7:$B$38,0),
MATCH(1,('Financial Profile Monthly'!$C$5:$BV$5=$B10)*('Financial Profile Monthly'!$C$6:$BV$6=L$9),0))="",#N/A,
INDEX('Financial Profile Monthly'!$C$7:$BV$38,MATCH($B$7,'Financial Profile Monthly'!$B$7:$B$38,0),
MATCH(1,('Financial Profile Monthly'!$C$5:$BV$5=$B10)*('Financial Profile Monthly'!$C$6:$BV$6=L$9),0)))</f>
        <v>#N/A</v>
      </c>
      <c r="M10" s="85" t="e">
        <f t="array" ref="M10">IF(INDEX('Financial Profile Monthly'!$C$7:$BV$38,MATCH($B$7,'Financial Profile Monthly'!$B$7:$B$38,0),
MATCH(1,('Financial Profile Monthly'!$C$5:$BV$5=$B10)*('Financial Profile Monthly'!$C$6:$BV$6=M$9),0))="",#N/A,
INDEX('Financial Profile Monthly'!$C$7:$BV$38,MATCH($B$7,'Financial Profile Monthly'!$B$7:$B$38,0),
MATCH(1,('Financial Profile Monthly'!$C$5:$BV$5=$B10)*('Financial Profile Monthly'!$C$6:$BV$6=M$9),0)))</f>
        <v>#N/A</v>
      </c>
      <c r="N10" s="85" t="e">
        <f t="array" ref="N10">IF(INDEX('Financial Profile Monthly'!$C$7:$BV$38,MATCH($B$7,'Financial Profile Monthly'!$B$7:$B$38,0),
MATCH(1,('Financial Profile Monthly'!$C$5:$BV$5=$B10)*('Financial Profile Monthly'!$C$6:$BV$6=N$9),0))="",#N/A,
INDEX('Financial Profile Monthly'!$C$7:$BV$38,MATCH($B$7,'Financial Profile Monthly'!$B$7:$B$38,0),
MATCH(1,('Financial Profile Monthly'!$C$5:$BV$5=$B10)*('Financial Profile Monthly'!$C$6:$BV$6=N$9),0)))</f>
        <v>#N/A</v>
      </c>
    </row>
    <row r="11" spans="2:14" x14ac:dyDescent="0.35">
      <c r="B11" s="43">
        <f>B12-1</f>
        <v>-4</v>
      </c>
      <c r="C11" s="85" t="e">
        <f t="array" ref="C11">IF(INDEX('Financial Profile Monthly'!$C$7:$BV$38,MATCH($B$7,'Financial Profile Monthly'!$B$7:$B$38,0),
MATCH(1,('Financial Profile Monthly'!$C$5:$BV$5=$B11)*('Financial Profile Monthly'!$C$6:$BV$6=C$9),0))="",#N/A,
INDEX('Financial Profile Monthly'!$C$7:$BV$38,MATCH($B$7,'Financial Profile Monthly'!$B$7:$B$38,0),
MATCH(1,('Financial Profile Monthly'!$C$5:$BV$5=$B11)*('Financial Profile Monthly'!$C$6:$BV$6=C$9),0)))</f>
        <v>#N/A</v>
      </c>
      <c r="D11" s="85" t="e">
        <f t="array" ref="D11">IF(INDEX('Financial Profile Monthly'!$C$7:$BV$38,MATCH($B$7,'Financial Profile Monthly'!$B$7:$B$38,0),
MATCH(1,('Financial Profile Monthly'!$C$5:$BV$5=$B11)*('Financial Profile Monthly'!$C$6:$BV$6=D$9),0))="",#N/A,
INDEX('Financial Profile Monthly'!$C$7:$BV$38,MATCH($B$7,'Financial Profile Monthly'!$B$7:$B$38,0),
MATCH(1,('Financial Profile Monthly'!$C$5:$BV$5=$B11)*('Financial Profile Monthly'!$C$6:$BV$6=D$9),0)))</f>
        <v>#N/A</v>
      </c>
      <c r="E11" s="85" t="e">
        <f t="array" ref="E11">IF(INDEX('Financial Profile Monthly'!$C$7:$BV$38,MATCH($B$7,'Financial Profile Monthly'!$B$7:$B$38,0),
MATCH(1,('Financial Profile Monthly'!$C$5:$BV$5=$B11)*('Financial Profile Monthly'!$C$6:$BV$6=E$9),0))="",#N/A,
INDEX('Financial Profile Monthly'!$C$7:$BV$38,MATCH($B$7,'Financial Profile Monthly'!$B$7:$B$38,0),
MATCH(1,('Financial Profile Monthly'!$C$5:$BV$5=$B11)*('Financial Profile Monthly'!$C$6:$BV$6=E$9),0)))</f>
        <v>#N/A</v>
      </c>
      <c r="F11" s="85" t="e">
        <f t="array" ref="F11">IF(INDEX('Financial Profile Monthly'!$C$7:$BV$38,MATCH($B$7,'Financial Profile Monthly'!$B$7:$B$38,0),
MATCH(1,('Financial Profile Monthly'!$C$5:$BV$5=$B11)*('Financial Profile Monthly'!$C$6:$BV$6=F$9),0))="",#N/A,
INDEX('Financial Profile Monthly'!$C$7:$BV$38,MATCH($B$7,'Financial Profile Monthly'!$B$7:$B$38,0),
MATCH(1,('Financial Profile Monthly'!$C$5:$BV$5=$B11)*('Financial Profile Monthly'!$C$6:$BV$6=F$9),0)))</f>
        <v>#N/A</v>
      </c>
      <c r="G11" s="85" t="e">
        <f t="array" ref="G11">IF(INDEX('Financial Profile Monthly'!$C$7:$BV$38,MATCH($B$7,'Financial Profile Monthly'!$B$7:$B$38,0),
MATCH(1,('Financial Profile Monthly'!$C$5:$BV$5=$B11)*('Financial Profile Monthly'!$C$6:$BV$6=G$9),0))="",#N/A,
INDEX('Financial Profile Monthly'!$C$7:$BV$38,MATCH($B$7,'Financial Profile Monthly'!$B$7:$B$38,0),
MATCH(1,('Financial Profile Monthly'!$C$5:$BV$5=$B11)*('Financial Profile Monthly'!$C$6:$BV$6=G$9),0)))</f>
        <v>#N/A</v>
      </c>
      <c r="H11" s="85" t="e">
        <f t="array" ref="H11">IF(INDEX('Financial Profile Monthly'!$C$7:$BV$38,MATCH($B$7,'Financial Profile Monthly'!$B$7:$B$38,0),
MATCH(1,('Financial Profile Monthly'!$C$5:$BV$5=$B11)*('Financial Profile Monthly'!$C$6:$BV$6=H$9),0))="",#N/A,
INDEX('Financial Profile Monthly'!$C$7:$BV$38,MATCH($B$7,'Financial Profile Monthly'!$B$7:$B$38,0),
MATCH(1,('Financial Profile Monthly'!$C$5:$BV$5=$B11)*('Financial Profile Monthly'!$C$6:$BV$6=H$9),0)))</f>
        <v>#N/A</v>
      </c>
      <c r="I11" s="85" t="e">
        <f t="array" ref="I11">IF(INDEX('Financial Profile Monthly'!$C$7:$BV$38,MATCH($B$7,'Financial Profile Monthly'!$B$7:$B$38,0),
MATCH(1,('Financial Profile Monthly'!$C$5:$BV$5=$B11)*('Financial Profile Monthly'!$C$6:$BV$6=I$9),0))="",#N/A,
INDEX('Financial Profile Monthly'!$C$7:$BV$38,MATCH($B$7,'Financial Profile Monthly'!$B$7:$B$38,0),
MATCH(1,('Financial Profile Monthly'!$C$5:$BV$5=$B11)*('Financial Profile Monthly'!$C$6:$BV$6=I$9),0)))</f>
        <v>#N/A</v>
      </c>
      <c r="J11" s="85" t="e">
        <f t="array" ref="J11">IF(INDEX('Financial Profile Monthly'!$C$7:$BV$38,MATCH($B$7,'Financial Profile Monthly'!$B$7:$B$38,0),
MATCH(1,('Financial Profile Monthly'!$C$5:$BV$5=$B11)*('Financial Profile Monthly'!$C$6:$BV$6=J$9),0))="",#N/A,
INDEX('Financial Profile Monthly'!$C$7:$BV$38,MATCH($B$7,'Financial Profile Monthly'!$B$7:$B$38,0),
MATCH(1,('Financial Profile Monthly'!$C$5:$BV$5=$B11)*('Financial Profile Monthly'!$C$6:$BV$6=J$9),0)))</f>
        <v>#N/A</v>
      </c>
      <c r="K11" s="85" t="e">
        <f t="array" ref="K11">IF(INDEX('Financial Profile Monthly'!$C$7:$BV$38,MATCH($B$7,'Financial Profile Monthly'!$B$7:$B$38,0),
MATCH(1,('Financial Profile Monthly'!$C$5:$BV$5=$B11)*('Financial Profile Monthly'!$C$6:$BV$6=K$9),0))="",#N/A,
INDEX('Financial Profile Monthly'!$C$7:$BV$38,MATCH($B$7,'Financial Profile Monthly'!$B$7:$B$38,0),
MATCH(1,('Financial Profile Monthly'!$C$5:$BV$5=$B11)*('Financial Profile Monthly'!$C$6:$BV$6=K$9),0)))</f>
        <v>#N/A</v>
      </c>
      <c r="L11" s="85" t="e">
        <f t="array" ref="L11">IF(INDEX('Financial Profile Monthly'!$C$7:$BV$38,MATCH($B$7,'Financial Profile Monthly'!$B$7:$B$38,0),
MATCH(1,('Financial Profile Monthly'!$C$5:$BV$5=$B11)*('Financial Profile Monthly'!$C$6:$BV$6=L$9),0))="",#N/A,
INDEX('Financial Profile Monthly'!$C$7:$BV$38,MATCH($B$7,'Financial Profile Monthly'!$B$7:$B$38,0),
MATCH(1,('Financial Profile Monthly'!$C$5:$BV$5=$B11)*('Financial Profile Monthly'!$C$6:$BV$6=L$9),0)))</f>
        <v>#N/A</v>
      </c>
      <c r="M11" s="85" t="e">
        <f t="array" ref="M11">IF(INDEX('Financial Profile Monthly'!$C$7:$BV$38,MATCH($B$7,'Financial Profile Monthly'!$B$7:$B$38,0),
MATCH(1,('Financial Profile Monthly'!$C$5:$BV$5=$B11)*('Financial Profile Monthly'!$C$6:$BV$6=M$9),0))="",#N/A,
INDEX('Financial Profile Monthly'!$C$7:$BV$38,MATCH($B$7,'Financial Profile Monthly'!$B$7:$B$38,0),
MATCH(1,('Financial Profile Monthly'!$C$5:$BV$5=$B11)*('Financial Profile Monthly'!$C$6:$BV$6=M$9),0)))</f>
        <v>#N/A</v>
      </c>
      <c r="N11" s="85" t="e">
        <f t="array" ref="N11">IF(INDEX('Financial Profile Monthly'!$C$7:$BV$38,MATCH($B$7,'Financial Profile Monthly'!$B$7:$B$38,0),
MATCH(1,('Financial Profile Monthly'!$C$5:$BV$5=$B11)*('Financial Profile Monthly'!$C$6:$BV$6=N$9),0))="",#N/A,
INDEX('Financial Profile Monthly'!$C$7:$BV$38,MATCH($B$7,'Financial Profile Monthly'!$B$7:$B$38,0),
MATCH(1,('Financial Profile Monthly'!$C$5:$BV$5=$B11)*('Financial Profile Monthly'!$C$6:$BV$6=N$9),0)))</f>
        <v>#N/A</v>
      </c>
    </row>
    <row r="12" spans="2:14" x14ac:dyDescent="0.35">
      <c r="B12" s="43">
        <f>B13-1</f>
        <v>-3</v>
      </c>
      <c r="C12" s="85" t="e">
        <f t="array" ref="C12">IF(INDEX('Financial Profile Monthly'!$C$7:$BV$38,MATCH($B$7,'Financial Profile Monthly'!$B$7:$B$38,0),
MATCH(1,('Financial Profile Monthly'!$C$5:$BV$5=$B12)*('Financial Profile Monthly'!$C$6:$BV$6=C$9),0))="",#N/A,
INDEX('Financial Profile Monthly'!$C$7:$BV$38,MATCH($B$7,'Financial Profile Monthly'!$B$7:$B$38,0),
MATCH(1,('Financial Profile Monthly'!$C$5:$BV$5=$B12)*('Financial Profile Monthly'!$C$6:$BV$6=C$9),0)))</f>
        <v>#N/A</v>
      </c>
      <c r="D12" s="85" t="e">
        <f t="array" ref="D12">IF(INDEX('Financial Profile Monthly'!$C$7:$BV$38,MATCH($B$7,'Financial Profile Monthly'!$B$7:$B$38,0),
MATCH(1,('Financial Profile Monthly'!$C$5:$BV$5=$B12)*('Financial Profile Monthly'!$C$6:$BV$6=D$9),0))="",#N/A,
INDEX('Financial Profile Monthly'!$C$7:$BV$38,MATCH($B$7,'Financial Profile Monthly'!$B$7:$B$38,0),
MATCH(1,('Financial Profile Monthly'!$C$5:$BV$5=$B12)*('Financial Profile Monthly'!$C$6:$BV$6=D$9),0)))</f>
        <v>#N/A</v>
      </c>
      <c r="E12" s="85" t="e">
        <f t="array" ref="E12">IF(INDEX('Financial Profile Monthly'!$C$7:$BV$38,MATCH($B$7,'Financial Profile Monthly'!$B$7:$B$38,0),
MATCH(1,('Financial Profile Monthly'!$C$5:$BV$5=$B12)*('Financial Profile Monthly'!$C$6:$BV$6=E$9),0))="",#N/A,
INDEX('Financial Profile Monthly'!$C$7:$BV$38,MATCH($B$7,'Financial Profile Monthly'!$B$7:$B$38,0),
MATCH(1,('Financial Profile Monthly'!$C$5:$BV$5=$B12)*('Financial Profile Monthly'!$C$6:$BV$6=E$9),0)))</f>
        <v>#N/A</v>
      </c>
      <c r="F12" s="85" t="e">
        <f t="array" ref="F12">IF(INDEX('Financial Profile Monthly'!$C$7:$BV$38,MATCH($B$7,'Financial Profile Monthly'!$B$7:$B$38,0),
MATCH(1,('Financial Profile Monthly'!$C$5:$BV$5=$B12)*('Financial Profile Monthly'!$C$6:$BV$6=F$9),0))="",#N/A,
INDEX('Financial Profile Monthly'!$C$7:$BV$38,MATCH($B$7,'Financial Profile Monthly'!$B$7:$B$38,0),
MATCH(1,('Financial Profile Monthly'!$C$5:$BV$5=$B12)*('Financial Profile Monthly'!$C$6:$BV$6=F$9),0)))</f>
        <v>#N/A</v>
      </c>
      <c r="G12" s="85" t="e">
        <f t="array" ref="G12">IF(INDEX('Financial Profile Monthly'!$C$7:$BV$38,MATCH($B$7,'Financial Profile Monthly'!$B$7:$B$38,0),
MATCH(1,('Financial Profile Monthly'!$C$5:$BV$5=$B12)*('Financial Profile Monthly'!$C$6:$BV$6=G$9),0))="",#N/A,
INDEX('Financial Profile Monthly'!$C$7:$BV$38,MATCH($B$7,'Financial Profile Monthly'!$B$7:$B$38,0),
MATCH(1,('Financial Profile Monthly'!$C$5:$BV$5=$B12)*('Financial Profile Monthly'!$C$6:$BV$6=G$9),0)))</f>
        <v>#N/A</v>
      </c>
      <c r="H12" s="85" t="e">
        <f t="array" ref="H12">IF(INDEX('Financial Profile Monthly'!$C$7:$BV$38,MATCH($B$7,'Financial Profile Monthly'!$B$7:$B$38,0),
MATCH(1,('Financial Profile Monthly'!$C$5:$BV$5=$B12)*('Financial Profile Monthly'!$C$6:$BV$6=H$9),0))="",#N/A,
INDEX('Financial Profile Monthly'!$C$7:$BV$38,MATCH($B$7,'Financial Profile Monthly'!$B$7:$B$38,0),
MATCH(1,('Financial Profile Monthly'!$C$5:$BV$5=$B12)*('Financial Profile Monthly'!$C$6:$BV$6=H$9),0)))</f>
        <v>#N/A</v>
      </c>
      <c r="I12" s="85" t="e">
        <f t="array" ref="I12">IF(INDEX('Financial Profile Monthly'!$C$7:$BV$38,MATCH($B$7,'Financial Profile Monthly'!$B$7:$B$38,0),
MATCH(1,('Financial Profile Monthly'!$C$5:$BV$5=$B12)*('Financial Profile Monthly'!$C$6:$BV$6=I$9),0))="",#N/A,
INDEX('Financial Profile Monthly'!$C$7:$BV$38,MATCH($B$7,'Financial Profile Monthly'!$B$7:$B$38,0),
MATCH(1,('Financial Profile Monthly'!$C$5:$BV$5=$B12)*('Financial Profile Monthly'!$C$6:$BV$6=I$9),0)))</f>
        <v>#N/A</v>
      </c>
      <c r="J12" s="85" t="e">
        <f t="array" ref="J12">IF(INDEX('Financial Profile Monthly'!$C$7:$BV$38,MATCH($B$7,'Financial Profile Monthly'!$B$7:$B$38,0),
MATCH(1,('Financial Profile Monthly'!$C$5:$BV$5=$B12)*('Financial Profile Monthly'!$C$6:$BV$6=J$9),0))="",#N/A,
INDEX('Financial Profile Monthly'!$C$7:$BV$38,MATCH($B$7,'Financial Profile Monthly'!$B$7:$B$38,0),
MATCH(1,('Financial Profile Monthly'!$C$5:$BV$5=$B12)*('Financial Profile Monthly'!$C$6:$BV$6=J$9),0)))</f>
        <v>#N/A</v>
      </c>
      <c r="K12" s="85" t="e">
        <f t="array" ref="K12">IF(INDEX('Financial Profile Monthly'!$C$7:$BV$38,MATCH($B$7,'Financial Profile Monthly'!$B$7:$B$38,0),
MATCH(1,('Financial Profile Monthly'!$C$5:$BV$5=$B12)*('Financial Profile Monthly'!$C$6:$BV$6=K$9),0))="",#N/A,
INDEX('Financial Profile Monthly'!$C$7:$BV$38,MATCH($B$7,'Financial Profile Monthly'!$B$7:$B$38,0),
MATCH(1,('Financial Profile Monthly'!$C$5:$BV$5=$B12)*('Financial Profile Monthly'!$C$6:$BV$6=K$9),0)))</f>
        <v>#N/A</v>
      </c>
      <c r="L12" s="85" t="e">
        <f t="array" ref="L12">IF(INDEX('Financial Profile Monthly'!$C$7:$BV$38,MATCH($B$7,'Financial Profile Monthly'!$B$7:$B$38,0),
MATCH(1,('Financial Profile Monthly'!$C$5:$BV$5=$B12)*('Financial Profile Monthly'!$C$6:$BV$6=L$9),0))="",#N/A,
INDEX('Financial Profile Monthly'!$C$7:$BV$38,MATCH($B$7,'Financial Profile Monthly'!$B$7:$B$38,0),
MATCH(1,('Financial Profile Monthly'!$C$5:$BV$5=$B12)*('Financial Profile Monthly'!$C$6:$BV$6=L$9),0)))</f>
        <v>#N/A</v>
      </c>
      <c r="M12" s="85" t="e">
        <f t="array" ref="M12">IF(INDEX('Financial Profile Monthly'!$C$7:$BV$38,MATCH($B$7,'Financial Profile Monthly'!$B$7:$B$38,0),
MATCH(1,('Financial Profile Monthly'!$C$5:$BV$5=$B12)*('Financial Profile Monthly'!$C$6:$BV$6=M$9),0))="",#N/A,
INDEX('Financial Profile Monthly'!$C$7:$BV$38,MATCH($B$7,'Financial Profile Monthly'!$B$7:$B$38,0),
MATCH(1,('Financial Profile Monthly'!$C$5:$BV$5=$B12)*('Financial Profile Monthly'!$C$6:$BV$6=M$9),0)))</f>
        <v>#N/A</v>
      </c>
      <c r="N12" s="85" t="e">
        <f t="array" ref="N12">IF(INDEX('Financial Profile Monthly'!$C$7:$BV$38,MATCH($B$7,'Financial Profile Monthly'!$B$7:$B$38,0),
MATCH(1,('Financial Profile Monthly'!$C$5:$BV$5=$B12)*('Financial Profile Monthly'!$C$6:$BV$6=N$9),0))="",#N/A,
INDEX('Financial Profile Monthly'!$C$7:$BV$38,MATCH($B$7,'Financial Profile Monthly'!$B$7:$B$38,0),
MATCH(1,('Financial Profile Monthly'!$C$5:$BV$5=$B12)*('Financial Profile Monthly'!$C$6:$BV$6=N$9),0)))</f>
        <v>#N/A</v>
      </c>
    </row>
    <row r="13" spans="2:14" x14ac:dyDescent="0.35">
      <c r="B13" s="43">
        <f>B14-1</f>
        <v>-2</v>
      </c>
      <c r="C13" s="85" t="e">
        <f t="array" ref="C13">IF(INDEX('Financial Profile Monthly'!$C$7:$BV$38,MATCH($B$7,'Financial Profile Monthly'!$B$7:$B$38,0),
MATCH(1,('Financial Profile Monthly'!$C$5:$BV$5=$B13)*('Financial Profile Monthly'!$C$6:$BV$6=C$9),0))="",#N/A,
INDEX('Financial Profile Monthly'!$C$7:$BV$38,MATCH($B$7,'Financial Profile Monthly'!$B$7:$B$38,0),
MATCH(1,('Financial Profile Monthly'!$C$5:$BV$5=$B13)*('Financial Profile Monthly'!$C$6:$BV$6=C$9),0)))</f>
        <v>#N/A</v>
      </c>
      <c r="D13" s="85" t="e">
        <f t="array" ref="D13">IF(INDEX('Financial Profile Monthly'!$C$7:$BV$38,MATCH($B$7,'Financial Profile Monthly'!$B$7:$B$38,0),
MATCH(1,('Financial Profile Monthly'!$C$5:$BV$5=$B13)*('Financial Profile Monthly'!$C$6:$BV$6=D$9),0))="",#N/A,
INDEX('Financial Profile Monthly'!$C$7:$BV$38,MATCH($B$7,'Financial Profile Monthly'!$B$7:$B$38,0),
MATCH(1,('Financial Profile Monthly'!$C$5:$BV$5=$B13)*('Financial Profile Monthly'!$C$6:$BV$6=D$9),0)))</f>
        <v>#N/A</v>
      </c>
      <c r="E13" s="85" t="e">
        <f t="array" ref="E13">IF(INDEX('Financial Profile Monthly'!$C$7:$BV$38,MATCH($B$7,'Financial Profile Monthly'!$B$7:$B$38,0),
MATCH(1,('Financial Profile Monthly'!$C$5:$BV$5=$B13)*('Financial Profile Monthly'!$C$6:$BV$6=E$9),0))="",#N/A,
INDEX('Financial Profile Monthly'!$C$7:$BV$38,MATCH($B$7,'Financial Profile Monthly'!$B$7:$B$38,0),
MATCH(1,('Financial Profile Monthly'!$C$5:$BV$5=$B13)*('Financial Profile Monthly'!$C$6:$BV$6=E$9),0)))</f>
        <v>#N/A</v>
      </c>
      <c r="F13" s="85" t="e">
        <f t="array" ref="F13">IF(INDEX('Financial Profile Monthly'!$C$7:$BV$38,MATCH($B$7,'Financial Profile Monthly'!$B$7:$B$38,0),
MATCH(1,('Financial Profile Monthly'!$C$5:$BV$5=$B13)*('Financial Profile Monthly'!$C$6:$BV$6=F$9),0))="",#N/A,
INDEX('Financial Profile Monthly'!$C$7:$BV$38,MATCH($B$7,'Financial Profile Monthly'!$B$7:$B$38,0),
MATCH(1,('Financial Profile Monthly'!$C$5:$BV$5=$B13)*('Financial Profile Monthly'!$C$6:$BV$6=F$9),0)))</f>
        <v>#N/A</v>
      </c>
      <c r="G13" s="85" t="e">
        <f t="array" ref="G13">IF(INDEX('Financial Profile Monthly'!$C$7:$BV$38,MATCH($B$7,'Financial Profile Monthly'!$B$7:$B$38,0),
MATCH(1,('Financial Profile Monthly'!$C$5:$BV$5=$B13)*('Financial Profile Monthly'!$C$6:$BV$6=G$9),0))="",#N/A,
INDEX('Financial Profile Monthly'!$C$7:$BV$38,MATCH($B$7,'Financial Profile Monthly'!$B$7:$B$38,0),
MATCH(1,('Financial Profile Monthly'!$C$5:$BV$5=$B13)*('Financial Profile Monthly'!$C$6:$BV$6=G$9),0)))</f>
        <v>#N/A</v>
      </c>
      <c r="H13" s="85" t="e">
        <f t="array" ref="H13">IF(INDEX('Financial Profile Monthly'!$C$7:$BV$38,MATCH($B$7,'Financial Profile Monthly'!$B$7:$B$38,0),
MATCH(1,('Financial Profile Monthly'!$C$5:$BV$5=$B13)*('Financial Profile Monthly'!$C$6:$BV$6=H$9),0))="",#N/A,
INDEX('Financial Profile Monthly'!$C$7:$BV$38,MATCH($B$7,'Financial Profile Monthly'!$B$7:$B$38,0),
MATCH(1,('Financial Profile Monthly'!$C$5:$BV$5=$B13)*('Financial Profile Monthly'!$C$6:$BV$6=H$9),0)))</f>
        <v>#N/A</v>
      </c>
      <c r="I13" s="85" t="e">
        <f t="array" ref="I13">IF(INDEX('Financial Profile Monthly'!$C$7:$BV$38,MATCH($B$7,'Financial Profile Monthly'!$B$7:$B$38,0),
MATCH(1,('Financial Profile Monthly'!$C$5:$BV$5=$B13)*('Financial Profile Monthly'!$C$6:$BV$6=I$9),0))="",#N/A,
INDEX('Financial Profile Monthly'!$C$7:$BV$38,MATCH($B$7,'Financial Profile Monthly'!$B$7:$B$38,0),
MATCH(1,('Financial Profile Monthly'!$C$5:$BV$5=$B13)*('Financial Profile Monthly'!$C$6:$BV$6=I$9),0)))</f>
        <v>#N/A</v>
      </c>
      <c r="J13" s="85" t="e">
        <f t="array" ref="J13">IF(INDEX('Financial Profile Monthly'!$C$7:$BV$38,MATCH($B$7,'Financial Profile Monthly'!$B$7:$B$38,0),
MATCH(1,('Financial Profile Monthly'!$C$5:$BV$5=$B13)*('Financial Profile Monthly'!$C$6:$BV$6=J$9),0))="",#N/A,
INDEX('Financial Profile Monthly'!$C$7:$BV$38,MATCH($B$7,'Financial Profile Monthly'!$B$7:$B$38,0),
MATCH(1,('Financial Profile Monthly'!$C$5:$BV$5=$B13)*('Financial Profile Monthly'!$C$6:$BV$6=J$9),0)))</f>
        <v>#N/A</v>
      </c>
      <c r="K13" s="85" t="e">
        <f t="array" ref="K13">IF(INDEX('Financial Profile Monthly'!$C$7:$BV$38,MATCH($B$7,'Financial Profile Monthly'!$B$7:$B$38,0),
MATCH(1,('Financial Profile Monthly'!$C$5:$BV$5=$B13)*('Financial Profile Monthly'!$C$6:$BV$6=K$9),0))="",#N/A,
INDEX('Financial Profile Monthly'!$C$7:$BV$38,MATCH($B$7,'Financial Profile Monthly'!$B$7:$B$38,0),
MATCH(1,('Financial Profile Monthly'!$C$5:$BV$5=$B13)*('Financial Profile Monthly'!$C$6:$BV$6=K$9),0)))</f>
        <v>#N/A</v>
      </c>
      <c r="L13" s="85" t="e">
        <f t="array" ref="L13">IF(INDEX('Financial Profile Monthly'!$C$7:$BV$38,MATCH($B$7,'Financial Profile Monthly'!$B$7:$B$38,0),
MATCH(1,('Financial Profile Monthly'!$C$5:$BV$5=$B13)*('Financial Profile Monthly'!$C$6:$BV$6=L$9),0))="",#N/A,
INDEX('Financial Profile Monthly'!$C$7:$BV$38,MATCH($B$7,'Financial Profile Monthly'!$B$7:$B$38,0),
MATCH(1,('Financial Profile Monthly'!$C$5:$BV$5=$B13)*('Financial Profile Monthly'!$C$6:$BV$6=L$9),0)))</f>
        <v>#N/A</v>
      </c>
      <c r="M13" s="85" t="e">
        <f t="array" ref="M13">IF(INDEX('Financial Profile Monthly'!$C$7:$BV$38,MATCH($B$7,'Financial Profile Monthly'!$B$7:$B$38,0),
MATCH(1,('Financial Profile Monthly'!$C$5:$BV$5=$B13)*('Financial Profile Monthly'!$C$6:$BV$6=M$9),0))="",#N/A,
INDEX('Financial Profile Monthly'!$C$7:$BV$38,MATCH($B$7,'Financial Profile Monthly'!$B$7:$B$38,0),
MATCH(1,('Financial Profile Monthly'!$C$5:$BV$5=$B13)*('Financial Profile Monthly'!$C$6:$BV$6=M$9),0)))</f>
        <v>#N/A</v>
      </c>
      <c r="N13" s="85" t="e">
        <f t="array" ref="N13">IF(INDEX('Financial Profile Monthly'!$C$7:$BV$38,MATCH($B$7,'Financial Profile Monthly'!$B$7:$B$38,0),
MATCH(1,('Financial Profile Monthly'!$C$5:$BV$5=$B13)*('Financial Profile Monthly'!$C$6:$BV$6=N$9),0))="",#N/A,
INDEX('Financial Profile Monthly'!$C$7:$BV$38,MATCH($B$7,'Financial Profile Monthly'!$B$7:$B$38,0),
MATCH(1,('Financial Profile Monthly'!$C$5:$BV$5=$B13)*('Financial Profile Monthly'!$C$6:$BV$6=N$9),0)))</f>
        <v>#N/A</v>
      </c>
    </row>
    <row r="14" spans="2:14" x14ac:dyDescent="0.35">
      <c r="B14" s="43">
        <f>B15-1</f>
        <v>-1</v>
      </c>
      <c r="C14" s="85" t="e">
        <f t="array" ref="C14">IF(INDEX('Financial Profile Monthly'!$C$7:$BV$38,MATCH($B$7,'Financial Profile Monthly'!$B$7:$B$38,0),
MATCH(1,('Financial Profile Monthly'!$C$5:$BV$5=$B14)*('Financial Profile Monthly'!$C$6:$BV$6=C$9),0))="",#N/A,
INDEX('Financial Profile Monthly'!$C$7:$BV$38,MATCH($B$7,'Financial Profile Monthly'!$B$7:$B$38,0),
MATCH(1,('Financial Profile Monthly'!$C$5:$BV$5=$B14)*('Financial Profile Monthly'!$C$6:$BV$6=C$9),0)))</f>
        <v>#N/A</v>
      </c>
      <c r="D14" s="85" t="e">
        <f t="array" ref="D14">IF(INDEX('Financial Profile Monthly'!$C$7:$BV$38,MATCH($B$7,'Financial Profile Monthly'!$B$7:$B$38,0),
MATCH(1,('Financial Profile Monthly'!$C$5:$BV$5=$B14)*('Financial Profile Monthly'!$C$6:$BV$6=D$9),0))="",#N/A,
INDEX('Financial Profile Monthly'!$C$7:$BV$38,MATCH($B$7,'Financial Profile Monthly'!$B$7:$B$38,0),
MATCH(1,('Financial Profile Monthly'!$C$5:$BV$5=$B14)*('Financial Profile Monthly'!$C$6:$BV$6=D$9),0)))</f>
        <v>#N/A</v>
      </c>
      <c r="E14" s="85" t="e">
        <f t="array" ref="E14">IF(INDEX('Financial Profile Monthly'!$C$7:$BV$38,MATCH($B$7,'Financial Profile Monthly'!$B$7:$B$38,0),
MATCH(1,('Financial Profile Monthly'!$C$5:$BV$5=$B14)*('Financial Profile Monthly'!$C$6:$BV$6=E$9),0))="",#N/A,
INDEX('Financial Profile Monthly'!$C$7:$BV$38,MATCH($B$7,'Financial Profile Monthly'!$B$7:$B$38,0),
MATCH(1,('Financial Profile Monthly'!$C$5:$BV$5=$B14)*('Financial Profile Monthly'!$C$6:$BV$6=E$9),0)))</f>
        <v>#N/A</v>
      </c>
      <c r="F14" s="85" t="e">
        <f t="array" ref="F14">IF(INDEX('Financial Profile Monthly'!$C$7:$BV$38,MATCH($B$7,'Financial Profile Monthly'!$B$7:$B$38,0),
MATCH(1,('Financial Profile Monthly'!$C$5:$BV$5=$B14)*('Financial Profile Monthly'!$C$6:$BV$6=F$9),0))="",#N/A,
INDEX('Financial Profile Monthly'!$C$7:$BV$38,MATCH($B$7,'Financial Profile Monthly'!$B$7:$B$38,0),
MATCH(1,('Financial Profile Monthly'!$C$5:$BV$5=$B14)*('Financial Profile Monthly'!$C$6:$BV$6=F$9),0)))</f>
        <v>#N/A</v>
      </c>
      <c r="G14" s="85" t="e">
        <f t="array" ref="G14">IF(INDEX('Financial Profile Monthly'!$C$7:$BV$38,MATCH($B$7,'Financial Profile Monthly'!$B$7:$B$38,0),
MATCH(1,('Financial Profile Monthly'!$C$5:$BV$5=$B14)*('Financial Profile Monthly'!$C$6:$BV$6=G$9),0))="",#N/A,
INDEX('Financial Profile Monthly'!$C$7:$BV$38,MATCH($B$7,'Financial Profile Monthly'!$B$7:$B$38,0),
MATCH(1,('Financial Profile Monthly'!$C$5:$BV$5=$B14)*('Financial Profile Monthly'!$C$6:$BV$6=G$9),0)))</f>
        <v>#N/A</v>
      </c>
      <c r="H14" s="85" t="e">
        <f t="array" ref="H14">IF(INDEX('Financial Profile Monthly'!$C$7:$BV$38,MATCH($B$7,'Financial Profile Monthly'!$B$7:$B$38,0),
MATCH(1,('Financial Profile Monthly'!$C$5:$BV$5=$B14)*('Financial Profile Monthly'!$C$6:$BV$6=H$9),0))="",#N/A,
INDEX('Financial Profile Monthly'!$C$7:$BV$38,MATCH($B$7,'Financial Profile Monthly'!$B$7:$B$38,0),
MATCH(1,('Financial Profile Monthly'!$C$5:$BV$5=$B14)*('Financial Profile Monthly'!$C$6:$BV$6=H$9),0)))</f>
        <v>#N/A</v>
      </c>
      <c r="I14" s="85" t="e">
        <f t="array" ref="I14">IF(INDEX('Financial Profile Monthly'!$C$7:$BV$38,MATCH($B$7,'Financial Profile Monthly'!$B$7:$B$38,0),
MATCH(1,('Financial Profile Monthly'!$C$5:$BV$5=$B14)*('Financial Profile Monthly'!$C$6:$BV$6=I$9),0))="",#N/A,
INDEX('Financial Profile Monthly'!$C$7:$BV$38,MATCH($B$7,'Financial Profile Monthly'!$B$7:$B$38,0),
MATCH(1,('Financial Profile Monthly'!$C$5:$BV$5=$B14)*('Financial Profile Monthly'!$C$6:$BV$6=I$9),0)))</f>
        <v>#N/A</v>
      </c>
      <c r="J14" s="85" t="e">
        <f t="array" ref="J14">IF(INDEX('Financial Profile Monthly'!$C$7:$BV$38,MATCH($B$7,'Financial Profile Monthly'!$B$7:$B$38,0),
MATCH(1,('Financial Profile Monthly'!$C$5:$BV$5=$B14)*('Financial Profile Monthly'!$C$6:$BV$6=J$9),0))="",#N/A,
INDEX('Financial Profile Monthly'!$C$7:$BV$38,MATCH($B$7,'Financial Profile Monthly'!$B$7:$B$38,0),
MATCH(1,('Financial Profile Monthly'!$C$5:$BV$5=$B14)*('Financial Profile Monthly'!$C$6:$BV$6=J$9),0)))</f>
        <v>#N/A</v>
      </c>
      <c r="K14" s="85" t="e">
        <f t="array" ref="K14">IF(INDEX('Financial Profile Monthly'!$C$7:$BV$38,MATCH($B$7,'Financial Profile Monthly'!$B$7:$B$38,0),
MATCH(1,('Financial Profile Monthly'!$C$5:$BV$5=$B14)*('Financial Profile Monthly'!$C$6:$BV$6=K$9),0))="",#N/A,
INDEX('Financial Profile Monthly'!$C$7:$BV$38,MATCH($B$7,'Financial Profile Monthly'!$B$7:$B$38,0),
MATCH(1,('Financial Profile Monthly'!$C$5:$BV$5=$B14)*('Financial Profile Monthly'!$C$6:$BV$6=K$9),0)))</f>
        <v>#N/A</v>
      </c>
      <c r="L14" s="85" t="e">
        <f t="array" ref="L14">IF(INDEX('Financial Profile Monthly'!$C$7:$BV$38,MATCH($B$7,'Financial Profile Monthly'!$B$7:$B$38,0),
MATCH(1,('Financial Profile Monthly'!$C$5:$BV$5=$B14)*('Financial Profile Monthly'!$C$6:$BV$6=L$9),0))="",#N/A,
INDEX('Financial Profile Monthly'!$C$7:$BV$38,MATCH($B$7,'Financial Profile Monthly'!$B$7:$B$38,0),
MATCH(1,('Financial Profile Monthly'!$C$5:$BV$5=$B14)*('Financial Profile Monthly'!$C$6:$BV$6=L$9),0)))</f>
        <v>#N/A</v>
      </c>
      <c r="M14" s="85" t="e">
        <f t="array" ref="M14">IF(INDEX('Financial Profile Monthly'!$C$7:$BV$38,MATCH($B$7,'Financial Profile Monthly'!$B$7:$B$38,0),
MATCH(1,('Financial Profile Monthly'!$C$5:$BV$5=$B14)*('Financial Profile Monthly'!$C$6:$BV$6=M$9),0))="",#N/A,
INDEX('Financial Profile Monthly'!$C$7:$BV$38,MATCH($B$7,'Financial Profile Monthly'!$B$7:$B$38,0),
MATCH(1,('Financial Profile Monthly'!$C$5:$BV$5=$B14)*('Financial Profile Monthly'!$C$6:$BV$6=M$9),0)))</f>
        <v>#N/A</v>
      </c>
      <c r="N14" s="85" t="e">
        <f t="array" ref="N14">IF(INDEX('Financial Profile Monthly'!$C$7:$BV$38,MATCH($B$7,'Financial Profile Monthly'!$B$7:$B$38,0),
MATCH(1,('Financial Profile Monthly'!$C$5:$BV$5=$B14)*('Financial Profile Monthly'!$C$6:$BV$6=N$9),0))="",#N/A,
INDEX('Financial Profile Monthly'!$C$7:$BV$38,MATCH($B$7,'Financial Profile Monthly'!$B$7:$B$38,0),
MATCH(1,('Financial Profile Monthly'!$C$5:$BV$5=$B14)*('Financial Profile Monthly'!$C$6:$BV$6=N$9),0)))</f>
        <v>#N/A</v>
      </c>
    </row>
    <row r="15" spans="2:14" x14ac:dyDescent="0.35">
      <c r="B15" s="43">
        <f>'General Inputs'!$C$14</f>
        <v>0</v>
      </c>
      <c r="C15" s="85" t="e">
        <f t="array" ref="C15">IF(INDEX('Financial Profile Monthly'!$C$7:$BV$38,MATCH($B$7,'Financial Profile Monthly'!$B$7:$B$38,0),
MATCH(1,('Financial Profile Monthly'!$C$5:$BV$5=$B15)*('Financial Profile Monthly'!$C$6:$BV$6=C$9),0))="",#N/A,
INDEX('Financial Profile Monthly'!$C$7:$BV$38,MATCH($B$7,'Financial Profile Monthly'!$B$7:$B$38,0),
MATCH(1,('Financial Profile Monthly'!$C$5:$BV$5=$B15)*('Financial Profile Monthly'!$C$6:$BV$6=C$9),0)))</f>
        <v>#N/A</v>
      </c>
      <c r="D15" s="85" t="e">
        <f t="array" ref="D15">IF(INDEX('Financial Profile Monthly'!$C$7:$BV$38,MATCH($B$7,'Financial Profile Monthly'!$B$7:$B$38,0),
MATCH(1,('Financial Profile Monthly'!$C$5:$BV$5=$B15)*('Financial Profile Monthly'!$C$6:$BV$6=D$9),0))="",#N/A,
INDEX('Financial Profile Monthly'!$C$7:$BV$38,MATCH($B$7,'Financial Profile Monthly'!$B$7:$B$38,0),
MATCH(1,('Financial Profile Monthly'!$C$5:$BV$5=$B15)*('Financial Profile Monthly'!$C$6:$BV$6=D$9),0)))</f>
        <v>#N/A</v>
      </c>
      <c r="E15" s="85" t="e">
        <f t="array" ref="E15">IF(INDEX('Financial Profile Monthly'!$C$7:$BV$38,MATCH($B$7,'Financial Profile Monthly'!$B$7:$B$38,0),
MATCH(1,('Financial Profile Monthly'!$C$5:$BV$5=$B15)*('Financial Profile Monthly'!$C$6:$BV$6=E$9),0))="",#N/A,
INDEX('Financial Profile Monthly'!$C$7:$BV$38,MATCH($B$7,'Financial Profile Monthly'!$B$7:$B$38,0),
MATCH(1,('Financial Profile Monthly'!$C$5:$BV$5=$B15)*('Financial Profile Monthly'!$C$6:$BV$6=E$9),0)))</f>
        <v>#N/A</v>
      </c>
      <c r="F15" s="85" t="e">
        <f t="array" ref="F15">IF(INDEX('Financial Profile Monthly'!$C$7:$BV$38,MATCH($B$7,'Financial Profile Monthly'!$B$7:$B$38,0),
MATCH(1,('Financial Profile Monthly'!$C$5:$BV$5=$B15)*('Financial Profile Monthly'!$C$6:$BV$6=F$9),0))="",#N/A,
INDEX('Financial Profile Monthly'!$C$7:$BV$38,MATCH($B$7,'Financial Profile Monthly'!$B$7:$B$38,0),
MATCH(1,('Financial Profile Monthly'!$C$5:$BV$5=$B15)*('Financial Profile Monthly'!$C$6:$BV$6=F$9),0)))</f>
        <v>#N/A</v>
      </c>
      <c r="G15" s="85" t="e">
        <f t="array" ref="G15">IF(INDEX('Financial Profile Monthly'!$C$7:$BV$38,MATCH($B$7,'Financial Profile Monthly'!$B$7:$B$38,0),
MATCH(1,('Financial Profile Monthly'!$C$5:$BV$5=$B15)*('Financial Profile Monthly'!$C$6:$BV$6=G$9),0))="",#N/A,
INDEX('Financial Profile Monthly'!$C$7:$BV$38,MATCH($B$7,'Financial Profile Monthly'!$B$7:$B$38,0),
MATCH(1,('Financial Profile Monthly'!$C$5:$BV$5=$B15)*('Financial Profile Monthly'!$C$6:$BV$6=G$9),0)))</f>
        <v>#N/A</v>
      </c>
      <c r="H15" s="85" t="e">
        <f t="array" ref="H15">IF(INDEX('Financial Profile Monthly'!$C$7:$BV$38,MATCH($B$7,'Financial Profile Monthly'!$B$7:$B$38,0),
MATCH(1,('Financial Profile Monthly'!$C$5:$BV$5=$B15)*('Financial Profile Monthly'!$C$6:$BV$6=H$9),0))="",#N/A,
INDEX('Financial Profile Monthly'!$C$7:$BV$38,MATCH($B$7,'Financial Profile Monthly'!$B$7:$B$38,0),
MATCH(1,('Financial Profile Monthly'!$C$5:$BV$5=$B15)*('Financial Profile Monthly'!$C$6:$BV$6=H$9),0)))</f>
        <v>#N/A</v>
      </c>
      <c r="I15" s="85" t="e">
        <f t="array" ref="I15">IF(INDEX('Financial Profile Monthly'!$C$7:$BV$38,MATCH($B$7,'Financial Profile Monthly'!$B$7:$B$38,0),
MATCH(1,('Financial Profile Monthly'!$C$5:$BV$5=$B15)*('Financial Profile Monthly'!$C$6:$BV$6=I$9),0))="",#N/A,
INDEX('Financial Profile Monthly'!$C$7:$BV$38,MATCH($B$7,'Financial Profile Monthly'!$B$7:$B$38,0),
MATCH(1,('Financial Profile Monthly'!$C$5:$BV$5=$B15)*('Financial Profile Monthly'!$C$6:$BV$6=I$9),0)))</f>
        <v>#N/A</v>
      </c>
      <c r="J15" s="85" t="e">
        <f t="array" ref="J15">IF(INDEX('Financial Profile Monthly'!$C$7:$BV$38,MATCH($B$7,'Financial Profile Monthly'!$B$7:$B$38,0),
MATCH(1,('Financial Profile Monthly'!$C$5:$BV$5=$B15)*('Financial Profile Monthly'!$C$6:$BV$6=J$9),0))="",#N/A,
INDEX('Financial Profile Monthly'!$C$7:$BV$38,MATCH($B$7,'Financial Profile Monthly'!$B$7:$B$38,0),
MATCH(1,('Financial Profile Monthly'!$C$5:$BV$5=$B15)*('Financial Profile Monthly'!$C$6:$BV$6=J$9),0)))</f>
        <v>#N/A</v>
      </c>
      <c r="K15" s="85" t="e">
        <f t="array" ref="K15">IF(INDEX('Financial Profile Monthly'!$C$7:$BV$38,MATCH($B$7,'Financial Profile Monthly'!$B$7:$B$38,0),
MATCH(1,('Financial Profile Monthly'!$C$5:$BV$5=$B15)*('Financial Profile Monthly'!$C$6:$BV$6=K$9),0))="",#N/A,
INDEX('Financial Profile Monthly'!$C$7:$BV$38,MATCH($B$7,'Financial Profile Monthly'!$B$7:$B$38,0),
MATCH(1,('Financial Profile Monthly'!$C$5:$BV$5=$B15)*('Financial Profile Monthly'!$C$6:$BV$6=K$9),0)))</f>
        <v>#N/A</v>
      </c>
      <c r="L15" s="85" t="e">
        <f t="array" ref="L15">IF(INDEX('Financial Profile Monthly'!$C$7:$BV$38,MATCH($B$7,'Financial Profile Monthly'!$B$7:$B$38,0),
MATCH(1,('Financial Profile Monthly'!$C$5:$BV$5=$B15)*('Financial Profile Monthly'!$C$6:$BV$6=L$9),0))="",#N/A,
INDEX('Financial Profile Monthly'!$C$7:$BV$38,MATCH($B$7,'Financial Profile Monthly'!$B$7:$B$38,0),
MATCH(1,('Financial Profile Monthly'!$C$5:$BV$5=$B15)*('Financial Profile Monthly'!$C$6:$BV$6=L$9),0)))</f>
        <v>#N/A</v>
      </c>
      <c r="M15" s="85" t="e">
        <f t="array" ref="M15">IF(INDEX('Financial Profile Monthly'!$C$7:$BV$38,MATCH($B$7,'Financial Profile Monthly'!$B$7:$B$38,0),
MATCH(1,('Financial Profile Monthly'!$C$5:$BV$5=$B15)*('Financial Profile Monthly'!$C$6:$BV$6=M$9),0))="",#N/A,
INDEX('Financial Profile Monthly'!$C$7:$BV$38,MATCH($B$7,'Financial Profile Monthly'!$B$7:$B$38,0),
MATCH(1,('Financial Profile Monthly'!$C$5:$BV$5=$B15)*('Financial Profile Monthly'!$C$6:$BV$6=M$9),0)))</f>
        <v>#N/A</v>
      </c>
      <c r="N15" s="85" t="e">
        <f t="array" ref="N15">IF(INDEX('Financial Profile Monthly'!$C$7:$BV$38,MATCH($B$7,'Financial Profile Monthly'!$B$7:$B$38,0),
MATCH(1,('Financial Profile Monthly'!$C$5:$BV$5=$B15)*('Financial Profile Monthly'!$C$6:$BV$6=N$9),0))="",#N/A,
INDEX('Financial Profile Monthly'!$C$7:$BV$38,MATCH($B$7,'Financial Profile Monthly'!$B$7:$B$38,0),
MATCH(1,('Financial Profile Monthly'!$C$5:$BV$5=$B15)*('Financial Profile Monthly'!$C$6:$BV$6=N$9),0)))</f>
        <v>#N/A</v>
      </c>
    </row>
    <row r="17" spans="2:14" x14ac:dyDescent="0.35">
      <c r="B17" s="90" t="s">
        <v>72</v>
      </c>
    </row>
    <row r="19" spans="2:14" x14ac:dyDescent="0.35">
      <c r="B19" s="43" t="s">
        <v>1</v>
      </c>
      <c r="C19" s="43">
        <v>1</v>
      </c>
      <c r="D19" s="43">
        <v>2</v>
      </c>
      <c r="E19" s="43">
        <v>3</v>
      </c>
      <c r="F19" s="43">
        <v>4</v>
      </c>
      <c r="G19" s="43">
        <v>5</v>
      </c>
      <c r="H19" s="43">
        <v>6</v>
      </c>
      <c r="I19" s="43">
        <v>7</v>
      </c>
      <c r="J19" s="43">
        <v>8</v>
      </c>
      <c r="K19" s="43">
        <v>9</v>
      </c>
      <c r="L19" s="43">
        <v>10</v>
      </c>
      <c r="M19" s="43">
        <v>11</v>
      </c>
      <c r="N19" s="43">
        <v>12</v>
      </c>
    </row>
    <row r="20" spans="2:14" x14ac:dyDescent="0.35">
      <c r="B20" s="43">
        <f>B21-1</f>
        <v>-5</v>
      </c>
      <c r="C20" s="85" t="e">
        <f t="array" ref="C20">IF(INDEX('Financial Profile Monthly'!$C$7:$BV$38,MATCH($B$17,'Financial Profile Monthly'!$B$7:$B$38,0),
MATCH(1,('Financial Profile Monthly'!$C$5:$BV$5=$B20)*('Financial Profile Monthly'!$C$6:$BV$6=C$19),0))="",#N/A,
INDEX('Financial Profile Monthly'!$C$7:$BV$38,MATCH($B$17,'Financial Profile Monthly'!$B$7:$B$38,0),
MATCH(1,('Financial Profile Monthly'!$C$5:$BV$5=$B20)*('Financial Profile Monthly'!$C$6:$BV$6=C$19),0)))</f>
        <v>#N/A</v>
      </c>
      <c r="D20" s="85" t="e">
        <f t="array" ref="D20">IF(INDEX('Financial Profile Monthly'!$C$7:$BV$38,MATCH($B$17,'Financial Profile Monthly'!$B$7:$B$38,0),
MATCH(1,('Financial Profile Monthly'!$C$5:$BV$5=$B20)*('Financial Profile Monthly'!$C$6:$BV$6=D$19),0))="",#N/A,
INDEX('Financial Profile Monthly'!$C$7:$BV$38,MATCH($B$17,'Financial Profile Monthly'!$B$7:$B$38,0),
MATCH(1,('Financial Profile Monthly'!$C$5:$BV$5=$B20)*('Financial Profile Monthly'!$C$6:$BV$6=D$19),0)))</f>
        <v>#N/A</v>
      </c>
      <c r="E20" s="85" t="e">
        <f t="array" ref="E20">IF(INDEX('Financial Profile Monthly'!$C$7:$BV$38,MATCH($B$17,'Financial Profile Monthly'!$B$7:$B$38,0),
MATCH(1,('Financial Profile Monthly'!$C$5:$BV$5=$B20)*('Financial Profile Monthly'!$C$6:$BV$6=E$19),0))="",#N/A,
INDEX('Financial Profile Monthly'!$C$7:$BV$38,MATCH($B$17,'Financial Profile Monthly'!$B$7:$B$38,0),
MATCH(1,('Financial Profile Monthly'!$C$5:$BV$5=$B20)*('Financial Profile Monthly'!$C$6:$BV$6=E$19),0)))</f>
        <v>#N/A</v>
      </c>
      <c r="F20" s="85" t="e">
        <f t="array" ref="F20">IF(INDEX('Financial Profile Monthly'!$C$7:$BV$38,MATCH($B$17,'Financial Profile Monthly'!$B$7:$B$38,0),
MATCH(1,('Financial Profile Monthly'!$C$5:$BV$5=$B20)*('Financial Profile Monthly'!$C$6:$BV$6=F$19),0))="",#N/A,
INDEX('Financial Profile Monthly'!$C$7:$BV$38,MATCH($B$17,'Financial Profile Monthly'!$B$7:$B$38,0),
MATCH(1,('Financial Profile Monthly'!$C$5:$BV$5=$B20)*('Financial Profile Monthly'!$C$6:$BV$6=F$19),0)))</f>
        <v>#N/A</v>
      </c>
      <c r="G20" s="85" t="e">
        <f t="array" ref="G20">IF(INDEX('Financial Profile Monthly'!$C$7:$BV$38,MATCH($B$17,'Financial Profile Monthly'!$B$7:$B$38,0),
MATCH(1,('Financial Profile Monthly'!$C$5:$BV$5=$B20)*('Financial Profile Monthly'!$C$6:$BV$6=G$19),0))="",#N/A,
INDEX('Financial Profile Monthly'!$C$7:$BV$38,MATCH($B$17,'Financial Profile Monthly'!$B$7:$B$38,0),
MATCH(1,('Financial Profile Monthly'!$C$5:$BV$5=$B20)*('Financial Profile Monthly'!$C$6:$BV$6=G$19),0)))</f>
        <v>#N/A</v>
      </c>
      <c r="H20" s="85" t="e">
        <f t="array" ref="H20">IF(INDEX('Financial Profile Monthly'!$C$7:$BV$38,MATCH($B$17,'Financial Profile Monthly'!$B$7:$B$38,0),
MATCH(1,('Financial Profile Monthly'!$C$5:$BV$5=$B20)*('Financial Profile Monthly'!$C$6:$BV$6=H$19),0))="",#N/A,
INDEX('Financial Profile Monthly'!$C$7:$BV$38,MATCH($B$17,'Financial Profile Monthly'!$B$7:$B$38,0),
MATCH(1,('Financial Profile Monthly'!$C$5:$BV$5=$B20)*('Financial Profile Monthly'!$C$6:$BV$6=H$19),0)))</f>
        <v>#N/A</v>
      </c>
      <c r="I20" s="85" t="e">
        <f t="array" ref="I20">IF(INDEX('Financial Profile Monthly'!$C$7:$BV$38,MATCH($B$17,'Financial Profile Monthly'!$B$7:$B$38,0),
MATCH(1,('Financial Profile Monthly'!$C$5:$BV$5=$B20)*('Financial Profile Monthly'!$C$6:$BV$6=I$19),0))="",#N/A,
INDEX('Financial Profile Monthly'!$C$7:$BV$38,MATCH($B$17,'Financial Profile Monthly'!$B$7:$B$38,0),
MATCH(1,('Financial Profile Monthly'!$C$5:$BV$5=$B20)*('Financial Profile Monthly'!$C$6:$BV$6=I$19),0)))</f>
        <v>#N/A</v>
      </c>
      <c r="J20" s="85" t="e">
        <f t="array" ref="J20">IF(INDEX('Financial Profile Monthly'!$C$7:$BV$38,MATCH($B$17,'Financial Profile Monthly'!$B$7:$B$38,0),
MATCH(1,('Financial Profile Monthly'!$C$5:$BV$5=$B20)*('Financial Profile Monthly'!$C$6:$BV$6=J$19),0))="",#N/A,
INDEX('Financial Profile Monthly'!$C$7:$BV$38,MATCH($B$17,'Financial Profile Monthly'!$B$7:$B$38,0),
MATCH(1,('Financial Profile Monthly'!$C$5:$BV$5=$B20)*('Financial Profile Monthly'!$C$6:$BV$6=J$19),0)))</f>
        <v>#N/A</v>
      </c>
      <c r="K20" s="85" t="e">
        <f t="array" ref="K20">IF(INDEX('Financial Profile Monthly'!$C$7:$BV$38,MATCH($B$17,'Financial Profile Monthly'!$B$7:$B$38,0),
MATCH(1,('Financial Profile Monthly'!$C$5:$BV$5=$B20)*('Financial Profile Monthly'!$C$6:$BV$6=K$19),0))="",#N/A,
INDEX('Financial Profile Monthly'!$C$7:$BV$38,MATCH($B$17,'Financial Profile Monthly'!$B$7:$B$38,0),
MATCH(1,('Financial Profile Monthly'!$C$5:$BV$5=$B20)*('Financial Profile Monthly'!$C$6:$BV$6=K$19),0)))</f>
        <v>#N/A</v>
      </c>
      <c r="L20" s="85" t="e">
        <f t="array" ref="L20">IF(INDEX('Financial Profile Monthly'!$C$7:$BV$38,MATCH($B$17,'Financial Profile Monthly'!$B$7:$B$38,0),
MATCH(1,('Financial Profile Monthly'!$C$5:$BV$5=$B20)*('Financial Profile Monthly'!$C$6:$BV$6=L$19),0))="",#N/A,
INDEX('Financial Profile Monthly'!$C$7:$BV$38,MATCH($B$17,'Financial Profile Monthly'!$B$7:$B$38,0),
MATCH(1,('Financial Profile Monthly'!$C$5:$BV$5=$B20)*('Financial Profile Monthly'!$C$6:$BV$6=L$19),0)))</f>
        <v>#N/A</v>
      </c>
      <c r="M20" s="85" t="e">
        <f t="array" ref="M20">IF(INDEX('Financial Profile Monthly'!$C$7:$BV$38,MATCH($B$17,'Financial Profile Monthly'!$B$7:$B$38,0),
MATCH(1,('Financial Profile Monthly'!$C$5:$BV$5=$B20)*('Financial Profile Monthly'!$C$6:$BV$6=M$19),0))="",#N/A,
INDEX('Financial Profile Monthly'!$C$7:$BV$38,MATCH($B$17,'Financial Profile Monthly'!$B$7:$B$38,0),
MATCH(1,('Financial Profile Monthly'!$C$5:$BV$5=$B20)*('Financial Profile Monthly'!$C$6:$BV$6=M$19),0)))</f>
        <v>#N/A</v>
      </c>
      <c r="N20" s="85" t="e">
        <f t="array" ref="N20">IF(INDEX('Financial Profile Monthly'!$C$7:$BV$38,MATCH($B$17,'Financial Profile Monthly'!$B$7:$B$38,0),
MATCH(1,('Financial Profile Monthly'!$C$5:$BV$5=$B20)*('Financial Profile Monthly'!$C$6:$BV$6=N$19),0))="",#N/A,
INDEX('Financial Profile Monthly'!$C$7:$BV$38,MATCH($B$17,'Financial Profile Monthly'!$B$7:$B$38,0),
MATCH(1,('Financial Profile Monthly'!$C$5:$BV$5=$B20)*('Financial Profile Monthly'!$C$6:$BV$6=N$19),0)))</f>
        <v>#N/A</v>
      </c>
    </row>
    <row r="21" spans="2:14" x14ac:dyDescent="0.35">
      <c r="B21" s="43">
        <f>B22-1</f>
        <v>-4</v>
      </c>
      <c r="C21" s="85" t="e">
        <f t="array" ref="C21">IF(INDEX('Financial Profile Monthly'!$C$7:$BV$38,MATCH($B$17,'Financial Profile Monthly'!$B$7:$B$38,0),
MATCH(1,('Financial Profile Monthly'!$C$5:$BV$5=$B21)*('Financial Profile Monthly'!$C$6:$BV$6=C$19),0))="",#N/A,
INDEX('Financial Profile Monthly'!$C$7:$BV$38,MATCH($B$17,'Financial Profile Monthly'!$B$7:$B$38,0),
MATCH(1,('Financial Profile Monthly'!$C$5:$BV$5=$B21)*('Financial Profile Monthly'!$C$6:$BV$6=C$19),0)))</f>
        <v>#N/A</v>
      </c>
      <c r="D21" s="85" t="e">
        <f t="array" ref="D21">IF(INDEX('Financial Profile Monthly'!$C$7:$BV$38,MATCH($B$17,'Financial Profile Monthly'!$B$7:$B$38,0),
MATCH(1,('Financial Profile Monthly'!$C$5:$BV$5=$B21)*('Financial Profile Monthly'!$C$6:$BV$6=D$19),0))="",#N/A,
INDEX('Financial Profile Monthly'!$C$7:$BV$38,MATCH($B$17,'Financial Profile Monthly'!$B$7:$B$38,0),
MATCH(1,('Financial Profile Monthly'!$C$5:$BV$5=$B21)*('Financial Profile Monthly'!$C$6:$BV$6=D$19),0)))</f>
        <v>#N/A</v>
      </c>
      <c r="E21" s="85" t="e">
        <f t="array" ref="E21">IF(INDEX('Financial Profile Monthly'!$C$7:$BV$38,MATCH($B$17,'Financial Profile Monthly'!$B$7:$B$38,0),
MATCH(1,('Financial Profile Monthly'!$C$5:$BV$5=$B21)*('Financial Profile Monthly'!$C$6:$BV$6=E$19),0))="",#N/A,
INDEX('Financial Profile Monthly'!$C$7:$BV$38,MATCH($B$17,'Financial Profile Monthly'!$B$7:$B$38,0),
MATCH(1,('Financial Profile Monthly'!$C$5:$BV$5=$B21)*('Financial Profile Monthly'!$C$6:$BV$6=E$19),0)))</f>
        <v>#N/A</v>
      </c>
      <c r="F21" s="85" t="e">
        <f t="array" ref="F21">IF(INDEX('Financial Profile Monthly'!$C$7:$BV$38,MATCH($B$17,'Financial Profile Monthly'!$B$7:$B$38,0),
MATCH(1,('Financial Profile Monthly'!$C$5:$BV$5=$B21)*('Financial Profile Monthly'!$C$6:$BV$6=F$19),0))="",#N/A,
INDEX('Financial Profile Monthly'!$C$7:$BV$38,MATCH($B$17,'Financial Profile Monthly'!$B$7:$B$38,0),
MATCH(1,('Financial Profile Monthly'!$C$5:$BV$5=$B21)*('Financial Profile Monthly'!$C$6:$BV$6=F$19),0)))</f>
        <v>#N/A</v>
      </c>
      <c r="G21" s="85" t="e">
        <f t="array" ref="G21">IF(INDEX('Financial Profile Monthly'!$C$7:$BV$38,MATCH($B$17,'Financial Profile Monthly'!$B$7:$B$38,0),
MATCH(1,('Financial Profile Monthly'!$C$5:$BV$5=$B21)*('Financial Profile Monthly'!$C$6:$BV$6=G$19),0))="",#N/A,
INDEX('Financial Profile Monthly'!$C$7:$BV$38,MATCH($B$17,'Financial Profile Monthly'!$B$7:$B$38,0),
MATCH(1,('Financial Profile Monthly'!$C$5:$BV$5=$B21)*('Financial Profile Monthly'!$C$6:$BV$6=G$19),0)))</f>
        <v>#N/A</v>
      </c>
      <c r="H21" s="85" t="e">
        <f t="array" ref="H21">IF(INDEX('Financial Profile Monthly'!$C$7:$BV$38,MATCH($B$17,'Financial Profile Monthly'!$B$7:$B$38,0),
MATCH(1,('Financial Profile Monthly'!$C$5:$BV$5=$B21)*('Financial Profile Monthly'!$C$6:$BV$6=H$19),0))="",#N/A,
INDEX('Financial Profile Monthly'!$C$7:$BV$38,MATCH($B$17,'Financial Profile Monthly'!$B$7:$B$38,0),
MATCH(1,('Financial Profile Monthly'!$C$5:$BV$5=$B21)*('Financial Profile Monthly'!$C$6:$BV$6=H$19),0)))</f>
        <v>#N/A</v>
      </c>
      <c r="I21" s="85" t="e">
        <f t="array" ref="I21">IF(INDEX('Financial Profile Monthly'!$C$7:$BV$38,MATCH($B$17,'Financial Profile Monthly'!$B$7:$B$38,0),
MATCH(1,('Financial Profile Monthly'!$C$5:$BV$5=$B21)*('Financial Profile Monthly'!$C$6:$BV$6=I$19),0))="",#N/A,
INDEX('Financial Profile Monthly'!$C$7:$BV$38,MATCH($B$17,'Financial Profile Monthly'!$B$7:$B$38,0),
MATCH(1,('Financial Profile Monthly'!$C$5:$BV$5=$B21)*('Financial Profile Monthly'!$C$6:$BV$6=I$19),0)))</f>
        <v>#N/A</v>
      </c>
      <c r="J21" s="85" t="e">
        <f t="array" ref="J21">IF(INDEX('Financial Profile Monthly'!$C$7:$BV$38,MATCH($B$17,'Financial Profile Monthly'!$B$7:$B$38,0),
MATCH(1,('Financial Profile Monthly'!$C$5:$BV$5=$B21)*('Financial Profile Monthly'!$C$6:$BV$6=J$19),0))="",#N/A,
INDEX('Financial Profile Monthly'!$C$7:$BV$38,MATCH($B$17,'Financial Profile Monthly'!$B$7:$B$38,0),
MATCH(1,('Financial Profile Monthly'!$C$5:$BV$5=$B21)*('Financial Profile Monthly'!$C$6:$BV$6=J$19),0)))</f>
        <v>#N/A</v>
      </c>
      <c r="K21" s="85" t="e">
        <f t="array" ref="K21">IF(INDEX('Financial Profile Monthly'!$C$7:$BV$38,MATCH($B$17,'Financial Profile Monthly'!$B$7:$B$38,0),
MATCH(1,('Financial Profile Monthly'!$C$5:$BV$5=$B21)*('Financial Profile Monthly'!$C$6:$BV$6=K$19),0))="",#N/A,
INDEX('Financial Profile Monthly'!$C$7:$BV$38,MATCH($B$17,'Financial Profile Monthly'!$B$7:$B$38,0),
MATCH(1,('Financial Profile Monthly'!$C$5:$BV$5=$B21)*('Financial Profile Monthly'!$C$6:$BV$6=K$19),0)))</f>
        <v>#N/A</v>
      </c>
      <c r="L21" s="85" t="e">
        <f t="array" ref="L21">IF(INDEX('Financial Profile Monthly'!$C$7:$BV$38,MATCH($B$17,'Financial Profile Monthly'!$B$7:$B$38,0),
MATCH(1,('Financial Profile Monthly'!$C$5:$BV$5=$B21)*('Financial Profile Monthly'!$C$6:$BV$6=L$19),0))="",#N/A,
INDEX('Financial Profile Monthly'!$C$7:$BV$38,MATCH($B$17,'Financial Profile Monthly'!$B$7:$B$38,0),
MATCH(1,('Financial Profile Monthly'!$C$5:$BV$5=$B21)*('Financial Profile Monthly'!$C$6:$BV$6=L$19),0)))</f>
        <v>#N/A</v>
      </c>
      <c r="M21" s="85" t="e">
        <f t="array" ref="M21">IF(INDEX('Financial Profile Monthly'!$C$7:$BV$38,MATCH($B$17,'Financial Profile Monthly'!$B$7:$B$38,0),
MATCH(1,('Financial Profile Monthly'!$C$5:$BV$5=$B21)*('Financial Profile Monthly'!$C$6:$BV$6=M$19),0))="",#N/A,
INDEX('Financial Profile Monthly'!$C$7:$BV$38,MATCH($B$17,'Financial Profile Monthly'!$B$7:$B$38,0),
MATCH(1,('Financial Profile Monthly'!$C$5:$BV$5=$B21)*('Financial Profile Monthly'!$C$6:$BV$6=M$19),0)))</f>
        <v>#N/A</v>
      </c>
      <c r="N21" s="85" t="e">
        <f t="array" ref="N21">IF(INDEX('Financial Profile Monthly'!$C$7:$BV$38,MATCH($B$17,'Financial Profile Monthly'!$B$7:$B$38,0),
MATCH(1,('Financial Profile Monthly'!$C$5:$BV$5=$B21)*('Financial Profile Monthly'!$C$6:$BV$6=N$19),0))="",#N/A,
INDEX('Financial Profile Monthly'!$C$7:$BV$38,MATCH($B$17,'Financial Profile Monthly'!$B$7:$B$38,0),
MATCH(1,('Financial Profile Monthly'!$C$5:$BV$5=$B21)*('Financial Profile Monthly'!$C$6:$BV$6=N$19),0)))</f>
        <v>#N/A</v>
      </c>
    </row>
    <row r="22" spans="2:14" x14ac:dyDescent="0.35">
      <c r="B22" s="43">
        <f>B23-1</f>
        <v>-3</v>
      </c>
      <c r="C22" s="85" t="e">
        <f t="array" ref="C22">IF(INDEX('Financial Profile Monthly'!$C$7:$BV$38,MATCH($B$17,'Financial Profile Monthly'!$B$7:$B$38,0),
MATCH(1,('Financial Profile Monthly'!$C$5:$BV$5=$B22)*('Financial Profile Monthly'!$C$6:$BV$6=C$19),0))="",#N/A,
INDEX('Financial Profile Monthly'!$C$7:$BV$38,MATCH($B$17,'Financial Profile Monthly'!$B$7:$B$38,0),
MATCH(1,('Financial Profile Monthly'!$C$5:$BV$5=$B22)*('Financial Profile Monthly'!$C$6:$BV$6=C$19),0)))</f>
        <v>#N/A</v>
      </c>
      <c r="D22" s="85" t="e">
        <f t="array" ref="D22">IF(INDEX('Financial Profile Monthly'!$C$7:$BV$38,MATCH($B$17,'Financial Profile Monthly'!$B$7:$B$38,0),
MATCH(1,('Financial Profile Monthly'!$C$5:$BV$5=$B22)*('Financial Profile Monthly'!$C$6:$BV$6=D$19),0))="",#N/A,
INDEX('Financial Profile Monthly'!$C$7:$BV$38,MATCH($B$17,'Financial Profile Monthly'!$B$7:$B$38,0),
MATCH(1,('Financial Profile Monthly'!$C$5:$BV$5=$B22)*('Financial Profile Monthly'!$C$6:$BV$6=D$19),0)))</f>
        <v>#N/A</v>
      </c>
      <c r="E22" s="85" t="e">
        <f t="array" ref="E22">IF(INDEX('Financial Profile Monthly'!$C$7:$BV$38,MATCH($B$17,'Financial Profile Monthly'!$B$7:$B$38,0),
MATCH(1,('Financial Profile Monthly'!$C$5:$BV$5=$B22)*('Financial Profile Monthly'!$C$6:$BV$6=E$19),0))="",#N/A,
INDEX('Financial Profile Monthly'!$C$7:$BV$38,MATCH($B$17,'Financial Profile Monthly'!$B$7:$B$38,0),
MATCH(1,('Financial Profile Monthly'!$C$5:$BV$5=$B22)*('Financial Profile Monthly'!$C$6:$BV$6=E$19),0)))</f>
        <v>#N/A</v>
      </c>
      <c r="F22" s="85" t="e">
        <f t="array" ref="F22">IF(INDEX('Financial Profile Monthly'!$C$7:$BV$38,MATCH($B$17,'Financial Profile Monthly'!$B$7:$B$38,0),
MATCH(1,('Financial Profile Monthly'!$C$5:$BV$5=$B22)*('Financial Profile Monthly'!$C$6:$BV$6=F$19),0))="",#N/A,
INDEX('Financial Profile Monthly'!$C$7:$BV$38,MATCH($B$17,'Financial Profile Monthly'!$B$7:$B$38,0),
MATCH(1,('Financial Profile Monthly'!$C$5:$BV$5=$B22)*('Financial Profile Monthly'!$C$6:$BV$6=F$19),0)))</f>
        <v>#N/A</v>
      </c>
      <c r="G22" s="85" t="e">
        <f t="array" ref="G22">IF(INDEX('Financial Profile Monthly'!$C$7:$BV$38,MATCH($B$17,'Financial Profile Monthly'!$B$7:$B$38,0),
MATCH(1,('Financial Profile Monthly'!$C$5:$BV$5=$B22)*('Financial Profile Monthly'!$C$6:$BV$6=G$19),0))="",#N/A,
INDEX('Financial Profile Monthly'!$C$7:$BV$38,MATCH($B$17,'Financial Profile Monthly'!$B$7:$B$38,0),
MATCH(1,('Financial Profile Monthly'!$C$5:$BV$5=$B22)*('Financial Profile Monthly'!$C$6:$BV$6=G$19),0)))</f>
        <v>#N/A</v>
      </c>
      <c r="H22" s="85" t="e">
        <f t="array" ref="H22">IF(INDEX('Financial Profile Monthly'!$C$7:$BV$38,MATCH($B$17,'Financial Profile Monthly'!$B$7:$B$38,0),
MATCH(1,('Financial Profile Monthly'!$C$5:$BV$5=$B22)*('Financial Profile Monthly'!$C$6:$BV$6=H$19),0))="",#N/A,
INDEX('Financial Profile Monthly'!$C$7:$BV$38,MATCH($B$17,'Financial Profile Monthly'!$B$7:$B$38,0),
MATCH(1,('Financial Profile Monthly'!$C$5:$BV$5=$B22)*('Financial Profile Monthly'!$C$6:$BV$6=H$19),0)))</f>
        <v>#N/A</v>
      </c>
      <c r="I22" s="85" t="e">
        <f t="array" ref="I22">IF(INDEX('Financial Profile Monthly'!$C$7:$BV$38,MATCH($B$17,'Financial Profile Monthly'!$B$7:$B$38,0),
MATCH(1,('Financial Profile Monthly'!$C$5:$BV$5=$B22)*('Financial Profile Monthly'!$C$6:$BV$6=I$19),0))="",#N/A,
INDEX('Financial Profile Monthly'!$C$7:$BV$38,MATCH($B$17,'Financial Profile Monthly'!$B$7:$B$38,0),
MATCH(1,('Financial Profile Monthly'!$C$5:$BV$5=$B22)*('Financial Profile Monthly'!$C$6:$BV$6=I$19),0)))</f>
        <v>#N/A</v>
      </c>
      <c r="J22" s="85" t="e">
        <f t="array" ref="J22">IF(INDEX('Financial Profile Monthly'!$C$7:$BV$38,MATCH($B$17,'Financial Profile Monthly'!$B$7:$B$38,0),
MATCH(1,('Financial Profile Monthly'!$C$5:$BV$5=$B22)*('Financial Profile Monthly'!$C$6:$BV$6=J$19),0))="",#N/A,
INDEX('Financial Profile Monthly'!$C$7:$BV$38,MATCH($B$17,'Financial Profile Monthly'!$B$7:$B$38,0),
MATCH(1,('Financial Profile Monthly'!$C$5:$BV$5=$B22)*('Financial Profile Monthly'!$C$6:$BV$6=J$19),0)))</f>
        <v>#N/A</v>
      </c>
      <c r="K22" s="85" t="e">
        <f t="array" ref="K22">IF(INDEX('Financial Profile Monthly'!$C$7:$BV$38,MATCH($B$17,'Financial Profile Monthly'!$B$7:$B$38,0),
MATCH(1,('Financial Profile Monthly'!$C$5:$BV$5=$B22)*('Financial Profile Monthly'!$C$6:$BV$6=K$19),0))="",#N/A,
INDEX('Financial Profile Monthly'!$C$7:$BV$38,MATCH($B$17,'Financial Profile Monthly'!$B$7:$B$38,0),
MATCH(1,('Financial Profile Monthly'!$C$5:$BV$5=$B22)*('Financial Profile Monthly'!$C$6:$BV$6=K$19),0)))</f>
        <v>#N/A</v>
      </c>
      <c r="L22" s="85" t="e">
        <f t="array" ref="L22">IF(INDEX('Financial Profile Monthly'!$C$7:$BV$38,MATCH($B$17,'Financial Profile Monthly'!$B$7:$B$38,0),
MATCH(1,('Financial Profile Monthly'!$C$5:$BV$5=$B22)*('Financial Profile Monthly'!$C$6:$BV$6=L$19),0))="",#N/A,
INDEX('Financial Profile Monthly'!$C$7:$BV$38,MATCH($B$17,'Financial Profile Monthly'!$B$7:$B$38,0),
MATCH(1,('Financial Profile Monthly'!$C$5:$BV$5=$B22)*('Financial Profile Monthly'!$C$6:$BV$6=L$19),0)))</f>
        <v>#N/A</v>
      </c>
      <c r="M22" s="85" t="e">
        <f t="array" ref="M22">IF(INDEX('Financial Profile Monthly'!$C$7:$BV$38,MATCH($B$17,'Financial Profile Monthly'!$B$7:$B$38,0),
MATCH(1,('Financial Profile Monthly'!$C$5:$BV$5=$B22)*('Financial Profile Monthly'!$C$6:$BV$6=M$19),0))="",#N/A,
INDEX('Financial Profile Monthly'!$C$7:$BV$38,MATCH($B$17,'Financial Profile Monthly'!$B$7:$B$38,0),
MATCH(1,('Financial Profile Monthly'!$C$5:$BV$5=$B22)*('Financial Profile Monthly'!$C$6:$BV$6=M$19),0)))</f>
        <v>#N/A</v>
      </c>
      <c r="N22" s="85" t="e">
        <f t="array" ref="N22">IF(INDEX('Financial Profile Monthly'!$C$7:$BV$38,MATCH($B$17,'Financial Profile Monthly'!$B$7:$B$38,0),
MATCH(1,('Financial Profile Monthly'!$C$5:$BV$5=$B22)*('Financial Profile Monthly'!$C$6:$BV$6=N$19),0))="",#N/A,
INDEX('Financial Profile Monthly'!$C$7:$BV$38,MATCH($B$17,'Financial Profile Monthly'!$B$7:$B$38,0),
MATCH(1,('Financial Profile Monthly'!$C$5:$BV$5=$B22)*('Financial Profile Monthly'!$C$6:$BV$6=N$19),0)))</f>
        <v>#N/A</v>
      </c>
    </row>
    <row r="23" spans="2:14" x14ac:dyDescent="0.35">
      <c r="B23" s="43">
        <f>B24-1</f>
        <v>-2</v>
      </c>
      <c r="C23" s="85" t="e">
        <f t="array" ref="C23">IF(INDEX('Financial Profile Monthly'!$C$7:$BV$38,MATCH($B$17,'Financial Profile Monthly'!$B$7:$B$38,0),
MATCH(1,('Financial Profile Monthly'!$C$5:$BV$5=$B23)*('Financial Profile Monthly'!$C$6:$BV$6=C$19),0))="",#N/A,
INDEX('Financial Profile Monthly'!$C$7:$BV$38,MATCH($B$17,'Financial Profile Monthly'!$B$7:$B$38,0),
MATCH(1,('Financial Profile Monthly'!$C$5:$BV$5=$B23)*('Financial Profile Monthly'!$C$6:$BV$6=C$19),0)))</f>
        <v>#N/A</v>
      </c>
      <c r="D23" s="85" t="e">
        <f t="array" ref="D23">IF(INDEX('Financial Profile Monthly'!$C$7:$BV$38,MATCH($B$17,'Financial Profile Monthly'!$B$7:$B$38,0),
MATCH(1,('Financial Profile Monthly'!$C$5:$BV$5=$B23)*('Financial Profile Monthly'!$C$6:$BV$6=D$19),0))="",#N/A,
INDEX('Financial Profile Monthly'!$C$7:$BV$38,MATCH($B$17,'Financial Profile Monthly'!$B$7:$B$38,0),
MATCH(1,('Financial Profile Monthly'!$C$5:$BV$5=$B23)*('Financial Profile Monthly'!$C$6:$BV$6=D$19),0)))</f>
        <v>#N/A</v>
      </c>
      <c r="E23" s="85" t="e">
        <f t="array" ref="E23">IF(INDEX('Financial Profile Monthly'!$C$7:$BV$38,MATCH($B$17,'Financial Profile Monthly'!$B$7:$B$38,0),
MATCH(1,('Financial Profile Monthly'!$C$5:$BV$5=$B23)*('Financial Profile Monthly'!$C$6:$BV$6=E$19),0))="",#N/A,
INDEX('Financial Profile Monthly'!$C$7:$BV$38,MATCH($B$17,'Financial Profile Monthly'!$B$7:$B$38,0),
MATCH(1,('Financial Profile Monthly'!$C$5:$BV$5=$B23)*('Financial Profile Monthly'!$C$6:$BV$6=E$19),0)))</f>
        <v>#N/A</v>
      </c>
      <c r="F23" s="85" t="e">
        <f t="array" ref="F23">IF(INDEX('Financial Profile Monthly'!$C$7:$BV$38,MATCH($B$17,'Financial Profile Monthly'!$B$7:$B$38,0),
MATCH(1,('Financial Profile Monthly'!$C$5:$BV$5=$B23)*('Financial Profile Monthly'!$C$6:$BV$6=F$19),0))="",#N/A,
INDEX('Financial Profile Monthly'!$C$7:$BV$38,MATCH($B$17,'Financial Profile Monthly'!$B$7:$B$38,0),
MATCH(1,('Financial Profile Monthly'!$C$5:$BV$5=$B23)*('Financial Profile Monthly'!$C$6:$BV$6=F$19),0)))</f>
        <v>#N/A</v>
      </c>
      <c r="G23" s="85" t="e">
        <f t="array" ref="G23">IF(INDEX('Financial Profile Monthly'!$C$7:$BV$38,MATCH($B$17,'Financial Profile Monthly'!$B$7:$B$38,0),
MATCH(1,('Financial Profile Monthly'!$C$5:$BV$5=$B23)*('Financial Profile Monthly'!$C$6:$BV$6=G$19),0))="",#N/A,
INDEX('Financial Profile Monthly'!$C$7:$BV$38,MATCH($B$17,'Financial Profile Monthly'!$B$7:$B$38,0),
MATCH(1,('Financial Profile Monthly'!$C$5:$BV$5=$B23)*('Financial Profile Monthly'!$C$6:$BV$6=G$19),0)))</f>
        <v>#N/A</v>
      </c>
      <c r="H23" s="85" t="e">
        <f t="array" ref="H23">IF(INDEX('Financial Profile Monthly'!$C$7:$BV$38,MATCH($B$17,'Financial Profile Monthly'!$B$7:$B$38,0),
MATCH(1,('Financial Profile Monthly'!$C$5:$BV$5=$B23)*('Financial Profile Monthly'!$C$6:$BV$6=H$19),0))="",#N/A,
INDEX('Financial Profile Monthly'!$C$7:$BV$38,MATCH($B$17,'Financial Profile Monthly'!$B$7:$B$38,0),
MATCH(1,('Financial Profile Monthly'!$C$5:$BV$5=$B23)*('Financial Profile Monthly'!$C$6:$BV$6=H$19),0)))</f>
        <v>#N/A</v>
      </c>
      <c r="I23" s="85" t="e">
        <f t="array" ref="I23">IF(INDEX('Financial Profile Monthly'!$C$7:$BV$38,MATCH($B$17,'Financial Profile Monthly'!$B$7:$B$38,0),
MATCH(1,('Financial Profile Monthly'!$C$5:$BV$5=$B23)*('Financial Profile Monthly'!$C$6:$BV$6=I$19),0))="",#N/A,
INDEX('Financial Profile Monthly'!$C$7:$BV$38,MATCH($B$17,'Financial Profile Monthly'!$B$7:$B$38,0),
MATCH(1,('Financial Profile Monthly'!$C$5:$BV$5=$B23)*('Financial Profile Monthly'!$C$6:$BV$6=I$19),0)))</f>
        <v>#N/A</v>
      </c>
      <c r="J23" s="85" t="e">
        <f t="array" ref="J23">IF(INDEX('Financial Profile Monthly'!$C$7:$BV$38,MATCH($B$17,'Financial Profile Monthly'!$B$7:$B$38,0),
MATCH(1,('Financial Profile Monthly'!$C$5:$BV$5=$B23)*('Financial Profile Monthly'!$C$6:$BV$6=J$19),0))="",#N/A,
INDEX('Financial Profile Monthly'!$C$7:$BV$38,MATCH($B$17,'Financial Profile Monthly'!$B$7:$B$38,0),
MATCH(1,('Financial Profile Monthly'!$C$5:$BV$5=$B23)*('Financial Profile Monthly'!$C$6:$BV$6=J$19),0)))</f>
        <v>#N/A</v>
      </c>
      <c r="K23" s="85" t="e">
        <f t="array" ref="K23">IF(INDEX('Financial Profile Monthly'!$C$7:$BV$38,MATCH($B$17,'Financial Profile Monthly'!$B$7:$B$38,0),
MATCH(1,('Financial Profile Monthly'!$C$5:$BV$5=$B23)*('Financial Profile Monthly'!$C$6:$BV$6=K$19),0))="",#N/A,
INDEX('Financial Profile Monthly'!$C$7:$BV$38,MATCH($B$17,'Financial Profile Monthly'!$B$7:$B$38,0),
MATCH(1,('Financial Profile Monthly'!$C$5:$BV$5=$B23)*('Financial Profile Monthly'!$C$6:$BV$6=K$19),0)))</f>
        <v>#N/A</v>
      </c>
      <c r="L23" s="85" t="e">
        <f t="array" ref="L23">IF(INDEX('Financial Profile Monthly'!$C$7:$BV$38,MATCH($B$17,'Financial Profile Monthly'!$B$7:$B$38,0),
MATCH(1,('Financial Profile Monthly'!$C$5:$BV$5=$B23)*('Financial Profile Monthly'!$C$6:$BV$6=L$19),0))="",#N/A,
INDEX('Financial Profile Monthly'!$C$7:$BV$38,MATCH($B$17,'Financial Profile Monthly'!$B$7:$B$38,0),
MATCH(1,('Financial Profile Monthly'!$C$5:$BV$5=$B23)*('Financial Profile Monthly'!$C$6:$BV$6=L$19),0)))</f>
        <v>#N/A</v>
      </c>
      <c r="M23" s="85" t="e">
        <f t="array" ref="M23">IF(INDEX('Financial Profile Monthly'!$C$7:$BV$38,MATCH($B$17,'Financial Profile Monthly'!$B$7:$B$38,0),
MATCH(1,('Financial Profile Monthly'!$C$5:$BV$5=$B23)*('Financial Profile Monthly'!$C$6:$BV$6=M$19),0))="",#N/A,
INDEX('Financial Profile Monthly'!$C$7:$BV$38,MATCH($B$17,'Financial Profile Monthly'!$B$7:$B$38,0),
MATCH(1,('Financial Profile Monthly'!$C$5:$BV$5=$B23)*('Financial Profile Monthly'!$C$6:$BV$6=M$19),0)))</f>
        <v>#N/A</v>
      </c>
      <c r="N23" s="85" t="e">
        <f t="array" ref="N23">IF(INDEX('Financial Profile Monthly'!$C$7:$BV$38,MATCH($B$17,'Financial Profile Monthly'!$B$7:$B$38,0),
MATCH(1,('Financial Profile Monthly'!$C$5:$BV$5=$B23)*('Financial Profile Monthly'!$C$6:$BV$6=N$19),0))="",#N/A,
INDEX('Financial Profile Monthly'!$C$7:$BV$38,MATCH($B$17,'Financial Profile Monthly'!$B$7:$B$38,0),
MATCH(1,('Financial Profile Monthly'!$C$5:$BV$5=$B23)*('Financial Profile Monthly'!$C$6:$BV$6=N$19),0)))</f>
        <v>#N/A</v>
      </c>
    </row>
    <row r="24" spans="2:14" x14ac:dyDescent="0.35">
      <c r="B24" s="43">
        <f>B25-1</f>
        <v>-1</v>
      </c>
      <c r="C24" s="85" t="e">
        <f t="array" ref="C24">IF(INDEX('Financial Profile Monthly'!$C$7:$BV$38,MATCH($B$17,'Financial Profile Monthly'!$B$7:$B$38,0),
MATCH(1,('Financial Profile Monthly'!$C$5:$BV$5=$B24)*('Financial Profile Monthly'!$C$6:$BV$6=C$19),0))="",#N/A,
INDEX('Financial Profile Monthly'!$C$7:$BV$38,MATCH($B$17,'Financial Profile Monthly'!$B$7:$B$38,0),
MATCH(1,('Financial Profile Monthly'!$C$5:$BV$5=$B24)*('Financial Profile Monthly'!$C$6:$BV$6=C$19),0)))</f>
        <v>#N/A</v>
      </c>
      <c r="D24" s="85" t="e">
        <f t="array" ref="D24">IF(INDEX('Financial Profile Monthly'!$C$7:$BV$38,MATCH($B$17,'Financial Profile Monthly'!$B$7:$B$38,0),
MATCH(1,('Financial Profile Monthly'!$C$5:$BV$5=$B24)*('Financial Profile Monthly'!$C$6:$BV$6=D$19),0))="",#N/A,
INDEX('Financial Profile Monthly'!$C$7:$BV$38,MATCH($B$17,'Financial Profile Monthly'!$B$7:$B$38,0),
MATCH(1,('Financial Profile Monthly'!$C$5:$BV$5=$B24)*('Financial Profile Monthly'!$C$6:$BV$6=D$19),0)))</f>
        <v>#N/A</v>
      </c>
      <c r="E24" s="85" t="e">
        <f t="array" ref="E24">IF(INDEX('Financial Profile Monthly'!$C$7:$BV$38,MATCH($B$17,'Financial Profile Monthly'!$B$7:$B$38,0),
MATCH(1,('Financial Profile Monthly'!$C$5:$BV$5=$B24)*('Financial Profile Monthly'!$C$6:$BV$6=E$19),0))="",#N/A,
INDEX('Financial Profile Monthly'!$C$7:$BV$38,MATCH($B$17,'Financial Profile Monthly'!$B$7:$B$38,0),
MATCH(1,('Financial Profile Monthly'!$C$5:$BV$5=$B24)*('Financial Profile Monthly'!$C$6:$BV$6=E$19),0)))</f>
        <v>#N/A</v>
      </c>
      <c r="F24" s="85" t="e">
        <f t="array" ref="F24">IF(INDEX('Financial Profile Monthly'!$C$7:$BV$38,MATCH($B$17,'Financial Profile Monthly'!$B$7:$B$38,0),
MATCH(1,('Financial Profile Monthly'!$C$5:$BV$5=$B24)*('Financial Profile Monthly'!$C$6:$BV$6=F$19),0))="",#N/A,
INDEX('Financial Profile Monthly'!$C$7:$BV$38,MATCH($B$17,'Financial Profile Monthly'!$B$7:$B$38,0),
MATCH(1,('Financial Profile Monthly'!$C$5:$BV$5=$B24)*('Financial Profile Monthly'!$C$6:$BV$6=F$19),0)))</f>
        <v>#N/A</v>
      </c>
      <c r="G24" s="85" t="e">
        <f t="array" ref="G24">IF(INDEX('Financial Profile Monthly'!$C$7:$BV$38,MATCH($B$17,'Financial Profile Monthly'!$B$7:$B$38,0),
MATCH(1,('Financial Profile Monthly'!$C$5:$BV$5=$B24)*('Financial Profile Monthly'!$C$6:$BV$6=G$19),0))="",#N/A,
INDEX('Financial Profile Monthly'!$C$7:$BV$38,MATCH($B$17,'Financial Profile Monthly'!$B$7:$B$38,0),
MATCH(1,('Financial Profile Monthly'!$C$5:$BV$5=$B24)*('Financial Profile Monthly'!$C$6:$BV$6=G$19),0)))</f>
        <v>#N/A</v>
      </c>
      <c r="H24" s="85" t="e">
        <f t="array" ref="H24">IF(INDEX('Financial Profile Monthly'!$C$7:$BV$38,MATCH($B$17,'Financial Profile Monthly'!$B$7:$B$38,0),
MATCH(1,('Financial Profile Monthly'!$C$5:$BV$5=$B24)*('Financial Profile Monthly'!$C$6:$BV$6=H$19),0))="",#N/A,
INDEX('Financial Profile Monthly'!$C$7:$BV$38,MATCH($B$17,'Financial Profile Monthly'!$B$7:$B$38,0),
MATCH(1,('Financial Profile Monthly'!$C$5:$BV$5=$B24)*('Financial Profile Monthly'!$C$6:$BV$6=H$19),0)))</f>
        <v>#N/A</v>
      </c>
      <c r="I24" s="85" t="e">
        <f t="array" ref="I24">IF(INDEX('Financial Profile Monthly'!$C$7:$BV$38,MATCH($B$17,'Financial Profile Monthly'!$B$7:$B$38,0),
MATCH(1,('Financial Profile Monthly'!$C$5:$BV$5=$B24)*('Financial Profile Monthly'!$C$6:$BV$6=I$19),0))="",#N/A,
INDEX('Financial Profile Monthly'!$C$7:$BV$38,MATCH($B$17,'Financial Profile Monthly'!$B$7:$B$38,0),
MATCH(1,('Financial Profile Monthly'!$C$5:$BV$5=$B24)*('Financial Profile Monthly'!$C$6:$BV$6=I$19),0)))</f>
        <v>#N/A</v>
      </c>
      <c r="J24" s="85" t="e">
        <f t="array" ref="J24">IF(INDEX('Financial Profile Monthly'!$C$7:$BV$38,MATCH($B$17,'Financial Profile Monthly'!$B$7:$B$38,0),
MATCH(1,('Financial Profile Monthly'!$C$5:$BV$5=$B24)*('Financial Profile Monthly'!$C$6:$BV$6=J$19),0))="",#N/A,
INDEX('Financial Profile Monthly'!$C$7:$BV$38,MATCH($B$17,'Financial Profile Monthly'!$B$7:$B$38,0),
MATCH(1,('Financial Profile Monthly'!$C$5:$BV$5=$B24)*('Financial Profile Monthly'!$C$6:$BV$6=J$19),0)))</f>
        <v>#N/A</v>
      </c>
      <c r="K24" s="85" t="e">
        <f t="array" ref="K24">IF(INDEX('Financial Profile Monthly'!$C$7:$BV$38,MATCH($B$17,'Financial Profile Monthly'!$B$7:$B$38,0),
MATCH(1,('Financial Profile Monthly'!$C$5:$BV$5=$B24)*('Financial Profile Monthly'!$C$6:$BV$6=K$19),0))="",#N/A,
INDEX('Financial Profile Monthly'!$C$7:$BV$38,MATCH($B$17,'Financial Profile Monthly'!$B$7:$B$38,0),
MATCH(1,('Financial Profile Monthly'!$C$5:$BV$5=$B24)*('Financial Profile Monthly'!$C$6:$BV$6=K$19),0)))</f>
        <v>#N/A</v>
      </c>
      <c r="L24" s="85" t="e">
        <f t="array" ref="L24">IF(INDEX('Financial Profile Monthly'!$C$7:$BV$38,MATCH($B$17,'Financial Profile Monthly'!$B$7:$B$38,0),
MATCH(1,('Financial Profile Monthly'!$C$5:$BV$5=$B24)*('Financial Profile Monthly'!$C$6:$BV$6=L$19),0))="",#N/A,
INDEX('Financial Profile Monthly'!$C$7:$BV$38,MATCH($B$17,'Financial Profile Monthly'!$B$7:$B$38,0),
MATCH(1,('Financial Profile Monthly'!$C$5:$BV$5=$B24)*('Financial Profile Monthly'!$C$6:$BV$6=L$19),0)))</f>
        <v>#N/A</v>
      </c>
      <c r="M24" s="85" t="e">
        <f t="array" ref="M24">IF(INDEX('Financial Profile Monthly'!$C$7:$BV$38,MATCH($B$17,'Financial Profile Monthly'!$B$7:$B$38,0),
MATCH(1,('Financial Profile Monthly'!$C$5:$BV$5=$B24)*('Financial Profile Monthly'!$C$6:$BV$6=M$19),0))="",#N/A,
INDEX('Financial Profile Monthly'!$C$7:$BV$38,MATCH($B$17,'Financial Profile Monthly'!$B$7:$B$38,0),
MATCH(1,('Financial Profile Monthly'!$C$5:$BV$5=$B24)*('Financial Profile Monthly'!$C$6:$BV$6=M$19),0)))</f>
        <v>#N/A</v>
      </c>
      <c r="N24" s="85" t="e">
        <f t="array" ref="N24">IF(INDEX('Financial Profile Monthly'!$C$7:$BV$38,MATCH($B$17,'Financial Profile Monthly'!$B$7:$B$38,0),
MATCH(1,('Financial Profile Monthly'!$C$5:$BV$5=$B24)*('Financial Profile Monthly'!$C$6:$BV$6=N$19),0))="",#N/A,
INDEX('Financial Profile Monthly'!$C$7:$BV$38,MATCH($B$17,'Financial Profile Monthly'!$B$7:$B$38,0),
MATCH(1,('Financial Profile Monthly'!$C$5:$BV$5=$B24)*('Financial Profile Monthly'!$C$6:$BV$6=N$19),0)))</f>
        <v>#N/A</v>
      </c>
    </row>
    <row r="25" spans="2:14" x14ac:dyDescent="0.35">
      <c r="B25" s="43">
        <f>'General Inputs'!$C$14</f>
        <v>0</v>
      </c>
      <c r="C25" s="85" t="e">
        <f t="array" ref="C25">IF(INDEX('Financial Profile Monthly'!$C$7:$BV$38,MATCH($B$17,'Financial Profile Monthly'!$B$7:$B$38,0),
MATCH(1,('Financial Profile Monthly'!$C$5:$BV$5=$B25)*('Financial Profile Monthly'!$C$6:$BV$6=C$19),0))="",#N/A,
INDEX('Financial Profile Monthly'!$C$7:$BV$38,MATCH($B$17,'Financial Profile Monthly'!$B$7:$B$38,0),
MATCH(1,('Financial Profile Monthly'!$C$5:$BV$5=$B25)*('Financial Profile Monthly'!$C$6:$BV$6=C$19),0)))</f>
        <v>#N/A</v>
      </c>
      <c r="D25" s="85" t="e">
        <f t="array" ref="D25">IF(INDEX('Financial Profile Monthly'!$C$7:$BV$38,MATCH($B$17,'Financial Profile Monthly'!$B$7:$B$38,0),
MATCH(1,('Financial Profile Monthly'!$C$5:$BV$5=$B25)*('Financial Profile Monthly'!$C$6:$BV$6=D$19),0))="",#N/A,
INDEX('Financial Profile Monthly'!$C$7:$BV$38,MATCH($B$17,'Financial Profile Monthly'!$B$7:$B$38,0),
MATCH(1,('Financial Profile Monthly'!$C$5:$BV$5=$B25)*('Financial Profile Monthly'!$C$6:$BV$6=D$19),0)))</f>
        <v>#N/A</v>
      </c>
      <c r="E25" s="85" t="e">
        <f t="array" ref="E25">IF(INDEX('Financial Profile Monthly'!$C$7:$BV$38,MATCH($B$17,'Financial Profile Monthly'!$B$7:$B$38,0),
MATCH(1,('Financial Profile Monthly'!$C$5:$BV$5=$B25)*('Financial Profile Monthly'!$C$6:$BV$6=E$19),0))="",#N/A,
INDEX('Financial Profile Monthly'!$C$7:$BV$38,MATCH($B$17,'Financial Profile Monthly'!$B$7:$B$38,0),
MATCH(1,('Financial Profile Monthly'!$C$5:$BV$5=$B25)*('Financial Profile Monthly'!$C$6:$BV$6=E$19),0)))</f>
        <v>#N/A</v>
      </c>
      <c r="F25" s="85" t="e">
        <f t="array" ref="F25">IF(INDEX('Financial Profile Monthly'!$C$7:$BV$38,MATCH($B$17,'Financial Profile Monthly'!$B$7:$B$38,0),
MATCH(1,('Financial Profile Monthly'!$C$5:$BV$5=$B25)*('Financial Profile Monthly'!$C$6:$BV$6=F$19),0))="",#N/A,
INDEX('Financial Profile Monthly'!$C$7:$BV$38,MATCH($B$17,'Financial Profile Monthly'!$B$7:$B$38,0),
MATCH(1,('Financial Profile Monthly'!$C$5:$BV$5=$B25)*('Financial Profile Monthly'!$C$6:$BV$6=F$19),0)))</f>
        <v>#N/A</v>
      </c>
      <c r="G25" s="85" t="e">
        <f t="array" ref="G25">IF(INDEX('Financial Profile Monthly'!$C$7:$BV$38,MATCH($B$17,'Financial Profile Monthly'!$B$7:$B$38,0),
MATCH(1,('Financial Profile Monthly'!$C$5:$BV$5=$B25)*('Financial Profile Monthly'!$C$6:$BV$6=G$19),0))="",#N/A,
INDEX('Financial Profile Monthly'!$C$7:$BV$38,MATCH($B$17,'Financial Profile Monthly'!$B$7:$B$38,0),
MATCH(1,('Financial Profile Monthly'!$C$5:$BV$5=$B25)*('Financial Profile Monthly'!$C$6:$BV$6=G$19),0)))</f>
        <v>#N/A</v>
      </c>
      <c r="H25" s="85" t="e">
        <f t="array" ref="H25">IF(INDEX('Financial Profile Monthly'!$C$7:$BV$38,MATCH($B$17,'Financial Profile Monthly'!$B$7:$B$38,0),
MATCH(1,('Financial Profile Monthly'!$C$5:$BV$5=$B25)*('Financial Profile Monthly'!$C$6:$BV$6=H$19),0))="",#N/A,
INDEX('Financial Profile Monthly'!$C$7:$BV$38,MATCH($B$17,'Financial Profile Monthly'!$B$7:$B$38,0),
MATCH(1,('Financial Profile Monthly'!$C$5:$BV$5=$B25)*('Financial Profile Monthly'!$C$6:$BV$6=H$19),0)))</f>
        <v>#N/A</v>
      </c>
      <c r="I25" s="85" t="e">
        <f t="array" ref="I25">IF(INDEX('Financial Profile Monthly'!$C$7:$BV$38,MATCH($B$17,'Financial Profile Monthly'!$B$7:$B$38,0),
MATCH(1,('Financial Profile Monthly'!$C$5:$BV$5=$B25)*('Financial Profile Monthly'!$C$6:$BV$6=I$19),0))="",#N/A,
INDEX('Financial Profile Monthly'!$C$7:$BV$38,MATCH($B$17,'Financial Profile Monthly'!$B$7:$B$38,0),
MATCH(1,('Financial Profile Monthly'!$C$5:$BV$5=$B25)*('Financial Profile Monthly'!$C$6:$BV$6=I$19),0)))</f>
        <v>#N/A</v>
      </c>
      <c r="J25" s="85" t="e">
        <f t="array" ref="J25">IF(INDEX('Financial Profile Monthly'!$C$7:$BV$38,MATCH($B$17,'Financial Profile Monthly'!$B$7:$B$38,0),
MATCH(1,('Financial Profile Monthly'!$C$5:$BV$5=$B25)*('Financial Profile Monthly'!$C$6:$BV$6=J$19),0))="",#N/A,
INDEX('Financial Profile Monthly'!$C$7:$BV$38,MATCH($B$17,'Financial Profile Monthly'!$B$7:$B$38,0),
MATCH(1,('Financial Profile Monthly'!$C$5:$BV$5=$B25)*('Financial Profile Monthly'!$C$6:$BV$6=J$19),0)))</f>
        <v>#N/A</v>
      </c>
      <c r="K25" s="85" t="e">
        <f t="array" ref="K25">IF(INDEX('Financial Profile Monthly'!$C$7:$BV$38,MATCH($B$17,'Financial Profile Monthly'!$B$7:$B$38,0),
MATCH(1,('Financial Profile Monthly'!$C$5:$BV$5=$B25)*('Financial Profile Monthly'!$C$6:$BV$6=K$19),0))="",#N/A,
INDEX('Financial Profile Monthly'!$C$7:$BV$38,MATCH($B$17,'Financial Profile Monthly'!$B$7:$B$38,0),
MATCH(1,('Financial Profile Monthly'!$C$5:$BV$5=$B25)*('Financial Profile Monthly'!$C$6:$BV$6=K$19),0)))</f>
        <v>#N/A</v>
      </c>
      <c r="L25" s="85" t="e">
        <f t="array" ref="L25">IF(INDEX('Financial Profile Monthly'!$C$7:$BV$38,MATCH($B$17,'Financial Profile Monthly'!$B$7:$B$38,0),
MATCH(1,('Financial Profile Monthly'!$C$5:$BV$5=$B25)*('Financial Profile Monthly'!$C$6:$BV$6=L$19),0))="",#N/A,
INDEX('Financial Profile Monthly'!$C$7:$BV$38,MATCH($B$17,'Financial Profile Monthly'!$B$7:$B$38,0),
MATCH(1,('Financial Profile Monthly'!$C$5:$BV$5=$B25)*('Financial Profile Monthly'!$C$6:$BV$6=L$19),0)))</f>
        <v>#N/A</v>
      </c>
      <c r="M25" s="85" t="e">
        <f t="array" ref="M25">IF(INDEX('Financial Profile Monthly'!$C$7:$BV$38,MATCH($B$17,'Financial Profile Monthly'!$B$7:$B$38,0),
MATCH(1,('Financial Profile Monthly'!$C$5:$BV$5=$B25)*('Financial Profile Monthly'!$C$6:$BV$6=M$19),0))="",#N/A,
INDEX('Financial Profile Monthly'!$C$7:$BV$38,MATCH($B$17,'Financial Profile Monthly'!$B$7:$B$38,0),
MATCH(1,('Financial Profile Monthly'!$C$5:$BV$5=$B25)*('Financial Profile Monthly'!$C$6:$BV$6=M$19),0)))</f>
        <v>#N/A</v>
      </c>
      <c r="N25" s="85" t="e">
        <f t="array" ref="N25">IF(INDEX('Financial Profile Monthly'!$C$7:$BV$38,MATCH($B$17,'Financial Profile Monthly'!$B$7:$B$38,0),
MATCH(1,('Financial Profile Monthly'!$C$5:$BV$5=$B25)*('Financial Profile Monthly'!$C$6:$BV$6=N$19),0))="",#N/A,
INDEX('Financial Profile Monthly'!$C$7:$BV$38,MATCH($B$17,'Financial Profile Monthly'!$B$7:$B$38,0),
MATCH(1,('Financial Profile Monthly'!$C$5:$BV$5=$B25)*('Financial Profile Monthly'!$C$6:$BV$6=N$19),0)))</f>
        <v>#N/A</v>
      </c>
    </row>
    <row r="27" spans="2:14" x14ac:dyDescent="0.35">
      <c r="B27" s="90" t="s">
        <v>75</v>
      </c>
    </row>
    <row r="29" spans="2:14" x14ac:dyDescent="0.35">
      <c r="B29" s="43" t="s">
        <v>1</v>
      </c>
      <c r="C29" s="43">
        <v>1</v>
      </c>
      <c r="D29" s="43">
        <v>2</v>
      </c>
      <c r="E29" s="43">
        <v>3</v>
      </c>
      <c r="F29" s="43">
        <v>4</v>
      </c>
      <c r="G29" s="43">
        <v>5</v>
      </c>
      <c r="H29" s="43">
        <v>6</v>
      </c>
      <c r="I29" s="43">
        <v>7</v>
      </c>
      <c r="J29" s="43">
        <v>8</v>
      </c>
      <c r="K29" s="43">
        <v>9</v>
      </c>
      <c r="L29" s="43">
        <v>10</v>
      </c>
      <c r="M29" s="43">
        <v>11</v>
      </c>
      <c r="N29" s="43">
        <v>12</v>
      </c>
    </row>
    <row r="30" spans="2:14" x14ac:dyDescent="0.35">
      <c r="B30" s="43">
        <f>B31-1</f>
        <v>-5</v>
      </c>
      <c r="C30" s="85" t="e">
        <f t="array" ref="C30">IF(INDEX('Financial Profile Monthly'!$C$7:$BV$38,MATCH($B$27,'Financial Profile Monthly'!$B$7:$B$38,0),
MATCH(1,('Financial Profile Monthly'!$C$5:$BV$5=$B30)*('Financial Profile Monthly'!$C$6:$BV$6=C$29),0))="",#N/A,
INDEX('Financial Profile Monthly'!$C$7:$BV$38,MATCH($B$27,'Financial Profile Monthly'!$B$7:$B$38,0),
MATCH(1,('Financial Profile Monthly'!$C$5:$BV$5=$B30)*('Financial Profile Monthly'!$C$6:$BV$6=C$29),0)))</f>
        <v>#N/A</v>
      </c>
      <c r="D30" s="85" t="e">
        <f t="array" ref="D30">IF(INDEX('Financial Profile Monthly'!$C$7:$BV$38,MATCH($B$27,'Financial Profile Monthly'!$B$7:$B$38,0),
MATCH(1,('Financial Profile Monthly'!$C$5:$BV$5=$B30)*('Financial Profile Monthly'!$C$6:$BV$6=D$29),0))="",#N/A,
INDEX('Financial Profile Monthly'!$C$7:$BV$38,MATCH($B$27,'Financial Profile Monthly'!$B$7:$B$38,0),
MATCH(1,('Financial Profile Monthly'!$C$5:$BV$5=$B30)*('Financial Profile Monthly'!$C$6:$BV$6=D$29),0)))</f>
        <v>#N/A</v>
      </c>
      <c r="E30" s="85" t="e">
        <f t="array" ref="E30">IF(INDEX('Financial Profile Monthly'!$C$7:$BV$38,MATCH($B$27,'Financial Profile Monthly'!$B$7:$B$38,0),
MATCH(1,('Financial Profile Monthly'!$C$5:$BV$5=$B30)*('Financial Profile Monthly'!$C$6:$BV$6=E$29),0))="",#N/A,
INDEX('Financial Profile Monthly'!$C$7:$BV$38,MATCH($B$27,'Financial Profile Monthly'!$B$7:$B$38,0),
MATCH(1,('Financial Profile Monthly'!$C$5:$BV$5=$B30)*('Financial Profile Monthly'!$C$6:$BV$6=E$29),0)))</f>
        <v>#N/A</v>
      </c>
      <c r="F30" s="85" t="e">
        <f t="array" ref="F30">IF(INDEX('Financial Profile Monthly'!$C$7:$BV$38,MATCH($B$27,'Financial Profile Monthly'!$B$7:$B$38,0),
MATCH(1,('Financial Profile Monthly'!$C$5:$BV$5=$B30)*('Financial Profile Monthly'!$C$6:$BV$6=F$29),0))="",#N/A,
INDEX('Financial Profile Monthly'!$C$7:$BV$38,MATCH($B$27,'Financial Profile Monthly'!$B$7:$B$38,0),
MATCH(1,('Financial Profile Monthly'!$C$5:$BV$5=$B30)*('Financial Profile Monthly'!$C$6:$BV$6=F$29),0)))</f>
        <v>#N/A</v>
      </c>
      <c r="G30" s="85" t="e">
        <f t="array" ref="G30">IF(INDEX('Financial Profile Monthly'!$C$7:$BV$38,MATCH($B$27,'Financial Profile Monthly'!$B$7:$B$38,0),
MATCH(1,('Financial Profile Monthly'!$C$5:$BV$5=$B30)*('Financial Profile Monthly'!$C$6:$BV$6=G$29),0))="",#N/A,
INDEX('Financial Profile Monthly'!$C$7:$BV$38,MATCH($B$27,'Financial Profile Monthly'!$B$7:$B$38,0),
MATCH(1,('Financial Profile Monthly'!$C$5:$BV$5=$B30)*('Financial Profile Monthly'!$C$6:$BV$6=G$29),0)))</f>
        <v>#N/A</v>
      </c>
      <c r="H30" s="85" t="e">
        <f t="array" ref="H30">IF(INDEX('Financial Profile Monthly'!$C$7:$BV$38,MATCH($B$27,'Financial Profile Monthly'!$B$7:$B$38,0),
MATCH(1,('Financial Profile Monthly'!$C$5:$BV$5=$B30)*('Financial Profile Monthly'!$C$6:$BV$6=H$29),0))="",#N/A,
INDEX('Financial Profile Monthly'!$C$7:$BV$38,MATCH($B$27,'Financial Profile Monthly'!$B$7:$B$38,0),
MATCH(1,('Financial Profile Monthly'!$C$5:$BV$5=$B30)*('Financial Profile Monthly'!$C$6:$BV$6=H$29),0)))</f>
        <v>#N/A</v>
      </c>
      <c r="I30" s="85" t="e">
        <f t="array" ref="I30">IF(INDEX('Financial Profile Monthly'!$C$7:$BV$38,MATCH($B$27,'Financial Profile Monthly'!$B$7:$B$38,0),
MATCH(1,('Financial Profile Monthly'!$C$5:$BV$5=$B30)*('Financial Profile Monthly'!$C$6:$BV$6=I$29),0))="",#N/A,
INDEX('Financial Profile Monthly'!$C$7:$BV$38,MATCH($B$27,'Financial Profile Monthly'!$B$7:$B$38,0),
MATCH(1,('Financial Profile Monthly'!$C$5:$BV$5=$B30)*('Financial Profile Monthly'!$C$6:$BV$6=I$29),0)))</f>
        <v>#N/A</v>
      </c>
      <c r="J30" s="85" t="e">
        <f t="array" ref="J30">IF(INDEX('Financial Profile Monthly'!$C$7:$BV$38,MATCH($B$27,'Financial Profile Monthly'!$B$7:$B$38,0),
MATCH(1,('Financial Profile Monthly'!$C$5:$BV$5=$B30)*('Financial Profile Monthly'!$C$6:$BV$6=J$29),0))="",#N/A,
INDEX('Financial Profile Monthly'!$C$7:$BV$38,MATCH($B$27,'Financial Profile Monthly'!$B$7:$B$38,0),
MATCH(1,('Financial Profile Monthly'!$C$5:$BV$5=$B30)*('Financial Profile Monthly'!$C$6:$BV$6=J$29),0)))</f>
        <v>#N/A</v>
      </c>
      <c r="K30" s="85" t="e">
        <f t="array" ref="K30">IF(INDEX('Financial Profile Monthly'!$C$7:$BV$38,MATCH($B$27,'Financial Profile Monthly'!$B$7:$B$38,0),
MATCH(1,('Financial Profile Monthly'!$C$5:$BV$5=$B30)*('Financial Profile Monthly'!$C$6:$BV$6=K$29),0))="",#N/A,
INDEX('Financial Profile Monthly'!$C$7:$BV$38,MATCH($B$27,'Financial Profile Monthly'!$B$7:$B$38,0),
MATCH(1,('Financial Profile Monthly'!$C$5:$BV$5=$B30)*('Financial Profile Monthly'!$C$6:$BV$6=K$29),0)))</f>
        <v>#N/A</v>
      </c>
      <c r="L30" s="85" t="e">
        <f t="array" ref="L30">IF(INDEX('Financial Profile Monthly'!$C$7:$BV$38,MATCH($B$27,'Financial Profile Monthly'!$B$7:$B$38,0),
MATCH(1,('Financial Profile Monthly'!$C$5:$BV$5=$B30)*('Financial Profile Monthly'!$C$6:$BV$6=L$29),0))="",#N/A,
INDEX('Financial Profile Monthly'!$C$7:$BV$38,MATCH($B$27,'Financial Profile Monthly'!$B$7:$B$38,0),
MATCH(1,('Financial Profile Monthly'!$C$5:$BV$5=$B30)*('Financial Profile Monthly'!$C$6:$BV$6=L$29),0)))</f>
        <v>#N/A</v>
      </c>
      <c r="M30" s="85" t="e">
        <f t="array" ref="M30">IF(INDEX('Financial Profile Monthly'!$C$7:$BV$38,MATCH($B$27,'Financial Profile Monthly'!$B$7:$B$38,0),
MATCH(1,('Financial Profile Monthly'!$C$5:$BV$5=$B30)*('Financial Profile Monthly'!$C$6:$BV$6=M$29),0))="",#N/A,
INDEX('Financial Profile Monthly'!$C$7:$BV$38,MATCH($B$27,'Financial Profile Monthly'!$B$7:$B$38,0),
MATCH(1,('Financial Profile Monthly'!$C$5:$BV$5=$B30)*('Financial Profile Monthly'!$C$6:$BV$6=M$29),0)))</f>
        <v>#N/A</v>
      </c>
      <c r="N30" s="85" t="e">
        <f t="array" ref="N30">IF(INDEX('Financial Profile Monthly'!$C$7:$BV$38,MATCH($B$27,'Financial Profile Monthly'!$B$7:$B$38,0),
MATCH(1,('Financial Profile Monthly'!$C$5:$BV$5=$B30)*('Financial Profile Monthly'!$C$6:$BV$6=N$29),0))="",#N/A,
INDEX('Financial Profile Monthly'!$C$7:$BV$38,MATCH($B$27,'Financial Profile Monthly'!$B$7:$B$38,0),
MATCH(1,('Financial Profile Monthly'!$C$5:$BV$5=$B30)*('Financial Profile Monthly'!$C$6:$BV$6=N$29),0)))</f>
        <v>#N/A</v>
      </c>
    </row>
    <row r="31" spans="2:14" x14ac:dyDescent="0.35">
      <c r="B31" s="43">
        <f>B32-1</f>
        <v>-4</v>
      </c>
      <c r="C31" s="85" t="e">
        <f t="array" ref="C31">IF(INDEX('Financial Profile Monthly'!$C$7:$BV$38,MATCH($B$27,'Financial Profile Monthly'!$B$7:$B$38,0),
MATCH(1,('Financial Profile Monthly'!$C$5:$BV$5=$B31)*('Financial Profile Monthly'!$C$6:$BV$6=C$29),0))="",#N/A,
INDEX('Financial Profile Monthly'!$C$7:$BV$38,MATCH($B$27,'Financial Profile Monthly'!$B$7:$B$38,0),
MATCH(1,('Financial Profile Monthly'!$C$5:$BV$5=$B31)*('Financial Profile Monthly'!$C$6:$BV$6=C$29),0)))</f>
        <v>#N/A</v>
      </c>
      <c r="D31" s="85" t="e">
        <f t="array" ref="D31">IF(INDEX('Financial Profile Monthly'!$C$7:$BV$38,MATCH($B$27,'Financial Profile Monthly'!$B$7:$B$38,0),
MATCH(1,('Financial Profile Monthly'!$C$5:$BV$5=$B31)*('Financial Profile Monthly'!$C$6:$BV$6=D$29),0))="",#N/A,
INDEX('Financial Profile Monthly'!$C$7:$BV$38,MATCH($B$27,'Financial Profile Monthly'!$B$7:$B$38,0),
MATCH(1,('Financial Profile Monthly'!$C$5:$BV$5=$B31)*('Financial Profile Monthly'!$C$6:$BV$6=D$29),0)))</f>
        <v>#N/A</v>
      </c>
      <c r="E31" s="85" t="e">
        <f t="array" ref="E31">IF(INDEX('Financial Profile Monthly'!$C$7:$BV$38,MATCH($B$27,'Financial Profile Monthly'!$B$7:$B$38,0),
MATCH(1,('Financial Profile Monthly'!$C$5:$BV$5=$B31)*('Financial Profile Monthly'!$C$6:$BV$6=E$29),0))="",#N/A,
INDEX('Financial Profile Monthly'!$C$7:$BV$38,MATCH($B$27,'Financial Profile Monthly'!$B$7:$B$38,0),
MATCH(1,('Financial Profile Monthly'!$C$5:$BV$5=$B31)*('Financial Profile Monthly'!$C$6:$BV$6=E$29),0)))</f>
        <v>#N/A</v>
      </c>
      <c r="F31" s="85" t="e">
        <f t="array" ref="F31">IF(INDEX('Financial Profile Monthly'!$C$7:$BV$38,MATCH($B$27,'Financial Profile Monthly'!$B$7:$B$38,0),
MATCH(1,('Financial Profile Monthly'!$C$5:$BV$5=$B31)*('Financial Profile Monthly'!$C$6:$BV$6=F$29),0))="",#N/A,
INDEX('Financial Profile Monthly'!$C$7:$BV$38,MATCH($B$27,'Financial Profile Monthly'!$B$7:$B$38,0),
MATCH(1,('Financial Profile Monthly'!$C$5:$BV$5=$B31)*('Financial Profile Monthly'!$C$6:$BV$6=F$29),0)))</f>
        <v>#N/A</v>
      </c>
      <c r="G31" s="85" t="e">
        <f t="array" ref="G31">IF(INDEX('Financial Profile Monthly'!$C$7:$BV$38,MATCH($B$27,'Financial Profile Monthly'!$B$7:$B$38,0),
MATCH(1,('Financial Profile Monthly'!$C$5:$BV$5=$B31)*('Financial Profile Monthly'!$C$6:$BV$6=G$29),0))="",#N/A,
INDEX('Financial Profile Monthly'!$C$7:$BV$38,MATCH($B$27,'Financial Profile Monthly'!$B$7:$B$38,0),
MATCH(1,('Financial Profile Monthly'!$C$5:$BV$5=$B31)*('Financial Profile Monthly'!$C$6:$BV$6=G$29),0)))</f>
        <v>#N/A</v>
      </c>
      <c r="H31" s="85" t="e">
        <f t="array" ref="H31">IF(INDEX('Financial Profile Monthly'!$C$7:$BV$38,MATCH($B$27,'Financial Profile Monthly'!$B$7:$B$38,0),
MATCH(1,('Financial Profile Monthly'!$C$5:$BV$5=$B31)*('Financial Profile Monthly'!$C$6:$BV$6=H$29),0))="",#N/A,
INDEX('Financial Profile Monthly'!$C$7:$BV$38,MATCH($B$27,'Financial Profile Monthly'!$B$7:$B$38,0),
MATCH(1,('Financial Profile Monthly'!$C$5:$BV$5=$B31)*('Financial Profile Monthly'!$C$6:$BV$6=H$29),0)))</f>
        <v>#N/A</v>
      </c>
      <c r="I31" s="85" t="e">
        <f t="array" ref="I31">IF(INDEX('Financial Profile Monthly'!$C$7:$BV$38,MATCH($B$27,'Financial Profile Monthly'!$B$7:$B$38,0),
MATCH(1,('Financial Profile Monthly'!$C$5:$BV$5=$B31)*('Financial Profile Monthly'!$C$6:$BV$6=I$29),0))="",#N/A,
INDEX('Financial Profile Monthly'!$C$7:$BV$38,MATCH($B$27,'Financial Profile Monthly'!$B$7:$B$38,0),
MATCH(1,('Financial Profile Monthly'!$C$5:$BV$5=$B31)*('Financial Profile Monthly'!$C$6:$BV$6=I$29),0)))</f>
        <v>#N/A</v>
      </c>
      <c r="J31" s="85" t="e">
        <f t="array" ref="J31">IF(INDEX('Financial Profile Monthly'!$C$7:$BV$38,MATCH($B$27,'Financial Profile Monthly'!$B$7:$B$38,0),
MATCH(1,('Financial Profile Monthly'!$C$5:$BV$5=$B31)*('Financial Profile Monthly'!$C$6:$BV$6=J$29),0))="",#N/A,
INDEX('Financial Profile Monthly'!$C$7:$BV$38,MATCH($B$27,'Financial Profile Monthly'!$B$7:$B$38,0),
MATCH(1,('Financial Profile Monthly'!$C$5:$BV$5=$B31)*('Financial Profile Monthly'!$C$6:$BV$6=J$29),0)))</f>
        <v>#N/A</v>
      </c>
      <c r="K31" s="85" t="e">
        <f t="array" ref="K31">IF(INDEX('Financial Profile Monthly'!$C$7:$BV$38,MATCH($B$27,'Financial Profile Monthly'!$B$7:$B$38,0),
MATCH(1,('Financial Profile Monthly'!$C$5:$BV$5=$B31)*('Financial Profile Monthly'!$C$6:$BV$6=K$29),0))="",#N/A,
INDEX('Financial Profile Monthly'!$C$7:$BV$38,MATCH($B$27,'Financial Profile Monthly'!$B$7:$B$38,0),
MATCH(1,('Financial Profile Monthly'!$C$5:$BV$5=$B31)*('Financial Profile Monthly'!$C$6:$BV$6=K$29),0)))</f>
        <v>#N/A</v>
      </c>
      <c r="L31" s="85" t="e">
        <f t="array" ref="L31">IF(INDEX('Financial Profile Monthly'!$C$7:$BV$38,MATCH($B$27,'Financial Profile Monthly'!$B$7:$B$38,0),
MATCH(1,('Financial Profile Monthly'!$C$5:$BV$5=$B31)*('Financial Profile Monthly'!$C$6:$BV$6=L$29),0))="",#N/A,
INDEX('Financial Profile Monthly'!$C$7:$BV$38,MATCH($B$27,'Financial Profile Monthly'!$B$7:$B$38,0),
MATCH(1,('Financial Profile Monthly'!$C$5:$BV$5=$B31)*('Financial Profile Monthly'!$C$6:$BV$6=L$29),0)))</f>
        <v>#N/A</v>
      </c>
      <c r="M31" s="85" t="e">
        <f t="array" ref="M31">IF(INDEX('Financial Profile Monthly'!$C$7:$BV$38,MATCH($B$27,'Financial Profile Monthly'!$B$7:$B$38,0),
MATCH(1,('Financial Profile Monthly'!$C$5:$BV$5=$B31)*('Financial Profile Monthly'!$C$6:$BV$6=M$29),0))="",#N/A,
INDEX('Financial Profile Monthly'!$C$7:$BV$38,MATCH($B$27,'Financial Profile Monthly'!$B$7:$B$38,0),
MATCH(1,('Financial Profile Monthly'!$C$5:$BV$5=$B31)*('Financial Profile Monthly'!$C$6:$BV$6=M$29),0)))</f>
        <v>#N/A</v>
      </c>
      <c r="N31" s="85" t="e">
        <f t="array" ref="N31">IF(INDEX('Financial Profile Monthly'!$C$7:$BV$38,MATCH($B$27,'Financial Profile Monthly'!$B$7:$B$38,0),
MATCH(1,('Financial Profile Monthly'!$C$5:$BV$5=$B31)*('Financial Profile Monthly'!$C$6:$BV$6=N$29),0))="",#N/A,
INDEX('Financial Profile Monthly'!$C$7:$BV$38,MATCH($B$27,'Financial Profile Monthly'!$B$7:$B$38,0),
MATCH(1,('Financial Profile Monthly'!$C$5:$BV$5=$B31)*('Financial Profile Monthly'!$C$6:$BV$6=N$29),0)))</f>
        <v>#N/A</v>
      </c>
    </row>
    <row r="32" spans="2:14" x14ac:dyDescent="0.35">
      <c r="B32" s="43">
        <f>B33-1</f>
        <v>-3</v>
      </c>
      <c r="C32" s="85" t="e">
        <f t="array" ref="C32">IF(INDEX('Financial Profile Monthly'!$C$7:$BV$38,MATCH($B$27,'Financial Profile Monthly'!$B$7:$B$38,0),
MATCH(1,('Financial Profile Monthly'!$C$5:$BV$5=$B32)*('Financial Profile Monthly'!$C$6:$BV$6=C$29),0))="",#N/A,
INDEX('Financial Profile Monthly'!$C$7:$BV$38,MATCH($B$27,'Financial Profile Monthly'!$B$7:$B$38,0),
MATCH(1,('Financial Profile Monthly'!$C$5:$BV$5=$B32)*('Financial Profile Monthly'!$C$6:$BV$6=C$29),0)))</f>
        <v>#N/A</v>
      </c>
      <c r="D32" s="85" t="e">
        <f t="array" ref="D32">IF(INDEX('Financial Profile Monthly'!$C$7:$BV$38,MATCH($B$27,'Financial Profile Monthly'!$B$7:$B$38,0),
MATCH(1,('Financial Profile Monthly'!$C$5:$BV$5=$B32)*('Financial Profile Monthly'!$C$6:$BV$6=D$29),0))="",#N/A,
INDEX('Financial Profile Monthly'!$C$7:$BV$38,MATCH($B$27,'Financial Profile Monthly'!$B$7:$B$38,0),
MATCH(1,('Financial Profile Monthly'!$C$5:$BV$5=$B32)*('Financial Profile Monthly'!$C$6:$BV$6=D$29),0)))</f>
        <v>#N/A</v>
      </c>
      <c r="E32" s="85" t="e">
        <f t="array" ref="E32">IF(INDEX('Financial Profile Monthly'!$C$7:$BV$38,MATCH($B$27,'Financial Profile Monthly'!$B$7:$B$38,0),
MATCH(1,('Financial Profile Monthly'!$C$5:$BV$5=$B32)*('Financial Profile Monthly'!$C$6:$BV$6=E$29),0))="",#N/A,
INDEX('Financial Profile Monthly'!$C$7:$BV$38,MATCH($B$27,'Financial Profile Monthly'!$B$7:$B$38,0),
MATCH(1,('Financial Profile Monthly'!$C$5:$BV$5=$B32)*('Financial Profile Monthly'!$C$6:$BV$6=E$29),0)))</f>
        <v>#N/A</v>
      </c>
      <c r="F32" s="85" t="e">
        <f t="array" ref="F32">IF(INDEX('Financial Profile Monthly'!$C$7:$BV$38,MATCH($B$27,'Financial Profile Monthly'!$B$7:$B$38,0),
MATCH(1,('Financial Profile Monthly'!$C$5:$BV$5=$B32)*('Financial Profile Monthly'!$C$6:$BV$6=F$29),0))="",#N/A,
INDEX('Financial Profile Monthly'!$C$7:$BV$38,MATCH($B$27,'Financial Profile Monthly'!$B$7:$B$38,0),
MATCH(1,('Financial Profile Monthly'!$C$5:$BV$5=$B32)*('Financial Profile Monthly'!$C$6:$BV$6=F$29),0)))</f>
        <v>#N/A</v>
      </c>
      <c r="G32" s="85" t="e">
        <f t="array" ref="G32">IF(INDEX('Financial Profile Monthly'!$C$7:$BV$38,MATCH($B$27,'Financial Profile Monthly'!$B$7:$B$38,0),
MATCH(1,('Financial Profile Monthly'!$C$5:$BV$5=$B32)*('Financial Profile Monthly'!$C$6:$BV$6=G$29),0))="",#N/A,
INDEX('Financial Profile Monthly'!$C$7:$BV$38,MATCH($B$27,'Financial Profile Monthly'!$B$7:$B$38,0),
MATCH(1,('Financial Profile Monthly'!$C$5:$BV$5=$B32)*('Financial Profile Monthly'!$C$6:$BV$6=G$29),0)))</f>
        <v>#N/A</v>
      </c>
      <c r="H32" s="85" t="e">
        <f t="array" ref="H32">IF(INDEX('Financial Profile Monthly'!$C$7:$BV$38,MATCH($B$27,'Financial Profile Monthly'!$B$7:$B$38,0),
MATCH(1,('Financial Profile Monthly'!$C$5:$BV$5=$B32)*('Financial Profile Monthly'!$C$6:$BV$6=H$29),0))="",#N/A,
INDEX('Financial Profile Monthly'!$C$7:$BV$38,MATCH($B$27,'Financial Profile Monthly'!$B$7:$B$38,0),
MATCH(1,('Financial Profile Monthly'!$C$5:$BV$5=$B32)*('Financial Profile Monthly'!$C$6:$BV$6=H$29),0)))</f>
        <v>#N/A</v>
      </c>
      <c r="I32" s="85" t="e">
        <f t="array" ref="I32">IF(INDEX('Financial Profile Monthly'!$C$7:$BV$38,MATCH($B$27,'Financial Profile Monthly'!$B$7:$B$38,0),
MATCH(1,('Financial Profile Monthly'!$C$5:$BV$5=$B32)*('Financial Profile Monthly'!$C$6:$BV$6=I$29),0))="",#N/A,
INDEX('Financial Profile Monthly'!$C$7:$BV$38,MATCH($B$27,'Financial Profile Monthly'!$B$7:$B$38,0),
MATCH(1,('Financial Profile Monthly'!$C$5:$BV$5=$B32)*('Financial Profile Monthly'!$C$6:$BV$6=I$29),0)))</f>
        <v>#N/A</v>
      </c>
      <c r="J32" s="85" t="e">
        <f t="array" ref="J32">IF(INDEX('Financial Profile Monthly'!$C$7:$BV$38,MATCH($B$27,'Financial Profile Monthly'!$B$7:$B$38,0),
MATCH(1,('Financial Profile Monthly'!$C$5:$BV$5=$B32)*('Financial Profile Monthly'!$C$6:$BV$6=J$29),0))="",#N/A,
INDEX('Financial Profile Monthly'!$C$7:$BV$38,MATCH($B$27,'Financial Profile Monthly'!$B$7:$B$38,0),
MATCH(1,('Financial Profile Monthly'!$C$5:$BV$5=$B32)*('Financial Profile Monthly'!$C$6:$BV$6=J$29),0)))</f>
        <v>#N/A</v>
      </c>
      <c r="K32" s="85" t="e">
        <f t="array" ref="K32">IF(INDEX('Financial Profile Monthly'!$C$7:$BV$38,MATCH($B$27,'Financial Profile Monthly'!$B$7:$B$38,0),
MATCH(1,('Financial Profile Monthly'!$C$5:$BV$5=$B32)*('Financial Profile Monthly'!$C$6:$BV$6=K$29),0))="",#N/A,
INDEX('Financial Profile Monthly'!$C$7:$BV$38,MATCH($B$27,'Financial Profile Monthly'!$B$7:$B$38,0),
MATCH(1,('Financial Profile Monthly'!$C$5:$BV$5=$B32)*('Financial Profile Monthly'!$C$6:$BV$6=K$29),0)))</f>
        <v>#N/A</v>
      </c>
      <c r="L32" s="85" t="e">
        <f t="array" ref="L32">IF(INDEX('Financial Profile Monthly'!$C$7:$BV$38,MATCH($B$27,'Financial Profile Monthly'!$B$7:$B$38,0),
MATCH(1,('Financial Profile Monthly'!$C$5:$BV$5=$B32)*('Financial Profile Monthly'!$C$6:$BV$6=L$29),0))="",#N/A,
INDEX('Financial Profile Monthly'!$C$7:$BV$38,MATCH($B$27,'Financial Profile Monthly'!$B$7:$B$38,0),
MATCH(1,('Financial Profile Monthly'!$C$5:$BV$5=$B32)*('Financial Profile Monthly'!$C$6:$BV$6=L$29),0)))</f>
        <v>#N/A</v>
      </c>
      <c r="M32" s="85" t="e">
        <f t="array" ref="M32">IF(INDEX('Financial Profile Monthly'!$C$7:$BV$38,MATCH($B$27,'Financial Profile Monthly'!$B$7:$B$38,0),
MATCH(1,('Financial Profile Monthly'!$C$5:$BV$5=$B32)*('Financial Profile Monthly'!$C$6:$BV$6=M$29),0))="",#N/A,
INDEX('Financial Profile Monthly'!$C$7:$BV$38,MATCH($B$27,'Financial Profile Monthly'!$B$7:$B$38,0),
MATCH(1,('Financial Profile Monthly'!$C$5:$BV$5=$B32)*('Financial Profile Monthly'!$C$6:$BV$6=M$29),0)))</f>
        <v>#N/A</v>
      </c>
      <c r="N32" s="85" t="e">
        <f t="array" ref="N32">IF(INDEX('Financial Profile Monthly'!$C$7:$BV$38,MATCH($B$27,'Financial Profile Monthly'!$B$7:$B$38,0),
MATCH(1,('Financial Profile Monthly'!$C$5:$BV$5=$B32)*('Financial Profile Monthly'!$C$6:$BV$6=N$29),0))="",#N/A,
INDEX('Financial Profile Monthly'!$C$7:$BV$38,MATCH($B$27,'Financial Profile Monthly'!$B$7:$B$38,0),
MATCH(1,('Financial Profile Monthly'!$C$5:$BV$5=$B32)*('Financial Profile Monthly'!$C$6:$BV$6=N$29),0)))</f>
        <v>#N/A</v>
      </c>
    </row>
    <row r="33" spans="2:14" x14ac:dyDescent="0.35">
      <c r="B33" s="43">
        <f>B34-1</f>
        <v>-2</v>
      </c>
      <c r="C33" s="85" t="e">
        <f t="array" ref="C33">IF(INDEX('Financial Profile Monthly'!$C$7:$BV$38,MATCH($B$27,'Financial Profile Monthly'!$B$7:$B$38,0),
MATCH(1,('Financial Profile Monthly'!$C$5:$BV$5=$B33)*('Financial Profile Monthly'!$C$6:$BV$6=C$29),0))="",#N/A,
INDEX('Financial Profile Monthly'!$C$7:$BV$38,MATCH($B$27,'Financial Profile Monthly'!$B$7:$B$38,0),
MATCH(1,('Financial Profile Monthly'!$C$5:$BV$5=$B33)*('Financial Profile Monthly'!$C$6:$BV$6=C$29),0)))</f>
        <v>#N/A</v>
      </c>
      <c r="D33" s="85" t="e">
        <f t="array" ref="D33">IF(INDEX('Financial Profile Monthly'!$C$7:$BV$38,MATCH($B$27,'Financial Profile Monthly'!$B$7:$B$38,0),
MATCH(1,('Financial Profile Monthly'!$C$5:$BV$5=$B33)*('Financial Profile Monthly'!$C$6:$BV$6=D$29),0))="",#N/A,
INDEX('Financial Profile Monthly'!$C$7:$BV$38,MATCH($B$27,'Financial Profile Monthly'!$B$7:$B$38,0),
MATCH(1,('Financial Profile Monthly'!$C$5:$BV$5=$B33)*('Financial Profile Monthly'!$C$6:$BV$6=D$29),0)))</f>
        <v>#N/A</v>
      </c>
      <c r="E33" s="85" t="e">
        <f t="array" ref="E33">IF(INDEX('Financial Profile Monthly'!$C$7:$BV$38,MATCH($B$27,'Financial Profile Monthly'!$B$7:$B$38,0),
MATCH(1,('Financial Profile Monthly'!$C$5:$BV$5=$B33)*('Financial Profile Monthly'!$C$6:$BV$6=E$29),0))="",#N/A,
INDEX('Financial Profile Monthly'!$C$7:$BV$38,MATCH($B$27,'Financial Profile Monthly'!$B$7:$B$38,0),
MATCH(1,('Financial Profile Monthly'!$C$5:$BV$5=$B33)*('Financial Profile Monthly'!$C$6:$BV$6=E$29),0)))</f>
        <v>#N/A</v>
      </c>
      <c r="F33" s="85" t="e">
        <f t="array" ref="F33">IF(INDEX('Financial Profile Monthly'!$C$7:$BV$38,MATCH($B$27,'Financial Profile Monthly'!$B$7:$B$38,0),
MATCH(1,('Financial Profile Monthly'!$C$5:$BV$5=$B33)*('Financial Profile Monthly'!$C$6:$BV$6=F$29),0))="",#N/A,
INDEX('Financial Profile Monthly'!$C$7:$BV$38,MATCH($B$27,'Financial Profile Monthly'!$B$7:$B$38,0),
MATCH(1,('Financial Profile Monthly'!$C$5:$BV$5=$B33)*('Financial Profile Monthly'!$C$6:$BV$6=F$29),0)))</f>
        <v>#N/A</v>
      </c>
      <c r="G33" s="85" t="e">
        <f t="array" ref="G33">IF(INDEX('Financial Profile Monthly'!$C$7:$BV$38,MATCH($B$27,'Financial Profile Monthly'!$B$7:$B$38,0),
MATCH(1,('Financial Profile Monthly'!$C$5:$BV$5=$B33)*('Financial Profile Monthly'!$C$6:$BV$6=G$29),0))="",#N/A,
INDEX('Financial Profile Monthly'!$C$7:$BV$38,MATCH($B$27,'Financial Profile Monthly'!$B$7:$B$38,0),
MATCH(1,('Financial Profile Monthly'!$C$5:$BV$5=$B33)*('Financial Profile Monthly'!$C$6:$BV$6=G$29),0)))</f>
        <v>#N/A</v>
      </c>
      <c r="H33" s="85" t="e">
        <f t="array" ref="H33">IF(INDEX('Financial Profile Monthly'!$C$7:$BV$38,MATCH($B$27,'Financial Profile Monthly'!$B$7:$B$38,0),
MATCH(1,('Financial Profile Monthly'!$C$5:$BV$5=$B33)*('Financial Profile Monthly'!$C$6:$BV$6=H$29),0))="",#N/A,
INDEX('Financial Profile Monthly'!$C$7:$BV$38,MATCH($B$27,'Financial Profile Monthly'!$B$7:$B$38,0),
MATCH(1,('Financial Profile Monthly'!$C$5:$BV$5=$B33)*('Financial Profile Monthly'!$C$6:$BV$6=H$29),0)))</f>
        <v>#N/A</v>
      </c>
      <c r="I33" s="85" t="e">
        <f t="array" ref="I33">IF(INDEX('Financial Profile Monthly'!$C$7:$BV$38,MATCH($B$27,'Financial Profile Monthly'!$B$7:$B$38,0),
MATCH(1,('Financial Profile Monthly'!$C$5:$BV$5=$B33)*('Financial Profile Monthly'!$C$6:$BV$6=I$29),0))="",#N/A,
INDEX('Financial Profile Monthly'!$C$7:$BV$38,MATCH($B$27,'Financial Profile Monthly'!$B$7:$B$38,0),
MATCH(1,('Financial Profile Monthly'!$C$5:$BV$5=$B33)*('Financial Profile Monthly'!$C$6:$BV$6=I$29),0)))</f>
        <v>#N/A</v>
      </c>
      <c r="J33" s="85" t="e">
        <f t="array" ref="J33">IF(INDEX('Financial Profile Monthly'!$C$7:$BV$38,MATCH($B$27,'Financial Profile Monthly'!$B$7:$B$38,0),
MATCH(1,('Financial Profile Monthly'!$C$5:$BV$5=$B33)*('Financial Profile Monthly'!$C$6:$BV$6=J$29),0))="",#N/A,
INDEX('Financial Profile Monthly'!$C$7:$BV$38,MATCH($B$27,'Financial Profile Monthly'!$B$7:$B$38,0),
MATCH(1,('Financial Profile Monthly'!$C$5:$BV$5=$B33)*('Financial Profile Monthly'!$C$6:$BV$6=J$29),0)))</f>
        <v>#N/A</v>
      </c>
      <c r="K33" s="85" t="e">
        <f t="array" ref="K33">IF(INDEX('Financial Profile Monthly'!$C$7:$BV$38,MATCH($B$27,'Financial Profile Monthly'!$B$7:$B$38,0),
MATCH(1,('Financial Profile Monthly'!$C$5:$BV$5=$B33)*('Financial Profile Monthly'!$C$6:$BV$6=K$29),0))="",#N/A,
INDEX('Financial Profile Monthly'!$C$7:$BV$38,MATCH($B$27,'Financial Profile Monthly'!$B$7:$B$38,0),
MATCH(1,('Financial Profile Monthly'!$C$5:$BV$5=$B33)*('Financial Profile Monthly'!$C$6:$BV$6=K$29),0)))</f>
        <v>#N/A</v>
      </c>
      <c r="L33" s="85" t="e">
        <f t="array" ref="L33">IF(INDEX('Financial Profile Monthly'!$C$7:$BV$38,MATCH($B$27,'Financial Profile Monthly'!$B$7:$B$38,0),
MATCH(1,('Financial Profile Monthly'!$C$5:$BV$5=$B33)*('Financial Profile Monthly'!$C$6:$BV$6=L$29),0))="",#N/A,
INDEX('Financial Profile Monthly'!$C$7:$BV$38,MATCH($B$27,'Financial Profile Monthly'!$B$7:$B$38,0),
MATCH(1,('Financial Profile Monthly'!$C$5:$BV$5=$B33)*('Financial Profile Monthly'!$C$6:$BV$6=L$29),0)))</f>
        <v>#N/A</v>
      </c>
      <c r="M33" s="85" t="e">
        <f t="array" ref="M33">IF(INDEX('Financial Profile Monthly'!$C$7:$BV$38,MATCH($B$27,'Financial Profile Monthly'!$B$7:$B$38,0),
MATCH(1,('Financial Profile Monthly'!$C$5:$BV$5=$B33)*('Financial Profile Monthly'!$C$6:$BV$6=M$29),0))="",#N/A,
INDEX('Financial Profile Monthly'!$C$7:$BV$38,MATCH($B$27,'Financial Profile Monthly'!$B$7:$B$38,0),
MATCH(1,('Financial Profile Monthly'!$C$5:$BV$5=$B33)*('Financial Profile Monthly'!$C$6:$BV$6=M$29),0)))</f>
        <v>#N/A</v>
      </c>
      <c r="N33" s="85" t="e">
        <f t="array" ref="N33">IF(INDEX('Financial Profile Monthly'!$C$7:$BV$38,MATCH($B$27,'Financial Profile Monthly'!$B$7:$B$38,0),
MATCH(1,('Financial Profile Monthly'!$C$5:$BV$5=$B33)*('Financial Profile Monthly'!$C$6:$BV$6=N$29),0))="",#N/A,
INDEX('Financial Profile Monthly'!$C$7:$BV$38,MATCH($B$27,'Financial Profile Monthly'!$B$7:$B$38,0),
MATCH(1,('Financial Profile Monthly'!$C$5:$BV$5=$B33)*('Financial Profile Monthly'!$C$6:$BV$6=N$29),0)))</f>
        <v>#N/A</v>
      </c>
    </row>
    <row r="34" spans="2:14" x14ac:dyDescent="0.35">
      <c r="B34" s="43">
        <f>B35-1</f>
        <v>-1</v>
      </c>
      <c r="C34" s="85" t="e">
        <f t="array" ref="C34">IF(INDEX('Financial Profile Monthly'!$C$7:$BV$38,MATCH($B$27,'Financial Profile Monthly'!$B$7:$B$38,0),
MATCH(1,('Financial Profile Monthly'!$C$5:$BV$5=$B34)*('Financial Profile Monthly'!$C$6:$BV$6=C$29),0))="",#N/A,
INDEX('Financial Profile Monthly'!$C$7:$BV$38,MATCH($B$27,'Financial Profile Monthly'!$B$7:$B$38,0),
MATCH(1,('Financial Profile Monthly'!$C$5:$BV$5=$B34)*('Financial Profile Monthly'!$C$6:$BV$6=C$29),0)))</f>
        <v>#N/A</v>
      </c>
      <c r="D34" s="85" t="e">
        <f t="array" ref="D34">IF(INDEX('Financial Profile Monthly'!$C$7:$BV$38,MATCH($B$27,'Financial Profile Monthly'!$B$7:$B$38,0),
MATCH(1,('Financial Profile Monthly'!$C$5:$BV$5=$B34)*('Financial Profile Monthly'!$C$6:$BV$6=D$29),0))="",#N/A,
INDEX('Financial Profile Monthly'!$C$7:$BV$38,MATCH($B$27,'Financial Profile Monthly'!$B$7:$B$38,0),
MATCH(1,('Financial Profile Monthly'!$C$5:$BV$5=$B34)*('Financial Profile Monthly'!$C$6:$BV$6=D$29),0)))</f>
        <v>#N/A</v>
      </c>
      <c r="E34" s="85" t="e">
        <f t="array" ref="E34">IF(INDEX('Financial Profile Monthly'!$C$7:$BV$38,MATCH($B$27,'Financial Profile Monthly'!$B$7:$B$38,0),
MATCH(1,('Financial Profile Monthly'!$C$5:$BV$5=$B34)*('Financial Profile Monthly'!$C$6:$BV$6=E$29),0))="",#N/A,
INDEX('Financial Profile Monthly'!$C$7:$BV$38,MATCH($B$27,'Financial Profile Monthly'!$B$7:$B$38,0),
MATCH(1,('Financial Profile Monthly'!$C$5:$BV$5=$B34)*('Financial Profile Monthly'!$C$6:$BV$6=E$29),0)))</f>
        <v>#N/A</v>
      </c>
      <c r="F34" s="85" t="e">
        <f t="array" ref="F34">IF(INDEX('Financial Profile Monthly'!$C$7:$BV$38,MATCH($B$27,'Financial Profile Monthly'!$B$7:$B$38,0),
MATCH(1,('Financial Profile Monthly'!$C$5:$BV$5=$B34)*('Financial Profile Monthly'!$C$6:$BV$6=F$29),0))="",#N/A,
INDEX('Financial Profile Monthly'!$C$7:$BV$38,MATCH($B$27,'Financial Profile Monthly'!$B$7:$B$38,0),
MATCH(1,('Financial Profile Monthly'!$C$5:$BV$5=$B34)*('Financial Profile Monthly'!$C$6:$BV$6=F$29),0)))</f>
        <v>#N/A</v>
      </c>
      <c r="G34" s="85" t="e">
        <f t="array" ref="G34">IF(INDEX('Financial Profile Monthly'!$C$7:$BV$38,MATCH($B$27,'Financial Profile Monthly'!$B$7:$B$38,0),
MATCH(1,('Financial Profile Monthly'!$C$5:$BV$5=$B34)*('Financial Profile Monthly'!$C$6:$BV$6=G$29),0))="",#N/A,
INDEX('Financial Profile Monthly'!$C$7:$BV$38,MATCH($B$27,'Financial Profile Monthly'!$B$7:$B$38,0),
MATCH(1,('Financial Profile Monthly'!$C$5:$BV$5=$B34)*('Financial Profile Monthly'!$C$6:$BV$6=G$29),0)))</f>
        <v>#N/A</v>
      </c>
      <c r="H34" s="85" t="e">
        <f t="array" ref="H34">IF(INDEX('Financial Profile Monthly'!$C$7:$BV$38,MATCH($B$27,'Financial Profile Monthly'!$B$7:$B$38,0),
MATCH(1,('Financial Profile Monthly'!$C$5:$BV$5=$B34)*('Financial Profile Monthly'!$C$6:$BV$6=H$29),0))="",#N/A,
INDEX('Financial Profile Monthly'!$C$7:$BV$38,MATCH($B$27,'Financial Profile Monthly'!$B$7:$B$38,0),
MATCH(1,('Financial Profile Monthly'!$C$5:$BV$5=$B34)*('Financial Profile Monthly'!$C$6:$BV$6=H$29),0)))</f>
        <v>#N/A</v>
      </c>
      <c r="I34" s="85" t="e">
        <f t="array" ref="I34">IF(INDEX('Financial Profile Monthly'!$C$7:$BV$38,MATCH($B$27,'Financial Profile Monthly'!$B$7:$B$38,0),
MATCH(1,('Financial Profile Monthly'!$C$5:$BV$5=$B34)*('Financial Profile Monthly'!$C$6:$BV$6=I$29),0))="",#N/A,
INDEX('Financial Profile Monthly'!$C$7:$BV$38,MATCH($B$27,'Financial Profile Monthly'!$B$7:$B$38,0),
MATCH(1,('Financial Profile Monthly'!$C$5:$BV$5=$B34)*('Financial Profile Monthly'!$C$6:$BV$6=I$29),0)))</f>
        <v>#N/A</v>
      </c>
      <c r="J34" s="85" t="e">
        <f t="array" ref="J34">IF(INDEX('Financial Profile Monthly'!$C$7:$BV$38,MATCH($B$27,'Financial Profile Monthly'!$B$7:$B$38,0),
MATCH(1,('Financial Profile Monthly'!$C$5:$BV$5=$B34)*('Financial Profile Monthly'!$C$6:$BV$6=J$29),0))="",#N/A,
INDEX('Financial Profile Monthly'!$C$7:$BV$38,MATCH($B$27,'Financial Profile Monthly'!$B$7:$B$38,0),
MATCH(1,('Financial Profile Monthly'!$C$5:$BV$5=$B34)*('Financial Profile Monthly'!$C$6:$BV$6=J$29),0)))</f>
        <v>#N/A</v>
      </c>
      <c r="K34" s="85" t="e">
        <f t="array" ref="K34">IF(INDEX('Financial Profile Monthly'!$C$7:$BV$38,MATCH($B$27,'Financial Profile Monthly'!$B$7:$B$38,0),
MATCH(1,('Financial Profile Monthly'!$C$5:$BV$5=$B34)*('Financial Profile Monthly'!$C$6:$BV$6=K$29),0))="",#N/A,
INDEX('Financial Profile Monthly'!$C$7:$BV$38,MATCH($B$27,'Financial Profile Monthly'!$B$7:$B$38,0),
MATCH(1,('Financial Profile Monthly'!$C$5:$BV$5=$B34)*('Financial Profile Monthly'!$C$6:$BV$6=K$29),0)))</f>
        <v>#N/A</v>
      </c>
      <c r="L34" s="85" t="e">
        <f t="array" ref="L34">IF(INDEX('Financial Profile Monthly'!$C$7:$BV$38,MATCH($B$27,'Financial Profile Monthly'!$B$7:$B$38,0),
MATCH(1,('Financial Profile Monthly'!$C$5:$BV$5=$B34)*('Financial Profile Monthly'!$C$6:$BV$6=L$29),0))="",#N/A,
INDEX('Financial Profile Monthly'!$C$7:$BV$38,MATCH($B$27,'Financial Profile Monthly'!$B$7:$B$38,0),
MATCH(1,('Financial Profile Monthly'!$C$5:$BV$5=$B34)*('Financial Profile Monthly'!$C$6:$BV$6=L$29),0)))</f>
        <v>#N/A</v>
      </c>
      <c r="M34" s="85" t="e">
        <f t="array" ref="M34">IF(INDEX('Financial Profile Monthly'!$C$7:$BV$38,MATCH($B$27,'Financial Profile Monthly'!$B$7:$B$38,0),
MATCH(1,('Financial Profile Monthly'!$C$5:$BV$5=$B34)*('Financial Profile Monthly'!$C$6:$BV$6=M$29),0))="",#N/A,
INDEX('Financial Profile Monthly'!$C$7:$BV$38,MATCH($B$27,'Financial Profile Monthly'!$B$7:$B$38,0),
MATCH(1,('Financial Profile Monthly'!$C$5:$BV$5=$B34)*('Financial Profile Monthly'!$C$6:$BV$6=M$29),0)))</f>
        <v>#N/A</v>
      </c>
      <c r="N34" s="85" t="e">
        <f t="array" ref="N34">IF(INDEX('Financial Profile Monthly'!$C$7:$BV$38,MATCH($B$27,'Financial Profile Monthly'!$B$7:$B$38,0),
MATCH(1,('Financial Profile Monthly'!$C$5:$BV$5=$B34)*('Financial Profile Monthly'!$C$6:$BV$6=N$29),0))="",#N/A,
INDEX('Financial Profile Monthly'!$C$7:$BV$38,MATCH($B$27,'Financial Profile Monthly'!$B$7:$B$38,0),
MATCH(1,('Financial Profile Monthly'!$C$5:$BV$5=$B34)*('Financial Profile Monthly'!$C$6:$BV$6=N$29),0)))</f>
        <v>#N/A</v>
      </c>
    </row>
    <row r="35" spans="2:14" x14ac:dyDescent="0.35">
      <c r="B35" s="43">
        <f>'General Inputs'!$C$14</f>
        <v>0</v>
      </c>
      <c r="C35" s="85" t="e">
        <f t="array" ref="C35">IF(INDEX('Financial Profile Monthly'!$C$7:$BV$38,MATCH($B$27,'Financial Profile Monthly'!$B$7:$B$38,0),
MATCH(1,('Financial Profile Monthly'!$C$5:$BV$5=$B35)*('Financial Profile Monthly'!$C$6:$BV$6=C$29),0))="",#N/A,
INDEX('Financial Profile Monthly'!$C$7:$BV$38,MATCH($B$27,'Financial Profile Monthly'!$B$7:$B$38,0),
MATCH(1,('Financial Profile Monthly'!$C$5:$BV$5=$B35)*('Financial Profile Monthly'!$C$6:$BV$6=C$29),0)))</f>
        <v>#N/A</v>
      </c>
      <c r="D35" s="85" t="e">
        <f t="array" ref="D35">IF(INDEX('Financial Profile Monthly'!$C$7:$BV$38,MATCH($B$27,'Financial Profile Monthly'!$B$7:$B$38,0),
MATCH(1,('Financial Profile Monthly'!$C$5:$BV$5=$B35)*('Financial Profile Monthly'!$C$6:$BV$6=D$29),0))="",#N/A,
INDEX('Financial Profile Monthly'!$C$7:$BV$38,MATCH($B$27,'Financial Profile Monthly'!$B$7:$B$38,0),
MATCH(1,('Financial Profile Monthly'!$C$5:$BV$5=$B35)*('Financial Profile Monthly'!$C$6:$BV$6=D$29),0)))</f>
        <v>#N/A</v>
      </c>
      <c r="E35" s="85" t="e">
        <f t="array" ref="E35">IF(INDEX('Financial Profile Monthly'!$C$7:$BV$38,MATCH($B$27,'Financial Profile Monthly'!$B$7:$B$38,0),
MATCH(1,('Financial Profile Monthly'!$C$5:$BV$5=$B35)*('Financial Profile Monthly'!$C$6:$BV$6=E$29),0))="",#N/A,
INDEX('Financial Profile Monthly'!$C$7:$BV$38,MATCH($B$27,'Financial Profile Monthly'!$B$7:$B$38,0),
MATCH(1,('Financial Profile Monthly'!$C$5:$BV$5=$B35)*('Financial Profile Monthly'!$C$6:$BV$6=E$29),0)))</f>
        <v>#N/A</v>
      </c>
      <c r="F35" s="85" t="e">
        <f t="array" ref="F35">IF(INDEX('Financial Profile Monthly'!$C$7:$BV$38,MATCH($B$27,'Financial Profile Monthly'!$B$7:$B$38,0),
MATCH(1,('Financial Profile Monthly'!$C$5:$BV$5=$B35)*('Financial Profile Monthly'!$C$6:$BV$6=F$29),0))="",#N/A,
INDEX('Financial Profile Monthly'!$C$7:$BV$38,MATCH($B$27,'Financial Profile Monthly'!$B$7:$B$38,0),
MATCH(1,('Financial Profile Monthly'!$C$5:$BV$5=$B35)*('Financial Profile Monthly'!$C$6:$BV$6=F$29),0)))</f>
        <v>#N/A</v>
      </c>
      <c r="G35" s="85" t="e">
        <f t="array" ref="G35">IF(INDEX('Financial Profile Monthly'!$C$7:$BV$38,MATCH($B$27,'Financial Profile Monthly'!$B$7:$B$38,0),
MATCH(1,('Financial Profile Monthly'!$C$5:$BV$5=$B35)*('Financial Profile Monthly'!$C$6:$BV$6=G$29),0))="",#N/A,
INDEX('Financial Profile Monthly'!$C$7:$BV$38,MATCH($B$27,'Financial Profile Monthly'!$B$7:$B$38,0),
MATCH(1,('Financial Profile Monthly'!$C$5:$BV$5=$B35)*('Financial Profile Monthly'!$C$6:$BV$6=G$29),0)))</f>
        <v>#N/A</v>
      </c>
      <c r="H35" s="85" t="e">
        <f t="array" ref="H35">IF(INDEX('Financial Profile Monthly'!$C$7:$BV$38,MATCH($B$27,'Financial Profile Monthly'!$B$7:$B$38,0),
MATCH(1,('Financial Profile Monthly'!$C$5:$BV$5=$B35)*('Financial Profile Monthly'!$C$6:$BV$6=H$29),0))="",#N/A,
INDEX('Financial Profile Monthly'!$C$7:$BV$38,MATCH($B$27,'Financial Profile Monthly'!$B$7:$B$38,0),
MATCH(1,('Financial Profile Monthly'!$C$5:$BV$5=$B35)*('Financial Profile Monthly'!$C$6:$BV$6=H$29),0)))</f>
        <v>#N/A</v>
      </c>
      <c r="I35" s="85" t="e">
        <f t="array" ref="I35">IF(INDEX('Financial Profile Monthly'!$C$7:$BV$38,MATCH($B$27,'Financial Profile Monthly'!$B$7:$B$38,0),
MATCH(1,('Financial Profile Monthly'!$C$5:$BV$5=$B35)*('Financial Profile Monthly'!$C$6:$BV$6=I$29),0))="",#N/A,
INDEX('Financial Profile Monthly'!$C$7:$BV$38,MATCH($B$27,'Financial Profile Monthly'!$B$7:$B$38,0),
MATCH(1,('Financial Profile Monthly'!$C$5:$BV$5=$B35)*('Financial Profile Monthly'!$C$6:$BV$6=I$29),0)))</f>
        <v>#N/A</v>
      </c>
      <c r="J35" s="85" t="e">
        <f t="array" ref="J35">IF(INDEX('Financial Profile Monthly'!$C$7:$BV$38,MATCH($B$27,'Financial Profile Monthly'!$B$7:$B$38,0),
MATCH(1,('Financial Profile Monthly'!$C$5:$BV$5=$B35)*('Financial Profile Monthly'!$C$6:$BV$6=J$29),0))="",#N/A,
INDEX('Financial Profile Monthly'!$C$7:$BV$38,MATCH($B$27,'Financial Profile Monthly'!$B$7:$B$38,0),
MATCH(1,('Financial Profile Monthly'!$C$5:$BV$5=$B35)*('Financial Profile Monthly'!$C$6:$BV$6=J$29),0)))</f>
        <v>#N/A</v>
      </c>
      <c r="K35" s="85" t="e">
        <f t="array" ref="K35">IF(INDEX('Financial Profile Monthly'!$C$7:$BV$38,MATCH($B$27,'Financial Profile Monthly'!$B$7:$B$38,0),
MATCH(1,('Financial Profile Monthly'!$C$5:$BV$5=$B35)*('Financial Profile Monthly'!$C$6:$BV$6=K$29),0))="",#N/A,
INDEX('Financial Profile Monthly'!$C$7:$BV$38,MATCH($B$27,'Financial Profile Monthly'!$B$7:$B$38,0),
MATCH(1,('Financial Profile Monthly'!$C$5:$BV$5=$B35)*('Financial Profile Monthly'!$C$6:$BV$6=K$29),0)))</f>
        <v>#N/A</v>
      </c>
      <c r="L35" s="85" t="e">
        <f t="array" ref="L35">IF(INDEX('Financial Profile Monthly'!$C$7:$BV$38,MATCH($B$27,'Financial Profile Monthly'!$B$7:$B$38,0),
MATCH(1,('Financial Profile Monthly'!$C$5:$BV$5=$B35)*('Financial Profile Monthly'!$C$6:$BV$6=L$29),0))="",#N/A,
INDEX('Financial Profile Monthly'!$C$7:$BV$38,MATCH($B$27,'Financial Profile Monthly'!$B$7:$B$38,0),
MATCH(1,('Financial Profile Monthly'!$C$5:$BV$5=$B35)*('Financial Profile Monthly'!$C$6:$BV$6=L$29),0)))</f>
        <v>#N/A</v>
      </c>
      <c r="M35" s="85" t="e">
        <f t="array" ref="M35">IF(INDEX('Financial Profile Monthly'!$C$7:$BV$38,MATCH($B$27,'Financial Profile Monthly'!$B$7:$B$38,0),
MATCH(1,('Financial Profile Monthly'!$C$5:$BV$5=$B35)*('Financial Profile Monthly'!$C$6:$BV$6=M$29),0))="",#N/A,
INDEX('Financial Profile Monthly'!$C$7:$BV$38,MATCH($B$27,'Financial Profile Monthly'!$B$7:$B$38,0),
MATCH(1,('Financial Profile Monthly'!$C$5:$BV$5=$B35)*('Financial Profile Monthly'!$C$6:$BV$6=M$29),0)))</f>
        <v>#N/A</v>
      </c>
      <c r="N35" s="85" t="e">
        <f t="array" ref="N35">IF(INDEX('Financial Profile Monthly'!$C$7:$BV$38,MATCH($B$27,'Financial Profile Monthly'!$B$7:$B$38,0),
MATCH(1,('Financial Profile Monthly'!$C$5:$BV$5=$B35)*('Financial Profile Monthly'!$C$6:$BV$6=N$29),0))="",#N/A,
INDEX('Financial Profile Monthly'!$C$7:$BV$38,MATCH($B$27,'Financial Profile Monthly'!$B$7:$B$38,0),
MATCH(1,('Financial Profile Monthly'!$C$5:$BV$5=$B35)*('Financial Profile Monthly'!$C$6:$BV$6=N$29),0)))</f>
        <v>#N/A</v>
      </c>
    </row>
    <row r="37" spans="2:14" x14ac:dyDescent="0.35">
      <c r="B37" s="91" t="str">
        <f>'Financial Charts'!C5</f>
        <v>Year-to-Date Through  Results in Dollars, by Year</v>
      </c>
      <c r="C37" s="86"/>
      <c r="D37" s="86"/>
      <c r="E37" s="87"/>
      <c r="F37" s="86"/>
      <c r="G37" s="86"/>
      <c r="H37" s="87"/>
      <c r="I37" s="86"/>
      <c r="J37" s="86"/>
      <c r="K37" s="86"/>
      <c r="L37" s="86"/>
      <c r="M37" s="86"/>
      <c r="N37" s="88"/>
    </row>
    <row r="39" spans="2:14" x14ac:dyDescent="0.35">
      <c r="B39" s="196" t="s">
        <v>87</v>
      </c>
      <c r="C39" s="197"/>
      <c r="D39" s="197"/>
      <c r="E39" s="198"/>
      <c r="F39" s="154">
        <f>G39-1</f>
        <v>-5</v>
      </c>
      <c r="G39" s="154">
        <f>H39-1</f>
        <v>-4</v>
      </c>
      <c r="H39" s="154">
        <f>I39-1</f>
        <v>-3</v>
      </c>
      <c r="I39" s="154">
        <f>J39-1</f>
        <v>-2</v>
      </c>
      <c r="J39" s="154">
        <f>K39-1</f>
        <v>-1</v>
      </c>
      <c r="K39" s="154">
        <f>'General Inputs'!$C$14</f>
        <v>0</v>
      </c>
    </row>
    <row r="40" spans="2:14" x14ac:dyDescent="0.35">
      <c r="B40" s="199" t="str">
        <f>'Financial Profile YTD'!B25</f>
        <v>Total Revenues Less Returns and Allowances</v>
      </c>
      <c r="C40" s="200"/>
      <c r="D40" s="200"/>
      <c r="E40" s="201"/>
      <c r="F40" s="85" t="e">
        <f>IF('Financial Profile YTD'!C25="",#N/A,'Financial Profile YTD'!C25)</f>
        <v>#N/A</v>
      </c>
      <c r="G40" s="85" t="e">
        <f>IF('Financial Profile YTD'!D25="",#N/A,'Financial Profile YTD'!D25)</f>
        <v>#N/A</v>
      </c>
      <c r="H40" s="85" t="e">
        <f>IF('Financial Profile YTD'!E25="",#N/A,'Financial Profile YTD'!E25)</f>
        <v>#N/A</v>
      </c>
      <c r="I40" s="85" t="e">
        <f>IF('Financial Profile YTD'!F25="",#N/A,'Financial Profile YTD'!F25)</f>
        <v>#N/A</v>
      </c>
      <c r="J40" s="85" t="e">
        <f>IF('Financial Profile YTD'!G25="",#N/A,'Financial Profile YTD'!G25)</f>
        <v>#N/A</v>
      </c>
      <c r="K40" s="85" t="e">
        <f>IF('Financial Profile YTD'!H25="",#N/A,'Financial Profile YTD'!H25)</f>
        <v>#N/A</v>
      </c>
    </row>
    <row r="41" spans="2:14" x14ac:dyDescent="0.35">
      <c r="B41" s="199" t="str">
        <f>'Financial Profile YTD'!B32</f>
        <v>Net Income Before Taxes</v>
      </c>
      <c r="C41" s="200"/>
      <c r="D41" s="200"/>
      <c r="E41" s="201"/>
      <c r="F41" s="85" t="e">
        <f>IF('Financial Profile YTD'!C32="",#N/A,'Financial Profile YTD'!C32)</f>
        <v>#N/A</v>
      </c>
      <c r="G41" s="85" t="e">
        <f>IF('Financial Profile YTD'!D32="",#N/A,'Financial Profile YTD'!D32)</f>
        <v>#N/A</v>
      </c>
      <c r="H41" s="85" t="e">
        <f>IF('Financial Profile YTD'!E32="",#N/A,'Financial Profile YTD'!E32)</f>
        <v>#N/A</v>
      </c>
      <c r="I41" s="85" t="e">
        <f>IF('Financial Profile YTD'!F32="",#N/A,'Financial Profile YTD'!F32)</f>
        <v>#N/A</v>
      </c>
      <c r="J41" s="85" t="e">
        <f>IF('Financial Profile YTD'!G32="",#N/A,'Financial Profile YTD'!G32)</f>
        <v>#N/A</v>
      </c>
      <c r="K41" s="85" t="e">
        <f>IF('Financial Profile YTD'!H32="",#N/A,'Financial Profile YTD'!H32)</f>
        <v>#N/A</v>
      </c>
    </row>
    <row r="42" spans="2:14" x14ac:dyDescent="0.35">
      <c r="B42" s="199" t="str">
        <f>'Financial Profile YTD'!B38</f>
        <v>Estimated Pre-Tax Cash Flow</v>
      </c>
      <c r="C42" s="200"/>
      <c r="D42" s="200"/>
      <c r="E42" s="201"/>
      <c r="F42" s="85" t="e">
        <f>IF('Financial Profile YTD'!C38="",#N/A,'Financial Profile YTD'!C38)</f>
        <v>#N/A</v>
      </c>
      <c r="G42" s="85" t="e">
        <f>IF('Financial Profile YTD'!D38="",#N/A,'Financial Profile YTD'!D38)</f>
        <v>#N/A</v>
      </c>
      <c r="H42" s="85" t="e">
        <f>IF('Financial Profile YTD'!E38="",#N/A,'Financial Profile YTD'!E38)</f>
        <v>#N/A</v>
      </c>
      <c r="I42" s="85" t="e">
        <f>IF('Financial Profile YTD'!F38="",#N/A,'Financial Profile YTD'!F38)</f>
        <v>#N/A</v>
      </c>
      <c r="J42" s="85" t="e">
        <f>IF('Financial Profile YTD'!G38="",#N/A,'Financial Profile YTD'!G38)</f>
        <v>#N/A</v>
      </c>
      <c r="K42" s="85" t="e">
        <f>IF('Financial Profile YTD'!H38="",#N/A,'Financial Profile YTD'!H38)</f>
        <v>#N/A</v>
      </c>
    </row>
  </sheetData>
  <sheetProtection algorithmName="SHA-512" hashValue="FUC8X2u2fsfirVk4wK9BYbWEuR9ybpVbRzpo/wAIryDFDppocAt5aiERIrncZbad1Vjyv/y8cXTwc8zNTblhAQ==" saltValue="EzWX3t+vXK/iMZRR/Xi/sQ==" spinCount="100000" sheet="1" objects="1" scenarios="1"/>
  <mergeCells count="4">
    <mergeCell ref="B39:E39"/>
    <mergeCell ref="B40:E40"/>
    <mergeCell ref="B41:E41"/>
    <mergeCell ref="B42:E42"/>
  </mergeCells>
  <pageMargins left="0.7" right="0.7" top="0.75" bottom="0.75" header="0.3" footer="0.3"/>
  <pageSetup scale="73" orientation="landscape" horizontalDpi="1200" verticalDpi="1200" r:id="rId1"/>
  <headerFooter>
    <oddFooter>&amp;CPage &amp;P of &amp;N</oddFooter>
  </headerFooter>
  <ignoredErrors>
    <ignoredError sqref="I15:N15 I25:N25 I35:N35" evalError="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ABA3F-05B4-411D-98C6-C9223E4430FD}">
  <sheetPr>
    <tabColor theme="8" tint="0.59999389629810485"/>
    <pageSetUpPr fitToPage="1"/>
  </sheetPr>
  <dimension ref="B1:P60"/>
  <sheetViews>
    <sheetView zoomScaleNormal="100" workbookViewId="0">
      <pane ySplit="5" topLeftCell="A6" activePane="bottomLeft" state="frozen"/>
      <selection pane="bottomLeft"/>
    </sheetView>
  </sheetViews>
  <sheetFormatPr defaultColWidth="9.1796875" defaultRowHeight="14.5" x14ac:dyDescent="0.35"/>
  <cols>
    <col min="1" max="1" width="3.7265625" style="3" customWidth="1"/>
    <col min="2" max="2" width="2.81640625" style="3" customWidth="1"/>
    <col min="3" max="7" width="9.1796875" style="3"/>
    <col min="8" max="8" width="12.453125" style="3" customWidth="1"/>
    <col min="9" max="9" width="3.7265625" style="3" customWidth="1"/>
    <col min="10" max="10" width="2.81640625" style="3" customWidth="1"/>
    <col min="11" max="15" width="12.26953125" style="3" customWidth="1"/>
    <col min="16" max="16" width="3.54296875" style="3" customWidth="1"/>
    <col min="17" max="16384" width="9.1796875" style="3"/>
  </cols>
  <sheetData>
    <row r="1" spans="2:16" x14ac:dyDescent="0.35">
      <c r="B1" s="12" t="s">
        <v>49</v>
      </c>
      <c r="K1" s="12"/>
    </row>
    <row r="3" spans="2:16" x14ac:dyDescent="0.35">
      <c r="B3" s="5" t="s">
        <v>77</v>
      </c>
      <c r="K3" s="5"/>
    </row>
    <row r="5" spans="2:16" x14ac:dyDescent="0.35">
      <c r="B5" s="93"/>
      <c r="C5" s="203" t="str">
        <f>"Year-to-Date Through "&amp;'General Inputs'!$C$15&amp;" Results in Dollars, by Year"</f>
        <v>Year-to-Date Through  Results in Dollars, by Year</v>
      </c>
      <c r="D5" s="203"/>
      <c r="E5" s="203"/>
      <c r="F5" s="203"/>
      <c r="G5" s="203"/>
      <c r="H5" s="204"/>
      <c r="J5" s="202" t="s">
        <v>88</v>
      </c>
      <c r="K5" s="203"/>
      <c r="L5" s="203"/>
      <c r="M5" s="203"/>
      <c r="N5" s="203"/>
      <c r="O5" s="203"/>
      <c r="P5" s="148"/>
    </row>
    <row r="6" spans="2:16" x14ac:dyDescent="0.35">
      <c r="B6" s="94"/>
      <c r="C6" s="95"/>
      <c r="D6" s="95"/>
      <c r="E6" s="95"/>
      <c r="F6" s="95"/>
      <c r="G6" s="95"/>
      <c r="H6" s="96"/>
      <c r="J6" s="94"/>
      <c r="K6" s="95"/>
      <c r="L6" s="95"/>
      <c r="M6" s="95"/>
      <c r="N6" s="95"/>
      <c r="O6" s="95"/>
      <c r="P6" s="96"/>
    </row>
    <row r="7" spans="2:16" x14ac:dyDescent="0.35">
      <c r="B7" s="97"/>
      <c r="C7" s="98" t="s">
        <v>148</v>
      </c>
      <c r="D7" s="99"/>
      <c r="E7" s="99"/>
      <c r="F7" s="99"/>
      <c r="G7" s="99"/>
      <c r="H7" s="100"/>
      <c r="J7" s="97"/>
      <c r="K7" s="98" t="s">
        <v>149</v>
      </c>
      <c r="L7" s="99"/>
      <c r="M7" s="99"/>
      <c r="N7" s="99"/>
      <c r="O7" s="99"/>
      <c r="P7" s="100"/>
    </row>
    <row r="8" spans="2:16" x14ac:dyDescent="0.35">
      <c r="B8" s="97"/>
      <c r="C8" s="99"/>
      <c r="D8" s="99"/>
      <c r="E8" s="99"/>
      <c r="F8" s="99"/>
      <c r="G8" s="99"/>
      <c r="H8" s="100"/>
      <c r="J8" s="97"/>
      <c r="K8" s="99"/>
      <c r="L8" s="99"/>
      <c r="M8" s="99"/>
      <c r="N8" s="99"/>
      <c r="O8" s="99"/>
      <c r="P8" s="100"/>
    </row>
    <row r="9" spans="2:16" x14ac:dyDescent="0.35">
      <c r="B9" s="97"/>
      <c r="C9" s="99"/>
      <c r="D9" s="99"/>
      <c r="E9" s="99"/>
      <c r="F9" s="99"/>
      <c r="G9" s="99"/>
      <c r="H9" s="100"/>
      <c r="J9" s="97"/>
      <c r="K9" s="99"/>
      <c r="L9" s="99"/>
      <c r="M9" s="99"/>
      <c r="N9" s="99"/>
      <c r="O9" s="99"/>
      <c r="P9" s="100"/>
    </row>
    <row r="10" spans="2:16" x14ac:dyDescent="0.35">
      <c r="B10" s="97"/>
      <c r="C10" s="99"/>
      <c r="D10" s="99"/>
      <c r="E10" s="99"/>
      <c r="F10" s="99"/>
      <c r="G10" s="99"/>
      <c r="H10" s="100"/>
      <c r="J10" s="97"/>
      <c r="K10" s="99"/>
      <c r="L10" s="99"/>
      <c r="M10" s="99"/>
      <c r="N10" s="99"/>
      <c r="O10" s="99"/>
      <c r="P10" s="100"/>
    </row>
    <row r="11" spans="2:16" x14ac:dyDescent="0.35">
      <c r="B11" s="97"/>
      <c r="C11" s="99"/>
      <c r="D11" s="99"/>
      <c r="E11" s="99"/>
      <c r="F11" s="99"/>
      <c r="G11" s="99"/>
      <c r="H11" s="100"/>
      <c r="J11" s="97"/>
      <c r="K11" s="99"/>
      <c r="L11" s="99"/>
      <c r="M11" s="99"/>
      <c r="N11" s="99"/>
      <c r="O11" s="99"/>
      <c r="P11" s="100"/>
    </row>
    <row r="12" spans="2:16" x14ac:dyDescent="0.35">
      <c r="B12" s="97"/>
      <c r="C12" s="99"/>
      <c r="D12" s="99"/>
      <c r="E12" s="99"/>
      <c r="F12" s="99"/>
      <c r="G12" s="99"/>
      <c r="H12" s="100"/>
      <c r="J12" s="97"/>
      <c r="K12" s="99"/>
      <c r="L12" s="99"/>
      <c r="M12" s="99"/>
      <c r="N12" s="99"/>
      <c r="O12" s="99"/>
      <c r="P12" s="100"/>
    </row>
    <row r="13" spans="2:16" x14ac:dyDescent="0.35">
      <c r="B13" s="97"/>
      <c r="C13" s="99"/>
      <c r="D13" s="99"/>
      <c r="E13" s="99"/>
      <c r="F13" s="99"/>
      <c r="G13" s="99"/>
      <c r="H13" s="100"/>
      <c r="J13" s="97"/>
      <c r="K13" s="99"/>
      <c r="L13" s="99"/>
      <c r="M13" s="99"/>
      <c r="N13" s="99"/>
      <c r="O13" s="99"/>
      <c r="P13" s="100"/>
    </row>
    <row r="14" spans="2:16" x14ac:dyDescent="0.35">
      <c r="B14" s="97"/>
      <c r="C14" s="99"/>
      <c r="D14" s="99"/>
      <c r="E14" s="99"/>
      <c r="F14" s="99"/>
      <c r="G14" s="99"/>
      <c r="H14" s="100"/>
      <c r="J14" s="97"/>
      <c r="K14" s="99"/>
      <c r="L14" s="99"/>
      <c r="M14" s="99"/>
      <c r="N14" s="99"/>
      <c r="O14" s="99"/>
      <c r="P14" s="100"/>
    </row>
    <row r="15" spans="2:16" x14ac:dyDescent="0.35">
      <c r="B15" s="97"/>
      <c r="C15" s="99"/>
      <c r="D15" s="99"/>
      <c r="E15" s="99"/>
      <c r="F15" s="99"/>
      <c r="G15" s="99"/>
      <c r="H15" s="100"/>
      <c r="J15" s="97"/>
      <c r="K15" s="99"/>
      <c r="L15" s="99"/>
      <c r="M15" s="99"/>
      <c r="N15" s="99"/>
      <c r="O15" s="99"/>
      <c r="P15" s="100"/>
    </row>
    <row r="16" spans="2:16" x14ac:dyDescent="0.35">
      <c r="B16" s="97"/>
      <c r="C16" s="99"/>
      <c r="D16" s="99"/>
      <c r="E16" s="99"/>
      <c r="F16" s="99"/>
      <c r="G16" s="99"/>
      <c r="H16" s="100"/>
      <c r="J16" s="97"/>
      <c r="K16" s="99"/>
      <c r="L16" s="99"/>
      <c r="M16" s="99"/>
      <c r="N16" s="99"/>
      <c r="O16" s="99"/>
      <c r="P16" s="100"/>
    </row>
    <row r="17" spans="2:16" x14ac:dyDescent="0.35">
      <c r="B17" s="97"/>
      <c r="C17" s="99"/>
      <c r="D17" s="99"/>
      <c r="E17" s="99"/>
      <c r="F17" s="99"/>
      <c r="G17" s="99"/>
      <c r="H17" s="100"/>
      <c r="J17" s="97"/>
      <c r="K17" s="99"/>
      <c r="L17" s="99"/>
      <c r="M17" s="99"/>
      <c r="N17" s="99"/>
      <c r="O17" s="99"/>
      <c r="P17" s="100"/>
    </row>
    <row r="18" spans="2:16" x14ac:dyDescent="0.35">
      <c r="B18" s="97"/>
      <c r="C18" s="99"/>
      <c r="D18" s="99"/>
      <c r="E18" s="99"/>
      <c r="F18" s="99"/>
      <c r="G18" s="99"/>
      <c r="H18" s="100"/>
      <c r="J18" s="97"/>
      <c r="K18" s="99"/>
      <c r="L18" s="99"/>
      <c r="M18" s="99"/>
      <c r="N18" s="99"/>
      <c r="O18" s="99"/>
      <c r="P18" s="100"/>
    </row>
    <row r="19" spans="2:16" x14ac:dyDescent="0.35">
      <c r="B19" s="97"/>
      <c r="C19" s="99"/>
      <c r="D19" s="99"/>
      <c r="E19" s="99"/>
      <c r="F19" s="99"/>
      <c r="G19" s="99"/>
      <c r="H19" s="100"/>
      <c r="J19" s="97"/>
      <c r="K19" s="99"/>
      <c r="L19" s="99"/>
      <c r="M19" s="99"/>
      <c r="N19" s="99"/>
      <c r="O19" s="99"/>
      <c r="P19" s="100"/>
    </row>
    <row r="20" spans="2:16" x14ac:dyDescent="0.35">
      <c r="B20" s="97"/>
      <c r="C20" s="99"/>
      <c r="D20" s="99"/>
      <c r="E20" s="99"/>
      <c r="F20" s="99"/>
      <c r="G20" s="99"/>
      <c r="H20" s="100"/>
      <c r="J20" s="97"/>
      <c r="K20" s="99"/>
      <c r="L20" s="99"/>
      <c r="M20" s="99"/>
      <c r="N20" s="99"/>
      <c r="O20" s="99"/>
      <c r="P20" s="100"/>
    </row>
    <row r="21" spans="2:16" x14ac:dyDescent="0.35">
      <c r="B21" s="97"/>
      <c r="C21" s="99"/>
      <c r="D21" s="99"/>
      <c r="E21" s="99"/>
      <c r="F21" s="99"/>
      <c r="G21" s="99"/>
      <c r="H21" s="100"/>
      <c r="J21" s="97"/>
      <c r="K21" s="99"/>
      <c r="L21" s="99"/>
      <c r="M21" s="99"/>
      <c r="N21" s="99"/>
      <c r="O21" s="99"/>
      <c r="P21" s="100"/>
    </row>
    <row r="22" spans="2:16" x14ac:dyDescent="0.35">
      <c r="B22" s="97"/>
      <c r="C22" s="99"/>
      <c r="D22" s="99"/>
      <c r="E22" s="99"/>
      <c r="F22" s="99"/>
      <c r="G22" s="99"/>
      <c r="H22" s="100"/>
      <c r="J22" s="97"/>
      <c r="K22" s="99"/>
      <c r="L22" s="99"/>
      <c r="M22" s="99"/>
      <c r="N22" s="99"/>
      <c r="O22" s="99"/>
      <c r="P22" s="100"/>
    </row>
    <row r="23" spans="2:16" x14ac:dyDescent="0.35">
      <c r="B23" s="97"/>
      <c r="C23" s="99"/>
      <c r="D23" s="99"/>
      <c r="E23" s="99"/>
      <c r="F23" s="99"/>
      <c r="G23" s="99"/>
      <c r="H23" s="100"/>
      <c r="J23" s="97"/>
      <c r="K23" s="99"/>
      <c r="L23" s="99"/>
      <c r="M23" s="99"/>
      <c r="N23" s="99"/>
      <c r="O23" s="99"/>
      <c r="P23" s="100"/>
    </row>
    <row r="24" spans="2:16" x14ac:dyDescent="0.35">
      <c r="B24" s="97"/>
      <c r="C24" s="99"/>
      <c r="D24" s="99"/>
      <c r="E24" s="99"/>
      <c r="F24" s="99"/>
      <c r="G24" s="99"/>
      <c r="H24" s="100"/>
      <c r="J24" s="97"/>
      <c r="K24" s="99"/>
      <c r="L24" s="99"/>
      <c r="M24" s="99"/>
      <c r="N24" s="99"/>
      <c r="O24" s="99"/>
      <c r="P24" s="100"/>
    </row>
    <row r="25" spans="2:16" x14ac:dyDescent="0.35">
      <c r="B25" s="97"/>
      <c r="C25" s="98" t="s">
        <v>147</v>
      </c>
      <c r="D25" s="99"/>
      <c r="E25" s="99"/>
      <c r="F25" s="99"/>
      <c r="G25" s="99"/>
      <c r="H25" s="100"/>
      <c r="J25" s="97"/>
      <c r="K25" s="98" t="s">
        <v>146</v>
      </c>
      <c r="L25" s="99"/>
      <c r="M25" s="99"/>
      <c r="N25" s="99"/>
      <c r="O25" s="99"/>
      <c r="P25" s="100"/>
    </row>
    <row r="26" spans="2:16" x14ac:dyDescent="0.35">
      <c r="B26" s="97"/>
      <c r="C26" s="99"/>
      <c r="D26" s="99"/>
      <c r="E26" s="99"/>
      <c r="F26" s="99"/>
      <c r="G26" s="99"/>
      <c r="H26" s="100"/>
      <c r="J26" s="97"/>
      <c r="K26" s="99"/>
      <c r="L26" s="99"/>
      <c r="M26" s="99"/>
      <c r="N26" s="99"/>
      <c r="O26" s="99"/>
      <c r="P26" s="100"/>
    </row>
    <row r="27" spans="2:16" x14ac:dyDescent="0.35">
      <c r="B27" s="97"/>
      <c r="C27" s="99"/>
      <c r="D27" s="99"/>
      <c r="E27" s="99"/>
      <c r="F27" s="99"/>
      <c r="G27" s="99"/>
      <c r="H27" s="100"/>
      <c r="J27" s="97"/>
      <c r="K27" s="99"/>
      <c r="L27" s="99"/>
      <c r="M27" s="99"/>
      <c r="N27" s="99"/>
      <c r="O27" s="99"/>
      <c r="P27" s="100"/>
    </row>
    <row r="28" spans="2:16" x14ac:dyDescent="0.35">
      <c r="B28" s="97"/>
      <c r="C28" s="99"/>
      <c r="D28" s="99"/>
      <c r="E28" s="99"/>
      <c r="F28" s="99"/>
      <c r="G28" s="99"/>
      <c r="H28" s="100"/>
      <c r="J28" s="97"/>
      <c r="K28" s="99"/>
      <c r="L28" s="99"/>
      <c r="M28" s="99"/>
      <c r="N28" s="99"/>
      <c r="O28" s="99"/>
      <c r="P28" s="100"/>
    </row>
    <row r="29" spans="2:16" x14ac:dyDescent="0.35">
      <c r="B29" s="97"/>
      <c r="C29" s="99"/>
      <c r="D29" s="99"/>
      <c r="E29" s="99"/>
      <c r="F29" s="99"/>
      <c r="G29" s="99"/>
      <c r="H29" s="100"/>
      <c r="J29" s="97"/>
      <c r="K29" s="99"/>
      <c r="L29" s="99"/>
      <c r="M29" s="99"/>
      <c r="N29" s="99"/>
      <c r="O29" s="99"/>
      <c r="P29" s="100"/>
    </row>
    <row r="30" spans="2:16" x14ac:dyDescent="0.35">
      <c r="B30" s="97"/>
      <c r="C30" s="99"/>
      <c r="D30" s="99"/>
      <c r="E30" s="99"/>
      <c r="F30" s="99"/>
      <c r="G30" s="99"/>
      <c r="H30" s="100"/>
      <c r="J30" s="97"/>
      <c r="K30" s="99"/>
      <c r="L30" s="99"/>
      <c r="M30" s="99"/>
      <c r="N30" s="99"/>
      <c r="O30" s="99"/>
      <c r="P30" s="100"/>
    </row>
    <row r="31" spans="2:16" x14ac:dyDescent="0.35">
      <c r="B31" s="97"/>
      <c r="C31" s="99"/>
      <c r="D31" s="99"/>
      <c r="E31" s="99"/>
      <c r="F31" s="99"/>
      <c r="G31" s="99"/>
      <c r="H31" s="100"/>
      <c r="J31" s="97"/>
      <c r="K31" s="99"/>
      <c r="L31" s="99"/>
      <c r="M31" s="99"/>
      <c r="N31" s="99"/>
      <c r="O31" s="99"/>
      <c r="P31" s="100"/>
    </row>
    <row r="32" spans="2:16" x14ac:dyDescent="0.35">
      <c r="B32" s="97"/>
      <c r="C32" s="99"/>
      <c r="D32" s="99"/>
      <c r="E32" s="99"/>
      <c r="F32" s="99"/>
      <c r="G32" s="99"/>
      <c r="H32" s="100"/>
      <c r="J32" s="97"/>
      <c r="K32" s="99"/>
      <c r="L32" s="99"/>
      <c r="M32" s="99"/>
      <c r="N32" s="99"/>
      <c r="O32" s="99"/>
      <c r="P32" s="100"/>
    </row>
    <row r="33" spans="2:16" x14ac:dyDescent="0.35">
      <c r="B33" s="97"/>
      <c r="C33" s="99"/>
      <c r="D33" s="99"/>
      <c r="E33" s="99"/>
      <c r="F33" s="99"/>
      <c r="G33" s="99"/>
      <c r="H33" s="100"/>
      <c r="J33" s="97"/>
      <c r="K33" s="99"/>
      <c r="L33" s="99"/>
      <c r="M33" s="99"/>
      <c r="N33" s="99"/>
      <c r="O33" s="99"/>
      <c r="P33" s="100"/>
    </row>
    <row r="34" spans="2:16" x14ac:dyDescent="0.35">
      <c r="B34" s="97"/>
      <c r="C34" s="99"/>
      <c r="D34" s="99"/>
      <c r="E34" s="99"/>
      <c r="F34" s="99"/>
      <c r="G34" s="99"/>
      <c r="H34" s="100"/>
      <c r="J34" s="97"/>
      <c r="K34" s="99"/>
      <c r="L34" s="99"/>
      <c r="M34" s="99"/>
      <c r="N34" s="99"/>
      <c r="O34" s="99"/>
      <c r="P34" s="100"/>
    </row>
    <row r="35" spans="2:16" x14ac:dyDescent="0.35">
      <c r="B35" s="97"/>
      <c r="C35" s="99"/>
      <c r="D35" s="99"/>
      <c r="E35" s="99"/>
      <c r="F35" s="99"/>
      <c r="G35" s="99"/>
      <c r="H35" s="100"/>
      <c r="J35" s="97"/>
      <c r="K35" s="99"/>
      <c r="L35" s="99"/>
      <c r="M35" s="99"/>
      <c r="N35" s="99"/>
      <c r="O35" s="99"/>
      <c r="P35" s="100"/>
    </row>
    <row r="36" spans="2:16" x14ac:dyDescent="0.35">
      <c r="B36" s="97"/>
      <c r="C36" s="99"/>
      <c r="D36" s="99"/>
      <c r="E36" s="99"/>
      <c r="F36" s="99"/>
      <c r="G36" s="99"/>
      <c r="H36" s="100"/>
      <c r="J36" s="97"/>
      <c r="K36" s="99"/>
      <c r="L36" s="99"/>
      <c r="M36" s="99"/>
      <c r="N36" s="99"/>
      <c r="O36" s="99"/>
      <c r="P36" s="100"/>
    </row>
    <row r="37" spans="2:16" x14ac:dyDescent="0.35">
      <c r="B37" s="97"/>
      <c r="C37" s="99"/>
      <c r="D37" s="99"/>
      <c r="E37" s="99"/>
      <c r="F37" s="99"/>
      <c r="G37" s="99"/>
      <c r="H37" s="100"/>
      <c r="J37" s="97"/>
      <c r="K37" s="99"/>
      <c r="L37" s="99"/>
      <c r="M37" s="99"/>
      <c r="N37" s="99"/>
      <c r="O37" s="99"/>
      <c r="P37" s="100"/>
    </row>
    <row r="38" spans="2:16" x14ac:dyDescent="0.35">
      <c r="B38" s="97"/>
      <c r="C38" s="99"/>
      <c r="D38" s="99"/>
      <c r="E38" s="99"/>
      <c r="F38" s="99"/>
      <c r="G38" s="99"/>
      <c r="H38" s="100"/>
      <c r="J38" s="97"/>
      <c r="K38" s="99"/>
      <c r="L38" s="99"/>
      <c r="M38" s="99"/>
      <c r="N38" s="99"/>
      <c r="O38" s="99"/>
      <c r="P38" s="100"/>
    </row>
    <row r="39" spans="2:16" x14ac:dyDescent="0.35">
      <c r="B39" s="97"/>
      <c r="C39" s="99"/>
      <c r="D39" s="99"/>
      <c r="E39" s="99"/>
      <c r="F39" s="99"/>
      <c r="G39" s="99"/>
      <c r="H39" s="100"/>
      <c r="J39" s="97"/>
      <c r="K39" s="99"/>
      <c r="L39" s="99"/>
      <c r="M39" s="99"/>
      <c r="N39" s="99"/>
      <c r="O39" s="99"/>
      <c r="P39" s="100"/>
    </row>
    <row r="40" spans="2:16" x14ac:dyDescent="0.35">
      <c r="B40" s="97"/>
      <c r="C40" s="99"/>
      <c r="D40" s="99"/>
      <c r="E40" s="99"/>
      <c r="F40" s="99"/>
      <c r="G40" s="99"/>
      <c r="H40" s="100"/>
      <c r="J40" s="97"/>
      <c r="K40" s="99"/>
      <c r="L40" s="99"/>
      <c r="M40" s="99"/>
      <c r="N40" s="99"/>
      <c r="O40" s="99"/>
      <c r="P40" s="100"/>
    </row>
    <row r="41" spans="2:16" x14ac:dyDescent="0.35">
      <c r="B41" s="97"/>
      <c r="C41" s="99"/>
      <c r="D41" s="99"/>
      <c r="E41" s="99"/>
      <c r="F41" s="99"/>
      <c r="G41" s="99"/>
      <c r="H41" s="100"/>
      <c r="J41" s="97"/>
      <c r="K41" s="99"/>
      <c r="L41" s="99"/>
      <c r="M41" s="99"/>
      <c r="N41" s="99"/>
      <c r="O41" s="99"/>
      <c r="P41" s="100"/>
    </row>
    <row r="42" spans="2:16" x14ac:dyDescent="0.35">
      <c r="B42" s="97"/>
      <c r="C42" s="99"/>
      <c r="D42" s="99"/>
      <c r="E42" s="99"/>
      <c r="F42" s="99"/>
      <c r="G42" s="99"/>
      <c r="H42" s="100"/>
      <c r="J42" s="97"/>
      <c r="K42" s="99"/>
      <c r="L42" s="99"/>
      <c r="M42" s="99"/>
      <c r="N42" s="99"/>
      <c r="O42" s="99"/>
      <c r="P42" s="100"/>
    </row>
    <row r="43" spans="2:16" x14ac:dyDescent="0.35">
      <c r="B43" s="97"/>
      <c r="C43" s="98" t="s">
        <v>144</v>
      </c>
      <c r="D43" s="99"/>
      <c r="E43" s="99"/>
      <c r="F43" s="99"/>
      <c r="G43" s="99"/>
      <c r="H43" s="100"/>
      <c r="J43" s="97"/>
      <c r="K43" s="98" t="s">
        <v>145</v>
      </c>
      <c r="L43" s="99"/>
      <c r="M43" s="99"/>
      <c r="N43" s="99"/>
      <c r="O43" s="99"/>
      <c r="P43" s="100"/>
    </row>
    <row r="44" spans="2:16" x14ac:dyDescent="0.35">
      <c r="B44" s="97"/>
      <c r="C44" s="99"/>
      <c r="D44" s="99"/>
      <c r="E44" s="99"/>
      <c r="F44" s="99"/>
      <c r="G44" s="99"/>
      <c r="H44" s="100"/>
      <c r="J44" s="97"/>
      <c r="K44" s="99"/>
      <c r="L44" s="99"/>
      <c r="M44" s="99"/>
      <c r="N44" s="99"/>
      <c r="O44" s="99"/>
      <c r="P44" s="100"/>
    </row>
    <row r="45" spans="2:16" x14ac:dyDescent="0.35">
      <c r="B45" s="97"/>
      <c r="C45" s="99"/>
      <c r="D45" s="99"/>
      <c r="E45" s="99"/>
      <c r="F45" s="99"/>
      <c r="G45" s="99"/>
      <c r="H45" s="100"/>
      <c r="J45" s="97"/>
      <c r="K45" s="99"/>
      <c r="L45" s="99"/>
      <c r="M45" s="99"/>
      <c r="N45" s="99"/>
      <c r="O45" s="99"/>
      <c r="P45" s="100"/>
    </row>
    <row r="46" spans="2:16" x14ac:dyDescent="0.35">
      <c r="B46" s="97"/>
      <c r="C46" s="99"/>
      <c r="D46" s="99"/>
      <c r="E46" s="99"/>
      <c r="F46" s="99"/>
      <c r="G46" s="99"/>
      <c r="H46" s="100"/>
      <c r="J46" s="97"/>
      <c r="K46" s="99"/>
      <c r="L46" s="99"/>
      <c r="M46" s="99"/>
      <c r="N46" s="99"/>
      <c r="O46" s="99"/>
      <c r="P46" s="100"/>
    </row>
    <row r="47" spans="2:16" x14ac:dyDescent="0.35">
      <c r="B47" s="97"/>
      <c r="C47" s="99"/>
      <c r="D47" s="99"/>
      <c r="E47" s="99"/>
      <c r="F47" s="99"/>
      <c r="G47" s="99"/>
      <c r="H47" s="100"/>
      <c r="J47" s="97"/>
      <c r="K47" s="99"/>
      <c r="L47" s="99"/>
      <c r="M47" s="99"/>
      <c r="N47" s="99"/>
      <c r="O47" s="99"/>
      <c r="P47" s="100"/>
    </row>
    <row r="48" spans="2:16" x14ac:dyDescent="0.35">
      <c r="B48" s="97"/>
      <c r="C48" s="99"/>
      <c r="D48" s="99"/>
      <c r="E48" s="99"/>
      <c r="F48" s="99"/>
      <c r="G48" s="99"/>
      <c r="H48" s="100"/>
      <c r="J48" s="97"/>
      <c r="K48" s="99"/>
      <c r="L48" s="99"/>
      <c r="M48" s="99"/>
      <c r="N48" s="99"/>
      <c r="O48" s="99"/>
      <c r="P48" s="100"/>
    </row>
    <row r="49" spans="2:16" x14ac:dyDescent="0.35">
      <c r="B49" s="97"/>
      <c r="C49" s="99"/>
      <c r="D49" s="99"/>
      <c r="E49" s="99"/>
      <c r="F49" s="99"/>
      <c r="G49" s="99"/>
      <c r="H49" s="100"/>
      <c r="J49" s="97"/>
      <c r="K49" s="99"/>
      <c r="L49" s="99"/>
      <c r="M49" s="99"/>
      <c r="N49" s="99"/>
      <c r="O49" s="99"/>
      <c r="P49" s="100"/>
    </row>
    <row r="50" spans="2:16" x14ac:dyDescent="0.35">
      <c r="B50" s="97"/>
      <c r="C50" s="99"/>
      <c r="D50" s="99"/>
      <c r="E50" s="99"/>
      <c r="F50" s="99"/>
      <c r="G50" s="99"/>
      <c r="H50" s="100"/>
      <c r="J50" s="97"/>
      <c r="K50" s="99"/>
      <c r="L50" s="99"/>
      <c r="M50" s="99"/>
      <c r="N50" s="99"/>
      <c r="O50" s="99"/>
      <c r="P50" s="100"/>
    </row>
    <row r="51" spans="2:16" x14ac:dyDescent="0.35">
      <c r="B51" s="97"/>
      <c r="C51" s="99"/>
      <c r="D51" s="99"/>
      <c r="E51" s="99"/>
      <c r="F51" s="99"/>
      <c r="G51" s="99"/>
      <c r="H51" s="100"/>
      <c r="J51" s="97"/>
      <c r="K51" s="99"/>
      <c r="L51" s="99"/>
      <c r="M51" s="99"/>
      <c r="N51" s="99"/>
      <c r="O51" s="99"/>
      <c r="P51" s="100"/>
    </row>
    <row r="52" spans="2:16" x14ac:dyDescent="0.35">
      <c r="B52" s="97"/>
      <c r="C52" s="99"/>
      <c r="D52" s="99"/>
      <c r="E52" s="99"/>
      <c r="F52" s="99"/>
      <c r="G52" s="99"/>
      <c r="H52" s="100"/>
      <c r="J52" s="97"/>
      <c r="K52" s="99"/>
      <c r="L52" s="99"/>
      <c r="M52" s="99"/>
      <c r="N52" s="99"/>
      <c r="O52" s="99"/>
      <c r="P52" s="100"/>
    </row>
    <row r="53" spans="2:16" x14ac:dyDescent="0.35">
      <c r="B53" s="97"/>
      <c r="C53" s="99"/>
      <c r="D53" s="99"/>
      <c r="E53" s="99"/>
      <c r="F53" s="99"/>
      <c r="G53" s="99"/>
      <c r="H53" s="100"/>
      <c r="J53" s="97"/>
      <c r="K53" s="99"/>
      <c r="L53" s="99"/>
      <c r="M53" s="99"/>
      <c r="N53" s="99"/>
      <c r="O53" s="99"/>
      <c r="P53" s="100"/>
    </row>
    <row r="54" spans="2:16" x14ac:dyDescent="0.35">
      <c r="B54" s="97"/>
      <c r="C54" s="99"/>
      <c r="D54" s="99"/>
      <c r="E54" s="99"/>
      <c r="F54" s="99"/>
      <c r="G54" s="99"/>
      <c r="H54" s="100"/>
      <c r="J54" s="97"/>
      <c r="K54" s="99"/>
      <c r="L54" s="99"/>
      <c r="M54" s="99"/>
      <c r="N54" s="99"/>
      <c r="O54" s="99"/>
      <c r="P54" s="100"/>
    </row>
    <row r="55" spans="2:16" x14ac:dyDescent="0.35">
      <c r="B55" s="97"/>
      <c r="C55" s="99"/>
      <c r="D55" s="99"/>
      <c r="E55" s="99"/>
      <c r="F55" s="99"/>
      <c r="G55" s="99"/>
      <c r="H55" s="100"/>
      <c r="J55" s="97"/>
      <c r="K55" s="99"/>
      <c r="L55" s="99"/>
      <c r="M55" s="99"/>
      <c r="N55" s="99"/>
      <c r="O55" s="99"/>
      <c r="P55" s="100"/>
    </row>
    <row r="56" spans="2:16" x14ac:dyDescent="0.35">
      <c r="B56" s="97"/>
      <c r="C56" s="99"/>
      <c r="D56" s="99"/>
      <c r="E56" s="99"/>
      <c r="F56" s="99"/>
      <c r="G56" s="99"/>
      <c r="H56" s="100"/>
      <c r="J56" s="97"/>
      <c r="K56" s="99"/>
      <c r="L56" s="99"/>
      <c r="M56" s="99"/>
      <c r="N56" s="99"/>
      <c r="O56" s="99"/>
      <c r="P56" s="100"/>
    </row>
    <row r="57" spans="2:16" x14ac:dyDescent="0.35">
      <c r="B57" s="97"/>
      <c r="C57" s="99"/>
      <c r="D57" s="99"/>
      <c r="E57" s="99"/>
      <c r="F57" s="99"/>
      <c r="G57" s="99"/>
      <c r="H57" s="100"/>
      <c r="J57" s="97"/>
      <c r="K57" s="99"/>
      <c r="L57" s="99"/>
      <c r="M57" s="99"/>
      <c r="N57" s="99"/>
      <c r="O57" s="99"/>
      <c r="P57" s="100"/>
    </row>
    <row r="58" spans="2:16" x14ac:dyDescent="0.35">
      <c r="B58" s="97"/>
      <c r="C58" s="99"/>
      <c r="D58" s="99"/>
      <c r="E58" s="99"/>
      <c r="F58" s="99"/>
      <c r="G58" s="99"/>
      <c r="H58" s="100"/>
      <c r="J58" s="97"/>
      <c r="K58" s="99"/>
      <c r="L58" s="99"/>
      <c r="M58" s="99"/>
      <c r="N58" s="99"/>
      <c r="O58" s="99"/>
      <c r="P58" s="100"/>
    </row>
    <row r="59" spans="2:16" x14ac:dyDescent="0.35">
      <c r="B59" s="97"/>
      <c r="C59" s="99"/>
      <c r="D59" s="99"/>
      <c r="E59" s="99"/>
      <c r="F59" s="99"/>
      <c r="G59" s="99"/>
      <c r="H59" s="100"/>
      <c r="J59" s="97"/>
      <c r="K59" s="99"/>
      <c r="L59" s="99"/>
      <c r="M59" s="99"/>
      <c r="N59" s="99"/>
      <c r="O59" s="99"/>
      <c r="P59" s="100"/>
    </row>
    <row r="60" spans="2:16" x14ac:dyDescent="0.35">
      <c r="B60" s="101"/>
      <c r="C60" s="102"/>
      <c r="D60" s="102"/>
      <c r="E60" s="102"/>
      <c r="F60" s="102"/>
      <c r="G60" s="102"/>
      <c r="H60" s="103"/>
      <c r="J60" s="101"/>
      <c r="K60" s="102"/>
      <c r="L60" s="102"/>
      <c r="M60" s="102"/>
      <c r="N60" s="102"/>
      <c r="O60" s="102"/>
      <c r="P60" s="103"/>
    </row>
  </sheetData>
  <sheetProtection algorithmName="SHA-512" hashValue="jteKXFoCTOETa62b1341U4TWChDTXEfEUL6vDPniJaaxU3C+PG5uMoEZkqn95NESz9mgDRZsXBeLITWQ4uPF0A==" saltValue="Ck6UigmHiPGcJtGCRbJv4g==" spinCount="100000" sheet="1" objects="1" scenarios="1"/>
  <mergeCells count="2">
    <mergeCell ref="J5:O5"/>
    <mergeCell ref="C5:H5"/>
  </mergeCells>
  <pageMargins left="0.7" right="0.7" top="0.75" bottom="0.75" header="0.3" footer="0.3"/>
  <pageSetup scale="68" orientation="portrait" horizontalDpi="1200" verticalDpi="1200" r:id="rId1"/>
  <headerFooter>
    <oddFooter>&amp;CPage &amp;P of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B1:N19"/>
  <sheetViews>
    <sheetView zoomScale="80" zoomScaleNormal="80" workbookViewId="0">
      <pane ySplit="4" topLeftCell="A5" activePane="bottomLeft" state="frozen"/>
      <selection pane="bottomLeft"/>
    </sheetView>
  </sheetViews>
  <sheetFormatPr defaultColWidth="9.1796875" defaultRowHeight="14.5" x14ac:dyDescent="0.35"/>
  <cols>
    <col min="1" max="1" width="5.7265625" style="3" customWidth="1"/>
    <col min="2" max="2" width="23.54296875" style="3" customWidth="1"/>
    <col min="3" max="3" width="3.7265625" style="3" customWidth="1"/>
    <col min="4" max="4" width="11.7265625" style="3" customWidth="1"/>
    <col min="5" max="5" width="5" style="2" customWidth="1"/>
    <col min="6" max="6" width="3.7265625" style="3" customWidth="1"/>
    <col min="7" max="7" width="10.26953125" style="3" customWidth="1"/>
    <col min="8" max="8" width="3.7265625" style="3" customWidth="1"/>
    <col min="9" max="9" width="7.1796875" style="3" customWidth="1"/>
    <col min="10" max="10" width="3.7265625" style="2" customWidth="1"/>
    <col min="11" max="11" width="7.1796875" style="3" customWidth="1"/>
    <col min="12" max="12" width="18.81640625" style="3" bestFit="1" customWidth="1"/>
    <col min="13" max="13" width="9.26953125" style="3" customWidth="1"/>
    <col min="14" max="14" width="5.81640625" style="2" customWidth="1"/>
    <col min="15" max="15" width="3.7265625" style="3" customWidth="1"/>
    <col min="16" max="16384" width="9.1796875" style="3"/>
  </cols>
  <sheetData>
    <row r="1" spans="2:14" x14ac:dyDescent="0.35">
      <c r="B1" s="14" t="s">
        <v>49</v>
      </c>
    </row>
    <row r="3" spans="2:14" x14ac:dyDescent="0.35">
      <c r="B3" s="5" t="s">
        <v>4</v>
      </c>
    </row>
    <row r="4" spans="2:14" x14ac:dyDescent="0.35">
      <c r="H4" s="3" t="s">
        <v>91</v>
      </c>
    </row>
    <row r="5" spans="2:14" x14ac:dyDescent="0.35">
      <c r="B5" s="6" t="s">
        <v>26</v>
      </c>
      <c r="D5" s="6" t="s">
        <v>28</v>
      </c>
      <c r="G5" s="6" t="s">
        <v>50</v>
      </c>
      <c r="I5" s="6" t="s">
        <v>27</v>
      </c>
      <c r="M5" s="6"/>
      <c r="N5" s="11"/>
    </row>
    <row r="7" spans="2:14" x14ac:dyDescent="0.35">
      <c r="B7" s="8" t="s">
        <v>17</v>
      </c>
      <c r="D7" s="8" t="s">
        <v>2</v>
      </c>
      <c r="E7" s="10" t="s">
        <v>0</v>
      </c>
      <c r="G7" s="8" t="s">
        <v>53</v>
      </c>
      <c r="I7" s="10" t="s">
        <v>108</v>
      </c>
      <c r="J7" s="10" t="s">
        <v>109</v>
      </c>
      <c r="K7" s="10" t="s">
        <v>110</v>
      </c>
      <c r="L7" s="10" t="s">
        <v>22</v>
      </c>
      <c r="M7" s="10" t="s">
        <v>92</v>
      </c>
      <c r="N7" s="10" t="s">
        <v>0</v>
      </c>
    </row>
    <row r="8" spans="2:14" x14ac:dyDescent="0.35">
      <c r="B8" s="3" t="s">
        <v>19</v>
      </c>
      <c r="D8" s="3" t="s">
        <v>5</v>
      </c>
      <c r="E8" s="2">
        <v>1</v>
      </c>
      <c r="G8" s="3" t="s">
        <v>51</v>
      </c>
      <c r="I8" s="112" t="str">
        <f>IF(ISBLANK('General Inputs'!$C$14),"--",'General Inputs'!$C$14-N8)</f>
        <v>--</v>
      </c>
      <c r="J8" s="2" t="s">
        <v>109</v>
      </c>
      <c r="K8" s="111" t="str">
        <f>IF(ISBLANK('General Inputs'!$C$14),"--",'General Inputs'!$C$14-1)</f>
        <v>--</v>
      </c>
      <c r="L8" s="110" t="str">
        <f>IF(ISBLANK('General Inputs'!$C$14),"Please enter the 'Most Recent Year' in General Inputs #5","1 Year: "&amp;I8)</f>
        <v>Please enter the 'Most Recent Year' in General Inputs #5</v>
      </c>
      <c r="M8" s="110" t="str">
        <f>I8</f>
        <v>--</v>
      </c>
      <c r="N8" s="2">
        <v>1</v>
      </c>
    </row>
    <row r="9" spans="2:14" x14ac:dyDescent="0.35">
      <c r="B9" s="3" t="s">
        <v>18</v>
      </c>
      <c r="D9" s="3" t="s">
        <v>6</v>
      </c>
      <c r="E9" s="2">
        <v>2</v>
      </c>
      <c r="G9" s="3" t="s">
        <v>52</v>
      </c>
      <c r="I9" s="112" t="str">
        <f>IF(ISBLANK('General Inputs'!$C$14),"--",'General Inputs'!$C$14-N9)</f>
        <v>--</v>
      </c>
      <c r="J9" s="2" t="s">
        <v>109</v>
      </c>
      <c r="K9" s="111" t="str">
        <f>IF(ISBLANK('General Inputs'!$C$14),"--",'General Inputs'!$C$14-1)</f>
        <v>--</v>
      </c>
      <c r="L9" s="110" t="str">
        <f>IF(ISBLANK('General Inputs'!$C$14),"Please enter the 'Most Recent Year' in General Inputs #5",N9&amp;" Years: "&amp;I9&amp;"-"&amp;K9)</f>
        <v>Please enter the 'Most Recent Year' in General Inputs #5</v>
      </c>
      <c r="M9" s="110" t="str">
        <f>IFERROR(I9&amp;"-"&amp;$I$8-2000,"--")</f>
        <v>--</v>
      </c>
      <c r="N9" s="2">
        <v>2</v>
      </c>
    </row>
    <row r="10" spans="2:14" x14ac:dyDescent="0.35">
      <c r="B10" s="3" t="s">
        <v>20</v>
      </c>
      <c r="D10" s="3" t="s">
        <v>7</v>
      </c>
      <c r="E10" s="2">
        <v>3</v>
      </c>
      <c r="I10" s="112" t="str">
        <f>IF(ISBLANK('General Inputs'!$C$14),"--",'General Inputs'!$C$14-N10)</f>
        <v>--</v>
      </c>
      <c r="J10" s="2" t="s">
        <v>109</v>
      </c>
      <c r="K10" s="111" t="str">
        <f>IF(ISBLANK('General Inputs'!$C$14),"--",'General Inputs'!$C$14-1)</f>
        <v>--</v>
      </c>
      <c r="L10" s="110" t="str">
        <f>IF(ISBLANK('General Inputs'!$C$14),"Please enter the 'Most Recent Year' in General Inputs #5",N10&amp;" Years: "&amp;I10&amp;"-"&amp;K10)</f>
        <v>Please enter the 'Most Recent Year' in General Inputs #5</v>
      </c>
      <c r="M10" s="110" t="str">
        <f>IFERROR(I10&amp;"-"&amp;$I$8-2000,"--")</f>
        <v>--</v>
      </c>
      <c r="N10" s="2">
        <v>3</v>
      </c>
    </row>
    <row r="11" spans="2:14" x14ac:dyDescent="0.35">
      <c r="B11" s="3" t="s">
        <v>21</v>
      </c>
      <c r="D11" s="3" t="s">
        <v>8</v>
      </c>
      <c r="E11" s="2">
        <v>4</v>
      </c>
      <c r="I11" s="112" t="str">
        <f>IF(ISBLANK('General Inputs'!$C$14),"--",'General Inputs'!$C$14-N11)</f>
        <v>--</v>
      </c>
      <c r="J11" s="2" t="s">
        <v>109</v>
      </c>
      <c r="K11" s="111" t="str">
        <f>IF(ISBLANK('General Inputs'!$C$14),"--",'General Inputs'!$C$14-1)</f>
        <v>--</v>
      </c>
      <c r="L11" s="110" t="str">
        <f>IF(ISBLANK('General Inputs'!$C$14),"Please enter the 'Most Recent Year' in General Inputs #5",N11&amp;" Years: "&amp;I11&amp;"-"&amp;K11)</f>
        <v>Please enter the 'Most Recent Year' in General Inputs #5</v>
      </c>
      <c r="M11" s="110" t="str">
        <f>IFERROR(I11&amp;"-"&amp;$I$8-2000,"--")</f>
        <v>--</v>
      </c>
      <c r="N11" s="2">
        <v>4</v>
      </c>
    </row>
    <row r="12" spans="2:14" x14ac:dyDescent="0.35">
      <c r="D12" s="3" t="s">
        <v>9</v>
      </c>
      <c r="E12" s="2">
        <v>5</v>
      </c>
      <c r="I12" s="112" t="str">
        <f>IF(ISBLANK('General Inputs'!$C$14),"--",'General Inputs'!$C$14-N12)</f>
        <v>--</v>
      </c>
      <c r="J12" s="2" t="s">
        <v>109</v>
      </c>
      <c r="K12" s="111" t="str">
        <f>IF(ISBLANK('General Inputs'!$C$14),"--",'General Inputs'!$C$14-1)</f>
        <v>--</v>
      </c>
      <c r="L12" s="110" t="str">
        <f>IF(ISBLANK('General Inputs'!$C$14),"Please enter the 'Most Recent Year' in General Inputs #5",N12&amp;" Years: "&amp;I12&amp;"-"&amp;K12)</f>
        <v>Please enter the 'Most Recent Year' in General Inputs #5</v>
      </c>
      <c r="M12" s="110" t="str">
        <f>IFERROR(I12&amp;"-"&amp;$I$8-2000,"--")</f>
        <v>--</v>
      </c>
      <c r="N12" s="2">
        <v>5</v>
      </c>
    </row>
    <row r="13" spans="2:14" x14ac:dyDescent="0.35">
      <c r="D13" s="3" t="s">
        <v>10</v>
      </c>
      <c r="E13" s="2">
        <v>6</v>
      </c>
    </row>
    <row r="14" spans="2:14" x14ac:dyDescent="0.35">
      <c r="D14" s="3" t="s">
        <v>11</v>
      </c>
      <c r="E14" s="2">
        <v>7</v>
      </c>
    </row>
    <row r="15" spans="2:14" x14ac:dyDescent="0.35">
      <c r="D15" s="3" t="s">
        <v>12</v>
      </c>
      <c r="E15" s="2">
        <v>8</v>
      </c>
    </row>
    <row r="16" spans="2:14" x14ac:dyDescent="0.35">
      <c r="D16" s="3" t="s">
        <v>13</v>
      </c>
      <c r="E16" s="2">
        <v>9</v>
      </c>
    </row>
    <row r="17" spans="4:5" x14ac:dyDescent="0.35">
      <c r="D17" s="3" t="s">
        <v>14</v>
      </c>
      <c r="E17" s="2">
        <v>10</v>
      </c>
    </row>
    <row r="18" spans="4:5" x14ac:dyDescent="0.35">
      <c r="D18" s="3" t="s">
        <v>15</v>
      </c>
      <c r="E18" s="2">
        <v>11</v>
      </c>
    </row>
    <row r="19" spans="4:5" x14ac:dyDescent="0.35">
      <c r="D19" s="3" t="s">
        <v>16</v>
      </c>
      <c r="E19" s="2">
        <v>12</v>
      </c>
    </row>
  </sheetData>
  <sheetProtection algorithmName="SHA-512" hashValue="dcgQj/7c8ZV3DBGLIt2c/DbAdWxGDgywr9TUqJjwPx6t8qcgXr/vbCNktJqD5+RK9gMhl5vQD+aROlNCdkXrJQ==" saltValue="zRwELxD+oHa0n8Yc4oZLhA==" spinCount="100000" sheet="1" objects="1" scenarios="1"/>
  <pageMargins left="0.7" right="0.7" top="0.75" bottom="0.75" header="0.3" footer="0.3"/>
  <pageSetup orientation="landscape" horizontalDpi="1200" verticalDpi="1200" r:id="rId1"/>
  <headerFooter>
    <oddFooter>&amp;CPage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1" id="{53D5F180-8CED-432C-8E4B-B7325FD46508}">
            <xm:f>'General Inputs'!$C$16:$H$16=$L$8</xm:f>
            <x14:dxf/>
          </x14:cfRule>
          <xm:sqref>M5:N39</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09e52060-3e65-44c2-83b0-6b4dcb3757b2">Pending</Records_x0020_Status>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2021-03-29T13:21:21+00:00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Records_x0020_Date xmlns="09e52060-3e65-44c2-83b0-6b4dcb3757b2"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271B3263C5D464DA5041DCC613BB1D6" ma:contentTypeVersion="34" ma:contentTypeDescription="Create a new document." ma:contentTypeScope="" ma:versionID="e10313381e1cb0ae141bc65eb787e9e8">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09e52060-3e65-44c2-83b0-6b4dcb3757b2" xmlns:ns7="77c8406c-4278-4f67-a907-6cf4aee3a2ec" targetNamespace="http://schemas.microsoft.com/office/2006/metadata/properties" ma:root="true" ma:fieldsID="3d9b8d38115500104fa19a1740d7b979" ns1:_="" ns3:_="" ns4:_="" ns5:_="" ns6:_="" ns7:_="">
    <xsd:import namespace="http://schemas.microsoft.com/sharepoint/v3"/>
    <xsd:import namespace="4ffa91fb-a0ff-4ac5-b2db-65c790d184a4"/>
    <xsd:import namespace="http://schemas.microsoft.com/sharepoint.v3"/>
    <xsd:import namespace="http://schemas.microsoft.com/sharepoint/v3/fields"/>
    <xsd:import namespace="09e52060-3e65-44c2-83b0-6b4dcb3757b2"/>
    <xsd:import namespace="77c8406c-4278-4f67-a907-6cf4aee3a2ec"/>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6:Records_x0020_Status" minOccurs="0"/>
                <xsd:element ref="ns6:Records_x0020_Date" minOccurs="0"/>
                <xsd:element ref="ns7:MediaServiceMetadata" minOccurs="0"/>
                <xsd:element ref="ns7:MediaServiceFastMetadata" minOccurs="0"/>
                <xsd:element ref="ns7:MediaServiceAutoTags" minOccurs="0"/>
                <xsd:element ref="ns7:MediaServiceDateTaken" minOccurs="0"/>
                <xsd:element ref="ns7:MediaServiceOCR" minOccurs="0"/>
                <xsd:element ref="ns7:MediaServiceLocation" minOccurs="0"/>
                <xsd:element ref="ns7:MediaServiceGenerationTime" minOccurs="0"/>
                <xsd:element ref="ns7:MediaServiceEventHashCode" minOccurs="0"/>
                <xsd:element ref="ns7:MediaServiceAutoKeyPoints" minOccurs="0"/>
                <xsd:element ref="ns7: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39fd190-61dc-4be0-bd9a-1a152339fa73}" ma:internalName="TaxCatchAllLabel" ma:readOnly="true" ma:showField="CatchAllDataLabel" ma:web="09e52060-3e65-44c2-83b0-6b4dcb3757b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39fd190-61dc-4be0-bd9a-1a152339fa73}" ma:internalName="TaxCatchAll" ma:showField="CatchAllData" ma:web="09e52060-3e65-44c2-83b0-6b4dcb3757b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9e52060-3e65-44c2-83b0-6b4dcb3757b2"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1" nillable="true" ma:displayName="Records Status" ma:default="Pending" ma:internalName="Records_x0020_Status">
      <xsd:simpleType>
        <xsd:restriction base="dms:Text"/>
      </xsd:simpleType>
    </xsd:element>
    <xsd:element name="Records_x0020_Date" ma:index="32"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77c8406c-4278-4f67-a907-6cf4aee3a2ec" elementFormDefault="qualified">
    <xsd:import namespace="http://schemas.microsoft.com/office/2006/documentManagement/types"/>
    <xsd:import namespace="http://schemas.microsoft.com/office/infopath/2007/PartnerControls"/>
    <xsd:element name="MediaServiceMetadata" ma:index="33" nillable="true" ma:displayName="MediaServiceMetadata" ma:hidden="true" ma:internalName="MediaServiceMetadata" ma:readOnly="true">
      <xsd:simpleType>
        <xsd:restriction base="dms:Note"/>
      </xsd:simpleType>
    </xsd:element>
    <xsd:element name="MediaServiceFastMetadata" ma:index="34" nillable="true" ma:displayName="MediaServiceFastMetadata"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DateTaken" ma:index="36" nillable="true" ma:displayName="MediaServiceDateTaken" ma:hidden="true" ma:internalName="MediaServiceDateTaken" ma:readOnly="true">
      <xsd:simpleType>
        <xsd:restriction base="dms:Text"/>
      </xsd:simpleType>
    </xsd:element>
    <xsd:element name="MediaServiceOCR" ma:index="37" nillable="true" ma:displayName="Extracted Text" ma:internalName="MediaServiceOCR" ma:readOnly="true">
      <xsd:simpleType>
        <xsd:restriction base="dms:Note">
          <xsd:maxLength value="255"/>
        </xsd:restriction>
      </xsd:simpleType>
    </xsd:element>
    <xsd:element name="MediaServiceLocation" ma:index="38" nillable="true" ma:displayName="Location" ma:internalName="MediaServiceLocation" ma:readOnly="true">
      <xsd:simpleType>
        <xsd:restriction base="dms:Text"/>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7B2BA0-09E3-4E1D-B3A4-633616C50E9D}">
  <ds:schemaRefs>
    <ds:schemaRef ds:uri="http://schemas.microsoft.com/sharepoint/v3"/>
    <ds:schemaRef ds:uri="09e52060-3e65-44c2-83b0-6b4dcb3757b2"/>
    <ds:schemaRef ds:uri="http://purl.org/dc/terms/"/>
    <ds:schemaRef ds:uri="http://schemas.openxmlformats.org/package/2006/metadata/core-properties"/>
    <ds:schemaRef ds:uri="http://www.w3.org/XML/1998/namespace"/>
    <ds:schemaRef ds:uri="http://schemas.microsoft.com/office/2006/documentManagement/types"/>
    <ds:schemaRef ds:uri="77c8406c-4278-4f67-a907-6cf4aee3a2ec"/>
    <ds:schemaRef ds:uri="http://purl.org/dc/elements/1.1/"/>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purl.org/dc/dcmitype/"/>
  </ds:schemaRefs>
</ds:datastoreItem>
</file>

<file path=customXml/itemProps2.xml><?xml version="1.0" encoding="utf-8"?>
<ds:datastoreItem xmlns:ds="http://schemas.openxmlformats.org/officeDocument/2006/customXml" ds:itemID="{A0D8901D-9C08-4293-BE96-D3771A8F19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9e52060-3e65-44c2-83b0-6b4dcb3757b2"/>
    <ds:schemaRef ds:uri="77c8406c-4278-4f67-a907-6cf4aee3a2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5FD86B1-FCEC-4986-AFC0-C7081A5F0BF9}">
  <ds:schemaRefs>
    <ds:schemaRef ds:uri="Microsoft.SharePoint.Taxonomy.ContentTypeSync"/>
  </ds:schemaRefs>
</ds:datastoreItem>
</file>

<file path=customXml/itemProps4.xml><?xml version="1.0" encoding="utf-8"?>
<ds:datastoreItem xmlns:ds="http://schemas.openxmlformats.org/officeDocument/2006/customXml" ds:itemID="{4CAA941E-864A-4FB1-96B1-C8C9DB7200D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17</vt:i4>
      </vt:variant>
    </vt:vector>
  </HeadingPairs>
  <TitlesOfParts>
    <vt:vector size="31" baseType="lpstr">
      <vt:lpstr>OVERVIEW --&gt;</vt:lpstr>
      <vt:lpstr>Introduction</vt:lpstr>
      <vt:lpstr>Instructions</vt:lpstr>
      <vt:lpstr>Line References</vt:lpstr>
      <vt:lpstr>INPUTS --&gt;</vt:lpstr>
      <vt:lpstr>General Inputs</vt:lpstr>
      <vt:lpstr>Financial Inputs</vt:lpstr>
      <vt:lpstr>Financial Inputs Clean</vt:lpstr>
      <vt:lpstr>OUTPUTS --&gt;</vt:lpstr>
      <vt:lpstr>Financial Profile Monthly</vt:lpstr>
      <vt:lpstr>Financial Profile YTD</vt:lpstr>
      <vt:lpstr>Financial Charts Data</vt:lpstr>
      <vt:lpstr>Financial Charts</vt:lpstr>
      <vt:lpstr>Background Data</vt:lpstr>
      <vt:lpstr>'Background Data'!Print_Area</vt:lpstr>
      <vt:lpstr>'Financial Charts'!Print_Area</vt:lpstr>
      <vt:lpstr>'Financial Charts Data'!Print_Area</vt:lpstr>
      <vt:lpstr>'Financial Inputs'!Print_Area</vt:lpstr>
      <vt:lpstr>'Financial Inputs Clean'!Print_Area</vt:lpstr>
      <vt:lpstr>'Financial Profile Monthly'!Print_Area</vt:lpstr>
      <vt:lpstr>'Financial Profile YTD'!Print_Area</vt:lpstr>
      <vt:lpstr>'General Inputs'!Print_Area</vt:lpstr>
      <vt:lpstr>'INPUTS --&gt;'!Print_Area</vt:lpstr>
      <vt:lpstr>Instructions!Print_Area</vt:lpstr>
      <vt:lpstr>Introduction!Print_Area</vt:lpstr>
      <vt:lpstr>'Line References'!Print_Area</vt:lpstr>
      <vt:lpstr>'OUTPUTS --&gt;'!Print_Area</vt:lpstr>
      <vt:lpstr>'OVERVIEW --&gt;'!Print_Area</vt:lpstr>
      <vt:lpstr>'Financial Inputs'!Print_Titles</vt:lpstr>
      <vt:lpstr>'Financial Inputs Clean'!Print_Titles</vt:lpstr>
      <vt:lpstr>'Financial Profile Monthly'!Print_Titles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2021-04-20T15:39:13Z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0x0101002271B3263C5D464DA5041DCC613BB1D6</vt:lpwstr>
  </property>
</Properties>
</file>