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127"/>
  <workbookPr codeName="ThisWorkbook" defaultThemeVersion="166925"/>
  <mc:AlternateContent xmlns:mc="http://schemas.openxmlformats.org/markup-compatibility/2006">
    <mc:Choice Requires="x15">
      <x15ac:absPath xmlns:x15ac="http://schemas.microsoft.com/office/spreadsheetml/2010/11/ac" url="https://pgenv.sharepoint.com/clients/owm/WA/4-07/2B-Industrial/e-Tool Support/"/>
    </mc:Choice>
  </mc:AlternateContent>
  <xr:revisionPtr revIDLastSave="8" documentId="8_{33CE9D79-9F31-4BEF-8E9E-BEB637FE8A94}" xr6:coauthVersionLast="45" xr6:coauthVersionMax="45" xr10:uidLastSave="{51A300AE-65F7-4571-9E1A-7CC500164773}"/>
  <bookViews>
    <workbookView xWindow="28680" yWindow="-120" windowWidth="29040" windowHeight="15840" xr2:uid="{1B4FF0EB-DC0A-4DD9-AC05-C87397FAD580}"/>
  </bookViews>
  <sheets>
    <sheet name="AIM Level Calculator" sheetId="1" r:id="rId1"/>
    <sheet name="Hardness" sheetId="2" state="hidden" r:id="rId2"/>
  </sheets>
  <definedNames>
    <definedName name="_xlnm.Print_Area" localSheetId="0">'AIM Level Calculator'!$A$15:$AC$50</definedName>
    <definedName name="_xlnm.Print_Titles" localSheetId="0">'AIM Level Calculator'!$A:$D,'AIM Level Calculator'!$15:$15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B20" i="1" l="1"/>
  <c r="AA20" i="1"/>
  <c r="Z20" i="1"/>
  <c r="Y20" i="1"/>
  <c r="W20" i="1"/>
  <c r="V20" i="1"/>
  <c r="U20" i="1"/>
  <c r="T20" i="1"/>
  <c r="R20" i="1"/>
  <c r="Q20" i="1"/>
  <c r="P20" i="1"/>
  <c r="O20" i="1"/>
  <c r="M20" i="1"/>
  <c r="L20" i="1"/>
  <c r="K20" i="1"/>
  <c r="J20" i="1"/>
  <c r="H20" i="1"/>
  <c r="G20" i="1"/>
  <c r="F20" i="1"/>
  <c r="E20" i="1"/>
  <c r="I20" i="1" l="1"/>
  <c r="I19" i="1" s="1"/>
  <c r="H20" i="2" l="1"/>
  <c r="G20" i="2"/>
  <c r="F20" i="2"/>
  <c r="E20" i="2"/>
  <c r="D20" i="2"/>
  <c r="N16" i="1" l="1"/>
  <c r="I16" i="1"/>
  <c r="AC48" i="1" l="1"/>
  <c r="AC19" i="1" l="1"/>
  <c r="AC47" i="1"/>
  <c r="AC46" i="1"/>
  <c r="AC45" i="1"/>
  <c r="AC44" i="1"/>
  <c r="AC43" i="1"/>
  <c r="AC42" i="1"/>
  <c r="AC41" i="1"/>
  <c r="AC40" i="1"/>
  <c r="AC39" i="1"/>
  <c r="AC38" i="1"/>
  <c r="AC37" i="1"/>
  <c r="AC36" i="1"/>
  <c r="AC35" i="1"/>
  <c r="AC34" i="1"/>
  <c r="AC33" i="1"/>
  <c r="AC32" i="1"/>
  <c r="AC31" i="1"/>
  <c r="AC30" i="1"/>
  <c r="AC29" i="1"/>
  <c r="AC28" i="1"/>
  <c r="AC27" i="1"/>
  <c r="AC26" i="1"/>
  <c r="AC25" i="1"/>
  <c r="AC24" i="1"/>
  <c r="AC23" i="1"/>
  <c r="AC22" i="1"/>
  <c r="AC21" i="1"/>
  <c r="AC18" i="1"/>
  <c r="AC17" i="1"/>
  <c r="AC16" i="1"/>
  <c r="X19" i="1"/>
  <c r="X47" i="1"/>
  <c r="X48" i="1"/>
  <c r="X46" i="1"/>
  <c r="X45" i="1"/>
  <c r="X44" i="1"/>
  <c r="X43" i="1"/>
  <c r="X42" i="1"/>
  <c r="X41" i="1"/>
  <c r="X40" i="1"/>
  <c r="X39" i="1"/>
  <c r="X38" i="1"/>
  <c r="X37" i="1"/>
  <c r="X36" i="1"/>
  <c r="X35" i="1"/>
  <c r="X34" i="1"/>
  <c r="X33" i="1"/>
  <c r="X32" i="1"/>
  <c r="X31" i="1"/>
  <c r="X30" i="1"/>
  <c r="X29" i="1"/>
  <c r="X28" i="1"/>
  <c r="X27" i="1"/>
  <c r="X26" i="1"/>
  <c r="X25" i="1"/>
  <c r="X24" i="1"/>
  <c r="X23" i="1"/>
  <c r="X22" i="1"/>
  <c r="X21" i="1"/>
  <c r="X18" i="1"/>
  <c r="X17" i="1"/>
  <c r="X16" i="1"/>
  <c r="S48" i="1"/>
  <c r="S47" i="1"/>
  <c r="S46" i="1"/>
  <c r="S45" i="1"/>
  <c r="S44" i="1"/>
  <c r="S43" i="1"/>
  <c r="S42" i="1"/>
  <c r="S41" i="1"/>
  <c r="S40" i="1"/>
  <c r="S39" i="1"/>
  <c r="S38" i="1"/>
  <c r="S37" i="1"/>
  <c r="S36" i="1"/>
  <c r="S35" i="1"/>
  <c r="S34" i="1"/>
  <c r="S33" i="1"/>
  <c r="S32" i="1"/>
  <c r="S31" i="1"/>
  <c r="S30" i="1"/>
  <c r="S29" i="1"/>
  <c r="S28" i="1"/>
  <c r="S27" i="1"/>
  <c r="S26" i="1"/>
  <c r="S25" i="1"/>
  <c r="S24" i="1"/>
  <c r="S23" i="1"/>
  <c r="S22" i="1"/>
  <c r="S21" i="1"/>
  <c r="S18" i="1"/>
  <c r="S17" i="1"/>
  <c r="S16" i="1"/>
  <c r="N48" i="1"/>
  <c r="N47" i="1"/>
  <c r="N46" i="1"/>
  <c r="N45" i="1"/>
  <c r="N44" i="1"/>
  <c r="N43" i="1"/>
  <c r="N42" i="1"/>
  <c r="N41" i="1"/>
  <c r="N40" i="1"/>
  <c r="N39" i="1"/>
  <c r="N38" i="1"/>
  <c r="N37" i="1"/>
  <c r="N36" i="1"/>
  <c r="N35" i="1"/>
  <c r="N34" i="1"/>
  <c r="N33" i="1"/>
  <c r="N32" i="1"/>
  <c r="N31" i="1"/>
  <c r="N30" i="1"/>
  <c r="N29" i="1"/>
  <c r="N28" i="1"/>
  <c r="N27" i="1"/>
  <c r="N26" i="1"/>
  <c r="N25" i="1"/>
  <c r="N24" i="1"/>
  <c r="N23" i="1"/>
  <c r="N22" i="1"/>
  <c r="N21" i="1"/>
  <c r="N18" i="1"/>
  <c r="N17" i="1"/>
  <c r="N20" i="1" l="1"/>
  <c r="N19" i="1" s="1"/>
  <c r="AC20" i="1"/>
  <c r="X20" i="1"/>
  <c r="S20" i="1"/>
  <c r="S19" i="1" s="1"/>
  <c r="I17" i="1" l="1"/>
  <c r="I18" i="1"/>
  <c r="I21" i="1"/>
  <c r="I22" i="1"/>
  <c r="I23" i="1"/>
  <c r="I24" i="1"/>
  <c r="I25" i="1"/>
  <c r="I26" i="1"/>
  <c r="I27" i="1"/>
  <c r="I29" i="1"/>
  <c r="I30" i="1"/>
  <c r="I31" i="1"/>
  <c r="I32" i="1"/>
  <c r="I33" i="1"/>
  <c r="I34" i="1"/>
  <c r="I35" i="1"/>
  <c r="I37" i="1"/>
  <c r="I38" i="1"/>
  <c r="I39" i="1"/>
  <c r="I40" i="1"/>
  <c r="I42" i="1"/>
  <c r="I44" i="1"/>
  <c r="I45" i="1"/>
  <c r="I46" i="1"/>
  <c r="I48" i="1"/>
  <c r="C2" i="2" l="1"/>
  <c r="C28" i="1" l="1"/>
  <c r="I28" i="1" l="1"/>
  <c r="C43" i="1"/>
  <c r="C41" i="1"/>
  <c r="C36" i="1"/>
  <c r="C47" i="1"/>
  <c r="I36" i="1" l="1"/>
  <c r="I41" i="1"/>
  <c r="I47" i="1"/>
  <c r="I43" i="1"/>
  <c r="D25" i="2"/>
</calcChain>
</file>

<file path=xl/sharedStrings.xml><?xml version="1.0" encoding="utf-8"?>
<sst xmlns="http://schemas.openxmlformats.org/spreadsheetml/2006/main" count="150" uniqueCount="92">
  <si>
    <t>Pollutant</t>
  </si>
  <si>
    <t>µg/L</t>
  </si>
  <si>
    <t>Total Recoverable Beryllium</t>
  </si>
  <si>
    <t>mg/L</t>
  </si>
  <si>
    <t>6.0-9.0</t>
  </si>
  <si>
    <t>s.u.</t>
  </si>
  <si>
    <t>Chemical Oxygen Demand (COD)</t>
  </si>
  <si>
    <t xml:space="preserve">Total Phosphorus </t>
  </si>
  <si>
    <t>Total Suspended Solids (TSS)</t>
  </si>
  <si>
    <t>Nitrate and Nitrite Nitrogen</t>
  </si>
  <si>
    <t>Turbidity</t>
  </si>
  <si>
    <t>Total Recoverable Antimony</t>
  </si>
  <si>
    <t>Ammonia</t>
  </si>
  <si>
    <t xml:space="preserve">Total Recoverable Cadmium </t>
  </si>
  <si>
    <t>NTU</t>
  </si>
  <si>
    <t>Total Recoverable Nickel</t>
  </si>
  <si>
    <t xml:space="preserve">Total Recoverable Nickel </t>
  </si>
  <si>
    <t xml:space="preserve">Total Recoverable Selenium </t>
  </si>
  <si>
    <t>Total Recoverable Silver</t>
  </si>
  <si>
    <t>Total Recoverable Zinc</t>
  </si>
  <si>
    <t>Total Recoverable Arsenic</t>
  </si>
  <si>
    <t>Total Recoverable Lead</t>
  </si>
  <si>
    <t>Freshwater</t>
  </si>
  <si>
    <t>Saltwater</t>
  </si>
  <si>
    <t xml:space="preserve">Total Recoverable Copper </t>
  </si>
  <si>
    <t xml:space="preserve">Total Recoverable Cyanide </t>
  </si>
  <si>
    <t>Total Recoverable Mercury</t>
  </si>
  <si>
    <t xml:space="preserve">Total Recoverable Mercury </t>
  </si>
  <si>
    <t>Freshwater - still/standing</t>
  </si>
  <si>
    <t>Freshwater - flowing</t>
  </si>
  <si>
    <t>Total Recoverable Selenium</t>
  </si>
  <si>
    <t xml:space="preserve">Total Recoverable Arsenic </t>
  </si>
  <si>
    <t>pH*</t>
  </si>
  <si>
    <r>
      <t>Benchmark Values (</t>
    </r>
    <r>
      <rPr>
        <sz val="11"/>
        <color theme="1"/>
        <rFont val="Calibri"/>
        <family val="2"/>
      </rPr>
      <t>µg/L, total)</t>
    </r>
  </si>
  <si>
    <t xml:space="preserve">Cadmium </t>
  </si>
  <si>
    <t>Lead</t>
  </si>
  <si>
    <t>Nickel</t>
  </si>
  <si>
    <t>Silver</t>
  </si>
  <si>
    <t>Zinc</t>
  </si>
  <si>
    <r>
      <rPr>
        <b/>
        <sz val="11"/>
        <color theme="1"/>
        <rFont val="Calibri"/>
        <family val="2"/>
        <scheme val="minor"/>
      </rPr>
      <t xml:space="preserve">Benchmark Threshold </t>
    </r>
    <r>
      <rPr>
        <sz val="11"/>
        <color theme="1"/>
        <rFont val="Calibri"/>
        <family val="2"/>
        <scheme val="minor"/>
      </rPr>
      <t xml:space="preserve">
</t>
    </r>
    <r>
      <rPr>
        <sz val="8"/>
        <color theme="1"/>
        <rFont val="Calibri"/>
        <family val="2"/>
        <scheme val="minor"/>
      </rPr>
      <t>(Table 4-2 2021 MSGP Benchmark Thresholds)</t>
    </r>
  </si>
  <si>
    <t>Hardness</t>
  </si>
  <si>
    <t>Lower Bound</t>
  </si>
  <si>
    <t>Upper Bound</t>
  </si>
  <si>
    <t xml:space="preserve">Hardness Range (mg/L) </t>
  </si>
  <si>
    <t>Lead BM</t>
  </si>
  <si>
    <t xml:space="preserve">Biochemical Oxygen Demand (5-day) </t>
  </si>
  <si>
    <t>Measured Hardness</t>
  </si>
  <si>
    <t xml:space="preserve">Total Recoverable Lead </t>
  </si>
  <si>
    <t xml:space="preserve">Note to reviewers: Ignore this part below. </t>
  </si>
  <si>
    <t>AIM Status</t>
  </si>
  <si>
    <t>Applicable Benchmark Values (ug/L, total)</t>
  </si>
  <si>
    <t>Cadmium</t>
  </si>
  <si>
    <t>H+</t>
  </si>
  <si>
    <t>Freshwater / Saltwater</t>
  </si>
  <si>
    <t>Units</t>
  </si>
  <si>
    <t xml:space="preserve">Enter Hardness (in mg/L): </t>
  </si>
  <si>
    <t>Total Recoverable Aluminum</t>
  </si>
  <si>
    <t>*For pH, an annual average exceedance can only occur if the four-quarter annual average exceeds the benchmark threshold.</t>
  </si>
  <si>
    <t>**The benchmark thresholds for these pollutants are dependent on water hardness where discharged into freshwaters.</t>
  </si>
  <si>
    <t>Freshwater**</t>
  </si>
  <si>
    <t>Baseline: 1st Quarter</t>
  </si>
  <si>
    <t>Baseline: 2nd Quarter</t>
  </si>
  <si>
    <t>Baseline: 3rd Quarter</t>
  </si>
  <si>
    <t>Baseline: 4th Quarter</t>
  </si>
  <si>
    <t>AIM Level 1: 1st Quarter</t>
  </si>
  <si>
    <t>AIM Level 1: 2nd Quarter</t>
  </si>
  <si>
    <t>AIM Level 1: 3rd Quarter</t>
  </si>
  <si>
    <t>AIM Level 1: 4th Quarter</t>
  </si>
  <si>
    <t>AIM Level 2: 1st Quarter</t>
  </si>
  <si>
    <t>AIM Level 2: 2nd Quarter</t>
  </si>
  <si>
    <t xml:space="preserve"> AIM Level 2: 3rd Quarter</t>
  </si>
  <si>
    <t>AIM Level 2: 4th Quarter</t>
  </si>
  <si>
    <t>AIM Level 3: 1st Quarter</t>
  </si>
  <si>
    <t>AIM Level 3: 2nd Quarter</t>
  </si>
  <si>
    <t>AIM Level 3: 3rd Quarter</t>
  </si>
  <si>
    <t>AIM Level 3: 4th Quarter</t>
  </si>
  <si>
    <t>AIM Level 3 (continued): 1st Quarter</t>
  </si>
  <si>
    <t>AIM Level 3 (continued): 2nd Quarter</t>
  </si>
  <si>
    <t>AIM Level 3 (continued): 3rd Quarter</t>
  </si>
  <si>
    <t>AIM Level 3 (continued): 4th Quarter</t>
  </si>
  <si>
    <t>User Input:</t>
  </si>
  <si>
    <t>Results:</t>
  </si>
  <si>
    <t>2021 Multi-Sector General Permit Additional Implementation Measures (AIM) Requirements Calculator</t>
  </si>
  <si>
    <t>NOTE:</t>
  </si>
  <si>
    <t>KEY:</t>
  </si>
  <si>
    <t>DIRECTIONS:</t>
  </si>
  <si>
    <r>
      <rPr>
        <b/>
        <sz val="11"/>
        <color theme="1"/>
        <rFont val="Calibri"/>
        <family val="2"/>
        <scheme val="minor"/>
      </rPr>
      <t>AIM Responses:</t>
    </r>
    <r>
      <rPr>
        <sz val="11"/>
        <color theme="1"/>
        <rFont val="Calibri"/>
        <family val="2"/>
        <scheme val="minor"/>
      </rPr>
      <t xml:space="preserve"> If an AIM triggering event occurs, you must follow the response procedures described in Parts 5.2.3 (AIM Level 1), 5.2.4 (AIM Level 2), and 5.2.5 (AIM Level 3) and continue quarterly benchmark monitoring.
</t>
    </r>
  </si>
  <si>
    <r>
      <rPr>
        <b/>
        <sz val="11"/>
        <color theme="1"/>
        <rFont val="Calibri"/>
        <family val="2"/>
        <scheme val="minor"/>
      </rPr>
      <t xml:space="preserve">Hardness-based Benchmark Thresholds: </t>
    </r>
    <r>
      <rPr>
        <sz val="11"/>
        <color theme="1"/>
        <rFont val="Calibri"/>
        <family val="2"/>
        <scheme val="minor"/>
      </rPr>
      <t xml:space="preserve">If you are subject to benchmark thresholds for a hardness-based metal(s), enter your hardness in Cell B14 (shaded light blue), below. Once you have entered the hardness, the applicable benchmark threshold(s) for each pollutant listed in Column A will populate in Column C.
</t>
    </r>
  </si>
  <si>
    <t xml:space="preserve">This tool is intended to help operators determine their AIM level status in accordance with Part 5.2 of EPA's 2021 Multi-Sector General Permit. Use of the tool is optional. Operators should review Part 5.2 of the MSGP prior to using the tool. If you have sugestions on improvements to this tool, email msgp@epa.gov. 
</t>
  </si>
  <si>
    <r>
      <rPr>
        <b/>
        <sz val="11"/>
        <color theme="1"/>
        <rFont val="Calibri"/>
        <family val="2"/>
        <scheme val="minor"/>
      </rPr>
      <t xml:space="preserve">Return to Baseline Status: </t>
    </r>
    <r>
      <rPr>
        <sz val="11"/>
        <color theme="1"/>
        <rFont val="Calibri"/>
        <family val="2"/>
        <scheme val="minor"/>
      </rPr>
      <t>You will return to baseline status if the AIM Level responses have been met and continued quarterly benchmark monitoring results indicate that an AIM triggering event per Part 5.2.2 has not occurred after four quarters of monitoring for that parameter. The AIM Status column will change to denote "Baseline" when the average of four quarterly monitoring results is below the applicable benchmark threshold. If you return to baseline status in the first 3 years after discharge authorization, you may discontinue quarterly monitoring until Year 4. In such instances, you are encouraged enter your Year 4 quarterly monitoring results in a clean version of the tool, starting in the 1st quarter of baseline.</t>
    </r>
  </si>
  <si>
    <r>
      <rPr>
        <b/>
        <sz val="11"/>
        <color theme="1"/>
        <rFont val="Calibri"/>
        <family val="2"/>
        <scheme val="minor"/>
      </rPr>
      <t xml:space="preserve">Entering Monitoring Results: </t>
    </r>
    <r>
      <rPr>
        <sz val="11"/>
        <color theme="1"/>
        <rFont val="Calibri"/>
        <family val="2"/>
        <scheme val="minor"/>
      </rPr>
      <t xml:space="preserve">Once you receive discharge authorization, you are in baseline status for each of your benchmark pollutants. Starting in the 1st quarter of baseline, enter your quarterly monitoring results in the input cells (light blue) for each quarterly monitoring period in which a sample is taken. 
</t>
    </r>
  </si>
  <si>
    <r>
      <rPr>
        <b/>
        <sz val="11"/>
        <color theme="1"/>
        <rFont val="Calibri"/>
        <family val="2"/>
        <scheme val="minor"/>
      </rPr>
      <t>AIM Triggering Events:</t>
    </r>
    <r>
      <rPr>
        <sz val="11"/>
        <color theme="1"/>
        <rFont val="Calibri"/>
        <family val="2"/>
        <scheme val="minor"/>
      </rPr>
      <t xml:space="preserve"> If AIM requirements are triggered for a pollutant (per part 5.2.2 of the permit), the AIM Status column will denote the AIM Level for that pollutant. Once you trigger an AIM Level, enter your next quarterly monitoring result in the 1st Quarter column of the corresponding AIM Level. For example, if your first quarterly monitoring result while in AIM Level 1 is greater than four times the benchmark threshold, you would trigger AIM Level 2 and enter your next quarterly monitoring result in the 1st Quarter column of AIM Level 2. Note that you may be in different AIM Levels for different benchmark pollutants at the same time.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</si>
</sst>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6" x14ac:knownFonts="1">
    <font>
      <sz val="11"/>
      <color theme="1"/>
      <name val="Calibri"/>
      <family val="2"/>
      <scheme val="minor"/>
    </font>
    <font>
      <sz val="11"/>
      <color theme="1"/>
      <name val="Calibri"/>
      <family val="2"/>
    </font>
    <font>
      <b/>
      <sz val="11"/>
      <color theme="1"/>
      <name val="Calibri"/>
      <family val="2"/>
      <scheme val="minor"/>
    </font>
    <font>
      <sz val="8"/>
      <color theme="1"/>
      <name val="Calibri"/>
      <family val="2"/>
      <scheme val="minor"/>
    </font>
    <font>
      <sz val="22"/>
      <color theme="1"/>
      <name val="Calibri"/>
      <family val="2"/>
      <scheme val="minor"/>
    </font>
    <font>
      <b/>
      <sz val="12"/>
      <color theme="1"/>
      <name val="Calibri"/>
      <family val="2"/>
      <scheme val="minor"/>
    </font>
  </fonts>
  <fills count="5">
    <fill>
      <patternFill patternType="none"/>
    </fill>
    <fill>
      <patternFill patternType="gray125"/>
    </fill>
    <fill>
      <patternFill patternType="solid">
        <fgColor rgb="FF00B0F0"/>
        <bgColor indexed="64"/>
      </patternFill>
    </fill>
    <fill>
      <patternFill patternType="solid">
        <fgColor theme="9" tint="0.79998168889431442"/>
        <bgColor indexed="64"/>
      </patternFill>
    </fill>
    <fill>
      <patternFill patternType="solid">
        <fgColor theme="8" tint="0.79998168889431442"/>
        <bgColor indexed="64"/>
      </patternFill>
    </fill>
  </fills>
  <borders count="27">
    <border>
      <left/>
      <right/>
      <top/>
      <bottom/>
      <diagonal/>
    </border>
    <border>
      <left/>
      <right/>
      <top/>
      <bottom style="medium">
        <color indexed="64"/>
      </bottom>
      <diagonal/>
    </border>
    <border>
      <left/>
      <right style="medium">
        <color indexed="64"/>
      </right>
      <top/>
      <bottom style="medium">
        <color indexed="64"/>
      </bottom>
      <diagonal/>
    </border>
    <border>
      <left/>
      <right style="medium">
        <color indexed="64"/>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medium">
        <color indexed="64"/>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medium">
        <color indexed="64"/>
      </top>
      <bottom/>
      <diagonal/>
    </border>
  </borders>
  <cellStyleXfs count="1">
    <xf numFmtId="0" fontId="0" fillId="0" borderId="0"/>
  </cellStyleXfs>
  <cellXfs count="73">
    <xf numFmtId="0" fontId="0" fillId="0" borderId="0" xfId="0"/>
    <xf numFmtId="0" fontId="0" fillId="0" borderId="0" xfId="0" applyAlignment="1">
      <alignment wrapText="1"/>
    </xf>
    <xf numFmtId="0" fontId="0" fillId="0" borderId="0" xfId="0" applyBorder="1"/>
    <xf numFmtId="0" fontId="0" fillId="0" borderId="3" xfId="0" applyBorder="1"/>
    <xf numFmtId="0" fontId="0" fillId="0" borderId="1" xfId="0" applyBorder="1"/>
    <xf numFmtId="0" fontId="0" fillId="0" borderId="2" xfId="0" applyBorder="1"/>
    <xf numFmtId="0" fontId="0" fillId="0" borderId="6" xfId="0" applyBorder="1"/>
    <xf numFmtId="0" fontId="0" fillId="0" borderId="7" xfId="0" applyBorder="1"/>
    <xf numFmtId="0" fontId="0" fillId="0" borderId="8" xfId="0" applyBorder="1" applyAlignment="1">
      <alignment horizontal="center"/>
    </xf>
    <xf numFmtId="0" fontId="0" fillId="0" borderId="9" xfId="0" applyBorder="1" applyAlignment="1">
      <alignment horizontal="center"/>
    </xf>
    <xf numFmtId="0" fontId="0" fillId="0" borderId="10" xfId="0" applyBorder="1" applyAlignment="1">
      <alignment horizontal="center"/>
    </xf>
    <xf numFmtId="0" fontId="0" fillId="0" borderId="11" xfId="0" applyBorder="1" applyAlignment="1">
      <alignment horizontal="center" vertical="center"/>
    </xf>
    <xf numFmtId="0" fontId="0" fillId="0" borderId="13" xfId="0" applyBorder="1" applyAlignment="1">
      <alignment horizontal="center" vertical="center"/>
    </xf>
    <xf numFmtId="0" fontId="0" fillId="0" borderId="14" xfId="0" applyBorder="1"/>
    <xf numFmtId="0" fontId="0" fillId="0" borderId="15" xfId="0" applyBorder="1"/>
    <xf numFmtId="0" fontId="0" fillId="0" borderId="10" xfId="0" applyBorder="1"/>
    <xf numFmtId="0" fontId="0" fillId="0" borderId="16" xfId="0" applyBorder="1" applyAlignment="1">
      <alignment wrapText="1"/>
    </xf>
    <xf numFmtId="0" fontId="0" fillId="2" borderId="13" xfId="0" applyFill="1" applyBorder="1"/>
    <xf numFmtId="0" fontId="2" fillId="3" borderId="21" xfId="0" applyFont="1" applyFill="1" applyBorder="1" applyAlignment="1">
      <alignment horizontal="center"/>
    </xf>
    <xf numFmtId="0" fontId="2" fillId="3" borderId="17" xfId="0" applyFont="1" applyFill="1" applyBorder="1" applyAlignment="1">
      <alignment horizontal="center"/>
    </xf>
    <xf numFmtId="0" fontId="2" fillId="3" borderId="22" xfId="0" applyFont="1" applyFill="1" applyBorder="1" applyAlignment="1">
      <alignment horizontal="center"/>
    </xf>
    <xf numFmtId="0" fontId="0" fillId="3" borderId="23" xfId="0" applyFill="1" applyBorder="1" applyAlignment="1">
      <alignment wrapText="1"/>
    </xf>
    <xf numFmtId="0" fontId="0" fillId="3" borderId="24" xfId="0" applyFill="1" applyBorder="1" applyAlignment="1">
      <alignment wrapText="1"/>
    </xf>
    <xf numFmtId="0" fontId="0" fillId="3" borderId="25" xfId="0" applyFill="1" applyBorder="1" applyAlignment="1">
      <alignment wrapText="1"/>
    </xf>
    <xf numFmtId="0" fontId="0" fillId="0" borderId="0" xfId="0" applyProtection="1"/>
    <xf numFmtId="0" fontId="0" fillId="0" borderId="0" xfId="0" applyAlignment="1" applyProtection="1">
      <alignment horizontal="left" vertical="center"/>
    </xf>
    <xf numFmtId="0" fontId="0" fillId="0" borderId="0" xfId="0" applyAlignment="1" applyProtection="1">
      <alignment horizontal="left" vertical="center" wrapText="1"/>
    </xf>
    <xf numFmtId="0" fontId="0" fillId="4" borderId="17" xfId="0" applyFill="1" applyBorder="1" applyProtection="1">
      <protection locked="0"/>
    </xf>
    <xf numFmtId="0" fontId="0" fillId="4" borderId="24" xfId="0" applyFill="1" applyBorder="1" applyProtection="1">
      <protection locked="0"/>
    </xf>
    <xf numFmtId="0" fontId="0" fillId="4" borderId="0" xfId="0" applyFill="1" applyProtection="1">
      <protection locked="0"/>
    </xf>
    <xf numFmtId="0" fontId="2" fillId="0" borderId="0" xfId="0" applyFont="1" applyAlignment="1" applyProtection="1">
      <alignment vertical="top" wrapText="1"/>
    </xf>
    <xf numFmtId="0" fontId="0" fillId="0" borderId="0" xfId="0" applyAlignment="1" applyProtection="1">
      <alignment vertical="center" wrapText="1"/>
    </xf>
    <xf numFmtId="0" fontId="0" fillId="0" borderId="21" xfId="0" applyBorder="1" applyProtection="1">
      <protection locked="0"/>
    </xf>
    <xf numFmtId="0" fontId="0" fillId="0" borderId="17" xfId="0" applyBorder="1" applyProtection="1">
      <protection locked="0"/>
    </xf>
    <xf numFmtId="0" fontId="0" fillId="0" borderId="17" xfId="0" applyBorder="1" applyAlignment="1" applyProtection="1">
      <alignment horizontal="right"/>
      <protection locked="0"/>
    </xf>
    <xf numFmtId="164" fontId="0" fillId="0" borderId="17" xfId="0" applyNumberFormat="1" applyBorder="1" applyProtection="1">
      <protection locked="0"/>
    </xf>
    <xf numFmtId="0" fontId="0" fillId="0" borderId="17" xfId="0" applyFill="1" applyBorder="1" applyProtection="1">
      <protection locked="0"/>
    </xf>
    <xf numFmtId="0" fontId="0" fillId="0" borderId="23" xfId="0" applyBorder="1" applyProtection="1">
      <protection locked="0"/>
    </xf>
    <xf numFmtId="0" fontId="0" fillId="0" borderId="24" xfId="0" applyBorder="1" applyProtection="1">
      <protection locked="0"/>
    </xf>
    <xf numFmtId="0" fontId="0" fillId="0" borderId="24" xfId="0" applyFill="1" applyBorder="1" applyProtection="1">
      <protection locked="0"/>
    </xf>
    <xf numFmtId="0" fontId="1" fillId="0" borderId="24" xfId="0" applyFont="1" applyBorder="1" applyProtection="1">
      <protection locked="0"/>
    </xf>
    <xf numFmtId="0" fontId="2" fillId="0" borderId="0" xfId="0" applyFont="1" applyBorder="1" applyAlignment="1" applyProtection="1">
      <alignment horizontal="left" vertical="top" wrapText="1"/>
    </xf>
    <xf numFmtId="0" fontId="0" fillId="0" borderId="0" xfId="0" applyFont="1" applyBorder="1" applyAlignment="1" applyProtection="1">
      <alignment horizontal="right" vertical="top" wrapText="1"/>
    </xf>
    <xf numFmtId="0" fontId="2" fillId="4" borderId="0" xfId="0" applyFont="1" applyFill="1" applyBorder="1" applyAlignment="1" applyProtection="1">
      <alignment horizontal="left" vertical="top" wrapText="1"/>
      <protection locked="0"/>
    </xf>
    <xf numFmtId="0" fontId="2" fillId="3" borderId="0" xfId="0" applyFont="1" applyFill="1" applyBorder="1" applyAlignment="1" applyProtection="1">
      <alignment horizontal="left" vertical="top" wrapText="1"/>
      <protection locked="0"/>
    </xf>
    <xf numFmtId="0" fontId="1" fillId="0" borderId="17" xfId="0" applyFont="1" applyFill="1" applyBorder="1" applyProtection="1">
      <protection locked="0"/>
    </xf>
    <xf numFmtId="0" fontId="2" fillId="0" borderId="0" xfId="0" applyFont="1" applyAlignment="1" applyProtection="1">
      <alignment horizontal="right" vertical="top"/>
    </xf>
    <xf numFmtId="0" fontId="0" fillId="3" borderId="22" xfId="0" applyFill="1" applyBorder="1" applyProtection="1">
      <protection locked="0"/>
    </xf>
    <xf numFmtId="0" fontId="0" fillId="3" borderId="25" xfId="0" applyFill="1" applyBorder="1" applyProtection="1">
      <protection locked="0"/>
    </xf>
    <xf numFmtId="0" fontId="0" fillId="3" borderId="17" xfId="0" applyFill="1" applyBorder="1" applyProtection="1">
      <protection locked="0"/>
    </xf>
    <xf numFmtId="0" fontId="0" fillId="3" borderId="24" xfId="0" applyFill="1" applyBorder="1" applyProtection="1">
      <protection locked="0"/>
    </xf>
    <xf numFmtId="0" fontId="0" fillId="0" borderId="26" xfId="0" applyFill="1" applyBorder="1" applyAlignment="1" applyProtection="1"/>
    <xf numFmtId="0" fontId="0" fillId="0" borderId="0" xfId="0" applyFill="1" applyBorder="1" applyAlignment="1" applyProtection="1"/>
    <xf numFmtId="0" fontId="2" fillId="0" borderId="18" xfId="0" applyFont="1" applyBorder="1" applyAlignment="1" applyProtection="1">
      <alignment vertical="center"/>
      <protection locked="0"/>
    </xf>
    <xf numFmtId="0" fontId="2" fillId="0" borderId="19" xfId="0" applyFont="1" applyBorder="1" applyAlignment="1" applyProtection="1">
      <alignment vertical="center"/>
      <protection locked="0"/>
    </xf>
    <xf numFmtId="0" fontId="0" fillId="0" borderId="19" xfId="0" applyBorder="1" applyAlignment="1" applyProtection="1">
      <alignment vertical="center" wrapText="1"/>
      <protection locked="0"/>
    </xf>
    <xf numFmtId="0" fontId="2" fillId="0" borderId="19" xfId="0" applyFont="1" applyBorder="1" applyAlignment="1" applyProtection="1">
      <alignment vertical="center" wrapText="1"/>
      <protection locked="0"/>
    </xf>
    <xf numFmtId="0" fontId="2" fillId="0" borderId="19" xfId="0" applyFont="1" applyBorder="1" applyAlignment="1" applyProtection="1">
      <alignment horizontal="center" vertical="center" wrapText="1"/>
      <protection locked="0"/>
    </xf>
    <xf numFmtId="0" fontId="2" fillId="0" borderId="20" xfId="0" applyFont="1" applyBorder="1" applyAlignment="1" applyProtection="1">
      <alignment horizontal="center" vertical="center" wrapText="1"/>
      <protection locked="0"/>
    </xf>
    <xf numFmtId="0" fontId="0" fillId="0" borderId="26" xfId="0" applyFill="1" applyBorder="1" applyAlignment="1" applyProtection="1">
      <alignment horizontal="left" wrapText="1"/>
    </xf>
    <xf numFmtId="0" fontId="0" fillId="0" borderId="0" xfId="0" applyFill="1" applyBorder="1" applyAlignment="1" applyProtection="1">
      <alignment horizontal="left" wrapText="1"/>
    </xf>
    <xf numFmtId="0" fontId="4" fillId="0" borderId="0" xfId="0" applyFont="1" applyAlignment="1" applyProtection="1">
      <alignment horizontal="center" wrapText="1"/>
      <protection locked="0"/>
    </xf>
    <xf numFmtId="0" fontId="0" fillId="0" borderId="0" xfId="0" applyFont="1" applyBorder="1" applyAlignment="1" applyProtection="1">
      <alignment horizontal="left" vertical="top" wrapText="1"/>
      <protection locked="0"/>
    </xf>
    <xf numFmtId="0" fontId="5" fillId="0" borderId="0" xfId="0" applyFont="1" applyBorder="1" applyAlignment="1" applyProtection="1">
      <alignment horizontal="left" vertical="top" wrapText="1"/>
      <protection locked="0"/>
    </xf>
    <xf numFmtId="0" fontId="2" fillId="0" borderId="0" xfId="0" applyFont="1" applyBorder="1" applyAlignment="1" applyProtection="1">
      <alignment horizontal="left" vertical="top" wrapText="1"/>
      <protection locked="0"/>
    </xf>
    <xf numFmtId="0" fontId="0" fillId="0" borderId="11" xfId="0" applyBorder="1" applyAlignment="1">
      <alignment horizontal="center"/>
    </xf>
    <xf numFmtId="0" fontId="0" fillId="0" borderId="12" xfId="0" applyBorder="1" applyAlignment="1">
      <alignment horizontal="center"/>
    </xf>
    <xf numFmtId="0" fontId="0" fillId="0" borderId="13" xfId="0" applyBorder="1" applyAlignment="1">
      <alignment horizontal="center"/>
    </xf>
    <xf numFmtId="0" fontId="0" fillId="0" borderId="4" xfId="0" applyBorder="1" applyAlignment="1">
      <alignment horizontal="center" vertical="center"/>
    </xf>
    <xf numFmtId="0" fontId="0" fillId="0" borderId="5" xfId="0" applyBorder="1" applyAlignment="1">
      <alignment horizontal="center" vertical="center"/>
    </xf>
    <xf numFmtId="0" fontId="2" fillId="3" borderId="18" xfId="0" applyFont="1" applyFill="1" applyBorder="1" applyAlignment="1">
      <alignment horizontal="center"/>
    </xf>
    <xf numFmtId="0" fontId="2" fillId="3" borderId="19" xfId="0" applyFont="1" applyFill="1" applyBorder="1" applyAlignment="1">
      <alignment horizontal="center"/>
    </xf>
    <xf numFmtId="0" fontId="2" fillId="3" borderId="20" xfId="0" applyFont="1" applyFill="1" applyBorder="1" applyAlignment="1">
      <alignment horizontal="center"/>
    </xf>
  </cellXfs>
  <cellStyles count="1">
    <cellStyle name="Normal" xfId="0" builtinId="0"/>
  </cellStyles>
  <dxfs count="0"/>
  <tableStyles count="0" defaultTableStyle="TableStyleMedium2" defaultPivotStyle="PivotStyleLight16"/>
  <colors>
    <mruColors>
      <color rgb="FFFF8F7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787128-7804-4D6A-92AB-6F122D97A80B}">
  <sheetPr codeName="Sheet1"/>
  <dimension ref="A1:AE50"/>
  <sheetViews>
    <sheetView showGridLines="0" tabSelected="1" zoomScale="110" zoomScaleNormal="110" workbookViewId="0">
      <selection sqref="A1:I1"/>
    </sheetView>
  </sheetViews>
  <sheetFormatPr defaultRowHeight="14.4" x14ac:dyDescent="0.3"/>
  <cols>
    <col min="1" max="1" width="35.77734375" customWidth="1"/>
    <col min="2" max="2" width="24.88671875" customWidth="1"/>
    <col min="3" max="3" width="15.88671875" customWidth="1"/>
    <col min="4" max="4" width="6.33203125" customWidth="1"/>
    <col min="5" max="8" width="9.33203125" customWidth="1"/>
    <col min="9" max="9" width="11.5546875" customWidth="1"/>
    <col min="10" max="13" width="9.33203125" customWidth="1"/>
    <col min="14" max="14" width="11.5546875" customWidth="1"/>
    <col min="15" max="18" width="9.33203125" customWidth="1"/>
    <col min="19" max="19" width="11.5546875" customWidth="1"/>
    <col min="20" max="23" width="9.33203125" customWidth="1"/>
    <col min="24" max="24" width="11.5546875" customWidth="1"/>
    <col min="25" max="28" width="9.33203125" customWidth="1"/>
    <col min="29" max="29" width="11.5546875" customWidth="1"/>
    <col min="31" max="31" width="14.109375" customWidth="1"/>
  </cols>
  <sheetData>
    <row r="1" spans="1:31" ht="60.6" customHeight="1" x14ac:dyDescent="0.55000000000000004">
      <c r="A1" s="61" t="s">
        <v>82</v>
      </c>
      <c r="B1" s="61"/>
      <c r="C1" s="61"/>
      <c r="D1" s="61"/>
      <c r="E1" s="61"/>
      <c r="F1" s="61"/>
      <c r="G1" s="61"/>
      <c r="H1" s="61"/>
      <c r="I1" s="61"/>
    </row>
    <row r="2" spans="1:31" ht="15.6" x14ac:dyDescent="0.3">
      <c r="A2" s="63" t="s">
        <v>83</v>
      </c>
      <c r="B2" s="63"/>
      <c r="C2" s="63"/>
      <c r="D2" s="63"/>
      <c r="E2" s="63"/>
      <c r="F2" s="63"/>
      <c r="G2" s="63"/>
      <c r="H2" s="63"/>
      <c r="I2" s="63"/>
      <c r="J2" s="31"/>
      <c r="K2" s="31"/>
      <c r="L2" s="31"/>
      <c r="M2" s="31"/>
      <c r="N2" s="31"/>
      <c r="O2" s="24"/>
      <c r="P2" s="24"/>
      <c r="Q2" s="24"/>
      <c r="R2" s="24"/>
      <c r="S2" s="24"/>
      <c r="T2" s="24"/>
      <c r="U2" s="24"/>
      <c r="V2" s="24"/>
      <c r="W2" s="24"/>
      <c r="X2" s="24"/>
      <c r="Y2" s="24"/>
      <c r="Z2" s="24"/>
      <c r="AA2" s="24"/>
      <c r="AB2" s="24"/>
      <c r="AC2" s="24"/>
    </row>
    <row r="3" spans="1:31" ht="47.4" customHeight="1" x14ac:dyDescent="0.3">
      <c r="A3" s="62" t="s">
        <v>88</v>
      </c>
      <c r="B3" s="64"/>
      <c r="C3" s="64"/>
      <c r="D3" s="64"/>
      <c r="E3" s="64"/>
      <c r="F3" s="64"/>
      <c r="G3" s="64"/>
      <c r="H3" s="64"/>
      <c r="I3" s="64"/>
      <c r="J3" s="31"/>
      <c r="K3" s="31"/>
      <c r="L3" s="31"/>
      <c r="M3" s="31"/>
      <c r="N3" s="31"/>
      <c r="O3" s="24"/>
      <c r="P3" s="24"/>
      <c r="Q3" s="24"/>
      <c r="R3" s="24"/>
      <c r="S3" s="24"/>
      <c r="T3" s="24"/>
      <c r="U3" s="24"/>
      <c r="V3" s="24"/>
      <c r="W3" s="24"/>
      <c r="X3" s="24"/>
      <c r="Y3" s="24"/>
      <c r="Z3" s="24"/>
      <c r="AA3" s="24"/>
      <c r="AB3" s="24"/>
      <c r="AC3" s="24"/>
    </row>
    <row r="4" spans="1:31" ht="15" customHeight="1" x14ac:dyDescent="0.3">
      <c r="A4" s="63" t="s">
        <v>84</v>
      </c>
      <c r="B4" s="63"/>
      <c r="C4" s="63"/>
      <c r="D4" s="63"/>
      <c r="E4" s="63"/>
      <c r="F4" s="63"/>
      <c r="G4" s="63"/>
      <c r="H4" s="63"/>
      <c r="I4" s="63"/>
      <c r="J4" s="31"/>
      <c r="K4" s="31"/>
      <c r="L4" s="31"/>
      <c r="M4" s="31"/>
      <c r="N4" s="31"/>
      <c r="O4" s="24"/>
      <c r="P4" s="24"/>
      <c r="Q4" s="24"/>
      <c r="R4" s="24"/>
      <c r="S4" s="24"/>
      <c r="T4" s="24"/>
      <c r="U4" s="24"/>
      <c r="V4" s="24"/>
      <c r="W4" s="24"/>
      <c r="X4" s="24"/>
      <c r="Y4" s="24"/>
      <c r="Z4" s="24"/>
      <c r="AA4" s="24"/>
      <c r="AB4" s="24"/>
      <c r="AC4" s="24"/>
    </row>
    <row r="5" spans="1:31" ht="15" customHeight="1" x14ac:dyDescent="0.3">
      <c r="A5" s="42" t="s">
        <v>80</v>
      </c>
      <c r="B5" s="43"/>
      <c r="C5" s="41"/>
      <c r="D5" s="41"/>
      <c r="E5" s="41"/>
      <c r="F5" s="41"/>
      <c r="G5" s="41"/>
      <c r="H5" s="41"/>
      <c r="I5" s="41"/>
      <c r="J5" s="31"/>
      <c r="K5" s="31"/>
      <c r="L5" s="31"/>
      <c r="M5" s="31"/>
      <c r="N5" s="31"/>
      <c r="O5" s="24"/>
      <c r="P5" s="24"/>
      <c r="Q5" s="24"/>
      <c r="R5" s="24"/>
      <c r="S5" s="24"/>
      <c r="T5" s="24"/>
      <c r="U5" s="24"/>
      <c r="V5" s="24"/>
      <c r="W5" s="24"/>
      <c r="X5" s="24"/>
      <c r="Y5" s="24"/>
      <c r="Z5" s="24"/>
      <c r="AA5" s="24"/>
      <c r="AB5" s="24"/>
      <c r="AC5" s="24"/>
    </row>
    <row r="6" spans="1:31" ht="15" customHeight="1" x14ac:dyDescent="0.3">
      <c r="A6" s="42" t="s">
        <v>81</v>
      </c>
      <c r="B6" s="44"/>
      <c r="C6" s="41"/>
      <c r="D6" s="41"/>
      <c r="E6" s="41"/>
      <c r="F6" s="41"/>
      <c r="G6" s="41"/>
      <c r="H6" s="41"/>
      <c r="I6" s="41"/>
      <c r="J6" s="31"/>
      <c r="K6" s="31"/>
      <c r="L6" s="31"/>
      <c r="M6" s="31"/>
      <c r="N6" s="31"/>
      <c r="O6" s="24"/>
      <c r="P6" s="24"/>
      <c r="Q6" s="24"/>
      <c r="R6" s="24"/>
      <c r="S6" s="24"/>
      <c r="T6" s="24"/>
      <c r="U6" s="24"/>
      <c r="V6" s="24"/>
      <c r="W6" s="24"/>
      <c r="X6" s="24"/>
      <c r="Y6" s="24"/>
      <c r="Z6" s="24"/>
      <c r="AA6" s="24"/>
      <c r="AB6" s="24"/>
      <c r="AC6" s="24"/>
    </row>
    <row r="7" spans="1:31" ht="15.6" x14ac:dyDescent="0.3">
      <c r="A7" s="63" t="s">
        <v>85</v>
      </c>
      <c r="B7" s="63"/>
      <c r="C7" s="63"/>
      <c r="D7" s="63"/>
      <c r="E7" s="63"/>
      <c r="F7" s="63"/>
      <c r="G7" s="63"/>
      <c r="H7" s="63"/>
      <c r="I7" s="63"/>
      <c r="J7" s="31"/>
      <c r="K7" s="31"/>
      <c r="L7" s="31"/>
      <c r="M7" s="31"/>
      <c r="N7" s="31"/>
      <c r="O7" s="24"/>
      <c r="P7" s="24"/>
      <c r="Q7" s="24"/>
      <c r="R7" s="24"/>
      <c r="S7" s="24"/>
      <c r="T7" s="24"/>
      <c r="U7" s="24"/>
      <c r="V7" s="24"/>
      <c r="W7" s="24"/>
      <c r="X7" s="24"/>
      <c r="Y7" s="24"/>
      <c r="Z7" s="24"/>
      <c r="AA7" s="24"/>
      <c r="AB7" s="24"/>
      <c r="AC7" s="24"/>
    </row>
    <row r="8" spans="1:31" ht="45" customHeight="1" x14ac:dyDescent="0.3">
      <c r="A8" s="62" t="s">
        <v>87</v>
      </c>
      <c r="B8" s="64"/>
      <c r="C8" s="64"/>
      <c r="D8" s="64"/>
      <c r="E8" s="64"/>
      <c r="F8" s="64"/>
      <c r="G8" s="64"/>
      <c r="H8" s="64"/>
      <c r="I8" s="64"/>
      <c r="J8" s="31"/>
      <c r="K8" s="31"/>
      <c r="L8" s="31"/>
      <c r="M8" s="31"/>
      <c r="N8" s="31"/>
      <c r="O8" s="24"/>
      <c r="P8" s="24"/>
      <c r="Q8" s="24"/>
      <c r="R8" s="24"/>
      <c r="S8" s="24"/>
      <c r="T8" s="24"/>
      <c r="U8" s="24"/>
      <c r="V8" s="24"/>
      <c r="W8" s="24"/>
      <c r="X8" s="24"/>
      <c r="Y8" s="24"/>
      <c r="Z8" s="24"/>
      <c r="AA8" s="24"/>
      <c r="AB8" s="24"/>
      <c r="AC8" s="24"/>
    </row>
    <row r="9" spans="1:31" ht="45" customHeight="1" x14ac:dyDescent="0.3">
      <c r="A9" s="62" t="s">
        <v>90</v>
      </c>
      <c r="B9" s="62"/>
      <c r="C9" s="62"/>
      <c r="D9" s="62"/>
      <c r="E9" s="62"/>
      <c r="F9" s="62"/>
      <c r="G9" s="62"/>
      <c r="H9" s="62"/>
      <c r="I9" s="62"/>
      <c r="J9" s="31"/>
      <c r="K9" s="31"/>
      <c r="L9" s="31"/>
      <c r="M9" s="31"/>
      <c r="N9" s="31"/>
      <c r="O9" s="24"/>
      <c r="P9" s="24"/>
      <c r="Q9" s="24"/>
      <c r="R9" s="24"/>
      <c r="S9" s="24"/>
      <c r="T9" s="24"/>
      <c r="U9" s="24"/>
      <c r="V9" s="24"/>
      <c r="W9" s="24"/>
      <c r="X9" s="24"/>
      <c r="Y9" s="24"/>
      <c r="Z9" s="24"/>
      <c r="AA9" s="24"/>
      <c r="AB9" s="24"/>
      <c r="AC9" s="24"/>
    </row>
    <row r="10" spans="1:31" ht="75" customHeight="1" x14ac:dyDescent="0.3">
      <c r="A10" s="62" t="s">
        <v>91</v>
      </c>
      <c r="B10" s="62"/>
      <c r="C10" s="62"/>
      <c r="D10" s="62"/>
      <c r="E10" s="62"/>
      <c r="F10" s="62"/>
      <c r="G10" s="62"/>
      <c r="H10" s="62"/>
      <c r="I10" s="62"/>
      <c r="J10" s="31"/>
      <c r="K10" s="31"/>
      <c r="L10" s="31"/>
      <c r="M10" s="31"/>
      <c r="N10" s="31"/>
      <c r="O10" s="24"/>
      <c r="P10" s="24"/>
      <c r="Q10" s="24"/>
      <c r="R10" s="24"/>
      <c r="S10" s="24"/>
      <c r="T10" s="24"/>
      <c r="U10" s="24"/>
      <c r="V10" s="24"/>
      <c r="W10" s="24"/>
      <c r="X10" s="24"/>
      <c r="Y10" s="24"/>
      <c r="Z10" s="24"/>
      <c r="AA10" s="24"/>
      <c r="AB10" s="24"/>
      <c r="AC10" s="24"/>
    </row>
    <row r="11" spans="1:31" ht="45" customHeight="1" x14ac:dyDescent="0.3">
      <c r="A11" s="62" t="s">
        <v>86</v>
      </c>
      <c r="B11" s="62"/>
      <c r="C11" s="62"/>
      <c r="D11" s="62"/>
      <c r="E11" s="62"/>
      <c r="F11" s="62"/>
      <c r="G11" s="62"/>
      <c r="H11" s="62"/>
      <c r="I11" s="62"/>
      <c r="J11" s="31"/>
      <c r="K11" s="31"/>
      <c r="L11" s="31"/>
      <c r="M11" s="31"/>
      <c r="N11" s="31"/>
      <c r="O11" s="24"/>
      <c r="P11" s="24"/>
      <c r="Q11" s="24"/>
      <c r="R11" s="24"/>
      <c r="S11" s="24"/>
      <c r="T11" s="24"/>
      <c r="U11" s="24"/>
      <c r="V11" s="24"/>
      <c r="W11" s="24"/>
      <c r="X11" s="24"/>
      <c r="Y11" s="24"/>
      <c r="Z11" s="24"/>
      <c r="AA11" s="24"/>
      <c r="AB11" s="24"/>
      <c r="AC11" s="24"/>
    </row>
    <row r="12" spans="1:31" ht="75" customHeight="1" x14ac:dyDescent="0.3">
      <c r="A12" s="62" t="s">
        <v>89</v>
      </c>
      <c r="B12" s="62"/>
      <c r="C12" s="62"/>
      <c r="D12" s="62"/>
      <c r="E12" s="62"/>
      <c r="F12" s="62"/>
      <c r="G12" s="62"/>
      <c r="H12" s="62"/>
      <c r="I12" s="62"/>
      <c r="J12" s="31"/>
      <c r="K12" s="31"/>
      <c r="L12" s="31"/>
      <c r="M12" s="31"/>
      <c r="N12" s="31"/>
      <c r="O12" s="24"/>
      <c r="P12" s="24"/>
      <c r="Q12" s="24"/>
      <c r="R12" s="24"/>
      <c r="S12" s="24"/>
      <c r="T12" s="24"/>
      <c r="U12" s="24"/>
      <c r="V12" s="24"/>
      <c r="W12" s="24"/>
      <c r="X12" s="24"/>
      <c r="Y12" s="24"/>
      <c r="Z12" s="24"/>
      <c r="AA12" s="24"/>
      <c r="AB12" s="24"/>
      <c r="AC12" s="24"/>
    </row>
    <row r="13" spans="1:31" x14ac:dyDescent="0.3">
      <c r="A13" s="30"/>
      <c r="B13" s="25"/>
      <c r="C13" s="31"/>
      <c r="D13" s="31"/>
      <c r="E13" s="31"/>
      <c r="F13" s="31"/>
      <c r="G13" s="31"/>
      <c r="H13" s="31"/>
      <c r="I13" s="31"/>
      <c r="J13" s="31"/>
      <c r="K13" s="31"/>
      <c r="L13" s="31"/>
      <c r="M13" s="31"/>
      <c r="N13" s="31"/>
      <c r="O13" s="26"/>
      <c r="P13" s="26"/>
      <c r="Q13" s="26"/>
      <c r="R13" s="26"/>
      <c r="S13" s="26"/>
      <c r="T13" s="26"/>
      <c r="U13" s="26"/>
      <c r="V13" s="26"/>
      <c r="W13" s="26"/>
      <c r="X13" s="26"/>
      <c r="Y13" s="26"/>
      <c r="Z13" s="26"/>
      <c r="AA13" s="26"/>
      <c r="AB13" s="26"/>
      <c r="AC13" s="26"/>
    </row>
    <row r="14" spans="1:31" ht="15" thickBot="1" x14ac:dyDescent="0.35">
      <c r="A14" s="46" t="s">
        <v>55</v>
      </c>
      <c r="B14" s="29"/>
      <c r="C14" s="24"/>
      <c r="D14" s="24"/>
      <c r="E14" s="24"/>
      <c r="F14" s="24"/>
      <c r="G14" s="24"/>
      <c r="H14" s="24"/>
      <c r="I14" s="24"/>
      <c r="J14" s="24"/>
      <c r="K14" s="24"/>
      <c r="L14" s="24"/>
      <c r="M14" s="24"/>
      <c r="N14" s="24"/>
      <c r="O14" s="24"/>
      <c r="P14" s="24"/>
      <c r="Q14" s="24"/>
      <c r="R14" s="24"/>
      <c r="S14" s="24"/>
      <c r="T14" s="24"/>
      <c r="U14" s="24"/>
      <c r="V14" s="24"/>
      <c r="W14" s="24"/>
      <c r="X14" s="24"/>
      <c r="Y14" s="24"/>
      <c r="Z14" s="24"/>
      <c r="AA14" s="24"/>
      <c r="AB14" s="24"/>
      <c r="AC14" s="24"/>
    </row>
    <row r="15" spans="1:31" ht="93" customHeight="1" x14ac:dyDescent="0.3">
      <c r="A15" s="53" t="s">
        <v>0</v>
      </c>
      <c r="B15" s="54" t="s">
        <v>53</v>
      </c>
      <c r="C15" s="55" t="s">
        <v>39</v>
      </c>
      <c r="D15" s="56" t="s">
        <v>54</v>
      </c>
      <c r="E15" s="57" t="s">
        <v>60</v>
      </c>
      <c r="F15" s="57" t="s">
        <v>61</v>
      </c>
      <c r="G15" s="57" t="s">
        <v>62</v>
      </c>
      <c r="H15" s="57" t="s">
        <v>63</v>
      </c>
      <c r="I15" s="57" t="s">
        <v>49</v>
      </c>
      <c r="J15" s="57" t="s">
        <v>64</v>
      </c>
      <c r="K15" s="57" t="s">
        <v>65</v>
      </c>
      <c r="L15" s="57" t="s">
        <v>66</v>
      </c>
      <c r="M15" s="57" t="s">
        <v>67</v>
      </c>
      <c r="N15" s="57" t="s">
        <v>49</v>
      </c>
      <c r="O15" s="57" t="s">
        <v>68</v>
      </c>
      <c r="P15" s="57" t="s">
        <v>69</v>
      </c>
      <c r="Q15" s="57" t="s">
        <v>70</v>
      </c>
      <c r="R15" s="57" t="s">
        <v>71</v>
      </c>
      <c r="S15" s="57" t="s">
        <v>49</v>
      </c>
      <c r="T15" s="57" t="s">
        <v>72</v>
      </c>
      <c r="U15" s="57" t="s">
        <v>73</v>
      </c>
      <c r="V15" s="57" t="s">
        <v>74</v>
      </c>
      <c r="W15" s="57" t="s">
        <v>75</v>
      </c>
      <c r="X15" s="57" t="s">
        <v>49</v>
      </c>
      <c r="Y15" s="57" t="s">
        <v>76</v>
      </c>
      <c r="Z15" s="57" t="s">
        <v>77</v>
      </c>
      <c r="AA15" s="57" t="s">
        <v>78</v>
      </c>
      <c r="AB15" s="57" t="s">
        <v>79</v>
      </c>
      <c r="AC15" s="58" t="s">
        <v>49</v>
      </c>
      <c r="AD15" s="1"/>
      <c r="AE15" s="1"/>
    </row>
    <row r="16" spans="1:31" x14ac:dyDescent="0.3">
      <c r="A16" s="32" t="s">
        <v>56</v>
      </c>
      <c r="B16" s="36"/>
      <c r="C16" s="36">
        <v>1100</v>
      </c>
      <c r="D16" s="45" t="s">
        <v>1</v>
      </c>
      <c r="E16" s="27"/>
      <c r="F16" s="27"/>
      <c r="G16" s="27"/>
      <c r="H16" s="27"/>
      <c r="I16" s="49" t="str">
        <f>IF(COUNTA(E16:H16)=4,(IF(AVERAGE(E16:H16)&gt;$C16,"AIM Level 1","Baseline")),(IF((SUM(E16:H16))&gt;($C16*4),"AIM Level 1","Baseline")))</f>
        <v>Baseline</v>
      </c>
      <c r="J16" s="27"/>
      <c r="K16" s="27"/>
      <c r="L16" s="27"/>
      <c r="M16" s="27"/>
      <c r="N16" s="49" t="str">
        <f>IF(COUNTA(J16:M16)=0,"",(IF(COUNTA(J16:M16)=4,(IF(AVERAGE(J16:M16)&gt;$C16,"AIM Level 2","Baseline")),(IF((SUM(J16:M16))&gt;($C16*4),"AIM Level 2",I16)))))</f>
        <v/>
      </c>
      <c r="O16" s="27"/>
      <c r="P16" s="27"/>
      <c r="Q16" s="27"/>
      <c r="R16" s="27"/>
      <c r="S16" s="49" t="str">
        <f>IF(COUNTA(O16:R16)=0,"",(IF(COUNTA(O16:R16)=4,(IF(AVERAGE(O16:R16)&gt;$C16,"AIM Level 3","Baseline")),(IF((SUM(O16:R16))&gt;($C16*4),"AIM Level 3",N16)))))</f>
        <v/>
      </c>
      <c r="T16" s="27"/>
      <c r="U16" s="27"/>
      <c r="V16" s="27"/>
      <c r="W16" s="27"/>
      <c r="X16" s="49" t="str">
        <f>IF(COUNTA(T16:W16)=0,"",(IF(COUNTA(T16:W16)=4,(IF(AVERAGE(T16:W16)&gt;$C16,"AIM Level 3 (continued)","Baseline")),(IF((SUM(T16:W16))&gt;($C16*4),"AIM Level 3 (continued)",S16)))))</f>
        <v/>
      </c>
      <c r="Y16" s="27"/>
      <c r="Z16" s="27"/>
      <c r="AA16" s="27"/>
      <c r="AB16" s="27"/>
      <c r="AC16" s="47" t="str">
        <f>IF(COUNTA(Y16:AB16)=0,"",(IF(COUNTA(Y16:AB16)=4,(IF(AVERAGE(Y16:AB16)&gt;$C16,"AIM Level 3 (continued)","Baseline")),(IF((SUM(Y16:AB16))&gt;($C16*4),"AIM Level 3 (continued)",X16)))))</f>
        <v/>
      </c>
    </row>
    <row r="17" spans="1:29" x14ac:dyDescent="0.3">
      <c r="A17" s="32" t="s">
        <v>2</v>
      </c>
      <c r="B17" s="33"/>
      <c r="C17" s="33">
        <v>130</v>
      </c>
      <c r="D17" s="45" t="s">
        <v>1</v>
      </c>
      <c r="E17" s="27"/>
      <c r="F17" s="27"/>
      <c r="G17" s="27"/>
      <c r="H17" s="27"/>
      <c r="I17" s="49" t="str">
        <f t="shared" ref="I17:I48" si="0">IF(COUNTA(E17:H17)=4,(IF(AVERAGE(E17:H17)&gt;$C17,"AIM Level 1","Baseline")),(IF((SUM(E17:H17))&gt;($C17*4),"AIM Level 1","Baseline")))</f>
        <v>Baseline</v>
      </c>
      <c r="J17" s="27"/>
      <c r="K17" s="27"/>
      <c r="L17" s="27"/>
      <c r="M17" s="27"/>
      <c r="N17" s="49" t="str">
        <f t="shared" ref="N17:N18" si="1">IF(COUNTA(J17:M17)=0,"",(IF(COUNTA(J17:M17)=4,(IF(AVERAGE(J17:M17)&gt;$C17,"AIM Level 2","Baseline")),(IF((SUM(J17:M17))&gt;($C17*4),"AIM Level 2",I17)))))</f>
        <v/>
      </c>
      <c r="O17" s="27"/>
      <c r="P17" s="27"/>
      <c r="Q17" s="27"/>
      <c r="R17" s="27"/>
      <c r="S17" s="49" t="str">
        <f t="shared" ref="S17:S18" si="2">IF(COUNTA(O17:R17)=0,"",(IF(COUNTA(O17:R17)=4,(IF(AVERAGE(O17:R17)&gt;$C17,"AIM Level 3","Baseline")),(IF((SUM(O17:R17))&gt;($C17*4),"AIM Level 3",N17)))))</f>
        <v/>
      </c>
      <c r="T17" s="27"/>
      <c r="U17" s="27"/>
      <c r="V17" s="27"/>
      <c r="W17" s="27"/>
      <c r="X17" s="49" t="str">
        <f t="shared" ref="X17:X18" si="3">IF(COUNTA(T17:W17)=0,"",(IF(COUNTA(T17:W17)=4,(IF(AVERAGE(T17:W17)&gt;$C17,"AIM Level 3 (continued)","Baseline")),(IF((SUM(T17:W17))&gt;($C17*4),"AIM Level 3 (continued)",S17)))))</f>
        <v/>
      </c>
      <c r="Y17" s="27"/>
      <c r="Z17" s="27"/>
      <c r="AA17" s="27"/>
      <c r="AB17" s="27"/>
      <c r="AC17" s="47" t="str">
        <f t="shared" ref="AC17:AC18" si="4">IF(COUNTA(Y17:AB17)=0,"",(IF(COUNTA(Y17:AB17)=4,(IF(AVERAGE(Y17:AB17)&gt;$C17,"AIM Level 3 (continued)","Baseline")),(IF((SUM(Y17:AB17))&gt;($C17*4),"AIM Level 3 (continued)",X17)))))</f>
        <v/>
      </c>
    </row>
    <row r="18" spans="1:29" x14ac:dyDescent="0.3">
      <c r="A18" s="32" t="s">
        <v>45</v>
      </c>
      <c r="B18" s="33"/>
      <c r="C18" s="33">
        <v>30</v>
      </c>
      <c r="D18" s="33" t="s">
        <v>3</v>
      </c>
      <c r="E18" s="27"/>
      <c r="F18" s="27"/>
      <c r="G18" s="27"/>
      <c r="H18" s="27"/>
      <c r="I18" s="49" t="str">
        <f t="shared" si="0"/>
        <v>Baseline</v>
      </c>
      <c r="J18" s="27"/>
      <c r="K18" s="27"/>
      <c r="L18" s="27"/>
      <c r="M18" s="27"/>
      <c r="N18" s="49" t="str">
        <f t="shared" si="1"/>
        <v/>
      </c>
      <c r="O18" s="27"/>
      <c r="P18" s="27"/>
      <c r="Q18" s="27"/>
      <c r="R18" s="27"/>
      <c r="S18" s="49" t="str">
        <f t="shared" si="2"/>
        <v/>
      </c>
      <c r="T18" s="27"/>
      <c r="U18" s="27"/>
      <c r="V18" s="27"/>
      <c r="W18" s="27"/>
      <c r="X18" s="49" t="str">
        <f t="shared" si="3"/>
        <v/>
      </c>
      <c r="Y18" s="27"/>
      <c r="Z18" s="27"/>
      <c r="AA18" s="27"/>
      <c r="AB18" s="27"/>
      <c r="AC18" s="47" t="str">
        <f t="shared" si="4"/>
        <v/>
      </c>
    </row>
    <row r="19" spans="1:29" x14ac:dyDescent="0.3">
      <c r="A19" s="32" t="s">
        <v>32</v>
      </c>
      <c r="B19" s="33"/>
      <c r="C19" s="34" t="s">
        <v>4</v>
      </c>
      <c r="D19" s="33" t="s">
        <v>5</v>
      </c>
      <c r="E19" s="27"/>
      <c r="F19" s="27"/>
      <c r="G19" s="27"/>
      <c r="H19" s="27"/>
      <c r="I19" s="49" t="str">
        <f>IF(COUNTA(E19:H19)=4,(IF(OR(I20&lt;6,I20&gt;9),"AIM Level 1","Baseline")),"Baseline")</f>
        <v>Baseline</v>
      </c>
      <c r="J19" s="27"/>
      <c r="K19" s="27"/>
      <c r="L19" s="27"/>
      <c r="M19" s="27"/>
      <c r="N19" s="49" t="str">
        <f>IF(COUNTA(J19:M19)=0,"",(IF(COUNTA(J19:M19)=4,(IF(OR(N20&lt;6,N20&gt;9),"AIM Level 2","Baseline")),"AIM Level 1")))</f>
        <v/>
      </c>
      <c r="O19" s="27"/>
      <c r="P19" s="27"/>
      <c r="Q19" s="27"/>
      <c r="R19" s="27"/>
      <c r="S19" s="49" t="str">
        <f>IF(COUNTA(O19:R19)=0,"",(IF(COUNTA(O19:R19)=4,(IF(OR(S20&lt;6,S20&gt;9),"AIM Level 2","Baseline")),"AIM Level 1")))</f>
        <v/>
      </c>
      <c r="T19" s="27"/>
      <c r="U19" s="27"/>
      <c r="V19" s="27"/>
      <c r="W19" s="27"/>
      <c r="X19" s="49" t="str">
        <f>IF(COUNTA(T19:W19)=0,"",(IF(COUNTA(T19:W19)=4,(IF(OR(X20&lt;6,X20&gt;9),"AIM Level 2","Baseline")),"AIM Level 1")))</f>
        <v/>
      </c>
      <c r="Y19" s="27"/>
      <c r="Z19" s="27"/>
      <c r="AA19" s="27"/>
      <c r="AB19" s="27"/>
      <c r="AC19" s="47" t="str">
        <f>IF(COUNTA(Y19:AB19)=0,"",(IF(COUNTA(Y19:AB19)=4,(IF(OR(AC20&lt;6,AC20&gt;9),"AIM Level 2","Baseline")),"AIM Level 1")))</f>
        <v/>
      </c>
    </row>
    <row r="20" spans="1:29" hidden="1" x14ac:dyDescent="0.3">
      <c r="A20" s="32" t="s">
        <v>52</v>
      </c>
      <c r="B20" s="33"/>
      <c r="C20" s="34"/>
      <c r="D20" s="33"/>
      <c r="E20" s="27" t="str">
        <f>IF(ISNUMBER(E19),10^(-E19),"")</f>
        <v/>
      </c>
      <c r="F20" s="27" t="str">
        <f t="shared" ref="F20:H20" si="5">IF(ISNUMBER(F19),10^(-F19),"")</f>
        <v/>
      </c>
      <c r="G20" s="27" t="str">
        <f t="shared" si="5"/>
        <v/>
      </c>
      <c r="H20" s="27" t="str">
        <f t="shared" si="5"/>
        <v/>
      </c>
      <c r="I20" s="49" t="e">
        <f>-LOG(SUBTOTAL(1,E20:H20))</f>
        <v>#DIV/0!</v>
      </c>
      <c r="J20" s="27" t="str">
        <f>IF(ISNUMBER(J19),10^(-J19),"")</f>
        <v/>
      </c>
      <c r="K20" s="27" t="str">
        <f t="shared" ref="K20:M20" si="6">IF(ISNUMBER(K19),10^(-K19),"")</f>
        <v/>
      </c>
      <c r="L20" s="27" t="str">
        <f t="shared" si="6"/>
        <v/>
      </c>
      <c r="M20" s="27" t="str">
        <f t="shared" si="6"/>
        <v/>
      </c>
      <c r="N20" s="49" t="e">
        <f>-LOG(SUBTOTAL(1,J20:M20))</f>
        <v>#DIV/0!</v>
      </c>
      <c r="O20" s="27" t="str">
        <f>IF(ISNUMBER(O19),10^(-O19),"")</f>
        <v/>
      </c>
      <c r="P20" s="27" t="str">
        <f t="shared" ref="P20:R20" si="7">IF(ISNUMBER(P19),10^(-P19),"")</f>
        <v/>
      </c>
      <c r="Q20" s="27" t="str">
        <f t="shared" si="7"/>
        <v/>
      </c>
      <c r="R20" s="27" t="str">
        <f t="shared" si="7"/>
        <v/>
      </c>
      <c r="S20" s="49" t="e">
        <f>-LOG(SUBTOTAL(1,O20:R20))</f>
        <v>#DIV/0!</v>
      </c>
      <c r="T20" s="27" t="str">
        <f>IF(ISNUMBER(T19),10^(-T19),"")</f>
        <v/>
      </c>
      <c r="U20" s="27" t="str">
        <f t="shared" ref="U20:W20" si="8">IF(ISNUMBER(U19),10^(-U19),"")</f>
        <v/>
      </c>
      <c r="V20" s="27" t="str">
        <f t="shared" si="8"/>
        <v/>
      </c>
      <c r="W20" s="27" t="str">
        <f t="shared" si="8"/>
        <v/>
      </c>
      <c r="X20" s="49" t="e">
        <f>-LOG(SUBTOTAL(1,T20:W20))</f>
        <v>#DIV/0!</v>
      </c>
      <c r="Y20" s="27" t="str">
        <f>IF(ISNUMBER(Y19),10^(-Y19),"")</f>
        <v/>
      </c>
      <c r="Z20" s="27" t="str">
        <f t="shared" ref="Z20:AB20" si="9">IF(ISNUMBER(Z19),10^(-Z19),"")</f>
        <v/>
      </c>
      <c r="AA20" s="27" t="str">
        <f t="shared" si="9"/>
        <v/>
      </c>
      <c r="AB20" s="27" t="str">
        <f t="shared" si="9"/>
        <v/>
      </c>
      <c r="AC20" s="47" t="e">
        <f>-LOG(SUBTOTAL(1,Y20:AB20))</f>
        <v>#DIV/0!</v>
      </c>
    </row>
    <row r="21" spans="1:29" x14ac:dyDescent="0.3">
      <c r="A21" s="32" t="s">
        <v>6</v>
      </c>
      <c r="B21" s="33"/>
      <c r="C21" s="33">
        <v>120</v>
      </c>
      <c r="D21" s="33" t="s">
        <v>3</v>
      </c>
      <c r="E21" s="27"/>
      <c r="F21" s="27"/>
      <c r="G21" s="27"/>
      <c r="H21" s="27"/>
      <c r="I21" s="49" t="str">
        <f t="shared" si="0"/>
        <v>Baseline</v>
      </c>
      <c r="J21" s="27"/>
      <c r="K21" s="27"/>
      <c r="L21" s="27"/>
      <c r="M21" s="27"/>
      <c r="N21" s="49" t="str">
        <f t="shared" ref="N21:N48" si="10">IF(COUNTA(J21:M21)=0,"",(IF(COUNTA(J21:M21)=4,(IF(AVERAGE(J21:M21)&gt;$C21,"AIM Level 2","Baseline")),(IF((SUM(J21:M21))&gt;($C21*4),"AIM Level 2",I21)))))</f>
        <v/>
      </c>
      <c r="O21" s="27"/>
      <c r="P21" s="27"/>
      <c r="Q21" s="27"/>
      <c r="R21" s="27"/>
      <c r="S21" s="49" t="str">
        <f t="shared" ref="S21:S48" si="11">IF(COUNTA(O21:R21)=0,"",(IF(COUNTA(O21:R21)=4,(IF(AVERAGE(O21:R21)&gt;$C21,"AIM Level 3","Baseline")),(IF((SUM(O21:R21))&gt;($C21*4),"AIM Level 3",N21)))))</f>
        <v/>
      </c>
      <c r="T21" s="27"/>
      <c r="U21" s="27"/>
      <c r="V21" s="27"/>
      <c r="W21" s="27"/>
      <c r="X21" s="49" t="str">
        <f t="shared" ref="X21:X48" si="12">IF(COUNTA(T21:W21)=0,"",(IF(COUNTA(T21:W21)=4,(IF(AVERAGE(T21:W21)&gt;$C21,"AIM Level 3 (continued)","Baseline")),(IF((SUM(T21:W21))&gt;($C21*4),"AIM Level 3 (continued)",S21)))))</f>
        <v/>
      </c>
      <c r="Y21" s="27"/>
      <c r="Z21" s="27"/>
      <c r="AA21" s="27"/>
      <c r="AB21" s="27"/>
      <c r="AC21" s="47" t="str">
        <f t="shared" ref="AC21:AC48" si="13">IF(COUNTA(Y21:AB21)=0,"",(IF(COUNTA(Y21:AB21)=4,(IF(AVERAGE(Y21:AB21)&gt;$C21,"AIM Level 3 (continued)","Baseline")),(IF((SUM(Y21:AB21))&gt;($C21*4),"AIM Level 3 (continued)",X21)))))</f>
        <v/>
      </c>
    </row>
    <row r="22" spans="1:29" x14ac:dyDescent="0.3">
      <c r="A22" s="32" t="s">
        <v>7</v>
      </c>
      <c r="B22" s="33"/>
      <c r="C22" s="35">
        <v>2</v>
      </c>
      <c r="D22" s="33" t="s">
        <v>3</v>
      </c>
      <c r="E22" s="27"/>
      <c r="F22" s="27"/>
      <c r="G22" s="27"/>
      <c r="H22" s="27"/>
      <c r="I22" s="49" t="str">
        <f t="shared" si="0"/>
        <v>Baseline</v>
      </c>
      <c r="J22" s="27"/>
      <c r="K22" s="27"/>
      <c r="L22" s="27"/>
      <c r="M22" s="27"/>
      <c r="N22" s="49" t="str">
        <f t="shared" si="10"/>
        <v/>
      </c>
      <c r="O22" s="27"/>
      <c r="P22" s="27"/>
      <c r="Q22" s="27"/>
      <c r="R22" s="27"/>
      <c r="S22" s="49" t="str">
        <f t="shared" si="11"/>
        <v/>
      </c>
      <c r="T22" s="27"/>
      <c r="U22" s="27"/>
      <c r="V22" s="27"/>
      <c r="W22" s="27"/>
      <c r="X22" s="49" t="str">
        <f t="shared" si="12"/>
        <v/>
      </c>
      <c r="Y22" s="27"/>
      <c r="Z22" s="27"/>
      <c r="AA22" s="27"/>
      <c r="AB22" s="27"/>
      <c r="AC22" s="47" t="str">
        <f t="shared" si="13"/>
        <v/>
      </c>
    </row>
    <row r="23" spans="1:29" x14ac:dyDescent="0.3">
      <c r="A23" s="32" t="s">
        <v>8</v>
      </c>
      <c r="B23" s="33"/>
      <c r="C23" s="33">
        <v>100</v>
      </c>
      <c r="D23" s="33" t="s">
        <v>3</v>
      </c>
      <c r="E23" s="27"/>
      <c r="F23" s="27"/>
      <c r="G23" s="27"/>
      <c r="H23" s="27"/>
      <c r="I23" s="49" t="str">
        <f t="shared" si="0"/>
        <v>Baseline</v>
      </c>
      <c r="J23" s="27"/>
      <c r="K23" s="27"/>
      <c r="L23" s="27"/>
      <c r="M23" s="27"/>
      <c r="N23" s="49" t="str">
        <f t="shared" si="10"/>
        <v/>
      </c>
      <c r="O23" s="27"/>
      <c r="P23" s="27"/>
      <c r="Q23" s="27"/>
      <c r="R23" s="27"/>
      <c r="S23" s="49" t="str">
        <f t="shared" si="11"/>
        <v/>
      </c>
      <c r="T23" s="27"/>
      <c r="U23" s="27"/>
      <c r="V23" s="27"/>
      <c r="W23" s="27"/>
      <c r="X23" s="49" t="str">
        <f t="shared" si="12"/>
        <v/>
      </c>
      <c r="Y23" s="27"/>
      <c r="Z23" s="27"/>
      <c r="AA23" s="27"/>
      <c r="AB23" s="27"/>
      <c r="AC23" s="47" t="str">
        <f t="shared" si="13"/>
        <v/>
      </c>
    </row>
    <row r="24" spans="1:29" x14ac:dyDescent="0.3">
      <c r="A24" s="32" t="s">
        <v>9</v>
      </c>
      <c r="B24" s="33"/>
      <c r="C24" s="33">
        <v>0.68</v>
      </c>
      <c r="D24" s="33" t="s">
        <v>3</v>
      </c>
      <c r="E24" s="27"/>
      <c r="F24" s="27"/>
      <c r="G24" s="27"/>
      <c r="H24" s="27"/>
      <c r="I24" s="49" t="str">
        <f t="shared" si="0"/>
        <v>Baseline</v>
      </c>
      <c r="J24" s="27"/>
      <c r="K24" s="27"/>
      <c r="L24" s="27"/>
      <c r="M24" s="27"/>
      <c r="N24" s="49" t="str">
        <f t="shared" si="10"/>
        <v/>
      </c>
      <c r="O24" s="27"/>
      <c r="P24" s="27"/>
      <c r="Q24" s="27"/>
      <c r="R24" s="27"/>
      <c r="S24" s="49" t="str">
        <f t="shared" si="11"/>
        <v/>
      </c>
      <c r="T24" s="27"/>
      <c r="U24" s="27"/>
      <c r="V24" s="27"/>
      <c r="W24" s="27"/>
      <c r="X24" s="49" t="str">
        <f t="shared" si="12"/>
        <v/>
      </c>
      <c r="Y24" s="27"/>
      <c r="Z24" s="27"/>
      <c r="AA24" s="27"/>
      <c r="AB24" s="27"/>
      <c r="AC24" s="47" t="str">
        <f t="shared" si="13"/>
        <v/>
      </c>
    </row>
    <row r="25" spans="1:29" x14ac:dyDescent="0.3">
      <c r="A25" s="32" t="s">
        <v>10</v>
      </c>
      <c r="B25" s="33"/>
      <c r="C25" s="33">
        <v>50</v>
      </c>
      <c r="D25" s="33" t="s">
        <v>14</v>
      </c>
      <c r="E25" s="27"/>
      <c r="F25" s="27"/>
      <c r="G25" s="27"/>
      <c r="H25" s="27"/>
      <c r="I25" s="49" t="str">
        <f t="shared" si="0"/>
        <v>Baseline</v>
      </c>
      <c r="J25" s="27"/>
      <c r="K25" s="27"/>
      <c r="L25" s="27"/>
      <c r="M25" s="27"/>
      <c r="N25" s="49" t="str">
        <f t="shared" si="10"/>
        <v/>
      </c>
      <c r="O25" s="27"/>
      <c r="P25" s="27"/>
      <c r="Q25" s="27"/>
      <c r="R25" s="27"/>
      <c r="S25" s="49" t="str">
        <f t="shared" si="11"/>
        <v/>
      </c>
      <c r="T25" s="27"/>
      <c r="U25" s="27"/>
      <c r="V25" s="27"/>
      <c r="W25" s="27"/>
      <c r="X25" s="49" t="str">
        <f t="shared" si="12"/>
        <v/>
      </c>
      <c r="Y25" s="27"/>
      <c r="Z25" s="27"/>
      <c r="AA25" s="27"/>
      <c r="AB25" s="27"/>
      <c r="AC25" s="47" t="str">
        <f t="shared" si="13"/>
        <v/>
      </c>
    </row>
    <row r="26" spans="1:29" x14ac:dyDescent="0.3">
      <c r="A26" s="32" t="s">
        <v>11</v>
      </c>
      <c r="B26" s="33"/>
      <c r="C26" s="33">
        <v>640</v>
      </c>
      <c r="D26" s="45" t="s">
        <v>1</v>
      </c>
      <c r="E26" s="27"/>
      <c r="F26" s="27"/>
      <c r="G26" s="27"/>
      <c r="H26" s="27"/>
      <c r="I26" s="49" t="str">
        <f t="shared" si="0"/>
        <v>Baseline</v>
      </c>
      <c r="J26" s="27"/>
      <c r="K26" s="27"/>
      <c r="L26" s="27"/>
      <c r="M26" s="27"/>
      <c r="N26" s="49" t="str">
        <f t="shared" si="10"/>
        <v/>
      </c>
      <c r="O26" s="27"/>
      <c r="P26" s="27"/>
      <c r="Q26" s="27"/>
      <c r="R26" s="27"/>
      <c r="S26" s="49" t="str">
        <f t="shared" si="11"/>
        <v/>
      </c>
      <c r="T26" s="27"/>
      <c r="U26" s="27"/>
      <c r="V26" s="27"/>
      <c r="W26" s="27"/>
      <c r="X26" s="49" t="str">
        <f t="shared" si="12"/>
        <v/>
      </c>
      <c r="Y26" s="27"/>
      <c r="Z26" s="27"/>
      <c r="AA26" s="27"/>
      <c r="AB26" s="27"/>
      <c r="AC26" s="47" t="str">
        <f t="shared" si="13"/>
        <v/>
      </c>
    </row>
    <row r="27" spans="1:29" x14ac:dyDescent="0.3">
      <c r="A27" s="32" t="s">
        <v>12</v>
      </c>
      <c r="B27" s="33"/>
      <c r="C27" s="33">
        <v>2.14</v>
      </c>
      <c r="D27" s="33" t="s">
        <v>3</v>
      </c>
      <c r="E27" s="27"/>
      <c r="F27" s="27"/>
      <c r="G27" s="27"/>
      <c r="H27" s="27"/>
      <c r="I27" s="49" t="str">
        <f t="shared" si="0"/>
        <v>Baseline</v>
      </c>
      <c r="J27" s="27"/>
      <c r="K27" s="27"/>
      <c r="L27" s="27"/>
      <c r="M27" s="27"/>
      <c r="N27" s="49" t="str">
        <f t="shared" si="10"/>
        <v/>
      </c>
      <c r="O27" s="27"/>
      <c r="P27" s="27"/>
      <c r="Q27" s="27"/>
      <c r="R27" s="27"/>
      <c r="S27" s="49" t="str">
        <f t="shared" si="11"/>
        <v/>
      </c>
      <c r="T27" s="27"/>
      <c r="U27" s="27"/>
      <c r="V27" s="27"/>
      <c r="W27" s="27"/>
      <c r="X27" s="49" t="str">
        <f t="shared" si="12"/>
        <v/>
      </c>
      <c r="Y27" s="27"/>
      <c r="Z27" s="27"/>
      <c r="AA27" s="27"/>
      <c r="AB27" s="27"/>
      <c r="AC27" s="47" t="str">
        <f t="shared" si="13"/>
        <v/>
      </c>
    </row>
    <row r="28" spans="1:29" x14ac:dyDescent="0.3">
      <c r="A28" s="32" t="s">
        <v>13</v>
      </c>
      <c r="B28" s="36" t="s">
        <v>59</v>
      </c>
      <c r="C28" s="36" t="str">
        <f>Hardness!D20</f>
        <v>Enter Hardness in B14</v>
      </c>
      <c r="D28" s="45" t="s">
        <v>1</v>
      </c>
      <c r="E28" s="27"/>
      <c r="F28" s="27"/>
      <c r="G28" s="27"/>
      <c r="H28" s="27"/>
      <c r="I28" s="49" t="e">
        <f t="shared" si="0"/>
        <v>#VALUE!</v>
      </c>
      <c r="J28" s="27"/>
      <c r="K28" s="27"/>
      <c r="L28" s="27"/>
      <c r="M28" s="27"/>
      <c r="N28" s="49" t="str">
        <f t="shared" si="10"/>
        <v/>
      </c>
      <c r="O28" s="27"/>
      <c r="P28" s="27"/>
      <c r="Q28" s="27"/>
      <c r="R28" s="27"/>
      <c r="S28" s="49" t="str">
        <f t="shared" si="11"/>
        <v/>
      </c>
      <c r="T28" s="27"/>
      <c r="U28" s="27"/>
      <c r="V28" s="27"/>
      <c r="W28" s="27"/>
      <c r="X28" s="49" t="str">
        <f t="shared" si="12"/>
        <v/>
      </c>
      <c r="Y28" s="27"/>
      <c r="Z28" s="27"/>
      <c r="AA28" s="27"/>
      <c r="AB28" s="27"/>
      <c r="AC28" s="47" t="str">
        <f t="shared" si="13"/>
        <v/>
      </c>
    </row>
    <row r="29" spans="1:29" x14ac:dyDescent="0.3">
      <c r="A29" s="32" t="s">
        <v>13</v>
      </c>
      <c r="B29" s="33" t="s">
        <v>23</v>
      </c>
      <c r="C29" s="36">
        <v>33</v>
      </c>
      <c r="D29" s="45" t="s">
        <v>1</v>
      </c>
      <c r="E29" s="27"/>
      <c r="F29" s="27"/>
      <c r="G29" s="27"/>
      <c r="H29" s="27"/>
      <c r="I29" s="49" t="str">
        <f t="shared" si="0"/>
        <v>Baseline</v>
      </c>
      <c r="J29" s="27"/>
      <c r="K29" s="27"/>
      <c r="L29" s="27"/>
      <c r="M29" s="27"/>
      <c r="N29" s="49" t="str">
        <f t="shared" si="10"/>
        <v/>
      </c>
      <c r="O29" s="27"/>
      <c r="P29" s="27"/>
      <c r="Q29" s="27"/>
      <c r="R29" s="27"/>
      <c r="S29" s="49" t="str">
        <f t="shared" si="11"/>
        <v/>
      </c>
      <c r="T29" s="27"/>
      <c r="U29" s="27"/>
      <c r="V29" s="27"/>
      <c r="W29" s="27"/>
      <c r="X29" s="49" t="str">
        <f t="shared" si="12"/>
        <v/>
      </c>
      <c r="Y29" s="27"/>
      <c r="Z29" s="27"/>
      <c r="AA29" s="27"/>
      <c r="AB29" s="27"/>
      <c r="AC29" s="47" t="str">
        <f t="shared" si="13"/>
        <v/>
      </c>
    </row>
    <row r="30" spans="1:29" x14ac:dyDescent="0.3">
      <c r="A30" s="32" t="s">
        <v>24</v>
      </c>
      <c r="B30" s="33" t="s">
        <v>22</v>
      </c>
      <c r="C30" s="36">
        <v>5.19</v>
      </c>
      <c r="D30" s="45" t="s">
        <v>1</v>
      </c>
      <c r="E30" s="27"/>
      <c r="F30" s="27"/>
      <c r="G30" s="27"/>
      <c r="H30" s="27"/>
      <c r="I30" s="49" t="str">
        <f t="shared" si="0"/>
        <v>Baseline</v>
      </c>
      <c r="J30" s="27"/>
      <c r="K30" s="27"/>
      <c r="L30" s="27"/>
      <c r="M30" s="27"/>
      <c r="N30" s="49" t="str">
        <f t="shared" si="10"/>
        <v/>
      </c>
      <c r="O30" s="27"/>
      <c r="P30" s="27"/>
      <c r="Q30" s="27"/>
      <c r="R30" s="27"/>
      <c r="S30" s="49" t="str">
        <f t="shared" si="11"/>
        <v/>
      </c>
      <c r="T30" s="27"/>
      <c r="U30" s="27"/>
      <c r="V30" s="27"/>
      <c r="W30" s="27"/>
      <c r="X30" s="49" t="str">
        <f t="shared" si="12"/>
        <v/>
      </c>
      <c r="Y30" s="27"/>
      <c r="Z30" s="27"/>
      <c r="AA30" s="27"/>
      <c r="AB30" s="27"/>
      <c r="AC30" s="47" t="str">
        <f t="shared" si="13"/>
        <v/>
      </c>
    </row>
    <row r="31" spans="1:29" x14ac:dyDescent="0.3">
      <c r="A31" s="32" t="s">
        <v>24</v>
      </c>
      <c r="B31" s="33" t="s">
        <v>23</v>
      </c>
      <c r="C31" s="36">
        <v>4.8</v>
      </c>
      <c r="D31" s="45" t="s">
        <v>1</v>
      </c>
      <c r="E31" s="27"/>
      <c r="F31" s="27"/>
      <c r="G31" s="27"/>
      <c r="H31" s="27"/>
      <c r="I31" s="49" t="str">
        <f t="shared" si="0"/>
        <v>Baseline</v>
      </c>
      <c r="J31" s="27"/>
      <c r="K31" s="27"/>
      <c r="L31" s="27"/>
      <c r="M31" s="27"/>
      <c r="N31" s="49" t="str">
        <f t="shared" si="10"/>
        <v/>
      </c>
      <c r="O31" s="27"/>
      <c r="P31" s="27"/>
      <c r="Q31" s="27"/>
      <c r="R31" s="27"/>
      <c r="S31" s="49" t="str">
        <f t="shared" si="11"/>
        <v/>
      </c>
      <c r="T31" s="27"/>
      <c r="U31" s="27"/>
      <c r="V31" s="27"/>
      <c r="W31" s="27"/>
      <c r="X31" s="49" t="str">
        <f t="shared" si="12"/>
        <v/>
      </c>
      <c r="Y31" s="27"/>
      <c r="Z31" s="27"/>
      <c r="AA31" s="27"/>
      <c r="AB31" s="27"/>
      <c r="AC31" s="47" t="str">
        <f t="shared" si="13"/>
        <v/>
      </c>
    </row>
    <row r="32" spans="1:29" x14ac:dyDescent="0.3">
      <c r="A32" s="32" t="s">
        <v>25</v>
      </c>
      <c r="B32" s="33" t="s">
        <v>22</v>
      </c>
      <c r="C32" s="36">
        <v>22</v>
      </c>
      <c r="D32" s="45" t="s">
        <v>1</v>
      </c>
      <c r="E32" s="27"/>
      <c r="F32" s="27"/>
      <c r="G32" s="27"/>
      <c r="H32" s="27"/>
      <c r="I32" s="49" t="str">
        <f t="shared" si="0"/>
        <v>Baseline</v>
      </c>
      <c r="J32" s="27"/>
      <c r="K32" s="27"/>
      <c r="L32" s="27"/>
      <c r="M32" s="27"/>
      <c r="N32" s="49" t="str">
        <f t="shared" si="10"/>
        <v/>
      </c>
      <c r="O32" s="27"/>
      <c r="P32" s="27"/>
      <c r="Q32" s="27"/>
      <c r="R32" s="27"/>
      <c r="S32" s="49" t="str">
        <f t="shared" si="11"/>
        <v/>
      </c>
      <c r="T32" s="27"/>
      <c r="U32" s="27"/>
      <c r="V32" s="27"/>
      <c r="W32" s="27"/>
      <c r="X32" s="49" t="str">
        <f t="shared" si="12"/>
        <v/>
      </c>
      <c r="Y32" s="27"/>
      <c r="Z32" s="27"/>
      <c r="AA32" s="27"/>
      <c r="AB32" s="27"/>
      <c r="AC32" s="47" t="str">
        <f t="shared" si="13"/>
        <v/>
      </c>
    </row>
    <row r="33" spans="1:29" x14ac:dyDescent="0.3">
      <c r="A33" s="32" t="s">
        <v>25</v>
      </c>
      <c r="B33" s="33" t="s">
        <v>23</v>
      </c>
      <c r="C33" s="36">
        <v>1</v>
      </c>
      <c r="D33" s="45" t="s">
        <v>1</v>
      </c>
      <c r="E33" s="27"/>
      <c r="F33" s="27"/>
      <c r="G33" s="27"/>
      <c r="H33" s="27"/>
      <c r="I33" s="49" t="str">
        <f t="shared" si="0"/>
        <v>Baseline</v>
      </c>
      <c r="J33" s="27"/>
      <c r="K33" s="27"/>
      <c r="L33" s="27"/>
      <c r="M33" s="27"/>
      <c r="N33" s="49" t="str">
        <f t="shared" si="10"/>
        <v/>
      </c>
      <c r="O33" s="27"/>
      <c r="P33" s="27"/>
      <c r="Q33" s="27"/>
      <c r="R33" s="27"/>
      <c r="S33" s="49" t="str">
        <f t="shared" si="11"/>
        <v/>
      </c>
      <c r="T33" s="27"/>
      <c r="U33" s="27"/>
      <c r="V33" s="27"/>
      <c r="W33" s="27"/>
      <c r="X33" s="49" t="str">
        <f t="shared" si="12"/>
        <v/>
      </c>
      <c r="Y33" s="27"/>
      <c r="Z33" s="27"/>
      <c r="AA33" s="27"/>
      <c r="AB33" s="27"/>
      <c r="AC33" s="47" t="str">
        <f t="shared" si="13"/>
        <v/>
      </c>
    </row>
    <row r="34" spans="1:29" x14ac:dyDescent="0.3">
      <c r="A34" s="32" t="s">
        <v>26</v>
      </c>
      <c r="B34" s="33" t="s">
        <v>22</v>
      </c>
      <c r="C34" s="36">
        <v>1.4</v>
      </c>
      <c r="D34" s="45" t="s">
        <v>1</v>
      </c>
      <c r="E34" s="27"/>
      <c r="F34" s="27"/>
      <c r="G34" s="27"/>
      <c r="H34" s="27"/>
      <c r="I34" s="49" t="str">
        <f t="shared" si="0"/>
        <v>Baseline</v>
      </c>
      <c r="J34" s="27"/>
      <c r="K34" s="27"/>
      <c r="L34" s="27"/>
      <c r="M34" s="27"/>
      <c r="N34" s="49" t="str">
        <f t="shared" si="10"/>
        <v/>
      </c>
      <c r="O34" s="27"/>
      <c r="P34" s="27"/>
      <c r="Q34" s="27"/>
      <c r="R34" s="27"/>
      <c r="S34" s="49" t="str">
        <f t="shared" si="11"/>
        <v/>
      </c>
      <c r="T34" s="27"/>
      <c r="U34" s="27"/>
      <c r="V34" s="27"/>
      <c r="W34" s="27"/>
      <c r="X34" s="49" t="str">
        <f t="shared" si="12"/>
        <v/>
      </c>
      <c r="Y34" s="27"/>
      <c r="Z34" s="27"/>
      <c r="AA34" s="27"/>
      <c r="AB34" s="27"/>
      <c r="AC34" s="47" t="str">
        <f t="shared" si="13"/>
        <v/>
      </c>
    </row>
    <row r="35" spans="1:29" x14ac:dyDescent="0.3">
      <c r="A35" s="32" t="s">
        <v>27</v>
      </c>
      <c r="B35" s="33" t="s">
        <v>23</v>
      </c>
      <c r="C35" s="36">
        <v>1.8</v>
      </c>
      <c r="D35" s="45" t="s">
        <v>1</v>
      </c>
      <c r="E35" s="27"/>
      <c r="F35" s="27"/>
      <c r="G35" s="27"/>
      <c r="H35" s="27"/>
      <c r="I35" s="49" t="str">
        <f t="shared" si="0"/>
        <v>Baseline</v>
      </c>
      <c r="J35" s="27"/>
      <c r="K35" s="27"/>
      <c r="L35" s="27"/>
      <c r="M35" s="27"/>
      <c r="N35" s="49" t="str">
        <f t="shared" si="10"/>
        <v/>
      </c>
      <c r="O35" s="27"/>
      <c r="P35" s="27"/>
      <c r="Q35" s="27"/>
      <c r="R35" s="27"/>
      <c r="S35" s="49" t="str">
        <f t="shared" si="11"/>
        <v/>
      </c>
      <c r="T35" s="27"/>
      <c r="U35" s="27"/>
      <c r="V35" s="27"/>
      <c r="W35" s="27"/>
      <c r="X35" s="49" t="str">
        <f t="shared" si="12"/>
        <v/>
      </c>
      <c r="Y35" s="27"/>
      <c r="Z35" s="27"/>
      <c r="AA35" s="27"/>
      <c r="AB35" s="27"/>
      <c r="AC35" s="47" t="str">
        <f t="shared" si="13"/>
        <v/>
      </c>
    </row>
    <row r="36" spans="1:29" x14ac:dyDescent="0.3">
      <c r="A36" s="32" t="s">
        <v>15</v>
      </c>
      <c r="B36" s="33" t="s">
        <v>59</v>
      </c>
      <c r="C36" s="36" t="str">
        <f>Hardness!F20</f>
        <v>Enter Hardness in B14</v>
      </c>
      <c r="D36" s="45" t="s">
        <v>1</v>
      </c>
      <c r="E36" s="27"/>
      <c r="F36" s="27"/>
      <c r="G36" s="27"/>
      <c r="H36" s="27"/>
      <c r="I36" s="49" t="e">
        <f t="shared" si="0"/>
        <v>#VALUE!</v>
      </c>
      <c r="J36" s="27"/>
      <c r="K36" s="27"/>
      <c r="L36" s="27"/>
      <c r="M36" s="27"/>
      <c r="N36" s="49" t="str">
        <f t="shared" si="10"/>
        <v/>
      </c>
      <c r="O36" s="27"/>
      <c r="P36" s="27"/>
      <c r="Q36" s="27"/>
      <c r="R36" s="27"/>
      <c r="S36" s="49" t="str">
        <f t="shared" si="11"/>
        <v/>
      </c>
      <c r="T36" s="27"/>
      <c r="U36" s="27"/>
      <c r="V36" s="27"/>
      <c r="W36" s="27"/>
      <c r="X36" s="49" t="str">
        <f t="shared" si="12"/>
        <v/>
      </c>
      <c r="Y36" s="27"/>
      <c r="Z36" s="27"/>
      <c r="AA36" s="27"/>
      <c r="AB36" s="27"/>
      <c r="AC36" s="47" t="str">
        <f t="shared" si="13"/>
        <v/>
      </c>
    </row>
    <row r="37" spans="1:29" x14ac:dyDescent="0.3">
      <c r="A37" s="32" t="s">
        <v>16</v>
      </c>
      <c r="B37" s="33" t="s">
        <v>23</v>
      </c>
      <c r="C37" s="36">
        <v>74</v>
      </c>
      <c r="D37" s="45" t="s">
        <v>1</v>
      </c>
      <c r="E37" s="27"/>
      <c r="F37" s="27"/>
      <c r="G37" s="27"/>
      <c r="H37" s="27"/>
      <c r="I37" s="49" t="str">
        <f t="shared" si="0"/>
        <v>Baseline</v>
      </c>
      <c r="J37" s="27"/>
      <c r="K37" s="27"/>
      <c r="L37" s="27"/>
      <c r="M37" s="27"/>
      <c r="N37" s="49" t="str">
        <f t="shared" si="10"/>
        <v/>
      </c>
      <c r="O37" s="27"/>
      <c r="P37" s="27"/>
      <c r="Q37" s="27"/>
      <c r="R37" s="27"/>
      <c r="S37" s="49" t="str">
        <f t="shared" si="11"/>
        <v/>
      </c>
      <c r="T37" s="27"/>
      <c r="U37" s="27"/>
      <c r="V37" s="27"/>
      <c r="W37" s="27"/>
      <c r="X37" s="49" t="str">
        <f t="shared" si="12"/>
        <v/>
      </c>
      <c r="Y37" s="27"/>
      <c r="Z37" s="27"/>
      <c r="AA37" s="27"/>
      <c r="AB37" s="27"/>
      <c r="AC37" s="47" t="str">
        <f t="shared" si="13"/>
        <v/>
      </c>
    </row>
    <row r="38" spans="1:29" x14ac:dyDescent="0.3">
      <c r="A38" s="32" t="s">
        <v>17</v>
      </c>
      <c r="B38" s="33" t="s">
        <v>28</v>
      </c>
      <c r="C38" s="36">
        <v>135</v>
      </c>
      <c r="D38" s="45" t="s">
        <v>1</v>
      </c>
      <c r="E38" s="27"/>
      <c r="F38" s="27"/>
      <c r="G38" s="27"/>
      <c r="H38" s="27"/>
      <c r="I38" s="49" t="str">
        <f t="shared" si="0"/>
        <v>Baseline</v>
      </c>
      <c r="J38" s="27"/>
      <c r="K38" s="27"/>
      <c r="L38" s="27"/>
      <c r="M38" s="27"/>
      <c r="N38" s="49" t="str">
        <f t="shared" si="10"/>
        <v/>
      </c>
      <c r="O38" s="27"/>
      <c r="P38" s="27"/>
      <c r="Q38" s="27"/>
      <c r="R38" s="27"/>
      <c r="S38" s="49" t="str">
        <f t="shared" si="11"/>
        <v/>
      </c>
      <c r="T38" s="27"/>
      <c r="U38" s="27"/>
      <c r="V38" s="27"/>
      <c r="W38" s="27"/>
      <c r="X38" s="49" t="str">
        <f t="shared" si="12"/>
        <v/>
      </c>
      <c r="Y38" s="27"/>
      <c r="Z38" s="27"/>
      <c r="AA38" s="27"/>
      <c r="AB38" s="27"/>
      <c r="AC38" s="47" t="str">
        <f t="shared" si="13"/>
        <v/>
      </c>
    </row>
    <row r="39" spans="1:29" x14ac:dyDescent="0.3">
      <c r="A39" s="32" t="s">
        <v>17</v>
      </c>
      <c r="B39" s="33" t="s">
        <v>29</v>
      </c>
      <c r="C39" s="36">
        <v>3.1</v>
      </c>
      <c r="D39" s="45" t="s">
        <v>1</v>
      </c>
      <c r="E39" s="27"/>
      <c r="F39" s="27"/>
      <c r="G39" s="27"/>
      <c r="H39" s="27"/>
      <c r="I39" s="49" t="str">
        <f t="shared" si="0"/>
        <v>Baseline</v>
      </c>
      <c r="J39" s="27"/>
      <c r="K39" s="27"/>
      <c r="L39" s="27"/>
      <c r="M39" s="27"/>
      <c r="N39" s="49" t="str">
        <f t="shared" si="10"/>
        <v/>
      </c>
      <c r="O39" s="27"/>
      <c r="P39" s="27"/>
      <c r="Q39" s="27"/>
      <c r="R39" s="27"/>
      <c r="S39" s="49" t="str">
        <f t="shared" si="11"/>
        <v/>
      </c>
      <c r="T39" s="27"/>
      <c r="U39" s="27"/>
      <c r="V39" s="27"/>
      <c r="W39" s="27"/>
      <c r="X39" s="49" t="str">
        <f t="shared" si="12"/>
        <v/>
      </c>
      <c r="Y39" s="27"/>
      <c r="Z39" s="27"/>
      <c r="AA39" s="27"/>
      <c r="AB39" s="27"/>
      <c r="AC39" s="47" t="str">
        <f t="shared" si="13"/>
        <v/>
      </c>
    </row>
    <row r="40" spans="1:29" x14ac:dyDescent="0.3">
      <c r="A40" s="32" t="s">
        <v>30</v>
      </c>
      <c r="B40" s="33" t="s">
        <v>23</v>
      </c>
      <c r="C40" s="36">
        <v>290</v>
      </c>
      <c r="D40" s="45" t="s">
        <v>1</v>
      </c>
      <c r="E40" s="27"/>
      <c r="F40" s="27"/>
      <c r="G40" s="27"/>
      <c r="H40" s="27"/>
      <c r="I40" s="49" t="str">
        <f t="shared" si="0"/>
        <v>Baseline</v>
      </c>
      <c r="J40" s="27"/>
      <c r="K40" s="27"/>
      <c r="L40" s="27"/>
      <c r="M40" s="27"/>
      <c r="N40" s="49" t="str">
        <f t="shared" si="10"/>
        <v/>
      </c>
      <c r="O40" s="27"/>
      <c r="P40" s="27"/>
      <c r="Q40" s="27"/>
      <c r="R40" s="27"/>
      <c r="S40" s="49" t="str">
        <f t="shared" si="11"/>
        <v/>
      </c>
      <c r="T40" s="27"/>
      <c r="U40" s="27"/>
      <c r="V40" s="27"/>
      <c r="W40" s="27"/>
      <c r="X40" s="49" t="str">
        <f t="shared" si="12"/>
        <v/>
      </c>
      <c r="Y40" s="27"/>
      <c r="Z40" s="27"/>
      <c r="AA40" s="27"/>
      <c r="AB40" s="27"/>
      <c r="AC40" s="47" t="str">
        <f t="shared" si="13"/>
        <v/>
      </c>
    </row>
    <row r="41" spans="1:29" x14ac:dyDescent="0.3">
      <c r="A41" s="32" t="s">
        <v>18</v>
      </c>
      <c r="B41" s="33" t="s">
        <v>59</v>
      </c>
      <c r="C41" s="36" t="str">
        <f>Hardness!G20</f>
        <v>Enter Hardness in B14</v>
      </c>
      <c r="D41" s="45" t="s">
        <v>1</v>
      </c>
      <c r="E41" s="27"/>
      <c r="F41" s="27"/>
      <c r="G41" s="27"/>
      <c r="H41" s="27"/>
      <c r="I41" s="49" t="e">
        <f t="shared" si="0"/>
        <v>#VALUE!</v>
      </c>
      <c r="J41" s="27"/>
      <c r="K41" s="27"/>
      <c r="L41" s="27"/>
      <c r="M41" s="27"/>
      <c r="N41" s="49" t="str">
        <f t="shared" si="10"/>
        <v/>
      </c>
      <c r="O41" s="27"/>
      <c r="P41" s="27"/>
      <c r="Q41" s="27"/>
      <c r="R41" s="27"/>
      <c r="S41" s="49" t="str">
        <f t="shared" si="11"/>
        <v/>
      </c>
      <c r="T41" s="27"/>
      <c r="U41" s="27"/>
      <c r="V41" s="27"/>
      <c r="W41" s="27"/>
      <c r="X41" s="49" t="str">
        <f t="shared" si="12"/>
        <v/>
      </c>
      <c r="Y41" s="27"/>
      <c r="Z41" s="27"/>
      <c r="AA41" s="27"/>
      <c r="AB41" s="27"/>
      <c r="AC41" s="47" t="str">
        <f t="shared" si="13"/>
        <v/>
      </c>
    </row>
    <row r="42" spans="1:29" x14ac:dyDescent="0.3">
      <c r="A42" s="32" t="s">
        <v>18</v>
      </c>
      <c r="B42" s="33" t="s">
        <v>23</v>
      </c>
      <c r="C42" s="36">
        <v>1.9</v>
      </c>
      <c r="D42" s="45" t="s">
        <v>1</v>
      </c>
      <c r="E42" s="27"/>
      <c r="F42" s="27"/>
      <c r="G42" s="27"/>
      <c r="H42" s="27"/>
      <c r="I42" s="49" t="str">
        <f t="shared" si="0"/>
        <v>Baseline</v>
      </c>
      <c r="J42" s="27"/>
      <c r="K42" s="27"/>
      <c r="L42" s="27"/>
      <c r="M42" s="27"/>
      <c r="N42" s="49" t="str">
        <f t="shared" si="10"/>
        <v/>
      </c>
      <c r="O42" s="27"/>
      <c r="P42" s="27"/>
      <c r="Q42" s="27"/>
      <c r="R42" s="27"/>
      <c r="S42" s="49" t="str">
        <f t="shared" si="11"/>
        <v/>
      </c>
      <c r="T42" s="27"/>
      <c r="U42" s="27"/>
      <c r="V42" s="27"/>
      <c r="W42" s="27"/>
      <c r="X42" s="49" t="str">
        <f t="shared" si="12"/>
        <v/>
      </c>
      <c r="Y42" s="27"/>
      <c r="Z42" s="27"/>
      <c r="AA42" s="27"/>
      <c r="AB42" s="27"/>
      <c r="AC42" s="47" t="str">
        <f t="shared" si="13"/>
        <v/>
      </c>
    </row>
    <row r="43" spans="1:29" x14ac:dyDescent="0.3">
      <c r="A43" s="32" t="s">
        <v>19</v>
      </c>
      <c r="B43" s="33" t="s">
        <v>59</v>
      </c>
      <c r="C43" s="36" t="str">
        <f>Hardness!H20</f>
        <v>Enter Hardness in B14</v>
      </c>
      <c r="D43" s="45" t="s">
        <v>1</v>
      </c>
      <c r="E43" s="27"/>
      <c r="F43" s="27"/>
      <c r="G43" s="27"/>
      <c r="H43" s="27"/>
      <c r="I43" s="49" t="e">
        <f t="shared" si="0"/>
        <v>#VALUE!</v>
      </c>
      <c r="J43" s="27"/>
      <c r="K43" s="27"/>
      <c r="L43" s="27"/>
      <c r="M43" s="27"/>
      <c r="N43" s="49" t="str">
        <f t="shared" si="10"/>
        <v/>
      </c>
      <c r="O43" s="27"/>
      <c r="P43" s="27"/>
      <c r="Q43" s="27"/>
      <c r="R43" s="27"/>
      <c r="S43" s="49" t="str">
        <f t="shared" si="11"/>
        <v/>
      </c>
      <c r="T43" s="27"/>
      <c r="U43" s="27"/>
      <c r="V43" s="27"/>
      <c r="W43" s="27"/>
      <c r="X43" s="49" t="str">
        <f t="shared" si="12"/>
        <v/>
      </c>
      <c r="Y43" s="27"/>
      <c r="Z43" s="27"/>
      <c r="AA43" s="27"/>
      <c r="AB43" s="27"/>
      <c r="AC43" s="47" t="str">
        <f t="shared" si="13"/>
        <v/>
      </c>
    </row>
    <row r="44" spans="1:29" x14ac:dyDescent="0.3">
      <c r="A44" s="32" t="s">
        <v>19</v>
      </c>
      <c r="B44" s="33" t="s">
        <v>23</v>
      </c>
      <c r="C44" s="36">
        <v>90</v>
      </c>
      <c r="D44" s="45" t="s">
        <v>1</v>
      </c>
      <c r="E44" s="27"/>
      <c r="F44" s="27"/>
      <c r="G44" s="27"/>
      <c r="H44" s="27"/>
      <c r="I44" s="49" t="str">
        <f t="shared" si="0"/>
        <v>Baseline</v>
      </c>
      <c r="J44" s="27"/>
      <c r="K44" s="27"/>
      <c r="L44" s="27"/>
      <c r="M44" s="27"/>
      <c r="N44" s="49" t="str">
        <f t="shared" si="10"/>
        <v/>
      </c>
      <c r="O44" s="27"/>
      <c r="P44" s="27"/>
      <c r="Q44" s="27"/>
      <c r="R44" s="27"/>
      <c r="S44" s="49" t="str">
        <f t="shared" si="11"/>
        <v/>
      </c>
      <c r="T44" s="27"/>
      <c r="U44" s="27"/>
      <c r="V44" s="27"/>
      <c r="W44" s="27"/>
      <c r="X44" s="49" t="str">
        <f t="shared" si="12"/>
        <v/>
      </c>
      <c r="Y44" s="27"/>
      <c r="Z44" s="27"/>
      <c r="AA44" s="27"/>
      <c r="AB44" s="27"/>
      <c r="AC44" s="47" t="str">
        <f t="shared" si="13"/>
        <v/>
      </c>
    </row>
    <row r="45" spans="1:29" x14ac:dyDescent="0.3">
      <c r="A45" s="32" t="s">
        <v>20</v>
      </c>
      <c r="B45" s="33" t="s">
        <v>22</v>
      </c>
      <c r="C45" s="36">
        <v>150</v>
      </c>
      <c r="D45" s="45" t="s">
        <v>1</v>
      </c>
      <c r="E45" s="27"/>
      <c r="F45" s="27"/>
      <c r="G45" s="27"/>
      <c r="H45" s="27"/>
      <c r="I45" s="49" t="str">
        <f t="shared" si="0"/>
        <v>Baseline</v>
      </c>
      <c r="J45" s="27"/>
      <c r="K45" s="27"/>
      <c r="L45" s="27"/>
      <c r="M45" s="27"/>
      <c r="N45" s="49" t="str">
        <f t="shared" si="10"/>
        <v/>
      </c>
      <c r="O45" s="27"/>
      <c r="P45" s="27"/>
      <c r="Q45" s="27"/>
      <c r="R45" s="27"/>
      <c r="S45" s="49" t="str">
        <f t="shared" si="11"/>
        <v/>
      </c>
      <c r="T45" s="27"/>
      <c r="U45" s="27"/>
      <c r="V45" s="27"/>
      <c r="W45" s="27"/>
      <c r="X45" s="49" t="str">
        <f t="shared" si="12"/>
        <v/>
      </c>
      <c r="Y45" s="27"/>
      <c r="Z45" s="27"/>
      <c r="AA45" s="27"/>
      <c r="AB45" s="27"/>
      <c r="AC45" s="47" t="str">
        <f t="shared" si="13"/>
        <v/>
      </c>
    </row>
    <row r="46" spans="1:29" x14ac:dyDescent="0.3">
      <c r="A46" s="32" t="s">
        <v>31</v>
      </c>
      <c r="B46" s="33" t="s">
        <v>23</v>
      </c>
      <c r="C46" s="36">
        <v>69</v>
      </c>
      <c r="D46" s="45" t="s">
        <v>1</v>
      </c>
      <c r="E46" s="27"/>
      <c r="F46" s="27"/>
      <c r="G46" s="27"/>
      <c r="H46" s="27"/>
      <c r="I46" s="49" t="str">
        <f t="shared" si="0"/>
        <v>Baseline</v>
      </c>
      <c r="J46" s="27"/>
      <c r="K46" s="27"/>
      <c r="L46" s="27"/>
      <c r="M46" s="27"/>
      <c r="N46" s="49" t="str">
        <f t="shared" si="10"/>
        <v/>
      </c>
      <c r="O46" s="27"/>
      <c r="P46" s="27"/>
      <c r="Q46" s="27"/>
      <c r="R46" s="27"/>
      <c r="S46" s="49" t="str">
        <f t="shared" si="11"/>
        <v/>
      </c>
      <c r="T46" s="27"/>
      <c r="U46" s="27"/>
      <c r="V46" s="27"/>
      <c r="W46" s="27"/>
      <c r="X46" s="49" t="str">
        <f t="shared" si="12"/>
        <v/>
      </c>
      <c r="Y46" s="27"/>
      <c r="Z46" s="27"/>
      <c r="AA46" s="27"/>
      <c r="AB46" s="27"/>
      <c r="AC46" s="47" t="str">
        <f t="shared" si="13"/>
        <v/>
      </c>
    </row>
    <row r="47" spans="1:29" x14ac:dyDescent="0.3">
      <c r="A47" s="32" t="s">
        <v>47</v>
      </c>
      <c r="B47" s="33" t="s">
        <v>59</v>
      </c>
      <c r="C47" s="36" t="str">
        <f>Hardness!E20</f>
        <v>Enter Hardness in B14</v>
      </c>
      <c r="D47" s="45" t="s">
        <v>1</v>
      </c>
      <c r="E47" s="27"/>
      <c r="F47" s="27"/>
      <c r="G47" s="27"/>
      <c r="H47" s="27"/>
      <c r="I47" s="49" t="e">
        <f t="shared" si="0"/>
        <v>#VALUE!</v>
      </c>
      <c r="J47" s="27"/>
      <c r="K47" s="27"/>
      <c r="L47" s="27"/>
      <c r="M47" s="27"/>
      <c r="N47" s="49" t="str">
        <f t="shared" si="10"/>
        <v/>
      </c>
      <c r="O47" s="27"/>
      <c r="P47" s="27"/>
      <c r="Q47" s="27"/>
      <c r="R47" s="27"/>
      <c r="S47" s="49" t="str">
        <f t="shared" si="11"/>
        <v/>
      </c>
      <c r="T47" s="27"/>
      <c r="U47" s="27"/>
      <c r="V47" s="27"/>
      <c r="W47" s="27"/>
      <c r="X47" s="49" t="str">
        <f>IF(COUNTA(T47:W47)=0,"",(IF(COUNTA(T47:W47)=4,(IF(AVERAGE(T47:W47)&gt;$C47,"AIM Level 3 (continued)","Baseline")),(IF((SUM(T47:W47))&gt;($C47*4),"AIM Level 3 (continued)",S47)))))</f>
        <v/>
      </c>
      <c r="Y47" s="27"/>
      <c r="Z47" s="27"/>
      <c r="AA47" s="27"/>
      <c r="AB47" s="27"/>
      <c r="AC47" s="47" t="str">
        <f t="shared" si="13"/>
        <v/>
      </c>
    </row>
    <row r="48" spans="1:29" ht="15" thickBot="1" x14ac:dyDescent="0.35">
      <c r="A48" s="37" t="s">
        <v>21</v>
      </c>
      <c r="B48" s="38" t="s">
        <v>23</v>
      </c>
      <c r="C48" s="39">
        <v>210</v>
      </c>
      <c r="D48" s="40" t="s">
        <v>1</v>
      </c>
      <c r="E48" s="28"/>
      <c r="F48" s="28"/>
      <c r="G48" s="28"/>
      <c r="H48" s="28"/>
      <c r="I48" s="50" t="str">
        <f t="shared" si="0"/>
        <v>Baseline</v>
      </c>
      <c r="J48" s="28"/>
      <c r="K48" s="28"/>
      <c r="L48" s="28"/>
      <c r="M48" s="28"/>
      <c r="N48" s="50" t="str">
        <f t="shared" si="10"/>
        <v/>
      </c>
      <c r="O48" s="28"/>
      <c r="P48" s="28"/>
      <c r="Q48" s="28"/>
      <c r="R48" s="28"/>
      <c r="S48" s="50" t="str">
        <f t="shared" si="11"/>
        <v/>
      </c>
      <c r="T48" s="28"/>
      <c r="U48" s="28"/>
      <c r="V48" s="28"/>
      <c r="W48" s="28"/>
      <c r="X48" s="50" t="str">
        <f t="shared" si="12"/>
        <v/>
      </c>
      <c r="Y48" s="28"/>
      <c r="Z48" s="28"/>
      <c r="AA48" s="28"/>
      <c r="AB48" s="28"/>
      <c r="AC48" s="48" t="str">
        <f t="shared" si="13"/>
        <v/>
      </c>
    </row>
    <row r="49" spans="1:29" ht="30" customHeight="1" x14ac:dyDescent="0.3">
      <c r="A49" s="59" t="s">
        <v>57</v>
      </c>
      <c r="B49" s="59"/>
      <c r="C49" s="59"/>
      <c r="D49" s="59"/>
      <c r="E49" s="51"/>
      <c r="F49" s="51"/>
      <c r="G49" s="51"/>
      <c r="H49" s="51"/>
      <c r="I49" s="51"/>
      <c r="J49" s="51"/>
      <c r="K49" s="51"/>
      <c r="L49" s="51"/>
      <c r="M49" s="51"/>
      <c r="N49" s="51"/>
      <c r="O49" s="51"/>
      <c r="P49" s="51"/>
      <c r="Q49" s="51"/>
      <c r="R49" s="51"/>
      <c r="S49" s="51"/>
      <c r="T49" s="51"/>
      <c r="U49" s="51"/>
      <c r="V49" s="51"/>
      <c r="W49" s="51"/>
      <c r="X49" s="51"/>
      <c r="Y49" s="51"/>
      <c r="Z49" s="51"/>
      <c r="AA49" s="51"/>
      <c r="AB49" s="51"/>
      <c r="AC49" s="51"/>
    </row>
    <row r="50" spans="1:29" ht="30" customHeight="1" x14ac:dyDescent="0.3">
      <c r="A50" s="60" t="s">
        <v>58</v>
      </c>
      <c r="B50" s="60"/>
      <c r="C50" s="60"/>
      <c r="D50" s="60"/>
      <c r="E50" s="52"/>
      <c r="F50" s="52"/>
      <c r="G50" s="52"/>
      <c r="H50" s="52"/>
      <c r="I50" s="52"/>
      <c r="J50" s="52"/>
      <c r="K50" s="52"/>
      <c r="L50" s="52"/>
      <c r="M50" s="52"/>
      <c r="N50" s="52"/>
      <c r="O50" s="52"/>
      <c r="P50" s="52"/>
      <c r="Q50" s="52"/>
      <c r="R50" s="52"/>
      <c r="S50" s="52"/>
      <c r="T50" s="52"/>
      <c r="U50" s="52"/>
      <c r="V50" s="52"/>
      <c r="W50" s="52"/>
      <c r="X50" s="52"/>
      <c r="Y50" s="52"/>
      <c r="Z50" s="52"/>
      <c r="AA50" s="52"/>
      <c r="AB50" s="52"/>
      <c r="AC50" s="52"/>
    </row>
  </sheetData>
  <sheetProtection sheet="1" selectLockedCells="1"/>
  <mergeCells count="12">
    <mergeCell ref="A49:D49"/>
    <mergeCell ref="A50:D50"/>
    <mergeCell ref="A1:I1"/>
    <mergeCell ref="A12:I12"/>
    <mergeCell ref="A9:I9"/>
    <mergeCell ref="A10:I10"/>
    <mergeCell ref="A11:I11"/>
    <mergeCell ref="A2:I2"/>
    <mergeCell ref="A8:I8"/>
    <mergeCell ref="A3:I3"/>
    <mergeCell ref="A4:I4"/>
    <mergeCell ref="A7:I7"/>
  </mergeCells>
  <dataValidations xWindow="1230" yWindow="404" count="469">
    <dataValidation allowBlank="1" showInputMessage="1" showErrorMessage="1" promptTitle="Input Cell" prompt="Total Recoverable Aluminum, Baseline, 1st Quarter" sqref="E20" xr:uid="{11436E5B-7AD6-46F9-BF8C-0BB788A72386}"/>
    <dataValidation allowBlank="1" showInputMessage="1" showErrorMessage="1" promptTitle="Benchmark Threshold" sqref="C20" xr:uid="{B6D1BBF2-E50D-4FC9-A6C2-8563351B0B9D}"/>
    <dataValidation allowBlank="1" showInputMessage="1" showErrorMessage="1" promptTitle="Units" sqref="D20" xr:uid="{AB9B11EC-87F6-4660-981D-C32C3A0A0C81}"/>
    <dataValidation allowBlank="1" showInputMessage="1" showErrorMessage="1" promptTitle="Results Cell" prompt="Total Recoverable Aluminum, AIM Status" sqref="N20 I20" xr:uid="{7E6DBE31-D585-4AB7-8C03-2BC2A534EAFF}"/>
    <dataValidation allowBlank="1" showErrorMessage="1" promptTitle="Input Cell" prompt="Total Recoverable Beryllium, Baseline, 1st Quarter" sqref="E17" xr:uid="{DAC006F6-10C0-41C7-9045-93FDE44D0B8F}"/>
    <dataValidation allowBlank="1" showErrorMessage="1" promptTitle="Input Cell" prompt="Biochemical Oxygen Demand (5-day), Baseline, 1st Quarter" sqref="E18" xr:uid="{747809E7-4D0B-4225-8A54-99E61C31F1E3}"/>
    <dataValidation allowBlank="1" showErrorMessage="1" promptTitle="Input Cell" prompt="pH, Baseline, 1st Quarter" sqref="E19" xr:uid="{9CBC8095-7935-4DAD-96B6-896B5EFD8EFE}"/>
    <dataValidation allowBlank="1" showInputMessage="1" showErrorMessage="1" promptTitle="Input Cell" prompt="Total Recoverable Aluminum, Baseline, 2nd Quarter" sqref="F20" xr:uid="{DF003FB8-3D32-4F05-88DA-603D995B8C3A}"/>
    <dataValidation allowBlank="1" showInputMessage="1" showErrorMessage="1" promptTitle="Input Cell" prompt="Total Recoverable Aluminum, Baseline, 3rd Quarter" sqref="G20" xr:uid="{6C3D3CA3-BDB6-443B-BCF7-655159FAE770}"/>
    <dataValidation allowBlank="1" showInputMessage="1" showErrorMessage="1" promptTitle="Input Cell" prompt="Total Recoverable Aluminum, Baseline, 4th Quarter" sqref="H20" xr:uid="{102D4E1B-B0CB-46D9-90CE-A8C1DD3E487E}"/>
    <dataValidation allowBlank="1" showInputMessage="1" showErrorMessage="1" promptTitle="Input Cell" prompt="Total Recoverable Aluminum, AIM Level 1, 1st Quarter" sqref="J20" xr:uid="{9D899F67-7FED-49EB-BCBB-EC8FA00383AD}"/>
    <dataValidation allowBlank="1" showInputMessage="1" showErrorMessage="1" promptTitle="Input Cell" prompt="Total Recoverable Aluminum, AIM Level 1, 2nd Quarter" sqref="K20" xr:uid="{996936F0-EF97-4062-84CA-9542F9B48F03}"/>
    <dataValidation allowBlank="1" showInputMessage="1" showErrorMessage="1" promptTitle="Input Cell" prompt="Total Recoverable Aluminum, AIM Level 1, 3rd Quarter" sqref="L20" xr:uid="{BB28EB03-51E2-4765-A71C-F4C85BDFC5FE}"/>
    <dataValidation allowBlank="1" showInputMessage="1" showErrorMessage="1" promptTitle="Input Cell" prompt="Total Recoverable Aluminum, AIM Level 1, 4th Quarter" sqref="M20" xr:uid="{ECA6AED4-46EF-46C3-B6FF-1F9631CDC16B}"/>
    <dataValidation allowBlank="1" showInputMessage="1" showErrorMessage="1" promptTitle="Input Cell" prompt="Total Recoverable Aluminum, AIM Level 2, 1st Quarter" sqref="O20" xr:uid="{79B845AE-DCF7-4890-BF73-9A541632EB42}"/>
    <dataValidation allowBlank="1" showInputMessage="1" showErrorMessage="1" promptTitle="Input Cell" prompt="Total Recoverable Aluminum, AIM Level 2, 2nd Quarter" sqref="P20" xr:uid="{4A26BACC-8BAC-4425-82B9-41F1FA633B6F}"/>
    <dataValidation allowBlank="1" showInputMessage="1" showErrorMessage="1" promptTitle="Input Cell" prompt="Total Recoverable Aluminum, AIM Level 2, 3rd Quarter" sqref="Q20" xr:uid="{3E29271D-1849-4CA2-874C-00B876489203}"/>
    <dataValidation allowBlank="1" showErrorMessage="1" promptTitle="Input Cell" prompt="Total Recoverable Aluminum, AIM Level 2, 4th Quarter" sqref="R20 R16" xr:uid="{B0CE9B40-4940-45CC-A5E7-937935F59C92}"/>
    <dataValidation allowBlank="1" showErrorMessage="1" promptTitle="Input Cell" prompt="Total Recoverable Aluminum, AIM Level 3, 1st Quarter" sqref="T20 T16" xr:uid="{4F9748E0-6090-4E80-83B8-D6E1418D69EE}"/>
    <dataValidation allowBlank="1" showErrorMessage="1" promptTitle="Input Cell" prompt="Total Recoverable Aluminum, AIM Level 3, 2nd Quarter" sqref="U20 U16" xr:uid="{59FBE8EC-05A2-4456-95BC-7159263E91B8}"/>
    <dataValidation allowBlank="1" showErrorMessage="1" promptTitle="Input Cell" prompt="Total Recoverable Aluminum, AIM Level 3, 3rd Quarter" sqref="V20 V16" xr:uid="{DE921A10-E7D5-41D8-A959-0CCF83CA5FAB}"/>
    <dataValidation allowBlank="1" showErrorMessage="1" promptTitle="Input Cell" prompt="Total Recoverable Aluminum, AIM Level 3, 4th Quarter" sqref="W20 W16" xr:uid="{37DDD1CA-A5DD-48E8-9CD4-896AE6714C78}"/>
    <dataValidation allowBlank="1" showErrorMessage="1" promptTitle="Input Cell" prompt="Total Recoverable Aluminum, AIM Level 4, 1st Quarter" sqref="Y20 Y16" xr:uid="{43377D71-25A8-4F20-9B69-62A6FEA02A3E}"/>
    <dataValidation allowBlank="1" showErrorMessage="1" promptTitle="Input Cell" prompt="Total Recoverable Aluminum, AIM Level 4, 2nd Quarter" sqref="Z20 Z16" xr:uid="{4CD4608B-E498-47DC-9DC6-74FD3C8E521A}"/>
    <dataValidation allowBlank="1" showErrorMessage="1" promptTitle="Input Cell" prompt="Total Recoverable Aluminum, AIM Level 4, 3rd Quarter" sqref="AA20 AA16" xr:uid="{9D2BD645-B17C-4225-8F22-C65CBFA9E606}"/>
    <dataValidation allowBlank="1" showErrorMessage="1" promptTitle="Input Cell" prompt="Total Recoverable Aluminum, AIM Level 4, 4th Quarter" sqref="AB20 AB16" xr:uid="{E3D24770-2D8E-4988-8D31-38C9DAC36A6A}"/>
    <dataValidation allowBlank="1" showErrorMessage="1" promptTitle="Input Cell" prompt="Total Recoverable Beryllium, Baseline, 2nd Quarter" sqref="F17" xr:uid="{3FDFEC20-E630-4A48-85E2-37A5F0F706C6}"/>
    <dataValidation allowBlank="1" showErrorMessage="1" promptTitle="Input Cell" prompt="Total Recoverable Beryllium, Baseline, 3rd Quarter" sqref="G17" xr:uid="{7B169BFA-7951-40F6-8DD0-16962E85527B}"/>
    <dataValidation allowBlank="1" showErrorMessage="1" promptTitle="Input Cell" prompt="Total Recoverable Beryllium, Baseline, 4th Quarter" sqref="H17" xr:uid="{690CB9DE-35CF-4BC8-A600-06C1597C614A}"/>
    <dataValidation allowBlank="1" showErrorMessage="1" promptTitle="Results Cell" prompt="Total Recoverable Beryllium, AIM Status" sqref="AC17 I17 N17 S17 X17" xr:uid="{0BD7C28E-DC0E-4715-B44D-36B51385BF27}"/>
    <dataValidation allowBlank="1" showErrorMessage="1" promptTitle="Input Cell" prompt="Total Recoverable Beryllium, AIM Level 1, 1st Quarter" sqref="J17" xr:uid="{773A1520-EE41-40E0-B611-66BA7C7CB094}"/>
    <dataValidation allowBlank="1" showErrorMessage="1" promptTitle="Input Cell" prompt="Total Recoverable Beryllium, AIM Level 1, 2nd Quarter" sqref="K17" xr:uid="{A39D4CFF-3F72-45D5-9C8C-C1C277235C6F}"/>
    <dataValidation allowBlank="1" showErrorMessage="1" promptTitle="Input Cell" prompt="Total Recoverable Beryllium, AIM Level 1, 3rd Quarter" sqref="L17" xr:uid="{D3DD35F3-5A80-406A-BF62-F979DB95F55C}"/>
    <dataValidation allowBlank="1" showErrorMessage="1" promptTitle="Input Cell" prompt="Total Recoverable Beryllium, AIM Level 1, 4th Quarter" sqref="M17" xr:uid="{3655CCA4-2130-42C1-BE34-2230E1C4C38D}"/>
    <dataValidation allowBlank="1" showErrorMessage="1" promptTitle="Input Cell" prompt="Total Recoverable Beryllium, AIM Level 2, 1st Quarter" sqref="O17" xr:uid="{FE9A3A65-DC96-45B3-A610-4E35E1FC50D3}"/>
    <dataValidation allowBlank="1" showErrorMessage="1" promptTitle="Input Cell" prompt="Total Recoverable Beryllium, AIM Level 2, 2nd Quarter" sqref="P17" xr:uid="{FF1F366B-6493-44A4-8E15-E75504F872EE}"/>
    <dataValidation allowBlank="1" showErrorMessage="1" promptTitle="Input Cell" prompt="Total Recoverable Beryllium, AIM Level 2, 3rd Quarter" sqref="Q17" xr:uid="{B75AADF0-964E-4B80-B467-C967010A6C4D}"/>
    <dataValidation allowBlank="1" showErrorMessage="1" promptTitle="Input Cell" prompt="Total Recoverable Beryllium, AIM Level 2, 4th Quarter" sqref="R17" xr:uid="{70464931-A34D-4F39-99BF-93C6D3297B21}"/>
    <dataValidation allowBlank="1" showErrorMessage="1" promptTitle="Input Cell" prompt="Total Recoverable Beryllium, AIM Level 3, 1st Quarter" sqref="T17" xr:uid="{2B37630F-E000-465E-91B2-AB35FCD25B37}"/>
    <dataValidation allowBlank="1" showErrorMessage="1" promptTitle="Input Cell" prompt="Total Recoverable Beryllium, AIM Level 3, 2nd Quarter" sqref="U17" xr:uid="{9404D68F-7CF6-4D4F-BDAE-EC688835FB64}"/>
    <dataValidation allowBlank="1" showErrorMessage="1" promptTitle="Input Cell" prompt="Total Recoverable Beryllium, AIM Level 3, 3rd Quarter" sqref="V17" xr:uid="{CCDDBF11-BF23-41FF-8B6E-8A9241F9EC21}"/>
    <dataValidation allowBlank="1" showErrorMessage="1" promptTitle="Input Cell" prompt="Total Recoverable Beryllium, AIM Level 3, 4th Quarter" sqref="W17" xr:uid="{99309298-67B5-4644-8929-891BDC01BF94}"/>
    <dataValidation allowBlank="1" showErrorMessage="1" promptTitle="Input Cell" prompt="Total Recoverable Beryllium, AIM Level 4, 1st Quarter" sqref="Y17" xr:uid="{61E5E968-969E-4008-905C-39802FBB6131}"/>
    <dataValidation allowBlank="1" showErrorMessage="1" promptTitle="Input Cell" prompt="Total Recoverable Beryllium, AIM Level 4, 2nd Quarter" sqref="Z17" xr:uid="{3003FED4-8360-4EEC-AF25-4F6941307B6F}"/>
    <dataValidation allowBlank="1" showErrorMessage="1" promptTitle="Input Cell" prompt="Total Recoverable Beryllium, AIM Level 4, 3rd Quarter" sqref="AA17" xr:uid="{F75A3B7A-D78C-4C56-848E-1DAF9D969513}"/>
    <dataValidation allowBlank="1" showErrorMessage="1" promptTitle="Input Cell" prompt="Total Recoverable Beryllium, AIM Level 4, 4th Quarter" sqref="AB17" xr:uid="{0D6D90CC-2B52-4945-8B70-671CA6B8A64D}"/>
    <dataValidation allowBlank="1" showErrorMessage="1" promptTitle="Input Cell" prompt="Biochemical Oxygen Demand (5-day), Baseline, 2nd Quarter" sqref="F18" xr:uid="{8F10D671-FF08-43F7-93CC-F836D2104FCE}"/>
    <dataValidation allowBlank="1" showErrorMessage="1" promptTitle="Input Cell" prompt="Biochemical Oxygen Demand (5-day), Baseline, 3rd Quarter" sqref="G18" xr:uid="{894DC877-5345-4F0F-91FB-4AD012BF8FE3}"/>
    <dataValidation allowBlank="1" showErrorMessage="1" promptTitle="Input Cell" prompt="Biochemical Oxygen Demand (5-day), Baseline, 4th Quarter" sqref="H18" xr:uid="{1502A916-4404-4FFA-BFA5-C761ADAB1EB2}"/>
    <dataValidation allowBlank="1" showErrorMessage="1" promptTitle="Results Cell" prompt="Biochemical Oxygen Demand (5-day), AIM Status" sqref="AC18 I18 N18 S18 X18" xr:uid="{DA9D0581-2580-49CA-BD4D-E21D68153259}"/>
    <dataValidation allowBlank="1" showErrorMessage="1" promptTitle="Input Cell" prompt="Biochemical Oxygen Demand (5-day), AIM Level 1, 1st Quarter" sqref="J18" xr:uid="{B636765E-6BC8-46F0-AA5B-9BFF473594D3}"/>
    <dataValidation allowBlank="1" showErrorMessage="1" promptTitle="Input Cell" prompt="Biochemical Oxygen Demand (5-day), AIM Level 1, 2nd Quarter" sqref="K18" xr:uid="{1E68FFB8-503A-43CB-B8C0-E71B334049B7}"/>
    <dataValidation allowBlank="1" showErrorMessage="1" promptTitle="Input Cell" prompt="Biochemical Oxygen Demand (5-day), AIM Level 1, 3rd Quarter" sqref="L18" xr:uid="{15AD30EE-4C97-485D-AC4C-3BF6ABF0FBF7}"/>
    <dataValidation allowBlank="1" showErrorMessage="1" promptTitle="Input Cell" prompt="Biochemical Oxygen Demand (5-day), AIM Level 1, 4th Quarter" sqref="M18" xr:uid="{39F212AB-7578-49D2-AA36-D7A97011E308}"/>
    <dataValidation allowBlank="1" showErrorMessage="1" promptTitle="Input Cell" prompt="Biochemical Oxygen Demand (5-day), AIM Level 2, 1st Quarter" sqref="O18" xr:uid="{A6F75153-B835-45E7-B8B1-453B048AD946}"/>
    <dataValidation allowBlank="1" showErrorMessage="1" promptTitle="Input Cell" prompt="Biochemical Oxygen Demand (5-day), AIM Level 2, 2nd Quarter" sqref="P18" xr:uid="{58D5E067-EB3B-4AD3-9CF1-7689EF5B7240}"/>
    <dataValidation allowBlank="1" showErrorMessage="1" promptTitle="Input Cell" prompt="Biochemical Oxygen Demand (5-day), AIM Level 2, 3rd Quarter" sqref="Q18" xr:uid="{8DC2DA1D-D8D7-449C-AC0E-C5310141CEB2}"/>
    <dataValidation allowBlank="1" showErrorMessage="1" promptTitle="Input Cell" prompt="Biochemical Oxygen Demand (5-day), AIM Level 2, 4th Quarter" sqref="R18" xr:uid="{14CB2234-ACE6-4D76-9C06-5659D9D22CF7}"/>
    <dataValidation allowBlank="1" showErrorMessage="1" promptTitle="Input Cell" prompt="Biochemical Oxygen Demand (5-day), AIM Level 3, 1st Quarter" sqref="T18" xr:uid="{1383D958-1606-4F30-86E3-CA8949CA0645}"/>
    <dataValidation allowBlank="1" showErrorMessage="1" promptTitle="Input Cell" prompt="Biochemical Oxygen Demand (5-day), AIM Level 3, 2nd Quarter" sqref="U18" xr:uid="{940A4294-6ACD-4E02-81C7-6B646DE87D92}"/>
    <dataValidation allowBlank="1" showErrorMessage="1" promptTitle="Input Cell" prompt="Biochemical Oxygen Demand (5-day), AIM Level 3, 3rd Quarter" sqref="V18" xr:uid="{D1E09A04-02BC-49A3-8864-051B1FE2CE3A}"/>
    <dataValidation allowBlank="1" showErrorMessage="1" promptTitle="Input Cell" prompt="Biochemical Oxygen Demand (5-day), AIM Level 3, 4th Quarter" sqref="W18" xr:uid="{272A8C96-46B1-4421-BC5B-8BCCDD714508}"/>
    <dataValidation allowBlank="1" showErrorMessage="1" promptTitle="Input Cell" prompt="Biochemical Oxygen Demand (5-day), AIM Level 4, 1st Quarter" sqref="Y18" xr:uid="{5E942650-F846-4716-8584-BDEA714A3BEA}"/>
    <dataValidation allowBlank="1" showErrorMessage="1" promptTitle="Input Cell" prompt="Biochemical Oxygen Demand (5-day), AIM Level 4, 2nd Quarter" sqref="Z18" xr:uid="{A2D8213D-E3C7-45B6-AF10-2087E62AD316}"/>
    <dataValidation allowBlank="1" showErrorMessage="1" promptTitle="Input Cell" prompt="Biochemical Oxygen Demand (5-day), AIM Level 4, 3rd Quarter" sqref="AA18" xr:uid="{5E047F06-1603-4CC8-A0F5-42463E28797F}"/>
    <dataValidation allowBlank="1" showErrorMessage="1" promptTitle="Input Cell" prompt="Biochemical Oxygen Demand (5-day), AIM Level 4, 4th Quarter" sqref="AB18" xr:uid="{E4D3D627-20A3-4A47-AB1C-DD0ACD0DD9B3}"/>
    <dataValidation allowBlank="1" showErrorMessage="1" promptTitle="Input Cell" prompt="pH, Baseline, 2nd Quarter" sqref="F19" xr:uid="{F22CEFC9-FD0C-4F63-A217-FCFF1A347739}"/>
    <dataValidation allowBlank="1" showErrorMessage="1" promptTitle="Input Cell" prompt="pH, Baseline, 3rd Quarter" sqref="G19" xr:uid="{2F63CA78-D816-408B-9FED-036ED05D29B4}"/>
    <dataValidation allowBlank="1" showErrorMessage="1" promptTitle="Input Cell" prompt="pH, Baseline, 4th Quarter" sqref="H19" xr:uid="{BE273656-EC1D-4FAB-A43C-41D0315D46E0}"/>
    <dataValidation allowBlank="1" showErrorMessage="1" promptTitle="Results Cell" prompt="pH, AIM Status" sqref="AC19 I19 N19 S19 X19" xr:uid="{537A568B-9061-4B1B-80E4-BC367AB9BE98}"/>
    <dataValidation allowBlank="1" showErrorMessage="1" promptTitle="Input Cell" prompt="pH, AIM Level 1, 1st Quarter" sqref="J19" xr:uid="{3F8DEA32-A540-42B8-A4CF-602D952381F8}"/>
    <dataValidation allowBlank="1" showErrorMessage="1" promptTitle="Input Cell" prompt="pH, AIM Level 1, 2nd Quarter" sqref="K19" xr:uid="{2D64B6A1-96F2-42A5-B61C-D7F14F143D6E}"/>
    <dataValidation allowBlank="1" showErrorMessage="1" promptTitle="Input Cell" prompt="pH, AIM Level 1, 3rd Quarter" sqref="L19" xr:uid="{026E82B8-4F09-4862-9442-929550C7BF4E}"/>
    <dataValidation allowBlank="1" showErrorMessage="1" promptTitle="Input Cell" prompt="pH, AIM Level 1, 4th Quarter" sqref="M19" xr:uid="{83E1B78C-F203-4B72-B955-7F804F390DA9}"/>
    <dataValidation allowBlank="1" showErrorMessage="1" promptTitle="Input Cell" prompt="pH, AIM Level 2, 1st Quarter" sqref="O19" xr:uid="{330C2A61-B5B8-48F4-BFF4-F3E3B2682AF3}"/>
    <dataValidation allowBlank="1" showErrorMessage="1" promptTitle="Input Cell" prompt="pH, AIM Level 2, 2nd Quarter" sqref="P19" xr:uid="{C2C2F5B6-C159-4B98-9992-42403F8998C1}"/>
    <dataValidation allowBlank="1" showErrorMessage="1" promptTitle="Input Cell" prompt="pH, AIM Level 2, 3rd Quarter" sqref="Q19" xr:uid="{117C446B-9885-4DF6-9B1A-0821F577ADEB}"/>
    <dataValidation allowBlank="1" showErrorMessage="1" promptTitle="Input Cell" prompt="pH, AIM Level 2, 4th Quarter" sqref="R19" xr:uid="{F428F08F-3ACF-4C6B-AA1B-62253328CEA4}"/>
    <dataValidation allowBlank="1" showErrorMessage="1" promptTitle="Input Cell" prompt="pH, AIM Level 3, 1st Quarter" sqref="T19" xr:uid="{0F843661-66DD-44FA-91CB-4EFFC992D44A}"/>
    <dataValidation allowBlank="1" showErrorMessage="1" promptTitle="Input Cell" prompt="pH, AIM Level 3, 2nd Quarter" sqref="U19" xr:uid="{889FEC67-C3C6-4AA3-94EF-7CDD78E845D5}"/>
    <dataValidation allowBlank="1" showErrorMessage="1" promptTitle="Input Cell" prompt="pH, AIM Level 3, 3rd Quarter" sqref="V19" xr:uid="{C78572B3-CE11-439B-A1BA-DE64BF3473F8}"/>
    <dataValidation allowBlank="1" showErrorMessage="1" promptTitle="Input Cell" prompt="pH, AIM Level 3, 4th Quarter" sqref="W19" xr:uid="{A044D864-0AD4-447D-8A4B-B025B851EACD}"/>
    <dataValidation allowBlank="1" showErrorMessage="1" promptTitle="Input Cell" prompt="pH, AIM Level 4, 1st Quarter" sqref="Y19" xr:uid="{D05A6E55-3A15-4BA7-B039-366C2F540141}"/>
    <dataValidation allowBlank="1" showErrorMessage="1" promptTitle="Input Cell" prompt="pH, AIM Level 4, 2nd Quarter" sqref="Z19" xr:uid="{F899243A-1A26-4652-BADE-9DED1217A604}"/>
    <dataValidation allowBlank="1" showErrorMessage="1" promptTitle="Input Cell" prompt="pH, AIM Level 4, 3rd Quarter" sqref="AA19" xr:uid="{EB8577D2-6AEE-4DFE-9463-76CE2C08773F}"/>
    <dataValidation allowBlank="1" showErrorMessage="1" promptTitle="Input Cell" prompt="pH, AIM Level 4, 4th Quarter" sqref="AB19" xr:uid="{FF316804-86B1-496A-B2FE-EDEB95DBA5B6}"/>
    <dataValidation allowBlank="1" showErrorMessage="1" promptTitle="Input Cell" prompt="Chemical Oxygen Demand (COD), Baseline, 1st Quarter" sqref="E21" xr:uid="{76E421B1-2599-49C4-A155-B354DF292392}"/>
    <dataValidation allowBlank="1" showErrorMessage="1" promptTitle="Input Cell" prompt="Chemical Oxygen Demand (COD), Baseline, 2nd Quarter" sqref="F21" xr:uid="{382F19E1-7B25-43BB-A19F-9C2A978C04DB}"/>
    <dataValidation allowBlank="1" showErrorMessage="1" promptTitle="Input Cell" prompt="Chemical Oxygen Demand (COD), Baseline, 3rd Quarter" sqref="G21" xr:uid="{51EE603F-01BE-426F-9194-9D328591088C}"/>
    <dataValidation allowBlank="1" showErrorMessage="1" promptTitle="Input Cell" prompt="Chemical Oxygen Demand (COD), Baseline, 4th Quarter" sqref="H21" xr:uid="{147C61F9-186A-4BC4-A5F9-ED4663F48406}"/>
    <dataValidation allowBlank="1" showErrorMessage="1" promptTitle="Results Cell" prompt="Chemical Oxygen Demand (COD), AIM Status" sqref="AC21 I21 N21 S21 X21" xr:uid="{748E2A5A-3B20-463E-A2A0-218404280957}"/>
    <dataValidation allowBlank="1" showErrorMessage="1" promptTitle="Input Cell" prompt="Chemical Oxygen Demand (COD), AIM Level 1, 1st Quarter" sqref="J21" xr:uid="{696A8155-9BDB-45FA-946A-A1AC8062A10C}"/>
    <dataValidation allowBlank="1" showErrorMessage="1" promptTitle="Input Cell" prompt="Chemical Oxygen Demand (COD), AIM Level 1, 2nd Quarter" sqref="K21" xr:uid="{88E8F6F8-CDA1-471C-B233-4B0412930505}"/>
    <dataValidation allowBlank="1" showErrorMessage="1" promptTitle="Input Cell" prompt="Chemical Oxygen Demand (COD), AIM Level 1, 3rd Quarter" sqref="L21" xr:uid="{078B4002-38E3-46DC-9F2C-F63039275DC5}"/>
    <dataValidation allowBlank="1" showErrorMessage="1" promptTitle="Input Cell" prompt="Chemical Oxygen Demand (COD), AIM Level 1, 4th Quarter" sqref="M21" xr:uid="{C98686B8-09A5-476D-8CAC-27F50C290382}"/>
    <dataValidation allowBlank="1" showErrorMessage="1" promptTitle="Input Cell" prompt="Chemical Oxygen Demand (COD), AIM Level 2, 1st Quarter" sqref="O21" xr:uid="{81B66C9E-8E6B-40FF-9CFC-E24FF58425F8}"/>
    <dataValidation allowBlank="1" showErrorMessage="1" promptTitle="Input Cell" prompt="Chemical Oxygen Demand (COD), AIM Level 2, 2nd Quarter" sqref="P21" xr:uid="{29FB1393-C80C-4217-9E0C-9460E9898963}"/>
    <dataValidation allowBlank="1" showErrorMessage="1" promptTitle="Input Cell" prompt="Chemical Oxygen Demand (COD), AIM Level 2, 3rd Quarter" sqref="Q21" xr:uid="{7488B946-3E27-4683-995C-7FC2389C8D62}"/>
    <dataValidation allowBlank="1" showErrorMessage="1" promptTitle="Input Cell" prompt="Chemical Oxygen Demand (COD), AIM Level 2, 4th Quarter" sqref="R21" xr:uid="{0E3ED27F-9E68-4B34-A593-D4932ECB6627}"/>
    <dataValidation allowBlank="1" showErrorMessage="1" promptTitle="Input Cell" prompt="Chemical Oxygen Demand (COD), AIM Level 3, 1st Quarter" sqref="T21" xr:uid="{2E234D11-9C4D-4DD8-9563-95052870062F}"/>
    <dataValidation allowBlank="1" showErrorMessage="1" promptTitle="Input Cell" prompt="Chemical Oxygen Demand (COD), AIM Level 3, 2nd Quarter" sqref="U21" xr:uid="{22B0E47E-74E8-4AEE-B912-CB4FF2B4F74B}"/>
    <dataValidation allowBlank="1" showErrorMessage="1" promptTitle="Input Cell" prompt="Chemical Oxygen Demand (COD), AIM Level 3, 3rd Quarter" sqref="V21" xr:uid="{4F0DBE70-0FB6-4723-9A0B-29308F163908}"/>
    <dataValidation allowBlank="1" showErrorMessage="1" promptTitle="Input Cell" prompt="Chemical Oxygen Demand (COD), AIM Level 3, 4th Quarter" sqref="W21" xr:uid="{855544BB-469C-4B41-89B1-A4B8AF465C4D}"/>
    <dataValidation allowBlank="1" showErrorMessage="1" promptTitle="Input Cell" prompt="Chemical Oxygen Demand (COD), AIM Level 4, 1st Quarter" sqref="Y21" xr:uid="{D16FE233-63F2-4F0A-A372-6E3C708CEB43}"/>
    <dataValidation allowBlank="1" showErrorMessage="1" promptTitle="Input Cell" prompt="Chemical Oxygen Demand (COD), AIM Level 4, 2nd Quarter" sqref="Z21" xr:uid="{B6339FD8-7D56-47AE-8B6B-8A4C7736040A}"/>
    <dataValidation allowBlank="1" showErrorMessage="1" promptTitle="Input Cell" prompt="Chemical Oxygen Demand (COD), AIM Level 4, 3rd Quarter" sqref="AA21" xr:uid="{19E0037D-DF0E-42D2-A3EA-FED7DBD4928B}"/>
    <dataValidation allowBlank="1" showErrorMessage="1" promptTitle="Input Cell" prompt="Chemical Oxygen Demand (COD), AIM Level 4, 4th Quarter" sqref="AB21" xr:uid="{31899B23-4AA3-4DA8-AC50-BB552CF10545}"/>
    <dataValidation allowBlank="1" showErrorMessage="1" promptTitle="Input Cell" prompt="Total Phosphorus, Baseline, 1st Quarter" sqref="E22" xr:uid="{DA4E8846-2456-462A-84D7-F5E6E78CA5AD}"/>
    <dataValidation allowBlank="1" showErrorMessage="1" promptTitle="Input Cell" prompt="Total Phosphorus, Baseline, 2nd Quarter" sqref="F22" xr:uid="{95EC2862-5EF3-4C54-9647-8A9C637A9717}"/>
    <dataValidation allowBlank="1" showErrorMessage="1" promptTitle="Input Cell" prompt="Total Phosphorus, Baseline, 3rd Quarter" sqref="G22" xr:uid="{59D200A7-E990-43E5-8222-6C724036E016}"/>
    <dataValidation allowBlank="1" showErrorMessage="1" promptTitle="Input Cell" prompt="Total Phosphorus, Baseline, 4th Quarter" sqref="H22" xr:uid="{CDF527B4-2079-4261-A16C-0FD271778E67}"/>
    <dataValidation allowBlank="1" showErrorMessage="1" promptTitle="Results Cell" prompt="Total Phosphorus, AIM Status" sqref="AC22 I22 N22 S22 X22" xr:uid="{DA8449DE-0A94-4F99-8226-EE0BFCCD4465}"/>
    <dataValidation allowBlank="1" showErrorMessage="1" promptTitle="Input Cell" prompt="Total Phosphorus, AIM Level 1, 1st Quarter" sqref="J22" xr:uid="{0E2CBF2C-0D38-49B5-BB15-AEA3510F16B6}"/>
    <dataValidation allowBlank="1" showErrorMessage="1" promptTitle="Input Cell" prompt="Total Phosphorus, AIM Level 1, 2nd Quarter" sqref="K22" xr:uid="{33EB86DA-067A-4494-BA78-C53634D44D8A}"/>
    <dataValidation allowBlank="1" showErrorMessage="1" promptTitle="Input Cell" prompt="Total Phosphorus, AIM Level 1, 3rd Quarter" sqref="L22" xr:uid="{AFE84D3F-10E4-4FC0-81B1-004CCDA06D78}"/>
    <dataValidation allowBlank="1" showErrorMessage="1" promptTitle="Input Cell" prompt="Total Phosphorus, AIM Level 1, 4th Quarter" sqref="M22" xr:uid="{B5D5C1E0-D941-4BC5-8FEE-FADCE6DF86A7}"/>
    <dataValidation allowBlank="1" showErrorMessage="1" promptTitle="Input Cell" prompt="Total Phosphorus, AIM Level 2, 1st Quarter" sqref="O22" xr:uid="{74D0EB52-ACAC-4FA3-BC87-0A3C1AD2FCF8}"/>
    <dataValidation allowBlank="1" showErrorMessage="1" promptTitle="Input Cell" prompt="Total Phosphorus, AIM Level 2, 2nd Quarter" sqref="P22" xr:uid="{4F3A9B5D-BE18-4702-83E4-B80C362A2581}"/>
    <dataValidation allowBlank="1" showErrorMessage="1" promptTitle="Input Cell" prompt="Total Phosphorus, AIM Level 2, 3rd Quarter" sqref="Q22" xr:uid="{1885DD36-250A-4E5B-8593-CA774D06A496}"/>
    <dataValidation allowBlank="1" showErrorMessage="1" promptTitle="Input Cell" prompt="Total Phosphorus, AIM Level 2, 4th Quarter" sqref="R22" xr:uid="{D0868715-82E8-4F19-B4BC-ACDE778EBEB4}"/>
    <dataValidation allowBlank="1" showErrorMessage="1" promptTitle="Input Cell" prompt="Total Phosphorus, AIM Level 3, 1st Quarter" sqref="T22" xr:uid="{2AC488FA-4290-4846-A587-10B2C1232F6F}"/>
    <dataValidation allowBlank="1" showErrorMessage="1" promptTitle="Input Cell" prompt="Total Phosphorus, AIM Level 3, 2nd Quarter" sqref="U22" xr:uid="{F37876AE-223B-46D7-8B99-CB1B1CEA1F35}"/>
    <dataValidation allowBlank="1" showErrorMessage="1" promptTitle="Input Cell" prompt="Total Phosphorus, AIM Level 3, 3rd Quarter" sqref="V22" xr:uid="{C7FF22D5-E02A-459E-9D99-FC51565CFCE2}"/>
    <dataValidation allowBlank="1" showErrorMessage="1" promptTitle="Input Cell" prompt="Total Phosphorus, AIM Level 3, 4th Quarter" sqref="W22" xr:uid="{31518F15-A47E-4657-B05B-6652D6CBEB48}"/>
    <dataValidation allowBlank="1" showErrorMessage="1" promptTitle="Input Cell" prompt="Total Phosphorus, AIM Level 4, 1st Quarter" sqref="Y22" xr:uid="{EA52FE56-3710-4A35-BDF2-63575C309B22}"/>
    <dataValidation allowBlank="1" showErrorMessage="1" promptTitle="Input Cell" prompt="Total Phosphorus, AIM Level 4, 2nd Quarter" sqref="Z22" xr:uid="{E580DFA7-7AD8-4D31-9E5E-CEED8884000B}"/>
    <dataValidation allowBlank="1" showErrorMessage="1" promptTitle="Input Cell" prompt="Total Phosphorus, AIM Level 4, 3rd Quarter" sqref="AA22" xr:uid="{524AEAA5-6AF2-41AD-96FA-E8E29A4FA30C}"/>
    <dataValidation allowBlank="1" showErrorMessage="1" promptTitle="Input Cell" prompt="Total Phosphorus, AIM Level 4, 4th Quarter" sqref="AB22" xr:uid="{57ECB05D-D5A6-4D66-8C5C-38E19056E517}"/>
    <dataValidation allowBlank="1" showErrorMessage="1" promptTitle="Input Cell" prompt="Total Suspended Solids (TSS), Baseline, 1st Quarter" sqref="E23" xr:uid="{9052153B-3FD5-4539-BC75-4D206EF36161}"/>
    <dataValidation allowBlank="1" showErrorMessage="1" promptTitle="Input Cell" prompt="Total Suspended Solids (TSS), Baseline, 2nd Quarter" sqref="F23" xr:uid="{E30B4FDF-11BD-4AB5-BD4D-F59180751A62}"/>
    <dataValidation allowBlank="1" showErrorMessage="1" promptTitle="Input Cell" prompt="Total Suspended Solids (TSS), Baseline, 3rd Quarter" sqref="G23" xr:uid="{6DB46F74-ABB1-46EC-8A2A-1C566C11895E}"/>
    <dataValidation allowBlank="1" showErrorMessage="1" promptTitle="Input Cell" prompt="Total Suspended Solids (TSS), Baseline, 4th Quarter" sqref="H23" xr:uid="{8A6D9406-2960-4566-A93A-0DC81D5A0E92}"/>
    <dataValidation allowBlank="1" showErrorMessage="1" promptTitle="Results Cell" prompt="Total Suspended Solids (TSS), AIM Status" sqref="AC23 I23 N23 S23 X23" xr:uid="{9D1568A8-D4EA-41C7-9384-237ABA700928}"/>
    <dataValidation allowBlank="1" showErrorMessage="1" promptTitle="Input Cell" prompt="Total Suspended Solids (TSS), AIM Level 1, 1st Quarter" sqref="J23" xr:uid="{1155F836-865F-42A8-91F5-7D958172BF85}"/>
    <dataValidation allowBlank="1" showErrorMessage="1" promptTitle="Input Cell" prompt="Total Suspended Solids (TSS), AIM Level 1, 2nd Quarter" sqref="K23" xr:uid="{79056676-758D-46EE-B227-AF0BB0EC10BD}"/>
    <dataValidation allowBlank="1" showErrorMessage="1" promptTitle="Input Cell" prompt="Total Suspended Solids (TSS), AIM Level 1, 3rd Quarter" sqref="L23" xr:uid="{71C914C1-F06D-427E-98A3-A283F33FB52E}"/>
    <dataValidation allowBlank="1" showErrorMessage="1" promptTitle="Input Cell" prompt="Total Suspended Solids (TSS), AIM Level 1, 4th Quarter" sqref="M23" xr:uid="{E7C24995-BBBB-48C4-9C74-1593FFD9F21F}"/>
    <dataValidation allowBlank="1" showErrorMessage="1" promptTitle="Input Cell" prompt="Total Suspended Solids (TSS), AIM Level 2, 1st Quarter" sqref="O23" xr:uid="{E55DE7A2-3D80-4BD6-9F5E-F2E1DD5F7A0D}"/>
    <dataValidation allowBlank="1" showErrorMessage="1" promptTitle="Input Cell" prompt="Total Suspended Solids (TSS), AIM Level 2, 2nd Quarter" sqref="P23" xr:uid="{7C772F28-3052-4344-B21B-34CA5922CC79}"/>
    <dataValidation allowBlank="1" showErrorMessage="1" promptTitle="Input Cell" prompt="Total Suspended Solids (TSS), AIM Level 2, 3rd Quarter" sqref="Q23" xr:uid="{312AEF81-AD40-4F5F-923A-5FFAA82F25BC}"/>
    <dataValidation allowBlank="1" showErrorMessage="1" promptTitle="Input Cell" prompt="Total Suspended Solids (TSS), AIM Level 2, 4th Quarter" sqref="R23" xr:uid="{B3F22B47-4016-4E3A-B4F4-D8CB4774455D}"/>
    <dataValidation allowBlank="1" showErrorMessage="1" promptTitle="Input Cell" prompt="Total Suspended Solids (TSS), AIM Level 3, 1st Quarter" sqref="T23" xr:uid="{EB486DA7-7BBB-4C1F-8551-EF8B97C32C9E}"/>
    <dataValidation allowBlank="1" showErrorMessage="1" promptTitle="Input Cell" prompt="Total Suspended Solids (TSS), AIM Level 3, 2nd Quarter" sqref="U23" xr:uid="{D7265D20-A7B2-4A9A-8387-37216E5AFD91}"/>
    <dataValidation allowBlank="1" showErrorMessage="1" promptTitle="Input Cell" prompt="Total Suspended Solids (TSS), AIM Level 3, 3rd Quarter" sqref="V23" xr:uid="{70C943A6-490E-4FB2-B311-57DA9D877CA5}"/>
    <dataValidation allowBlank="1" showErrorMessage="1" promptTitle="Input Cell" prompt="Total Suspended Solids (TSS), AIM Level 3, 4th Quarter" sqref="W23" xr:uid="{F10A90B2-7FFA-45FF-9B1C-A6C969A42ABA}"/>
    <dataValidation allowBlank="1" showErrorMessage="1" promptTitle="Input Cell" prompt="Total Suspended Solids (TSS), AIM Level 4, 1st Quarter" sqref="Y23" xr:uid="{DFE1BA17-733B-4BBA-B957-1E20B6816443}"/>
    <dataValidation allowBlank="1" showErrorMessage="1" promptTitle="Input Cell" prompt="Total Suspended Solids (TSS), AIM Level 4, 2nd Quarter" sqref="Z23" xr:uid="{0F029C75-B247-4153-A7C2-1F27E71BB601}"/>
    <dataValidation allowBlank="1" showErrorMessage="1" promptTitle="Input Cell" prompt="Total Suspended Solids (TSS), AIM Level 4, 3rd Quarter" sqref="AA23" xr:uid="{AE3C1BF2-5860-47ED-BF77-173B4EA7AD64}"/>
    <dataValidation allowBlank="1" showErrorMessage="1" promptTitle="Input Cell" prompt="Total Suspended Solids (TSS), AIM Level 4, 4th Quarter" sqref="AB23" xr:uid="{BF7C7E47-3629-4897-AC0D-59F6C445970F}"/>
    <dataValidation allowBlank="1" showErrorMessage="1" promptTitle="Input Cell" prompt="Nitrate and Nitrite Nitrogen, Baseline, 1st Quarter" sqref="E24" xr:uid="{FB236459-A2A2-45B6-A9C8-E264EEB6E75A}"/>
    <dataValidation allowBlank="1" showErrorMessage="1" promptTitle="Input Cell" prompt="Nitrate and Nitrite Nitrogen, Baseline, 2nd Quarter" sqref="F24" xr:uid="{41F45BF3-5DA3-4CBA-9061-0C83C00AA353}"/>
    <dataValidation allowBlank="1" showErrorMessage="1" promptTitle="Input Cell" prompt="Nitrate and Nitrite Nitrogen, Baseline, 3rd Quarter" sqref="G24" xr:uid="{95814687-5FC1-4B94-B8B3-A813215EB5DA}"/>
    <dataValidation allowBlank="1" showErrorMessage="1" promptTitle="Input Cell" prompt="Nitrate and Nitrite Nitrogen, Baseline, 4th Quarter" sqref="H24" xr:uid="{5B7EF78F-A285-4331-AD93-4B51D35A87FF}"/>
    <dataValidation allowBlank="1" showErrorMessage="1" promptTitle="Results Cell" prompt="Nitrate and Nitrite Nitrogen, AIM Status" sqref="AC24 I24 N24 S24 X24" xr:uid="{EB445A1D-E367-447C-8A82-46FEBAFFE92B}"/>
    <dataValidation allowBlank="1" showErrorMessage="1" promptTitle="Input Cell" prompt="Nitrate and Nitrite Nitrogen, AIM Level 1, 1st Quarter" sqref="J24" xr:uid="{4090DC64-790A-43AE-A0FA-E24D7C993756}"/>
    <dataValidation allowBlank="1" showErrorMessage="1" promptTitle="Input Cell" prompt="Nitrate and Nitrite Nitrogen, AIM Level 1, 2nd Quarter" sqref="K24" xr:uid="{5CC317C5-C528-4465-8EA7-F8C60787C6C1}"/>
    <dataValidation allowBlank="1" showErrorMessage="1" promptTitle="Input Cell" prompt="Nitrate and Nitrite Nitrogen, AIM Level 1, 3rd Quarter" sqref="L24" xr:uid="{E15586ED-142C-471F-9D66-ED5E938B757B}"/>
    <dataValidation allowBlank="1" showErrorMessage="1" promptTitle="Input Cell" prompt="Nitrate and Nitrite Nitrogen, AIM Level 1, 4th Quarter" sqref="M24" xr:uid="{9C8FD69C-0E2A-4CD7-AE7F-4C2F5A7B823D}"/>
    <dataValidation allowBlank="1" showErrorMessage="1" promptTitle="Input Cell" prompt="Nitrate and Nitrite Nitrogen, AIM Level 2, 1st Quarter" sqref="O24" xr:uid="{2464F1B8-93DE-4C41-BB9F-F77EB5CD48D6}"/>
    <dataValidation allowBlank="1" showErrorMessage="1" promptTitle="Input Cell" prompt="Nitrate and Nitrite Nitrogen, AIM Level 2, 2nd Quarter" sqref="P24" xr:uid="{8540BB3B-919C-40D7-A90D-42E21B06A452}"/>
    <dataValidation allowBlank="1" showErrorMessage="1" promptTitle="Input Cell" prompt="Nitrate and Nitrite Nitrogen, AIM Level 2, 3rd Quarter" sqref="Q24" xr:uid="{27D9DA03-CD7C-4FFF-A069-1C32DA739418}"/>
    <dataValidation allowBlank="1" showErrorMessage="1" promptTitle="Input Cell" prompt="Nitrate and Nitrite Nitrogen, AIM Level 2, 4th Quarter" sqref="R24" xr:uid="{55FF211F-D180-4976-83C0-B58D83DE9C01}"/>
    <dataValidation allowBlank="1" showErrorMessage="1" promptTitle="Input Cell" prompt="Nitrate and Nitrite Nitrogen, AIM Level 3, 1st Quarter" sqref="T24" xr:uid="{419AD60A-6C63-4E0C-BBDB-C0C2CE2E5BC8}"/>
    <dataValidation allowBlank="1" showErrorMessage="1" promptTitle="Input Cell" prompt="Nitrate and Nitrite Nitrogen, AIM Level 3, 2nd Quarter" sqref="U24" xr:uid="{B597B782-07F0-45F5-954A-62B29B482B1A}"/>
    <dataValidation allowBlank="1" showErrorMessage="1" promptTitle="Input Cell" prompt="Nitrate and Nitrite Nitrogen, AIM Level 3, 3rd Quarter" sqref="V24" xr:uid="{A098CA25-2EFB-4E98-8F94-0A6E6297E9BB}"/>
    <dataValidation allowBlank="1" showErrorMessage="1" promptTitle="Input Cell" prompt="Nitrate and Nitrite Nitrogen, AIM Level 3, 4th Quarter" sqref="W24" xr:uid="{0F3635BE-4001-4DA4-A3B9-1260B5F46E44}"/>
    <dataValidation allowBlank="1" showErrorMessage="1" promptTitle="Input Cell" prompt="Nitrate and Nitrite Nitrogen, AIM Level 4, 1st Quarter" sqref="Y24" xr:uid="{0F7E3DDD-A68A-4B35-9FFE-B753F63A1EF5}"/>
    <dataValidation allowBlank="1" showErrorMessage="1" promptTitle="Input Cell" prompt="Nitrate and Nitrite Nitrogen, AIM Level 4, 2nd Quarter" sqref="Z24" xr:uid="{D6E13C64-C999-410E-B3D3-B08DB4409A63}"/>
    <dataValidation allowBlank="1" showErrorMessage="1" promptTitle="Input Cell" prompt="Nitrate and Nitrite Nitrogen, AIM Level 4, 3rd Quarter" sqref="AA24" xr:uid="{DD7784CB-6E33-4768-84A6-94CACA57646B}"/>
    <dataValidation allowBlank="1" showErrorMessage="1" promptTitle="Input Cell" prompt="Nitrate and Nitrite Nitrogen, AIM Level 4, 4th Quarter" sqref="AB24" xr:uid="{B269A82B-7258-4FDA-A7FF-7E6DAB77F68F}"/>
    <dataValidation allowBlank="1" showErrorMessage="1" promptTitle="Input Cell" prompt="Turbidity, Baseline, 1st Quarter" sqref="E25" xr:uid="{BA0634DB-D2E8-4D26-AC28-6C445CCBCDDB}"/>
    <dataValidation allowBlank="1" showErrorMessage="1" promptTitle="Input Cell" prompt="Turbidity, Baseline, 2nd Quarter" sqref="F25" xr:uid="{E8B7B87A-4FB2-4F43-A443-95CD246FAE20}"/>
    <dataValidation allowBlank="1" showErrorMessage="1" promptTitle="Input Cell" prompt="Turbidity, Baseline, 3rd Quarter" sqref="G25" xr:uid="{4D2F5E0F-12FF-439B-BC34-B47B176D53B2}"/>
    <dataValidation allowBlank="1" showErrorMessage="1" promptTitle="Input Cell" prompt="Turbidity, Baseline, 4th Quarter" sqref="H25" xr:uid="{F3DC050E-EF3B-4C13-889F-532DB0E25400}"/>
    <dataValidation allowBlank="1" showErrorMessage="1" promptTitle="Results Cell" prompt="Turbidity, AIM Status" sqref="AC25 I25 N25 S25 X25" xr:uid="{47425A64-8337-4478-B22C-D6527CBD2318}"/>
    <dataValidation allowBlank="1" showErrorMessage="1" promptTitle="Input Cell" prompt="Turbidity, AIM Level 1, 1st Quarter" sqref="J25" xr:uid="{9568895A-4F7F-40AC-88DC-4E5E8E1675BC}"/>
    <dataValidation allowBlank="1" showErrorMessage="1" promptTitle="Input Cell" prompt="Turbidity, AIM Level 1, 2nd Quarter" sqref="K25" xr:uid="{5AA71CF2-3E81-4A68-B857-366C57E3EB99}"/>
    <dataValidation allowBlank="1" showErrorMessage="1" promptTitle="Input Cell" prompt="Turbidity, AIM Level 1, 3rd Quarter" sqref="L25" xr:uid="{C5817CA8-F92B-40F3-93BD-27D289D53A05}"/>
    <dataValidation allowBlank="1" showErrorMessage="1" promptTitle="Input Cell" prompt="Turbidity, AIM Level 1, 4th Quarter" sqref="M25" xr:uid="{95DD01D5-4D0E-49C0-B177-D84C58872628}"/>
    <dataValidation allowBlank="1" showErrorMessage="1" promptTitle="Input Cell" prompt="Turbidity, AIM Level 2, 1st Quarter" sqref="O25" xr:uid="{B3190B12-2686-4000-9CCA-D7618245B1DF}"/>
    <dataValidation allowBlank="1" showErrorMessage="1" promptTitle="Input Cell" prompt="Turbidity, AIM Level 2, 2nd Quarter" sqref="P25" xr:uid="{9D432C10-B367-45E7-9C27-FE7E5C05F34B}"/>
    <dataValidation allowBlank="1" showErrorMessage="1" promptTitle="Input Cell" prompt="Turbidity, AIM Level 2, 3rd Quarter" sqref="Q25" xr:uid="{A97D196A-2D3A-4E0F-902F-CCD7F8321408}"/>
    <dataValidation allowBlank="1" showErrorMessage="1" promptTitle="Input Cell" prompt="Turbidity, AIM Level 2, 4th Quarter" sqref="R25" xr:uid="{32C7E51C-41F2-4E30-ACF3-92112B0488FB}"/>
    <dataValidation allowBlank="1" showErrorMessage="1" promptTitle="Input Cell" prompt="Turbidity, AIM Level 3, 1st Quarter" sqref="T25" xr:uid="{85012D4C-6418-4D69-B794-D374712FB4DC}"/>
    <dataValidation allowBlank="1" showErrorMessage="1" promptTitle="Input Cell" prompt="Turbidity, AIM Level 3, 2nd Quarter" sqref="U25" xr:uid="{DC6F621D-7210-45F8-9D4A-834C246CA66C}"/>
    <dataValidation allowBlank="1" showErrorMessage="1" promptTitle="Input Cell" prompt="Turbidity, AIM Level 3, 3rd Quarter" sqref="V25" xr:uid="{419AF838-47B8-4B0F-8F60-407B26DA4496}"/>
    <dataValidation allowBlank="1" showErrorMessage="1" promptTitle="Input Cell" prompt="Turbidity, AIM Level 3, 4th Quarter" sqref="W25" xr:uid="{1C6650B4-F7A4-4EF7-BF9B-D32742B8A29C}"/>
    <dataValidation allowBlank="1" showErrorMessage="1" promptTitle="Input Cell" prompt="Turbidity, AIM Level 4, 1st Quarter" sqref="Y25" xr:uid="{DBA27ED6-B649-4D2B-A045-A207BC08C95A}"/>
    <dataValidation allowBlank="1" showErrorMessage="1" promptTitle="Input Cell" prompt="Turbidity, AIM Level 4, 2nd Quarter" sqref="Z25" xr:uid="{4598ED00-9FB6-4755-BC24-D73FA58F7777}"/>
    <dataValidation allowBlank="1" showErrorMessage="1" promptTitle="Input Cell" prompt="Turbidity, AIM Level 4, 3rd Quarter" sqref="AA25" xr:uid="{2BCF15F9-B594-45E0-B903-57380120EC5F}"/>
    <dataValidation allowBlank="1" showErrorMessage="1" promptTitle="Input Cell" prompt="Turbidity, AIM Level 4, 4th Quarter" sqref="AB25" xr:uid="{AECB8E81-AF27-44D4-8FE5-FB18AA747BB5}"/>
    <dataValidation allowBlank="1" showErrorMessage="1" promptTitle="Input Cell" prompt="Total Recoverable Antimony, Baseline, 1st Quarter" sqref="E26" xr:uid="{316A464A-C356-405D-9F8A-4165E4B1D332}"/>
    <dataValidation allowBlank="1" showErrorMessage="1" promptTitle="Input Cell" prompt="Total Recoverable Antimony, Baseline, 2nd Quarter" sqref="F26" xr:uid="{38C4333B-BF42-4753-9FDE-492BB247231E}"/>
    <dataValidation allowBlank="1" showErrorMessage="1" promptTitle="Input Cell" prompt="Total Recoverable Antimony, Baseline, 3rd Quarter" sqref="G26" xr:uid="{C64B4453-6806-4A73-B82A-511E7B13B517}"/>
    <dataValidation allowBlank="1" showErrorMessage="1" promptTitle="Input Cell" prompt="Total Recoverable Antimony, Baseline, 4th Quarter" sqref="H26" xr:uid="{35115B74-BA6C-46C3-9DA2-144C82A5A4DC}"/>
    <dataValidation allowBlank="1" showErrorMessage="1" promptTitle="Results Cell" prompt="Total Recoverable Antimony, AIM Status" sqref="AC26 I26 N26 S26 X26" xr:uid="{0258B80E-FBAD-4D03-B043-77D9C30272B9}"/>
    <dataValidation allowBlank="1" showErrorMessage="1" promptTitle="Input Cell" prompt="Total Recoverable Antimony, AIM Level 1, 1st Quarter" sqref="J26" xr:uid="{770DDFA0-01EA-41AE-B4EC-780E722FA6BA}"/>
    <dataValidation allowBlank="1" showErrorMessage="1" promptTitle="Input Cell" prompt="Total Recoverable Antimony, AIM Level 1, 2nd Quarter" sqref="K26" xr:uid="{058AD298-A132-4729-8891-85DD74831F21}"/>
    <dataValidation allowBlank="1" showErrorMessage="1" promptTitle="Input Cell" prompt="Total Recoverable Antimony, AIM Level 1, 3rd Quarter" sqref="L26" xr:uid="{6AAE5310-CC22-428E-B442-EAA847E8FF38}"/>
    <dataValidation allowBlank="1" showErrorMessage="1" promptTitle="Input Cell" prompt="Total Recoverable Antimony, AIM Level 1, 4th Quarter" sqref="M26" xr:uid="{032158D1-6707-42D0-BD92-726ACB035112}"/>
    <dataValidation allowBlank="1" showErrorMessage="1" promptTitle="Input Cell" prompt="Total Recoverable Antimony, AIM Level 2, 1st Quarter" sqref="O26" xr:uid="{691796EB-42C0-4A59-A1C6-22196E5A173C}"/>
    <dataValidation allowBlank="1" showErrorMessage="1" promptTitle="Input Cell" prompt="Total Recoverable Antimony, AIM Level 2, 2nd Quarter" sqref="P26" xr:uid="{D505F513-99AE-4A09-B696-9FD683D2B6C7}"/>
    <dataValidation allowBlank="1" showErrorMessage="1" promptTitle="Input Cell" prompt="Total Recoverable Antimony, AIM Level 2, 3rd Quarter" sqref="Q26" xr:uid="{37C28688-0DD7-47C3-84B0-AF537BFCC59B}"/>
    <dataValidation allowBlank="1" showErrorMessage="1" promptTitle="Input Cell" prompt="Total Recoverable Antimony, AIM Level 2, 4th Quarter" sqref="R26" xr:uid="{78709313-BF56-44F2-B1FB-52CC1489CB8B}"/>
    <dataValidation allowBlank="1" showErrorMessage="1" promptTitle="Input Cell" prompt="Total Recoverable Antimony, AIM Level 3, 1st Quarter" sqref="T26" xr:uid="{2D241F8A-F734-4A55-B806-D1F91F759B08}"/>
    <dataValidation allowBlank="1" showErrorMessage="1" promptTitle="Input Cell" prompt="Total Recoverable Antimony, AIM Level 3, 2nd Quarter" sqref="U26" xr:uid="{5026C206-7F2F-4BA9-B5A3-376D7144A2AC}"/>
    <dataValidation allowBlank="1" showErrorMessage="1" promptTitle="Input Cell" prompt="Total Recoverable Antimony, AIM Level 3, 3rd Quarter" sqref="V26" xr:uid="{61AD542E-5593-40D7-B32B-3822C640F956}"/>
    <dataValidation allowBlank="1" showErrorMessage="1" promptTitle="Input Cell" prompt="Total Recoverable Antimony, AIM Level 3, 4th Quarter" sqref="W26" xr:uid="{1BA1B35E-A3BD-42D7-9F36-00CD8504E3CD}"/>
    <dataValidation allowBlank="1" showErrorMessage="1" promptTitle="Input Cell" prompt="Total Recoverable Antimony, AIM Level 4, 1st Quarter" sqref="Y26" xr:uid="{CA9E89EF-6C83-4826-8DAF-88B565611B02}"/>
    <dataValidation allowBlank="1" showErrorMessage="1" promptTitle="Input Cell" prompt="Total Recoverable Antimony, AIM Level 4, 2nd Quarter" sqref="Z26" xr:uid="{0AB29DC9-D81F-4353-A2B5-1BD65D89471A}"/>
    <dataValidation allowBlank="1" showErrorMessage="1" promptTitle="Input Cell" prompt="Total Recoverable Antimony, AIM Level 4, 3rd Quarter" sqref="AA26" xr:uid="{9C0EEFBB-9E86-48DE-87DD-5146D8197E3A}"/>
    <dataValidation allowBlank="1" showErrorMessage="1" promptTitle="Input Cell" prompt="Total Recoverable Antimony, AIM Level 4, 4th Quarter" sqref="AB26" xr:uid="{5B8362F8-3B5F-4644-8C44-32CC087A3296}"/>
    <dataValidation allowBlank="1" showErrorMessage="1" promptTitle="Input Cell" prompt="Ammonia, Baseline, 1st Quarter" sqref="E27" xr:uid="{3221B995-D48B-412E-8F5E-A9083E2F65AA}"/>
    <dataValidation allowBlank="1" showErrorMessage="1" promptTitle="Input Cell" prompt="Ammonia, Baseline, 2nd Quarter" sqref="F27" xr:uid="{02058052-C167-4653-8672-1C71AC68F46B}"/>
    <dataValidation allowBlank="1" showErrorMessage="1" promptTitle="Input Cell" prompt="Ammonia, Baseline, 3rd Quarter" sqref="G27" xr:uid="{2C00B1CB-49AF-4E1A-AFFC-EDACD5FF802E}"/>
    <dataValidation allowBlank="1" showErrorMessage="1" promptTitle="Input Cell" prompt="Ammonia, Baseline, 4th Quarter" sqref="H27" xr:uid="{02B247D2-B5AF-4C98-979D-BC1381A6CEE1}"/>
    <dataValidation allowBlank="1" showErrorMessage="1" promptTitle="Results Cell" prompt="Ammonia, AIM Status" sqref="AC27 I27 N27 S27 X27" xr:uid="{575D8BF7-E7F0-4775-91D2-B3EFB30ED789}"/>
    <dataValidation allowBlank="1" showErrorMessage="1" promptTitle="Input Cell" prompt="Ammonia, AIM Level 1, 1st Quarter" sqref="J27" xr:uid="{551B6096-476C-4764-BBB1-6F4755757AAA}"/>
    <dataValidation allowBlank="1" showErrorMessage="1" promptTitle="Input Cell" prompt="Ammonia, AIM Level 1, 2nd Quarter" sqref="K27" xr:uid="{861469FC-B827-4CC8-9882-54F03344B479}"/>
    <dataValidation allowBlank="1" showErrorMessage="1" promptTitle="Input Cell" prompt="Ammonia, AIM Level 1, 3rd Quarter" sqref="L27" xr:uid="{849F4C21-FF60-4CAE-901F-575DF1036898}"/>
    <dataValidation allowBlank="1" showErrorMessage="1" promptTitle="Input Cell" prompt="Ammonia, AIM Level 1, 4th Quarter" sqref="M27" xr:uid="{F95F69A9-FD75-42EB-9BDF-B2939F7E80AB}"/>
    <dataValidation allowBlank="1" showErrorMessage="1" promptTitle="Input Cell" prompt="Ammonia, AIM Level 2, 1st Quarter" sqref="O27" xr:uid="{45F9DD1F-4B61-49E5-872C-83AA2A6ECB9D}"/>
    <dataValidation allowBlank="1" showErrorMessage="1" promptTitle="Input Cell" prompt="Ammonia, AIM Level 2, 2nd Quarter" sqref="P27" xr:uid="{7405ED72-FADE-4AA0-BAFA-520454673398}"/>
    <dataValidation allowBlank="1" showErrorMessage="1" promptTitle="Input Cell" prompt="Ammonia, AIM Level 2, 3rd Quarter" sqref="Q27" xr:uid="{1D16F1E3-8EF5-400D-B4BE-CBBC3508B9E7}"/>
    <dataValidation allowBlank="1" showErrorMessage="1" promptTitle="Input Cell" prompt="Ammonia, AIM Level 2, 4th Quarter" sqref="R27" xr:uid="{3A2140BD-0257-4BBA-8CCD-B4D36D653D8A}"/>
    <dataValidation allowBlank="1" showErrorMessage="1" promptTitle="Input Cell" prompt="Ammonia, AIM Level 3, 1st Quarter" sqref="T27" xr:uid="{64CBE040-3284-4628-A7DF-D962E5A87D20}"/>
    <dataValidation allowBlank="1" showErrorMessage="1" promptTitle="Input Cell" prompt="Ammonia, AIM Level 3, 2nd Quarter" sqref="U27" xr:uid="{24D54A2C-A862-4AA6-85F6-A930F9EEA05D}"/>
    <dataValidation allowBlank="1" showErrorMessage="1" promptTitle="Input Cell" prompt="Ammonia, AIM Level 3, 3rd Quarter" sqref="V27" xr:uid="{97C5CC6F-A235-46AD-B506-6BA30AE4B4B9}"/>
    <dataValidation allowBlank="1" showErrorMessage="1" promptTitle="Input Cell" prompt="Ammonia, AIM Level 3, 4th Quarter" sqref="W27" xr:uid="{EECF4F8D-46E2-472F-968D-9933E6FB1620}"/>
    <dataValidation allowBlank="1" showErrorMessage="1" promptTitle="Input Cell" prompt="Ammonia, AIM Level 4, 1st Quarter" sqref="Y27" xr:uid="{C8E3B834-D147-446E-9492-2A961FD7DD54}"/>
    <dataValidation allowBlank="1" showErrorMessage="1" promptTitle="Input Cell" prompt="Ammonia, AIM Level 4, 2nd Quarter" sqref="Z27" xr:uid="{E5BFC0B8-EFD4-4C5D-BAD2-1F78597B9E92}"/>
    <dataValidation allowBlank="1" showErrorMessage="1" promptTitle="Input Cell" prompt="Ammonia, AIM Level 4, 3rd Quarter" sqref="AA27" xr:uid="{2CDCB963-6C7F-4447-86AC-EFBF473BC940}"/>
    <dataValidation allowBlank="1" showErrorMessage="1" promptTitle="Input Cell" prompt="Ammonia, AIM Level 4, 4th Quarter" sqref="AB27" xr:uid="{5FCEDA76-884A-4D8D-BCA4-D5334F7E1848}"/>
    <dataValidation allowBlank="1" showErrorMessage="1" promptTitle="Input Cell" prompt="Total Recoverable Cadmium, Baseline, 1st Quarter" sqref="E28:E29" xr:uid="{81585706-304B-4411-A057-9E7F3A27DEA9}"/>
    <dataValidation allowBlank="1" showErrorMessage="1" promptTitle="Input Cell" prompt="Total Recoverable Cadmium, Baseline, 2nd Quarter" sqref="F28:F29" xr:uid="{9C3B1E42-6D6C-4820-8C08-DB7EF7AB411F}"/>
    <dataValidation allowBlank="1" showErrorMessage="1" promptTitle="Input Cell" prompt="Total Recoverable Cadmium, Baseline, 3rd Quarter" sqref="G28:G29" xr:uid="{D5062811-AB5F-4FE1-95EB-FEE6929C292A}"/>
    <dataValidation allowBlank="1" showErrorMessage="1" promptTitle="Input Cell" prompt="Total Recoverable Cadmium, Baseline, 4th Quarter" sqref="H28:H29" xr:uid="{2C3DB687-54A9-489B-AD3F-3170885886E9}"/>
    <dataValidation allowBlank="1" showErrorMessage="1" promptTitle="Results Cell" prompt="Total Recoverable Cadmium, AIM Status" sqref="I28:I29 N28:N29 S28:S29 X28:X29 AC28:AC29" xr:uid="{6268C91B-5417-404C-875B-B9D5609CD7DA}"/>
    <dataValidation allowBlank="1" showErrorMessage="1" promptTitle="Input Cell" prompt="Total Recoverable Cadmium, AIM Level 1, 1st Quarter" sqref="J28:J29" xr:uid="{4DBDB2BB-81D6-4FB8-A6E7-D3D96C1830AA}"/>
    <dataValidation allowBlank="1" showErrorMessage="1" promptTitle="Input Cell" prompt="Total Recoverable Cadmium, AIM Level 1, 2nd Quarter" sqref="K28:K29" xr:uid="{ABFA5FF9-C19A-4D2F-943C-9F6CF3C1295C}"/>
    <dataValidation allowBlank="1" showErrorMessage="1" promptTitle="Input Cell" prompt="Total Recoverable Cadmium, AIM Level 1, 3rd Quarter" sqref="L28:L29" xr:uid="{294EFA39-F1C7-4D86-A333-048D93A4063F}"/>
    <dataValidation allowBlank="1" showErrorMessage="1" promptTitle="Input Cell" prompt="Total Recoverable Cadmium, AIM Level 1, 4th Quarter" sqref="M28:M29" xr:uid="{EDE0AF62-283A-4930-9EF5-06DB97545B27}"/>
    <dataValidation allowBlank="1" showErrorMessage="1" promptTitle="Input Cell" prompt="Total Recoverable Cadmium, AIM Level 2, 1st Quarter" sqref="O28:O29" xr:uid="{3F627591-344C-44BA-AC53-95CD301B6D43}"/>
    <dataValidation allowBlank="1" showErrorMessage="1" promptTitle="Input Cell" prompt="Total Recoverable Cadmium, AIM Level 2, 2nd Quarter" sqref="P28:P29" xr:uid="{E600ADF9-C64E-4ED9-80E1-C3F6A7067273}"/>
    <dataValidation allowBlank="1" showErrorMessage="1" promptTitle="Input Cell" prompt="Total Recoverable Cadmium, AIM Level 2, 3rd Quarter" sqref="Q28:Q29" xr:uid="{8D2A24B2-4C5E-453C-A0B5-CD79B8A9BB4A}"/>
    <dataValidation allowBlank="1" showErrorMessage="1" promptTitle="Input Cell" prompt="Total Recoverable Cadmium, AIM Level 2, 4th Quarter" sqref="R28:R29" xr:uid="{B53CDAAF-068E-446D-927A-A4AA2A569E57}"/>
    <dataValidation allowBlank="1" showErrorMessage="1" promptTitle="Input Cell" prompt="Total Recoverable Cadmium, AIM Level 3, 1st Quarter" sqref="T28:T29" xr:uid="{EBFAD68A-643D-4F18-806D-E9CA3DC45A96}"/>
    <dataValidation allowBlank="1" showErrorMessage="1" promptTitle="Input Cell" prompt="Total Recoverable Cadmium, AIM Level 3, 2nd Quarter" sqref="U28:U29" xr:uid="{578E43D3-9290-4ED8-806D-634A45F957BD}"/>
    <dataValidation allowBlank="1" showErrorMessage="1" promptTitle="Input Cell" prompt="Total Recoverable Cadmium, AIM Level 3, 3rd Quarter" sqref="V28:V29" xr:uid="{A0F20A02-263D-4F03-AEAF-657BE2EBDCCF}"/>
    <dataValidation allowBlank="1" showErrorMessage="1" promptTitle="Input Cell" prompt="Total Recoverable Cadmium, AIM Level 3, 4th Quarter" sqref="W28:W29" xr:uid="{613A8B4D-4DA4-46A7-9166-5EDDD5721AF1}"/>
    <dataValidation allowBlank="1" showErrorMessage="1" promptTitle="Input Cell" prompt="Total Recoverable Cadmium, AIM Level 4, 1st Quarter" sqref="Y28:Y29" xr:uid="{B838E5C9-26EC-4C8C-A911-146091E8E44C}"/>
    <dataValidation allowBlank="1" showErrorMessage="1" promptTitle="Input Cell" prompt="Total Recoverable Cadmium, AIM Level 4, 2nd Quarter" sqref="Z28:Z29" xr:uid="{B98BFA9B-753B-42B3-86D7-F9119665167E}"/>
    <dataValidation allowBlank="1" showErrorMessage="1" promptTitle="Input Cell" prompt="Total Recoverable Cadmium, AIM Level 4, 3rd Quarter" sqref="AA28:AA29" xr:uid="{F942C88F-061A-4E52-BB61-72B9B0FF3BF6}"/>
    <dataValidation allowBlank="1" showErrorMessage="1" promptTitle="Input Cell" prompt="Total Recoverable Cadmium, AIM Level 4, 4th Quarter" sqref="AB28:AB29" xr:uid="{2853CC10-F730-4B1E-BDCB-D4CCEFD13EE6}"/>
    <dataValidation allowBlank="1" showErrorMessage="1" promptTitle="Input Cell" prompt="Total Recoverable Copper, Baseline, 1st Quarter" sqref="E30:E31" xr:uid="{17662568-2913-40E0-82D7-7F2FD3FC2CA3}"/>
    <dataValidation allowBlank="1" showErrorMessage="1" promptTitle="Input Cell" prompt="Total Recoverable Copper, Baseline, 2nd Quarter" sqref="F30:F31" xr:uid="{4582554A-B5F7-4CB2-B3A5-FDED14B8529C}"/>
    <dataValidation allowBlank="1" showErrorMessage="1" promptTitle="Input Cell" prompt="Total Recoverable Copper, Baseline, 3rd Quarter" sqref="G30:G31" xr:uid="{42DB6DB2-762D-401C-86DC-DFDB5550ABA0}"/>
    <dataValidation allowBlank="1" showErrorMessage="1" promptTitle="Input Cell" prompt="Total Recoverable Copper, Baseline, 4th Quarter" sqref="H30:H31" xr:uid="{1623993A-5D66-4B18-9A7E-B7B87460B96E}"/>
    <dataValidation allowBlank="1" showErrorMessage="1" promptTitle="Results Cell" prompt="Total Recoverable Copper, AIM Status" sqref="I30:I31 N30:N31 S30:S31 X30:X31 AC30:AC31" xr:uid="{1D01BE4F-DA69-4077-A7E5-FD9A26F9095F}"/>
    <dataValidation allowBlank="1" showErrorMessage="1" promptTitle="Input Cell" prompt="Total Recoverable Copper, AIM Level 1, 1st Quarter" sqref="J30:J31" xr:uid="{BBB78FBA-B0AE-45D3-8D6C-768CD5A33703}"/>
    <dataValidation allowBlank="1" showErrorMessage="1" promptTitle="Input Cell" prompt="Total Recoverable Copper, AIM Level 1, 2nd Quarter" sqref="K30:K31" xr:uid="{8ADA35F9-0BED-47B3-9EA4-E2217F16C945}"/>
    <dataValidation allowBlank="1" showErrorMessage="1" promptTitle="Input Cell" prompt="Total Recoverable Copper, AIM Level 1, 3rd Quarter" sqref="L30:L31" xr:uid="{DFAB4DF9-AD47-42ED-9473-C04BD4E39E8A}"/>
    <dataValidation allowBlank="1" showErrorMessage="1" promptTitle="Input Cell" prompt="Total Recoverable Copper, AIM Level 1, 4th Quarter" sqref="M30:M31" xr:uid="{C1CF0199-A8F4-422A-B61F-FFD3CCF2AB25}"/>
    <dataValidation allowBlank="1" showErrorMessage="1" promptTitle="Input Cell" prompt="Total Recoverable Copper, AIM Level 2, 1st Quarter" sqref="O30:O31" xr:uid="{5553DF09-92E7-467A-9636-3599E968C9D8}"/>
    <dataValidation allowBlank="1" showErrorMessage="1" promptTitle="Input Cell" prompt="Total Recoverable Copper, AIM Level 2, 2nd Quarter" sqref="P30:P31" xr:uid="{B7588918-541E-40F1-BE33-B56FA09F9C2E}"/>
    <dataValidation allowBlank="1" showErrorMessage="1" promptTitle="Input Cell" prompt="Total Recoverable Copper, AIM Level 2, 3rd Quarter" sqref="Q30:Q31" xr:uid="{1D39DAB0-082E-4431-B76A-8ECC623C16F0}"/>
    <dataValidation allowBlank="1" showErrorMessage="1" promptTitle="Input Cell" prompt="Total Recoverable Copper, AIM Level 2, 4th Quarter" sqref="R30:R31" xr:uid="{A3A56E23-6CFB-41CE-8819-8D77E1C60344}"/>
    <dataValidation allowBlank="1" showErrorMessage="1" promptTitle="Input Cell" prompt="Total Recoverable Copper, AIM Level 3, 1st Quarter" sqref="T30:T31" xr:uid="{6F985FE1-F379-4675-AB47-4D13FE6A657F}"/>
    <dataValidation allowBlank="1" showErrorMessage="1" promptTitle="Input Cell" prompt="Total Recoverable Copper, AIM Level 3, 2nd Quarter" sqref="U30:U31" xr:uid="{E87A21CC-2B23-41FD-B55C-601087E61FAE}"/>
    <dataValidation allowBlank="1" showErrorMessage="1" promptTitle="Input Cell" prompt="Total Recoverable Copper, AIM Level 3, 3rd Quarter" sqref="V30:V31" xr:uid="{F4604A27-45C4-4EBC-A608-C87BDDF5E97F}"/>
    <dataValidation allowBlank="1" showErrorMessage="1" promptTitle="Input Cell" prompt="Total Recoverable Copper, AIM Level 3, 4th Quarter" sqref="W30:W31" xr:uid="{2C6845DC-F3B7-41FE-B46E-96989200498F}"/>
    <dataValidation allowBlank="1" showErrorMessage="1" promptTitle="Input Cell" prompt="Total Recoverable Copper, AIM Level 4, 1st Quarter" sqref="Y30:Y31" xr:uid="{3C7EF3A9-872A-4238-A7DC-8FC5330EC683}"/>
    <dataValidation allowBlank="1" showErrorMessage="1" promptTitle="Input Cell" prompt="Total Recoverable Copper, AIM Level 4, 2nd Quarter" sqref="Z30:Z31" xr:uid="{F2E9B14C-A07A-43DF-8759-2BD05AE0D421}"/>
    <dataValidation allowBlank="1" showErrorMessage="1" promptTitle="Input Cell" prompt="Total Recoverable Copper, AIM Level 4, 3rd Quarter" sqref="AA30:AA31" xr:uid="{CC20DCFF-36B0-40F9-98FC-A155B88F1C53}"/>
    <dataValidation allowBlank="1" showErrorMessage="1" promptTitle="Input Cell" prompt="Total Recoverable Copper, AIM Level 4, 4th Quarter" sqref="AB30:AB31" xr:uid="{5DA4763E-AA16-43E7-8ED5-010851EDD2F9}"/>
    <dataValidation allowBlank="1" showErrorMessage="1" promptTitle="Input Cell" prompt="Total Recoverable Cyanide, Baseline, 1st Quarter" sqref="E32:E33" xr:uid="{9786712C-5E54-4EE8-A5E0-000906708693}"/>
    <dataValidation allowBlank="1" showErrorMessage="1" promptTitle="Input Cell" prompt="Total Recoverable Cyanide, Baseline, 2nd Quarter" sqref="F32:F33" xr:uid="{C608B91A-EAB9-4D23-8E2C-40B3B9781FC7}"/>
    <dataValidation allowBlank="1" showErrorMessage="1" promptTitle="Input Cell" prompt="Total Recoverable Cyanide, Baseline, 3rd Quarter" sqref="G32:G33" xr:uid="{C470E664-D993-43FB-9B8E-472BCC6600C9}"/>
    <dataValidation allowBlank="1" showErrorMessage="1" promptTitle="Input Cell" prompt="Total Recoverable Cyanide, Baseline, 4th Quarter" sqref="H32:H33" xr:uid="{43D38862-27A0-4E92-B4A5-E0F1E5E8ADE6}"/>
    <dataValidation allowBlank="1" showErrorMessage="1" promptTitle="Results Cell" prompt="Total Recoverable Cyanide, AIM Status" sqref="I32:I33 N32:N33 S32:S33 X32:X33 AC32:AC33" xr:uid="{423F981D-F3E9-4CD4-B9BB-59ADB7C14284}"/>
    <dataValidation allowBlank="1" showErrorMessage="1" promptTitle="Input Cell" prompt="Total Recoverable Cyanide, AIM Level 1, 1st Quarter" sqref="J32:J33" xr:uid="{F612F99C-60CA-4311-A0A3-F3AC356ADE25}"/>
    <dataValidation allowBlank="1" showErrorMessage="1" promptTitle="Input Cell" prompt="Total Recoverable Cyanide, AIM Level 1, 2nd Quarter" sqref="K32:K33" xr:uid="{7A3EA38A-24FF-4DF8-8C71-90E686F012E1}"/>
    <dataValidation allowBlank="1" showErrorMessage="1" promptTitle="Input Cell" prompt="Total Recoverable Cyanide, AIM Level 1, 3rd Quarter" sqref="L32:L33" xr:uid="{711567E5-A7D5-48AA-9B9B-5AC039B85E48}"/>
    <dataValidation allowBlank="1" showErrorMessage="1" promptTitle="Input Cell" prompt="Total Recoverable Cyanide, AIM Level 1, 4th Quarter" sqref="M32:M33" xr:uid="{58A4EA79-C8C2-4951-9518-3AABA7C5441E}"/>
    <dataValidation allowBlank="1" showErrorMessage="1" promptTitle="Input Cell" prompt="Total Recoverable Cyanide, AIM Level 2, 1st Quarter" sqref="O32:O33" xr:uid="{2AC0EAD3-6443-482A-B97C-7EE15287DA55}"/>
    <dataValidation allowBlank="1" showErrorMessage="1" promptTitle="Input Cell" prompt="Total Recoverable Cyanide, AIM Level 2, 2nd Quarter" sqref="P32:P33" xr:uid="{70617058-1965-4AE6-91D4-301B9C3AA50D}"/>
    <dataValidation allowBlank="1" showErrorMessage="1" promptTitle="Input Cell" prompt="Total Recoverable Cyanide, AIM Level 2, 3rd Quarter" sqref="Q32:Q33" xr:uid="{72665CDA-3125-466C-BCF4-580A18674FBF}"/>
    <dataValidation allowBlank="1" showErrorMessage="1" promptTitle="Input Cell" prompt="Total Recoverable Cyanide, AIM Level 2, 4th Quarter" sqref="R32:R33" xr:uid="{3B0D645F-8833-4DDC-9368-9E84FF86876E}"/>
    <dataValidation allowBlank="1" showErrorMessage="1" promptTitle="Input Cell" prompt="Total Recoverable Cyanide, AIM Level 3, 1st Quarter" sqref="T32:T33" xr:uid="{6262FC47-A8FB-4A3A-AC06-4FD70FC320E9}"/>
    <dataValidation allowBlank="1" showErrorMessage="1" promptTitle="Input Cell" prompt="Total Recoverable Cyanide, AIM Level 3, 2nd Quarter" sqref="U32:U33" xr:uid="{465C8F92-D1C0-4C0D-AD03-67CB291644BF}"/>
    <dataValidation allowBlank="1" showErrorMessage="1" promptTitle="Input Cell" prompt="Total Recoverable Cyanide, AIM Level 3, 3rd Quarter" sqref="V32:V33" xr:uid="{DAE97FA1-8CBD-4BB1-BEEC-D3C8293B44CA}"/>
    <dataValidation allowBlank="1" showErrorMessage="1" promptTitle="Input Cell" prompt="Total Recoverable Cyanide, AIM Level 3, 4th Quarter" sqref="W32:W33" xr:uid="{5E5B89A1-805A-4667-A815-2C767D3EAEFA}"/>
    <dataValidation allowBlank="1" showErrorMessage="1" promptTitle="Input Cell" prompt="Total Recoverable Cyanide, AIM Level 4, 1st Quarter" sqref="Y32:Y33" xr:uid="{6DFFDC74-D3F8-4D2F-AB18-93F3D2090B87}"/>
    <dataValidation allowBlank="1" showErrorMessage="1" promptTitle="Input Cell" prompt="Total Recoverable Cyanide, AIM Level 4, 2nd Quarter" sqref="Z32:Z33" xr:uid="{D08D8E54-D4E6-4905-BA4D-6125A8FC6740}"/>
    <dataValidation allowBlank="1" showErrorMessage="1" promptTitle="Input Cell" prompt="Total Recoverable Cyanide, AIM Level 4, 3rd Quarter" sqref="AA32:AA33" xr:uid="{C7CDE5C1-ACF1-4F46-B6AF-D3E477F4F0B7}"/>
    <dataValidation allowBlank="1" showErrorMessage="1" promptTitle="Input Cell" prompt="Total Recoverable Cyanide, AIM Level 4, 4th Quarter" sqref="AB32:AB33" xr:uid="{4251DE19-5DFD-4CAE-B5EA-05B7FC58EDE5}"/>
    <dataValidation allowBlank="1" showErrorMessage="1" promptTitle="Input Cell" prompt="Total Recoverable Mercury, Baseline, 1st Quarter" sqref="E34:E35" xr:uid="{65CC7E66-701D-454B-83A7-D8FCB425D9EB}"/>
    <dataValidation allowBlank="1" showErrorMessage="1" promptTitle="Input Cell" prompt="Total Recoverable Mercury, Baseline, 2nd Quarter" sqref="F34:F35" xr:uid="{A52B929D-D6AE-4D15-9E98-DF499D1C4E31}"/>
    <dataValidation allowBlank="1" showErrorMessage="1" promptTitle="Input Cell" prompt="Total Recoverable Mercury, Baseline, 3rd Quarter" sqref="G34:G35" xr:uid="{C310D351-14C3-4A8E-9DF7-64D498A70040}"/>
    <dataValidation allowBlank="1" showErrorMessage="1" promptTitle="Input Cell" prompt="Total Recoverable Mercury, Baseline, 4th Quarter" sqref="H34:H35" xr:uid="{FC6CDAB8-839C-4AEB-81AE-823381B37799}"/>
    <dataValidation allowBlank="1" showErrorMessage="1" promptTitle="Results Cell" prompt="Total Recoverable Mercury, AIM Status" sqref="I34:I35 N34:N35 S34:S35 X34:X35 AC34:AC35" xr:uid="{C6BD75B1-E251-40AB-8395-3D3A99E6A66E}"/>
    <dataValidation allowBlank="1" showErrorMessage="1" promptTitle="Input Cell" prompt="Total Recoverable Mercury, AIM Level 1, 1st Quarter" sqref="J34:J35" xr:uid="{F899BCB8-CE66-44CD-9DB1-51A32146D1A1}"/>
    <dataValidation allowBlank="1" showErrorMessage="1" promptTitle="Input Cell" prompt="Total Recoverable Mercury, AIM Level 1, 2nd Quarter" sqref="K34:K35" xr:uid="{C148AF9D-B27C-4B90-80CA-6290629E3670}"/>
    <dataValidation allowBlank="1" showErrorMessage="1" promptTitle="Input Cell" prompt="Total Recoverable Mercury, AIM Level 1, 3rd Quarter" sqref="L34:L35" xr:uid="{B25F29E1-13C5-41E1-BC2A-46973FAC445D}"/>
    <dataValidation allowBlank="1" showErrorMessage="1" promptTitle="Input Cell" prompt="Total Recoverable Mercury, AIM Level 1, 4th Quarter" sqref="M34:M35" xr:uid="{EEB903AC-0811-47F8-97FD-A2EF722D08EF}"/>
    <dataValidation allowBlank="1" showErrorMessage="1" promptTitle="Input Cell" prompt="Total Recoverable Mercury, AIM Level 2, 1st Quarter" sqref="O34:O35" xr:uid="{C131A7A4-C0CE-4E45-9C3E-43989DA83410}"/>
    <dataValidation allowBlank="1" showErrorMessage="1" promptTitle="Input Cell" prompt="Total Recoverable Mercury, AIM Level 2, 2nd Quarter" sqref="P34:P35" xr:uid="{1650BDCA-56AD-4C9B-A01A-6E1C4EC4744C}"/>
    <dataValidation allowBlank="1" showErrorMessage="1" promptTitle="Input Cell" prompt="Total Recoverable Mercury, AIM Level 2, 3rd Quarter" sqref="Q34:Q35" xr:uid="{5B907C2C-F8CF-48D8-BDEA-73D3D73271E4}"/>
    <dataValidation allowBlank="1" showErrorMessage="1" promptTitle="Input Cell" prompt="Total Recoverable Mercury, AIM Level 2, 4th Quarter" sqref="R34:R35" xr:uid="{95031AB7-0084-4F4B-AC36-FF1F07727F09}"/>
    <dataValidation allowBlank="1" showErrorMessage="1" promptTitle="Input Cell" prompt="Total Recoverable Mercury, AIM Level 3, 1st Quarter" sqref="T34:T35" xr:uid="{101D7F9B-D5CA-4B77-B741-C03F8DA8E11C}"/>
    <dataValidation allowBlank="1" showErrorMessage="1" promptTitle="Input Cell" prompt="Total Recoverable Mercury, AIM Level 3, 2nd Quarter" sqref="U34:U35" xr:uid="{96799DBB-1A28-46E5-A334-4B3C1CA3EE6F}"/>
    <dataValidation allowBlank="1" showErrorMessage="1" promptTitle="Input Cell" prompt="Total Recoverable Mercury, AIM Level 3, 3rd Quarter" sqref="V34:V35" xr:uid="{CAA17642-E413-4D18-83A8-04EDF4C9FC54}"/>
    <dataValidation allowBlank="1" showErrorMessage="1" promptTitle="Input Cell" prompt="Total Recoverable Mercury, AIM Level 3, 4th Quarter" sqref="W34:W35" xr:uid="{C263A386-F4A3-48A4-9749-5D29EB09CC6D}"/>
    <dataValidation allowBlank="1" showErrorMessage="1" promptTitle="Input Cell" prompt="Total Recoverable Mercury, AIM Level 4, 1st Quarter" sqref="Y34:Y35" xr:uid="{3CB96F49-8F7F-4E39-97BE-878F8EE75933}"/>
    <dataValidation allowBlank="1" showErrorMessage="1" promptTitle="Input Cell" prompt="Total Recoverable Mercury, AIM Level 4, 2nd Quarter" sqref="Z34:Z35" xr:uid="{9B459BC8-7A7A-43DB-9311-9266A56EA5DB}"/>
    <dataValidation allowBlank="1" showErrorMessage="1" promptTitle="Input Cell" prompt="Total Recoverable Mercury, AIM Level 4, 3rd Quarter" sqref="AA34:AA35" xr:uid="{BF55709C-BC47-4EB2-9EF0-5D857E80DB70}"/>
    <dataValidation allowBlank="1" showErrorMessage="1" promptTitle="Input Cell" prompt="Total Recoverable Mercury, AIM Level 4, 4th Quarter" sqref="AB34:AB35" xr:uid="{AB790B99-1340-480D-9AB6-4199A100A61A}"/>
    <dataValidation allowBlank="1" showErrorMessage="1" promptTitle="Input Cell" prompt="Total Recoverable Nickel, Baseline, 1st Quarter" sqref="E36:E37" xr:uid="{82168764-CF71-4A67-B9FC-5F39FD08CBCF}"/>
    <dataValidation allowBlank="1" showErrorMessage="1" promptTitle="Input Cell" prompt="Total Recoverable Nickel, Baseline, 2nd Quarter" sqref="F36:F37" xr:uid="{7EADBDCF-DF04-4509-AC68-F2095D1CF48D}"/>
    <dataValidation allowBlank="1" showErrorMessage="1" promptTitle="Input Cell" prompt="Total Recoverable Nickel, Baseline, 3rd Quarter" sqref="G36:G37" xr:uid="{788E140F-9E5A-4EA3-A435-E19D5786E498}"/>
    <dataValidation allowBlank="1" showErrorMessage="1" promptTitle="Input Cell" prompt="Total Recoverable Nickel, Baseline, 4th Quarter" sqref="H36:H37" xr:uid="{17DD0940-8E54-44FB-AB2F-BBD75D9ABA20}"/>
    <dataValidation allowBlank="1" showErrorMessage="1" promptTitle="Results Cell" prompt="Total Recoverable Nickel, AIM Status" sqref="I36:I37 N36:N37 S36:S37 X36:X37 AC36:AC37" xr:uid="{FC4737F5-1A4A-4823-93B5-77A8AE60BBB4}"/>
    <dataValidation allowBlank="1" showErrorMessage="1" promptTitle="Input Cell" prompt="Total Recoverable Nickel, AIM Level 1, 1st Quarter" sqref="J36:J37" xr:uid="{38DF08DA-117E-444B-9D19-C55B6CDCD38A}"/>
    <dataValidation allowBlank="1" showErrorMessage="1" promptTitle="Input Cell" prompt="Total Recoverable Nickel, AIM Level 1, 2nd Quarter" sqref="K36:K37" xr:uid="{9FB8D04C-7D27-4967-A9EF-2CB042EF9B2A}"/>
    <dataValidation allowBlank="1" showErrorMessage="1" promptTitle="Input Cell" prompt="Total Recoverable Nickel, AIM Level 1, 3rd Quarter" sqref="L36:L37" xr:uid="{237A9076-43DF-4374-9778-695895A6B83E}"/>
    <dataValidation allowBlank="1" showErrorMessage="1" promptTitle="Input Cell" prompt="Total Recoverable Nickel, AIM Level 1, 4th Quarter" sqref="M36:M37" xr:uid="{B0962403-49C7-4FE3-9C6B-F8163D3D2244}"/>
    <dataValidation allowBlank="1" showErrorMessage="1" promptTitle="Input Cell" prompt="Total Recoverable Nickel, AIM Level 2, 1st Quarter" sqref="O36:O37" xr:uid="{E8DCC295-94F1-4B13-99B1-6380A78E2BC9}"/>
    <dataValidation allowBlank="1" showErrorMessage="1" promptTitle="Input Cell" prompt="Total Recoverable Nickel, AIM Level 2, 2nd Quarter" sqref="P36:P37" xr:uid="{C2DD2B3A-ED50-4952-AE6F-10CABFECDE23}"/>
    <dataValidation allowBlank="1" showErrorMessage="1" promptTitle="Input Cell" prompt="Total Recoverable Nickel, AIM Level 2, 3rd Quarter" sqref="Q36:Q37" xr:uid="{7BE7CE58-5287-46B9-8A77-8A3D25D1A2FA}"/>
    <dataValidation allowBlank="1" showErrorMessage="1" promptTitle="Input Cell" prompt="Total Recoverable Nickel, AIM Level 2, 4th Quarter" sqref="R36:R37" xr:uid="{DA8C304F-4006-4FB4-811D-175AEFAE79C4}"/>
    <dataValidation allowBlank="1" showErrorMessage="1" promptTitle="Input Cell" prompt="Total Recoverable Nickel, AIM Level 3, 1st Quarter" sqref="T36:T37" xr:uid="{55BFEF5D-A151-4168-90B0-DBF28281D139}"/>
    <dataValidation allowBlank="1" showErrorMessage="1" promptTitle="Input Cell" prompt="Total Recoverable Nickel, AIM Level 3, 2nd Quarter" sqref="U36:U37" xr:uid="{281DCDDA-80C1-47F2-8392-CF6E33E85C65}"/>
    <dataValidation allowBlank="1" showErrorMessage="1" promptTitle="Input Cell" prompt="Total Recoverable Nickel, AIM Level 3, 3rd Quarter" sqref="V36:V37" xr:uid="{6D1D7DDB-EB9B-4840-8DD0-AFD27CE251B3}"/>
    <dataValidation allowBlank="1" showErrorMessage="1" promptTitle="Input Cell" prompt="Total Recoverable Nickel, AIM Level 3, 4th Quarter" sqref="W36:W37" xr:uid="{2C635682-A635-45A9-AB4E-559A94754271}"/>
    <dataValidation allowBlank="1" showErrorMessage="1" promptTitle="Input Cell" prompt="Total Recoverable Nickel, AIM Level 4, 1st Quarter" sqref="Y36:Y37" xr:uid="{98001FB5-3346-4CED-A4A0-F39D9530A9F5}"/>
    <dataValidation allowBlank="1" showErrorMessage="1" promptTitle="Input Cell" prompt="Total Recoverable Nickel, AIM Level 4, 2nd Quarter" sqref="Z36:Z37" xr:uid="{E0BD0A2F-570B-4A9D-A84C-76373BFD4001}"/>
    <dataValidation allowBlank="1" showErrorMessage="1" promptTitle="Input Cell" prompt="Total Recoverable Nickel, AIM Level 4, 3rd Quarter" sqref="AA36:AA37" xr:uid="{E535695C-DE67-4849-8F3F-3FD7176E0124}"/>
    <dataValidation allowBlank="1" showErrorMessage="1" promptTitle="Input Cell" prompt="Total Recoverable Nickel, AIM Level 4, 4th Quarter" sqref="AB36:AB37" xr:uid="{8DFC842B-17F0-4A0D-A45E-2069FABB9B0A}"/>
    <dataValidation allowBlank="1" showErrorMessage="1" promptTitle="Input Cell" prompt="Total Recoverable Selenium, Baseline, 1st Quarter" sqref="E38:E40" xr:uid="{4BEA39AE-D034-4CAD-ABCD-A3EA0654FF8A}"/>
    <dataValidation allowBlank="1" showErrorMessage="1" promptTitle="Input Cell" prompt="Total Recoverable Selenium, Baseline, 2nd Quarter" sqref="F38:F40" xr:uid="{962776BF-65A8-43A5-BE42-9FC5F50FC656}"/>
    <dataValidation allowBlank="1" showErrorMessage="1" promptTitle="Input Cell" prompt="Total Recoverable Selenium, Baseline, 3rd Quarter" sqref="G38:G40" xr:uid="{FEEA2CB3-84C0-4343-9483-3FE8D8141A37}"/>
    <dataValidation allowBlank="1" showErrorMessage="1" promptTitle="Input Cell" prompt="Total Recoverable Selenium, Baseline, 4th Quarter" sqref="H38:H40" xr:uid="{C491B4ED-9EAC-4A3A-B38F-D454831360B2}"/>
    <dataValidation allowBlank="1" showErrorMessage="1" promptTitle="Results Cell" prompt="Total Recoverable Selenium, AIM Status" sqref="I38:I40 N38:N40 S38:S40 X38:X40 AC38:AC40" xr:uid="{5576D3EF-8536-483C-94EF-4F192E7B3430}"/>
    <dataValidation allowBlank="1" showErrorMessage="1" promptTitle="Input Cell" prompt="Total Recoverable Selenium, AIM Level 1, 1st Quarter" sqref="J38:J40" xr:uid="{37C10060-5D0E-4647-AFE9-6C0D980AB3C7}"/>
    <dataValidation allowBlank="1" showErrorMessage="1" promptTitle="Input Cell" prompt="Total Recoverable Selenium, AIM Level 1, 2nd Quarter" sqref="K38:K40" xr:uid="{8BD1ADE9-2351-49E5-AB4F-D822FE1C9A7B}"/>
    <dataValidation allowBlank="1" showErrorMessage="1" promptTitle="Input Cell" prompt="Total Recoverable Selenium, AIM Level 1, 3rd Quarter" sqref="L38:L40" xr:uid="{E140A117-E1F3-4C4B-838F-5342CEE505E4}"/>
    <dataValidation allowBlank="1" showErrorMessage="1" promptTitle="Input Cell" prompt="Total Recoverable Selenium, AIM Level 1, 4th Quarter" sqref="M38:M40" xr:uid="{8CF75533-3D6D-4905-9AA3-985888430B9F}"/>
    <dataValidation allowBlank="1" showErrorMessage="1" promptTitle="Input Cell" prompt="Total Recoverable Selenium, AIM Level 2, 1st Quarter" sqref="O38:O40" xr:uid="{695C7E32-0769-47EC-96BA-1E4830360976}"/>
    <dataValidation allowBlank="1" showErrorMessage="1" promptTitle="Input Cell" prompt="Total Recoverable Selenium, AIM Level 2, 2nd Quarter" sqref="P38:P40" xr:uid="{38D62973-A13D-41F7-B2E1-BE4EAAA01140}"/>
    <dataValidation allowBlank="1" showErrorMessage="1" promptTitle="Input Cell" prompt="Total Recoverable Selenium, AIM Level 2, 3rd Quarter" sqref="Q38:Q40" xr:uid="{DC5A02F5-ED9E-446A-BCDB-2E09BF4ACAFE}"/>
    <dataValidation allowBlank="1" showErrorMessage="1" promptTitle="Input Cell" prompt="Total Recoverable Selenium, AIM Level 2, 4th Quarter" sqref="R38:R40" xr:uid="{5C90B13A-E974-4EB8-97DC-E69B231030C0}"/>
    <dataValidation allowBlank="1" showErrorMessage="1" promptTitle="Input Cell" prompt="Total Recoverable Selenium, AIM Level 3, 1st Quarter" sqref="T38:T40" xr:uid="{90DCBCB7-5948-436F-B868-0490E49AE2A0}"/>
    <dataValidation allowBlank="1" showErrorMessage="1" promptTitle="Input Cell" prompt="Total Recoverable Selenium, AIM Level 3, 2nd Quarter" sqref="U38:U40" xr:uid="{50FD31B4-9774-4D7D-B102-6524C8D426C7}"/>
    <dataValidation allowBlank="1" showErrorMessage="1" promptTitle="Input Cell" prompt="Total Recoverable Selenium, AIM Level 3, 3rd Quarter" sqref="V38:V40" xr:uid="{C66AAA9B-FCD5-4D07-B755-6D3626417607}"/>
    <dataValidation allowBlank="1" showErrorMessage="1" promptTitle="Input Cell" prompt="Total Recoverable Selenium, AIM Level 3, 4th Quarter" sqref="W38:W40" xr:uid="{A91D418A-662A-4D24-8F2C-ED1C03D09B3C}"/>
    <dataValidation allowBlank="1" showErrorMessage="1" promptTitle="Input Cell" prompt="Total Recoverable Selenium, AIM Level 4, 1st Quarter" sqref="Y38:Y40" xr:uid="{BA4501D1-003C-497E-B8B1-B77E98A4CA29}"/>
    <dataValidation allowBlank="1" showErrorMessage="1" promptTitle="Input Cell" prompt="Total Recoverable Selenium, AIM Level 4, 2nd Quarter" sqref="Z38:Z40" xr:uid="{D4E94F52-B34F-41E1-B4D4-EDA8B439C79A}"/>
    <dataValidation allowBlank="1" showErrorMessage="1" promptTitle="Input Cell" prompt="Total Recoverable Selenium, AIM Level 4, 3rd Quarter" sqref="AA38:AA40" xr:uid="{3105AB61-E44D-4129-B7F2-772037D31540}"/>
    <dataValidation allowBlank="1" showErrorMessage="1" promptTitle="Input Cell" prompt="Total Recoverable Selenium, AIM Level 4, 4th Quarter" sqref="AB38:AB40" xr:uid="{87CE3B3D-A50C-43EA-86C0-D307D064C57C}"/>
    <dataValidation allowBlank="1" showErrorMessage="1" promptTitle="Input Cell" prompt="Total Recoverable Silver, Baseline, 1st Quarter" sqref="E41:E42" xr:uid="{59F5DF5B-CB29-4E12-89EA-0B3A19A067BA}"/>
    <dataValidation allowBlank="1" showErrorMessage="1" promptTitle="Input Cell" prompt="Total Recoverable Silver, Baseline, 2nd Quarter" sqref="F41:F42" xr:uid="{CA1A1A40-5AE6-4D44-90A0-04A02FBD7C26}"/>
    <dataValidation allowBlank="1" showErrorMessage="1" promptTitle="Input Cell" prompt="Total Recoverable Silver, Baseline, 3rd Quarter" sqref="G41:G42" xr:uid="{F127E4B1-413B-42E4-B93C-F2CF3E398F36}"/>
    <dataValidation allowBlank="1" showErrorMessage="1" promptTitle="Input Cell" prompt="Total Recoverable Silver, Baseline, 4th Quarter" sqref="H41:H42" xr:uid="{3CA45838-6C90-4652-911B-3943D814FB8E}"/>
    <dataValidation allowBlank="1" showErrorMessage="1" promptTitle="Results Cell" prompt="Total Recoverable Silver, AIM Status" sqref="I41:I42 N41:N42 S41:S42 X41:X42 AC41:AC42" xr:uid="{E410A2CD-8E9E-4CE8-9879-003DEFC26C14}"/>
    <dataValidation allowBlank="1" showErrorMessage="1" promptTitle="Input Cell" prompt="Total Recoverable Silver, AIM Level 1, 1st Quarter" sqref="J41:J42" xr:uid="{92A2D680-B2FA-4DBA-A190-99800DB6A03D}"/>
    <dataValidation allowBlank="1" showErrorMessage="1" promptTitle="Input Cell" prompt="Total Recoverable Silver, AIM Level 1, 2nd Quarter" sqref="K41:K42" xr:uid="{2EB47374-803C-4360-BD24-4DA2401B0812}"/>
    <dataValidation allowBlank="1" showErrorMessage="1" promptTitle="Input Cell" prompt="Total Recoverable Silver, AIM Level 1, 3rd Quarter" sqref="L41:L42" xr:uid="{26813E33-9890-43F9-BE30-8F96D8F41B07}"/>
    <dataValidation allowBlank="1" showErrorMessage="1" promptTitle="Input Cell" prompt="Total Recoverable Silver, AIM Level 1, 4th Quarter" sqref="M41:M42" xr:uid="{6C42EDFE-00EC-4459-83BA-770336369A00}"/>
    <dataValidation allowBlank="1" showErrorMessage="1" promptTitle="Input Cell" prompt="Total Recoverable Silver, AIM Level 2, 1st Quarter" sqref="O41:O42" xr:uid="{FBEF0296-E6C9-4E92-8BE1-57B12F496018}"/>
    <dataValidation allowBlank="1" showErrorMessage="1" promptTitle="Input Cell" prompt="Total Recoverable Silver, AIM Level 2, 2nd Quarter" sqref="P41:P42" xr:uid="{9081D830-534A-4EDF-95E1-D2768C4447A6}"/>
    <dataValidation allowBlank="1" showErrorMessage="1" promptTitle="Input Cell" prompt="Total Recoverable Silver, AIM Level 2, 3rd Quarter" sqref="Q41:Q42" xr:uid="{E9682020-B01F-4DE1-9D59-0284654C5614}"/>
    <dataValidation allowBlank="1" showErrorMessage="1" promptTitle="Input Cell" prompt="Total Recoverable Silver, AIM Level 2, 4th Quarter" sqref="R41:R42" xr:uid="{3F4387A8-F164-425C-BB98-9C5AF6C1F291}"/>
    <dataValidation allowBlank="1" showErrorMessage="1" promptTitle="Input Cell" prompt="Total Recoverable Silver, AIM Level 3, 1st Quarter" sqref="T41:T42" xr:uid="{B01A8F28-5508-4996-BE8B-306792F23247}"/>
    <dataValidation allowBlank="1" showErrorMessage="1" promptTitle="Input Cell" prompt="Total Recoverable Silver, AIM Level 3, 2nd Quarter" sqref="U41:U42" xr:uid="{7A0FC390-D2B2-4977-B201-10634B48C209}"/>
    <dataValidation allowBlank="1" showErrorMessage="1" promptTitle="Input Cell" prompt="Total Recoverable Silver, AIM Level 3, 3rd Quarter" sqref="V41:V42" xr:uid="{9A267FD3-3F3C-418D-8570-5F763C242F16}"/>
    <dataValidation allowBlank="1" showErrorMessage="1" promptTitle="Input Cell" prompt="Total Recoverable Silver, AIM Level 3, 4th Quarter" sqref="W41:W42" xr:uid="{A3EE68B7-7B24-493C-B3E4-2717377E3148}"/>
    <dataValidation allowBlank="1" showErrorMessage="1" promptTitle="Input Cell" prompt="Total Recoverable Silver, AIM Level 4, 1st Quarter" sqref="Y41:Y42" xr:uid="{AA845956-920A-4AA0-B298-6418DA3ABB6F}"/>
    <dataValidation allowBlank="1" showErrorMessage="1" promptTitle="Input Cell" prompt="Total Recoverable Silver, AIM Level 4, 2nd Quarter" sqref="Z41:Z42" xr:uid="{40AD3F4E-1EFD-4598-ABDD-91F8403B185B}"/>
    <dataValidation allowBlank="1" showErrorMessage="1" promptTitle="Input Cell" prompt="Total Recoverable Silver, AIM Level 4, 3rd Quarter" sqref="AA41:AA42" xr:uid="{120785A0-98F6-4300-8640-F489568C15BF}"/>
    <dataValidation allowBlank="1" showErrorMessage="1" promptTitle="Input Cell" prompt="Total Recoverable Silver, AIM Level 4, 4th Quarter" sqref="AB41:AB42" xr:uid="{DF298EB4-29F9-4B32-9FE6-44DA8EEC0307}"/>
    <dataValidation allowBlank="1" showErrorMessage="1" promptTitle="Input Cell" prompt="Total Recoverable Zinc, Baseline, 1st Quarter" sqref="E43:E44" xr:uid="{F886E60B-D49D-443E-897D-0940A0F45C7D}"/>
    <dataValidation allowBlank="1" showErrorMessage="1" promptTitle="Input Cell" prompt="Total Recoverable Zinc, Baseline, 2nd Quarter" sqref="F43:F44" xr:uid="{BFD0FFCB-8CF1-40DF-9EFB-99F79DB84C2F}"/>
    <dataValidation allowBlank="1" showErrorMessage="1" promptTitle="Input Cell" prompt="Total Recoverable Zinc, Baseline, 3rd Quarter" sqref="G43:G44" xr:uid="{889AE3CB-A7F4-4609-A3C0-A3632086F824}"/>
    <dataValidation allowBlank="1" showErrorMessage="1" promptTitle="Input Cell" prompt="Total Recoverable Zinc, Baseline, 4th Quarter" sqref="H43:H44" xr:uid="{1B585E9E-A032-4AD1-A867-400B8F3BFB4A}"/>
    <dataValidation allowBlank="1" showErrorMessage="1" promptTitle="Results Cell" prompt="Total Recoverable Zinc, AIM Status" sqref="I43:I44 N43:N44 S43:S44 X43:X44 AC43:AC44" xr:uid="{2B578519-7EBE-4702-ADA3-8B1D79C421BA}"/>
    <dataValidation allowBlank="1" showErrorMessage="1" promptTitle="Input Cell" prompt="Total Recoverable Zinc, AIM Level 1, 1st Quarter" sqref="J43:J44" xr:uid="{3B2ACA35-8DF2-41F9-8FFF-89F15D07213E}"/>
    <dataValidation allowBlank="1" showErrorMessage="1" promptTitle="Input Cell" prompt="Total Recoverable Zinc, AIM Level 1, 2nd Quarter" sqref="K43:K44" xr:uid="{C730D356-2934-458A-84A1-72CCC1E837C5}"/>
    <dataValidation allowBlank="1" showErrorMessage="1" promptTitle="Input Cell" prompt="Total Recoverable Zinc, AIM Level 1, 3rd Quarter" sqref="L43:L44" xr:uid="{B3BF266E-1D2E-4925-AC8D-D7D3680B769C}"/>
    <dataValidation allowBlank="1" showErrorMessage="1" promptTitle="Input Cell" prompt="Total Recoverable Zinc, AIM Level 1, 4th Quarter" sqref="M43:M44" xr:uid="{ECAEE8AA-1A35-4702-A5C9-D0CD4898426D}"/>
    <dataValidation allowBlank="1" showErrorMessage="1" promptTitle="Input Cell" prompt="Total Recoverable Zinc, AIM Level 2, 1st Quarter" sqref="O43:O44" xr:uid="{C4AEBA85-F050-4CBE-A989-955575DDF803}"/>
    <dataValidation allowBlank="1" showErrorMessage="1" promptTitle="Input Cell" prompt="Total Recoverable Zinc, AIM Level 2, 2nd Quarter" sqref="P43:P44" xr:uid="{712EEAA5-7617-4B88-86B3-23FBBB18B0F1}"/>
    <dataValidation allowBlank="1" showErrorMessage="1" promptTitle="Input Cell" prompt="Total Recoverable Zinc, AIM Level 2, 3rd Quarter" sqref="Q43:Q44" xr:uid="{F8F4524E-BBF4-4934-99A6-AFB476DDB16B}"/>
    <dataValidation allowBlank="1" showErrorMessage="1" promptTitle="Input Cell" prompt="Total Recoverable Zinc, AIM Level 2, 4th Quarter" sqref="R43:R44" xr:uid="{DF954035-6ABD-4FF9-B8C5-A6B75CE72D91}"/>
    <dataValidation allowBlank="1" showErrorMessage="1" promptTitle="Input Cell" prompt="Total Recoverable Zinc, AIM Level 3, 1st Quarter" sqref="T43:T44" xr:uid="{8D9F940A-7FEC-4D15-ABE7-7CC23A799EA6}"/>
    <dataValidation allowBlank="1" showErrorMessage="1" promptTitle="Input Cell" prompt="Total Recoverable Zinc, AIM Level 3, 2nd Quarter" sqref="U43:U44" xr:uid="{0307E7C6-7860-404B-AFE7-E1616D8EFFE2}"/>
    <dataValidation allowBlank="1" showErrorMessage="1" promptTitle="Input Cell" prompt="Total Recoverable Zinc, AIM Level 3, 3rd Quarter" sqref="V43:V44" xr:uid="{7E1641AA-5C83-4F00-B99C-0962E270FCF5}"/>
    <dataValidation allowBlank="1" showErrorMessage="1" promptTitle="Input Cell" prompt="Total Recoverable Zinc, AIM Level 3, 4th Quarter" sqref="W43:W44" xr:uid="{6E972CA1-37B6-4B21-97A8-9BFB1AC6EE50}"/>
    <dataValidation allowBlank="1" showErrorMessage="1" promptTitle="Input Cell" prompt="Total Recoverable Zinc, AIM Level 4, 1st Quarter" sqref="Y43:Y44" xr:uid="{E87AFC83-A335-49B1-ADAF-1C576B95008F}"/>
    <dataValidation allowBlank="1" showErrorMessage="1" promptTitle="Input Cell" prompt="Total Recoverable Zinc, AIM Level 4, 2nd Quarter" sqref="Z43:Z44" xr:uid="{BECAAF5E-B009-4940-9101-94910DD8F917}"/>
    <dataValidation allowBlank="1" showErrorMessage="1" promptTitle="Input Cell" prompt="Total Recoverable Zinc, AIM Level 4, 3rd Quarter" sqref="AA43:AA44" xr:uid="{B97F4CA9-E1D4-43E2-AD45-AF241177F38B}"/>
    <dataValidation allowBlank="1" showErrorMessage="1" promptTitle="Input Cell" prompt="Total Recoverable Zinc, AIM Level 4, 4th Quarter" sqref="AB43:AB44" xr:uid="{2FAE4D63-E1D1-43E1-9B57-8407362C4390}"/>
    <dataValidation allowBlank="1" showErrorMessage="1" promptTitle="Input Cell" prompt="Total Recoverable Arsenic, Baseline, 1st Quarter" sqref="E45:E46" xr:uid="{0C05DB3F-D4E2-428C-80CF-376CBB5D9167}"/>
    <dataValidation allowBlank="1" showErrorMessage="1" promptTitle="Input Cell" prompt="Total Recoverable Arsenic, Baseline, 2nd Quarter" sqref="F45:F46" xr:uid="{A4CF7415-F6FA-4CAC-B236-7039D96F582F}"/>
    <dataValidation allowBlank="1" showErrorMessage="1" promptTitle="Input Cell" prompt="Total Recoverable Arsenic, Baseline, 3rd Quarter" sqref="G45:G46" xr:uid="{D86D63EC-966B-4624-9234-800657B57F8A}"/>
    <dataValidation allowBlank="1" showErrorMessage="1" promptTitle="Input Cell" prompt="Total Recoverable Arsenic, Baseline, 4th Quarter" sqref="H45:H46" xr:uid="{3657C0DC-9C3C-4705-8D44-F6024452B939}"/>
    <dataValidation allowBlank="1" showErrorMessage="1" promptTitle="Results Cell" prompt="Total Recoverable Arsenic, AIM Status" sqref="I45:I46 N45:N46 S45:S46 X45:X46 AC45:AC46" xr:uid="{C477C8B2-D17B-43FC-BCD9-9882962E1388}"/>
    <dataValidation allowBlank="1" showErrorMessage="1" promptTitle="Input Cell" prompt="Total Recoverable Arsenic, AIM Level 1, 1st Quarter" sqref="J45:J46" xr:uid="{4F231DC5-7578-4959-9A50-86BE9CBDDD5D}"/>
    <dataValidation allowBlank="1" showErrorMessage="1" promptTitle="Input Cell" prompt="Total Recoverable Arsenic, AIM Level 1, 2nd Quarter" sqref="K45:K46" xr:uid="{8A132EEF-0026-42FE-92C3-9A75B66962FF}"/>
    <dataValidation allowBlank="1" showErrorMessage="1" promptTitle="Input Cell" prompt="Total Recoverable Arsenic, AIM Level 1, 3rd Quarter" sqref="L45:L46" xr:uid="{3A75D619-1E6E-4CD3-A465-EEA632360F18}"/>
    <dataValidation allowBlank="1" showErrorMessage="1" promptTitle="Input Cell" prompt="Total Recoverable Arsenic, AIM Level 1, 4th Quarter" sqref="M45:M46" xr:uid="{FFF6D6FE-FFD0-42C6-995E-B6D0D61835F6}"/>
    <dataValidation allowBlank="1" showErrorMessage="1" promptTitle="Input Cell" prompt="Total Recoverable Arsenic, AIM Level 2, 1st Quarter" sqref="O45:O46" xr:uid="{CB6B3A87-BEA2-4257-9E16-42B309CA984A}"/>
    <dataValidation allowBlank="1" showErrorMessage="1" promptTitle="Input Cell" prompt="Total Recoverable Arsenic, AIM Level 2, 2nd Quarter" sqref="P45:P46" xr:uid="{DC7F8396-6D25-4C21-B59D-98DF0DE9FB3B}"/>
    <dataValidation allowBlank="1" showErrorMessage="1" promptTitle="Input Cell" prompt="Total Recoverable Arsenic, AIM Level 2, 3rd Quarter" sqref="Q45:Q46" xr:uid="{A5CEEA8C-456C-4B4E-B9C1-81C7FEF278C2}"/>
    <dataValidation allowBlank="1" showErrorMessage="1" promptTitle="Input Cell" prompt="Total Recoverable Arsenic, AIM Level 2, 4th Quarter" sqref="R45:R46" xr:uid="{450EC3C7-2356-4C8B-A98F-EBEB4190DF19}"/>
    <dataValidation allowBlank="1" showErrorMessage="1" promptTitle="Input Cell" prompt="Total Recoverable Arsenic, AIM Level 3, 1st Quarter" sqref="T45:T46" xr:uid="{10221649-D2D8-4FCD-807B-A5FFB5E351D8}"/>
    <dataValidation allowBlank="1" showErrorMessage="1" promptTitle="Input Cell" prompt="Total Recoverable Arsenic, AIM Level 3, 2nd Quarter" sqref="U45:U46" xr:uid="{47614D62-C65C-4BF7-A186-F8A981ED5A1C}"/>
    <dataValidation allowBlank="1" showErrorMessage="1" promptTitle="Input Cell" prompt="Total Recoverable Arsenic, AIM Level 3, 3rd Quarter" sqref="V45:V46" xr:uid="{9E327290-52E6-4981-A922-1600D360B494}"/>
    <dataValidation allowBlank="1" showErrorMessage="1" promptTitle="Input Cell" prompt="Total Recoverable Arsenic, AIM Level 3, 4th Quarter" sqref="W45:W46" xr:uid="{220E7F00-FEB2-4A00-9AFE-69CF3EFF3139}"/>
    <dataValidation allowBlank="1" showErrorMessage="1" promptTitle="Input Cell" prompt="Total Recoverable Arsenic, AIM Level 4, 1st Quarter" sqref="Y45:Y46" xr:uid="{5847CFA1-BC91-45D9-B405-8457C06BFD4F}"/>
    <dataValidation allowBlank="1" showErrorMessage="1" promptTitle="Input Cell" prompt="Total Recoverable Arsenic, AIM Level 4, 2nd Quarter" sqref="Z45:Z46" xr:uid="{8A74857A-5688-4758-9D50-A3A02D97E4B5}"/>
    <dataValidation allowBlank="1" showErrorMessage="1" promptTitle="Input Cell" prompt="Total Recoverable Arsenic, AIM Level 4, 3rd Quarter" sqref="AA45:AA46" xr:uid="{322598E6-F377-42A1-B154-A9BFA9746C5C}"/>
    <dataValidation allowBlank="1" showErrorMessage="1" promptTitle="Input Cell" prompt="Total Recoverable Arsenic, AIM Level 4, 4th Quarter" sqref="AB45:AB46" xr:uid="{4E67E155-412F-4A83-84A5-A581189487D7}"/>
    <dataValidation allowBlank="1" showErrorMessage="1" promptTitle="Input Cell" prompt="Total Recoverable Lead, Baseline, 1st Quarter" sqref="E47:E48" xr:uid="{1EA0B316-9F84-4FD1-92AE-CD062A2AD392}"/>
    <dataValidation allowBlank="1" showErrorMessage="1" promptTitle="Input Cell" prompt="Total Recoverable Lead, Baseline, 2nd Quarter" sqref="F47:F48" xr:uid="{86D3A882-F387-4156-AEEF-869233699834}"/>
    <dataValidation allowBlank="1" showErrorMessage="1" promptTitle="Input Cell" prompt="Total Recoverable Lead, Baseline, 3rd Quarter" sqref="G47:G48" xr:uid="{676A713D-F110-48E8-A5C4-8EDD4E7ABAF5}"/>
    <dataValidation allowBlank="1" showErrorMessage="1" promptTitle="Input Cell" prompt="Total Recoverable Lead, Baseline, 4th Quarter" sqref="H47:H48" xr:uid="{FD731063-647D-412A-BDDD-BA457F75B9D2}"/>
    <dataValidation allowBlank="1" showErrorMessage="1" promptTitle="Results Cell" prompt="Total Recoverable Lead, AIM Status" sqref="I47:I48 N47:N48 S47:S48 X47:X48 AC47:AC48" xr:uid="{CF6CC2E8-03B2-4658-A5D5-B2797EA37205}"/>
    <dataValidation allowBlank="1" showErrorMessage="1" promptTitle="Input Cell" prompt="Total Recoverable Lead, AIM Level 1, 1st Quarter" sqref="J47:J48" xr:uid="{59EB5E92-E94D-4087-8A47-2E88D11DE07A}"/>
    <dataValidation allowBlank="1" showErrorMessage="1" promptTitle="Input Cell" prompt="Total Recoverable Lead, AIM Level 1, 2nd Quarter" sqref="K47:K48" xr:uid="{D3768B17-5EDA-4F67-A688-4993BC6A7FAC}"/>
    <dataValidation allowBlank="1" showErrorMessage="1" promptTitle="Input Cell" prompt="Total Recoverable Lead, AIM Level 1, 3rd Quarter" sqref="L47:L48" xr:uid="{3151E31D-6AE5-450E-8492-D38EB8A3479A}"/>
    <dataValidation allowBlank="1" showErrorMessage="1" promptTitle="Input Cell" prompt="Total Recoverable Lead, AIM Level 1, 4th Quarter" sqref="M47:M48" xr:uid="{720482E5-290D-472D-B096-20F9485B852D}"/>
    <dataValidation allowBlank="1" showErrorMessage="1" promptTitle="Input Cell" prompt="Total Recoverable Lead, AIM Level 2, 1st Quarter" sqref="O47:O48" xr:uid="{D0266515-E858-4465-8A98-BD54846C8818}"/>
    <dataValidation allowBlank="1" showErrorMessage="1" promptTitle="Input Cell" prompt="Total Recoverable Lead, AIM Level 2, 2nd Quarter" sqref="P47:P48" xr:uid="{4CAB81B1-7B9E-46FF-A14B-0CBA6F6CA79F}"/>
    <dataValidation allowBlank="1" showErrorMessage="1" promptTitle="Input Cell" prompt="Total Recoverable Lead, AIM Level 2, 3rd Quarter" sqref="Q47:Q48" xr:uid="{6C3638D9-1DCC-47D4-BCC3-89C38CDC5CAC}"/>
    <dataValidation allowBlank="1" showErrorMessage="1" promptTitle="Input Cell" prompt="Total Recoverable Lead, AIM Level 2, 4th Quarter" sqref="R47:R48" xr:uid="{9F56618C-DA85-4547-BAE2-A6795DF62373}"/>
    <dataValidation allowBlank="1" showErrorMessage="1" promptTitle="Input Cell" prompt="Total Recoverable Lead, AIM Level 3, 1st Quarter" sqref="T47:T48" xr:uid="{6A314E28-8FF5-4C64-B403-510B80BA5BE4}"/>
    <dataValidation allowBlank="1" showErrorMessage="1" promptTitle="Input Cell" prompt="Total Recoverable Lead, AIM Level 3, 2nd Quarter" sqref="U47:U48" xr:uid="{79236CFA-DA90-4E1C-8FFB-952A5319016C}"/>
    <dataValidation allowBlank="1" showErrorMessage="1" promptTitle="Input Cell" prompt="Total Recoverable Lead, AIM Level 3, 3rd Quarter" sqref="V47:V48" xr:uid="{68B8D4DA-7DD7-4A9B-88F1-BB6E84ECB74F}"/>
    <dataValidation allowBlank="1" showErrorMessage="1" promptTitle="Input Cell" prompt="Total Recoverable Lead, AIM Level 3, 4th Quarter" sqref="W47:W48" xr:uid="{7A4FC062-C164-4526-A118-751062F2F367}"/>
    <dataValidation allowBlank="1" showErrorMessage="1" promptTitle="Input Cell" prompt="Total Recoverable Lead, AIM Level 4, 1st Quarter" sqref="Y47:Y48" xr:uid="{E7F00863-9EEA-493E-B5FC-1895B6B2204E}"/>
    <dataValidation allowBlank="1" showErrorMessage="1" promptTitle="Input Cell" prompt="Total Recoverable Lead, AIM Level 4, 2nd Quarter" sqref="Z47:Z48" xr:uid="{42057825-FF4F-4B0D-AA73-BD91354554B1}"/>
    <dataValidation allowBlank="1" showErrorMessage="1" promptTitle="Input Cell" prompt="Total Recoverable Lead, AIM Level 4, 3rd Quarter" sqref="AA47:AA48" xr:uid="{EE51D12C-5BB9-4FA3-B33C-5EC929300078}"/>
    <dataValidation allowBlank="1" showErrorMessage="1" promptTitle="Input Cell" prompt="Total Recoverable Lead, AIM Level 4, 4th Quarter" sqref="AB47:AB48" xr:uid="{72976ADB-6676-4304-B489-B8C939C6FD0A}"/>
    <dataValidation allowBlank="1" showErrorMessage="1" prompt="Benchmark threshold is applicable to fresh and salt water." sqref="B16:B19 B21:B27" xr:uid="{B2783E0A-AF0A-42C7-B0D3-F90029129E62}"/>
    <dataValidation allowBlank="1" showErrorMessage="1" prompt="Benchmark threshold is applicable to freshwater. The benchmark thresholds for these pollutants are dependent on water hardness where discharged into freshwaters." sqref="B28 B36 B41 B43 B47" xr:uid="{5E77D262-23F4-4848-80D9-F8EE892E045E}"/>
    <dataValidation allowBlank="1" showErrorMessage="1" prompt="Benchmark threshold" sqref="C16:C18" xr:uid="{28BFBE67-0530-49AD-86CB-C83413861EEF}"/>
    <dataValidation allowBlank="1" showErrorMessage="1" prompt="Units" sqref="D16:D19 D21:D48" xr:uid="{D488606E-F347-4F94-A79C-C77A49C0F289}"/>
    <dataValidation allowBlank="1" showErrorMessage="1" promptTitle="Input Cell" prompt="Enter hardness in milligrams per liter" sqref="B14" xr:uid="{99160B7E-4D54-48FA-AF3D-C1A6A4A6C8F2}"/>
    <dataValidation allowBlank="1" showErrorMessage="1" prompt="Cells that require user input are designated as input cells" sqref="B5" xr:uid="{82C61989-C8A8-4A06-B565-FEEF7C3643A9}"/>
    <dataValidation allowBlank="1" showErrorMessage="1" prompt="Cells that provide results are designated as results cells" sqref="B6" xr:uid="{DB4EAEB5-9EB1-4E9C-9517-8E5FBA6EFEF1}"/>
    <dataValidation allowBlank="1" showErrorMessage="1" prompt="Benchmark threshold is applicable to saltwater." sqref="B29 B31 B33 B35 B37 B40 B42 B44 B46 B48" xr:uid="{540CF672-9240-4631-B867-E6551E202B36}"/>
    <dataValidation allowBlank="1" showErrorMessage="1" prompt="Benchmark threshold is applicable to freshwater." sqref="B30 B32 B34 B45" xr:uid="{4725260B-BF8D-4891-B99B-2BAB6B58F2D2}"/>
    <dataValidation allowBlank="1" showErrorMessage="1" prompt="Benchmark threshold is applicable to still or standing freshwater" sqref="B38" xr:uid="{7F4DFC98-1E55-4DAB-8959-F7871F9E6323}"/>
    <dataValidation allowBlank="1" showErrorMessage="1" prompt="Benchmark threshold is applicable to flowing freshwater" sqref="B39" xr:uid="{7263FA8C-1390-4850-8410-A1864ECE700A}"/>
    <dataValidation allowBlank="1" showErrorMessage="1" prompt="Benchmark Threshold" sqref="C19 C21:C48" xr:uid="{AB80C378-6EE1-4BA4-96FD-1C495221773C}"/>
    <dataValidation allowBlank="1" showErrorMessage="1" prompt="For pH, an annual average exceedance can only occur if the four-quarter annual average exceeds the benchmark threshold." sqref="A19" xr:uid="{87E595CA-6358-446A-9146-25D9C63F2C6F}"/>
    <dataValidation allowBlank="1" showErrorMessage="1" promptTitle="Input Cell" prompt="Total Recoverable Aluminum, Baseline, 1st Quarter" sqref="E16" xr:uid="{35DB5A9B-AF25-4348-A79D-95016DD45AB7}"/>
    <dataValidation allowBlank="1" showErrorMessage="1" promptTitle="Input Cell" prompt="Total Recoverable Aluminum, Baseline, 2nd Quarter" sqref="F16" xr:uid="{B09C2092-2CF1-4EF6-8116-54B3D17CBF5A}"/>
    <dataValidation allowBlank="1" showErrorMessage="1" promptTitle="Input Cell" prompt="Total Recoverable Aluminum, Baseline, 3rd Quarter" sqref="G16" xr:uid="{53793402-8525-44FF-89BF-92823EB57504}"/>
    <dataValidation allowBlank="1" showErrorMessage="1" promptTitle="Input Cell" prompt="Total Recoverable Aluminum, Baseline, 4th Quarter" sqref="H16" xr:uid="{74C21CE3-5534-4A34-ABC5-796B44AF9CEE}"/>
    <dataValidation allowBlank="1" showErrorMessage="1" promptTitle="Results Cell" prompt="Total Recoverable Aluminum, AIM Status" sqref="I16 N16 S16 S20 X16 X20 AC16 AC20" xr:uid="{F319A0BF-FE4B-4B8C-9705-37360E1674FE}"/>
    <dataValidation allowBlank="1" showErrorMessage="1" promptTitle="Input Cell" prompt="Total Recoverable Aluminum, AIM Level 1, 1st Quarter" sqref="J16" xr:uid="{65BA4EEE-455E-4BA1-AF69-448EC52D7F10}"/>
    <dataValidation allowBlank="1" showErrorMessage="1" promptTitle="Input Cell" prompt="Total Recoverable Aluminum, AIM Level 1, 2nd Quarter" sqref="K16" xr:uid="{783B79C7-4EEF-4BD6-A56A-927982B32292}"/>
    <dataValidation allowBlank="1" showErrorMessage="1" promptTitle="Input Cell" prompt="Total Recoverable Aluminum, AIM Level 1, 3rd Quarter" sqref="L16" xr:uid="{11281EFF-DCBC-40AA-87CA-CF7796E5DFCA}"/>
    <dataValidation allowBlank="1" showErrorMessage="1" promptTitle="Input Cell" prompt="Total Recoverable Aluminum, AIM Level 1, 4th Quarter" sqref="M16" xr:uid="{94F038BF-CEB8-45CE-A8B9-3CBAD52D2527}"/>
    <dataValidation allowBlank="1" showErrorMessage="1" promptTitle="Input Cell" prompt="Total Recoverable Aluminum, AIM Level 2, 1st Quarter" sqref="O16" xr:uid="{E032C9AF-BDB6-465D-8389-D7575638BB3B}"/>
    <dataValidation allowBlank="1" showErrorMessage="1" promptTitle="Input Cell" prompt="Total Recoverable Aluminum, AIM Level 2, 2nd Quarter" sqref="P16" xr:uid="{29B1521C-6075-4A1D-83F8-2D50200B5CEC}"/>
    <dataValidation allowBlank="1" showErrorMessage="1" promptTitle="Input Cell" prompt="Total Recoverable Aluminum, AIM Level 2, 3rd Quarter" sqref="Q16" xr:uid="{74F9151C-ADD7-4A56-909C-F8552EF94712}"/>
    <dataValidation allowBlank="1" showErrorMessage="1" prompt="Table header" sqref="A15:E15 G15:AC15 F15" xr:uid="{CD583A5C-3CC1-4E9A-A157-43116D295A3E}"/>
  </dataValidations>
  <pageMargins left="0.5" right="0.5" top="0.75" bottom="0.75" header="0.3" footer="0.3"/>
  <pageSetup scale="60" orientation="landscape" r:id="rId1"/>
  <headerFooter>
    <oddHeader>&amp;C&amp;"-,Bold"2021 MSGP
AIM Level Calculator</oddHeader>
    <oddFooter>&amp;C&amp;P of &amp;N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192504-B089-4733-B83A-7B9425907CA2}">
  <sheetPr codeName="Sheet2"/>
  <dimension ref="B1:H25"/>
  <sheetViews>
    <sheetView workbookViewId="0">
      <selection activeCell="I20" sqref="I20"/>
    </sheetView>
  </sheetViews>
  <sheetFormatPr defaultRowHeight="14.4" x14ac:dyDescent="0.3"/>
  <cols>
    <col min="2" max="2" width="13.5546875" customWidth="1"/>
    <col min="3" max="3" width="16" customWidth="1"/>
    <col min="4" max="4" width="11.88671875" customWidth="1"/>
  </cols>
  <sheetData>
    <row r="1" spans="2:8" ht="15" thickBot="1" x14ac:dyDescent="0.35"/>
    <row r="2" spans="2:8" ht="29.4" thickBot="1" x14ac:dyDescent="0.35">
      <c r="B2" s="16" t="s">
        <v>46</v>
      </c>
      <c r="C2" s="17" t="str">
        <f>IF(ISBLANK('AIM Level Calculator'!B14),"",'AIM Level Calculator'!B14)</f>
        <v/>
      </c>
    </row>
    <row r="3" spans="2:8" ht="15" thickBot="1" x14ac:dyDescent="0.35"/>
    <row r="4" spans="2:8" ht="15" thickBot="1" x14ac:dyDescent="0.35">
      <c r="B4" s="68" t="s">
        <v>43</v>
      </c>
      <c r="C4" s="69"/>
      <c r="D4" s="65" t="s">
        <v>33</v>
      </c>
      <c r="E4" s="66"/>
      <c r="F4" s="66"/>
      <c r="G4" s="66"/>
      <c r="H4" s="67"/>
    </row>
    <row r="5" spans="2:8" ht="15" thickBot="1" x14ac:dyDescent="0.35">
      <c r="B5" s="11" t="s">
        <v>41</v>
      </c>
      <c r="C5" s="12" t="s">
        <v>42</v>
      </c>
      <c r="D5" s="8" t="s">
        <v>34</v>
      </c>
      <c r="E5" s="9" t="s">
        <v>35</v>
      </c>
      <c r="F5" s="9" t="s">
        <v>36</v>
      </c>
      <c r="G5" s="9" t="s">
        <v>37</v>
      </c>
      <c r="H5" s="10" t="s">
        <v>38</v>
      </c>
    </row>
    <row r="6" spans="2:8" x14ac:dyDescent="0.3">
      <c r="B6" s="6">
        <v>0</v>
      </c>
      <c r="C6" s="13">
        <v>24.99</v>
      </c>
      <c r="D6" s="2">
        <v>0.49</v>
      </c>
      <c r="E6" s="2">
        <v>14</v>
      </c>
      <c r="F6" s="2">
        <v>145</v>
      </c>
      <c r="G6" s="2">
        <v>0.37</v>
      </c>
      <c r="H6" s="3">
        <v>37</v>
      </c>
    </row>
    <row r="7" spans="2:8" x14ac:dyDescent="0.3">
      <c r="B7" s="6">
        <v>25</v>
      </c>
      <c r="C7" s="14">
        <v>49.99</v>
      </c>
      <c r="D7" s="2">
        <v>0.73</v>
      </c>
      <c r="E7" s="2">
        <v>24</v>
      </c>
      <c r="F7" s="2">
        <v>203</v>
      </c>
      <c r="G7" s="2">
        <v>0.8</v>
      </c>
      <c r="H7" s="3">
        <v>52</v>
      </c>
    </row>
    <row r="8" spans="2:8" x14ac:dyDescent="0.3">
      <c r="B8" s="6">
        <v>50</v>
      </c>
      <c r="C8" s="14">
        <v>74.989999999999995</v>
      </c>
      <c r="D8" s="2">
        <v>1.2</v>
      </c>
      <c r="E8" s="2">
        <v>45</v>
      </c>
      <c r="F8" s="2">
        <v>314</v>
      </c>
      <c r="G8" s="2">
        <v>1.9</v>
      </c>
      <c r="H8" s="3">
        <v>80</v>
      </c>
    </row>
    <row r="9" spans="2:8" x14ac:dyDescent="0.3">
      <c r="B9" s="6">
        <v>75</v>
      </c>
      <c r="C9" s="14">
        <v>99.99</v>
      </c>
      <c r="D9" s="2">
        <v>1.7</v>
      </c>
      <c r="E9" s="2">
        <v>69</v>
      </c>
      <c r="F9" s="2">
        <v>418</v>
      </c>
      <c r="G9" s="2">
        <v>3.3</v>
      </c>
      <c r="H9" s="3">
        <v>107</v>
      </c>
    </row>
    <row r="10" spans="2:8" x14ac:dyDescent="0.3">
      <c r="B10" s="6">
        <v>100</v>
      </c>
      <c r="C10" s="14">
        <v>124.99</v>
      </c>
      <c r="D10" s="2">
        <v>2.1</v>
      </c>
      <c r="E10" s="2">
        <v>95</v>
      </c>
      <c r="F10" s="2">
        <v>518</v>
      </c>
      <c r="G10" s="2">
        <v>5</v>
      </c>
      <c r="H10" s="3">
        <v>132</v>
      </c>
    </row>
    <row r="11" spans="2:8" x14ac:dyDescent="0.3">
      <c r="B11" s="6">
        <v>125</v>
      </c>
      <c r="C11" s="14">
        <v>149.99</v>
      </c>
      <c r="D11" s="2">
        <v>2.6</v>
      </c>
      <c r="E11" s="2">
        <v>123</v>
      </c>
      <c r="F11" s="2">
        <v>614</v>
      </c>
      <c r="G11" s="2">
        <v>7.1</v>
      </c>
      <c r="H11" s="3">
        <v>157</v>
      </c>
    </row>
    <row r="12" spans="2:8" x14ac:dyDescent="0.3">
      <c r="B12" s="6">
        <v>150</v>
      </c>
      <c r="C12" s="14">
        <v>174.99</v>
      </c>
      <c r="D12" s="2">
        <v>3.1</v>
      </c>
      <c r="E12" s="2">
        <v>152</v>
      </c>
      <c r="F12" s="2">
        <v>707</v>
      </c>
      <c r="G12" s="2">
        <v>9.4</v>
      </c>
      <c r="H12" s="3">
        <v>181</v>
      </c>
    </row>
    <row r="13" spans="2:8" x14ac:dyDescent="0.3">
      <c r="B13" s="6">
        <v>175</v>
      </c>
      <c r="C13" s="14">
        <v>199.99</v>
      </c>
      <c r="D13" s="2">
        <v>3.5</v>
      </c>
      <c r="E13" s="2">
        <v>182</v>
      </c>
      <c r="F13" s="2">
        <v>798</v>
      </c>
      <c r="G13" s="2">
        <v>12</v>
      </c>
      <c r="H13" s="3">
        <v>204</v>
      </c>
    </row>
    <row r="14" spans="2:8" x14ac:dyDescent="0.3">
      <c r="B14" s="6">
        <v>200</v>
      </c>
      <c r="C14" s="14">
        <v>224.99</v>
      </c>
      <c r="D14" s="2">
        <v>4</v>
      </c>
      <c r="E14" s="2">
        <v>213</v>
      </c>
      <c r="F14" s="2">
        <v>888</v>
      </c>
      <c r="G14" s="2">
        <v>15</v>
      </c>
      <c r="H14" s="3">
        <v>227</v>
      </c>
    </row>
    <row r="15" spans="2:8" x14ac:dyDescent="0.3">
      <c r="B15" s="6">
        <v>255</v>
      </c>
      <c r="C15" s="14">
        <v>249.99</v>
      </c>
      <c r="D15" s="2">
        <v>4.4000000000000004</v>
      </c>
      <c r="E15" s="2">
        <v>246</v>
      </c>
      <c r="F15" s="2">
        <v>975</v>
      </c>
      <c r="G15" s="2">
        <v>18</v>
      </c>
      <c r="H15" s="3">
        <v>249</v>
      </c>
    </row>
    <row r="16" spans="2:8" ht="15" thickBot="1" x14ac:dyDescent="0.35">
      <c r="B16" s="7">
        <v>250</v>
      </c>
      <c r="C16" s="15"/>
      <c r="D16" s="4">
        <v>4.7</v>
      </c>
      <c r="E16" s="4">
        <v>262</v>
      </c>
      <c r="F16" s="4">
        <v>1019</v>
      </c>
      <c r="G16" s="4">
        <v>20</v>
      </c>
      <c r="H16" s="5">
        <v>260</v>
      </c>
    </row>
    <row r="17" spans="3:8" ht="15" thickBot="1" x14ac:dyDescent="0.35"/>
    <row r="18" spans="3:8" x14ac:dyDescent="0.3">
      <c r="D18" s="70" t="s">
        <v>50</v>
      </c>
      <c r="E18" s="71"/>
      <c r="F18" s="71"/>
      <c r="G18" s="71"/>
      <c r="H18" s="72"/>
    </row>
    <row r="19" spans="3:8" x14ac:dyDescent="0.3">
      <c r="D19" s="18" t="s">
        <v>51</v>
      </c>
      <c r="E19" s="19" t="s">
        <v>35</v>
      </c>
      <c r="F19" s="19" t="s">
        <v>36</v>
      </c>
      <c r="G19" s="19" t="s">
        <v>37</v>
      </c>
      <c r="H19" s="20" t="s">
        <v>38</v>
      </c>
    </row>
    <row r="20" spans="3:8" ht="15" thickBot="1" x14ac:dyDescent="0.35">
      <c r="D20" s="21" t="str">
        <f>IF(ISBLANK('AIM Level Calculator'!B14),"Enter Hardness in B14",(VLOOKUP($C$2,$B$6:$H$16,3,TRUE)))</f>
        <v>Enter Hardness in B14</v>
      </c>
      <c r="E20" s="22" t="str">
        <f>IF(ISBLANK('AIM Level Calculator'!B14),"Enter Hardness in B14",(VLOOKUP($C$2,$B$6:$H$16,4,TRUE)))</f>
        <v>Enter Hardness in B14</v>
      </c>
      <c r="F20" s="22" t="str">
        <f>IF(ISBLANK('AIM Level Calculator'!B14),"Enter Hardness in B14",(VLOOKUP($C$2,$B$6:$H$16,5,TRUE)))</f>
        <v>Enter Hardness in B14</v>
      </c>
      <c r="G20" s="22" t="str">
        <f>IF(ISBLANK('AIM Level Calculator'!B14),"Enter Hardness in B14",(VLOOKUP($C$2,$B$6:$H$16,6,TRUE)))</f>
        <v>Enter Hardness in B14</v>
      </c>
      <c r="H20" s="23" t="str">
        <f>IF(ISBLANK('AIM Level Calculator'!B14),"Enter Hardness in B14",(VLOOKUP($C$2,$B$6:$H$16,7,TRUE)))</f>
        <v>Enter Hardness in B14</v>
      </c>
    </row>
    <row r="21" spans="3:8" hidden="1" x14ac:dyDescent="0.3">
      <c r="C21" t="s">
        <v>48</v>
      </c>
    </row>
    <row r="22" spans="3:8" hidden="1" x14ac:dyDescent="0.3">
      <c r="C22" t="s">
        <v>40</v>
      </c>
      <c r="D22">
        <v>75</v>
      </c>
    </row>
    <row r="23" spans="3:8" hidden="1" x14ac:dyDescent="0.3"/>
    <row r="24" spans="3:8" hidden="1" x14ac:dyDescent="0.3"/>
    <row r="25" spans="3:8" hidden="1" x14ac:dyDescent="0.3">
      <c r="C25" t="s">
        <v>44</v>
      </c>
      <c r="D25">
        <f>IF(AND(D22&gt;B6,D22&lt;C6),E6, IF(AND(D22&gt;B7,D22&lt;C7),E7, IF(AND(D22&gt;B8, D22&lt;C8),E8,E16)))</f>
        <v>262</v>
      </c>
    </row>
  </sheetData>
  <sheetProtection sheet="1" objects="1" scenarios="1" selectLockedCells="1"/>
  <mergeCells count="3">
    <mergeCell ref="D4:H4"/>
    <mergeCell ref="B4:C4"/>
    <mergeCell ref="D18:H18"/>
  </mergeCell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3B0ACB7C1F6B6B4480061A8E7956CAC7" ma:contentTypeVersion="17" ma:contentTypeDescription="Create a new document." ma:contentTypeScope="" ma:versionID="0ac67e929f5b13963cbc2c731db04508">
  <xsd:schema xmlns:xsd="http://www.w3.org/2001/XMLSchema" xmlns:xs="http://www.w3.org/2001/XMLSchema" xmlns:p="http://schemas.microsoft.com/office/2006/metadata/properties" xmlns:ns2="1562138c-4bcd-4fd2-8fce-5ba9c71963ed" xmlns:ns3="482368fe-1f2c-4925-aca9-7da8b158bdf4" xmlns:ns4="http://schemas.microsoft.com/sharepoint.v3" targetNamespace="http://schemas.microsoft.com/office/2006/metadata/properties" ma:root="true" ma:fieldsID="766d4254da2000ab0cfd4040d675f7bb" ns2:_="" ns3:_="" ns4:_="">
    <xsd:import namespace="1562138c-4bcd-4fd2-8fce-5ba9c71963ed"/>
    <xsd:import namespace="482368fe-1f2c-4925-aca9-7da8b158bdf4"/>
    <xsd:import namespace="http://schemas.microsoft.com/sharepoint.v3"/>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DateTaken" minOccurs="0"/>
                <xsd:element ref="ns3:MediaServiceAutoTags" minOccurs="0"/>
                <xsd:element ref="ns4:CategoryDescription" minOccurs="0"/>
                <xsd:element ref="ns3:MediaServiceLocation" minOccurs="0"/>
                <xsd:element ref="ns3:MediaServiceOCR" minOccurs="0"/>
                <xsd:element ref="ns3:MediaServiceEventHashCode" minOccurs="0"/>
                <xsd:element ref="ns3:MediaServiceGenerationTime" minOccurs="0"/>
                <xsd:element ref="ns3:MediaServiceAutoKeyPoints" minOccurs="0"/>
                <xsd:element ref="ns3:MediaServiceKeyPoints" minOccurs="0"/>
                <xsd:element ref="ns3: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562138c-4bcd-4fd2-8fce-5ba9c71963ed" elementFormDefault="qualified">
    <xsd:import namespace="http://schemas.microsoft.com/office/2006/documentManagement/types"/>
    <xsd:import namespace="http://schemas.microsoft.com/office/infopath/2007/PartnerControls"/>
    <xsd:element name="SharedWithUsers" ma:index="8"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description=""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482368fe-1f2c-4925-aca9-7da8b158bdf4" elementFormDefault="qualified">
    <xsd:import namespace="http://schemas.microsoft.com/office/2006/documentManagement/types"/>
    <xsd:import namespace="http://schemas.microsoft.com/office/infopath/2007/PartnerControls"/>
    <xsd:element name="MediaServiceMetadata" ma:index="10" nillable="true" ma:displayName="MediaServiceMetadata" ma:description="" ma:hidden="true" ma:internalName="MediaServiceMetadata" ma:readOnly="true">
      <xsd:simpleType>
        <xsd:restriction base="dms:Note"/>
      </xsd:simpleType>
    </xsd:element>
    <xsd:element name="MediaServiceFastMetadata" ma:index="11" nillable="true" ma:displayName="MediaServiceFastMetadata" ma:description="" ma:hidden="true" ma:internalName="MediaServiceFastMetadata" ma:readOnly="true">
      <xsd:simpleType>
        <xsd:restriction base="dms:Note"/>
      </xsd:simpleType>
    </xsd:element>
    <xsd:element name="MediaServiceDateTaken" ma:index="12" nillable="true" ma:displayName="MediaServiceDateTaken" ma:description="" ma:hidden="true" ma:internalName="MediaServiceDateTaken" ma:readOnly="true">
      <xsd:simpleType>
        <xsd:restriction base="dms:Text"/>
      </xsd:simpleType>
    </xsd:element>
    <xsd:element name="MediaServiceAutoTags" ma:index="13" nillable="true" ma:displayName="MediaServiceAutoTags" ma:description="" ma:internalName="MediaServiceAutoTags" ma:readOnly="true">
      <xsd:simpleType>
        <xsd:restriction base="dms:Text"/>
      </xsd:simpleType>
    </xsd:element>
    <xsd:element name="MediaServiceLocation" ma:index="15" nillable="true" ma:displayName="MediaServiceLocation" ma:description="" ma:internalName="MediaServiceLocation" ma:readOnly="true">
      <xsd:simpleType>
        <xsd:restriction base="dms:Text"/>
      </xsd:simpleType>
    </xsd:element>
    <xsd:element name="MediaServiceOCR" ma:index="16" nillable="true" ma:displayName="MediaServiceOCR" ma:internalName="MediaServiceOCR" ma:readOnly="true">
      <xsd:simpleType>
        <xsd:restriction base="dms:Note">
          <xsd:maxLength value="255"/>
        </xsd:restriction>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AutoKeyPoints" ma:index="19" nillable="true" ma:displayName="MediaServiceAutoKeyPoints" ma:hidden="true" ma:internalName="MediaServiceAutoKeyPoints" ma:readOnly="true">
      <xsd:simpleType>
        <xsd:restriction base="dms:Note"/>
      </xsd:simpleType>
    </xsd:element>
    <xsd:element name="MediaServiceKeyPoints" ma:index="20" nillable="true" ma:displayName="KeyPoints" ma:internalName="MediaServiceKeyPoints" ma:readOnly="true">
      <xsd:simpleType>
        <xsd:restriction base="dms:Note">
          <xsd:maxLength value="255"/>
        </xsd:restriction>
      </xsd:simpleType>
    </xsd:element>
    <xsd:element name="MediaLengthInSeconds" ma:index="21" nillable="true" ma:displayName="Length (seconds)"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14" nillable="true" ma:displayName="Description" ma:internalName="CategoryDescription">
      <xsd:simpleType>
        <xsd:restriction base="dms:Text">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CategoryDescription xmlns="http://schemas.microsoft.com/sharepoint.v3"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E92F17A-31DD-48D0-9329-E76C6647BAB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562138c-4bcd-4fd2-8fce-5ba9c71963ed"/>
    <ds:schemaRef ds:uri="482368fe-1f2c-4925-aca9-7da8b158bdf4"/>
    <ds:schemaRef ds:uri="http://schemas.microsoft.com/sharepoint.v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78D3245-8C7F-4AA6-9D16-7AE0B57BDD0E}">
  <ds:schemaRefs>
    <ds:schemaRef ds:uri="http://purl.org/dc/terms/"/>
    <ds:schemaRef ds:uri="http://schemas.openxmlformats.org/package/2006/metadata/core-properties"/>
    <ds:schemaRef ds:uri="http://purl.org/dc/dcmitype/"/>
    <ds:schemaRef ds:uri="1562138c-4bcd-4fd2-8fce-5ba9c71963ed"/>
    <ds:schemaRef ds:uri="http://purl.org/dc/elements/1.1/"/>
    <ds:schemaRef ds:uri="http://schemas.microsoft.com/office/2006/documentManagement/types"/>
    <ds:schemaRef ds:uri="482368fe-1f2c-4925-aca9-7da8b158bdf4"/>
    <ds:schemaRef ds:uri="http://schemas.microsoft.com/office/infopath/2007/PartnerControls"/>
    <ds:schemaRef ds:uri="http://schemas.microsoft.com/sharepoint.v3"/>
    <ds:schemaRef ds:uri="http://schemas.microsoft.com/office/2006/metadata/properties"/>
    <ds:schemaRef ds:uri="http://www.w3.org/XML/1998/namespace"/>
  </ds:schemaRefs>
</ds:datastoreItem>
</file>

<file path=customXml/itemProps3.xml><?xml version="1.0" encoding="utf-8"?>
<ds:datastoreItem xmlns:ds="http://schemas.openxmlformats.org/officeDocument/2006/customXml" ds:itemID="{CFDCD5A9-4DDC-4357-80BB-BD738C751740}">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AIM Level Calculator</vt:lpstr>
      <vt:lpstr>Hardness</vt:lpstr>
      <vt:lpstr>'AIM Level Calculator'!Print_Area</vt:lpstr>
      <vt:lpstr>'AIM Level Calculator'!Print_Titles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Rachel Urban</dc:creator>
  <cp:lastModifiedBy>Audrey Signorelli</cp:lastModifiedBy>
  <cp:lastPrinted>2021-06-10T17:11:49Z</cp:lastPrinted>
  <dcterms:created xsi:type="dcterms:W3CDTF">2020-11-09T19:10:16Z</dcterms:created>
  <dcterms:modified xsi:type="dcterms:W3CDTF">2021-06-14T18:48:49Z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0x0101003B0ACB7C1F6B6B4480061A8E7956CAC7</vt:lpwstr>
  </property>
</Properties>
</file>