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3NNNNN/"/>
    </mc:Choice>
  </mc:AlternateContent>
  <xr:revisionPtr revIDLastSave="0" documentId="8_{A77AFE3B-6604-4191-B6B3-E0EC5107E41E}" xr6:coauthVersionLast="47" xr6:coauthVersionMax="47" xr10:uidLastSave="{00000000-0000-0000-0000-000000000000}"/>
  <bookViews>
    <workbookView xWindow="-80" yWindow="-80" windowWidth="19360" windowHeight="10240" firstSheet="1" activeTab="1" xr2:uid="{00000000-000D-0000-FFFF-FFFF00000000}"/>
  </bookViews>
  <sheets>
    <sheet name="Lists" sheetId="1" state="hidden" r:id="rId1"/>
    <sheet name="Welcome" sheetId="2" r:id="rId2"/>
    <sheet name="Company_Information" sheetId="3" r:id="rId3"/>
    <sheet name="Certification_Statements" sheetId="12" r:id="rId4"/>
    <sheet name="Emission_and_Operating_Limits" sheetId="22" r:id="rId5"/>
    <sheet name="Emis_and_Op_Parsing" sheetId="23" r:id="rId6"/>
    <sheet name="Affected_Source" sheetId="21" r:id="rId7"/>
    <sheet name="LDAR" sheetId="15" r:id="rId8"/>
    <sheet name="Storage_Tanks" sheetId="19" r:id="rId9"/>
    <sheet name="CMS_Identification" sheetId="5" r:id="rId10"/>
    <sheet name="CMS_Malfunctions" sheetId="6" r:id="rId11"/>
    <sheet name="CMS_Inoperative_OoC" sheetId="7" r:id="rId12"/>
    <sheet name="CMS_Downtime_Summary" sheetId="8" r:id="rId13"/>
    <sheet name="Limit_Deviation_Detail" sheetId="9" r:id="rId14"/>
    <sheet name="Limit_Deviation_Summary" sheetId="10" r:id="rId15"/>
    <sheet name="Description_of_Changes" sheetId="11" r:id="rId16"/>
    <sheet name="Revisions" sheetId="13" r:id="rId17"/>
    <sheet name="Worksheet Map" sheetId="14" state="hidden" r:id="rId18"/>
  </sheets>
  <definedNames>
    <definedName name="CEMID">OFFSET(Lists!$M$2,0,0,SUMPRODUCT(--(Lists!$M$2:$M$101&lt;&gt;"")),1)</definedName>
    <definedName name="CompanyRecord">OFFSET(Lists!$H$2,0,0,SUMPRODUCT(--(Lists!$H$2:$H$11&lt;&gt;"")),1)</definedName>
    <definedName name="DeviationCauses">Lists!$P$16:$P$21</definedName>
    <definedName name="EmissionLimits">Lists!$P$34:$P$53</definedName>
    <definedName name="EWPDeviations">Lists!$P$34:$P$53</definedName>
    <definedName name="IDandSH">OFFSET(Lists!$Z$2,0,0,SUMPRODUCT(--(Lists!$Z$2:$Z$100&lt;&gt;"")),1)</definedName>
    <definedName name="IDSHCMS">OFFSET(Lists!$BJ$2,0,0,SUMPRODUCT(--(Lists!$BJ$2:$BJ$478&lt;&gt;"")),1)</definedName>
    <definedName name="Periods">Lists!$P$28:$P$31</definedName>
    <definedName name="ShortHand">OFFSET(Lists!$E$2,0,0,SUMPRODUCT(--(Lists!$E$2:$E$500&lt;&gt;"")),1)</definedName>
    <definedName name="states">Lists!$AP$2:$AP$57</definedName>
    <definedName name="UnitID">OFFSET(Lists!$C$2,0,0,SUMPRODUCT(--(Lists!$C$2:$C$500&lt;&gt;"")),1)</definedName>
    <definedName name="Yes_No">Lists!$P$24:$P$25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6" i="23" l="1"/>
  <c r="C5" i="23"/>
  <c r="C4" i="23"/>
  <c r="C3" i="23"/>
  <c r="C2" i="23"/>
  <c r="B6" i="22"/>
  <c r="C5" i="22"/>
  <c r="C4" i="22"/>
  <c r="C3" i="22"/>
  <c r="C2" i="22"/>
  <c r="K25" i="9" l="1"/>
  <c r="K26" i="9"/>
  <c r="K27" i="9"/>
  <c r="K28" i="9"/>
  <c r="K29" i="9"/>
  <c r="K30" i="9"/>
  <c r="K31" i="9"/>
  <c r="K32" i="9"/>
  <c r="K33" i="9"/>
  <c r="K34" i="9"/>
  <c r="K35" i="9"/>
  <c r="K36" i="9"/>
  <c r="K37" i="9"/>
  <c r="K38" i="9"/>
  <c r="K39" i="9"/>
  <c r="K40" i="9"/>
  <c r="K41" i="9"/>
  <c r="K42" i="9"/>
  <c r="K43" i="9"/>
  <c r="K44" i="9"/>
  <c r="K45" i="9"/>
  <c r="K46" i="9"/>
  <c r="K47" i="9"/>
  <c r="K48" i="9"/>
  <c r="K49" i="9"/>
  <c r="K50" i="9"/>
  <c r="K51" i="9"/>
  <c r="K52" i="9"/>
  <c r="K53" i="9"/>
  <c r="K54" i="9"/>
  <c r="K55" i="9"/>
  <c r="K56" i="9"/>
  <c r="K57" i="9"/>
  <c r="K58" i="9"/>
  <c r="K59" i="9"/>
  <c r="K60" i="9"/>
  <c r="K61" i="9"/>
  <c r="K62" i="9"/>
  <c r="K63" i="9"/>
  <c r="K64" i="9"/>
  <c r="K65" i="9"/>
  <c r="K66" i="9"/>
  <c r="K67" i="9"/>
  <c r="K68" i="9"/>
  <c r="K69" i="9"/>
  <c r="K70" i="9"/>
  <c r="K71" i="9"/>
  <c r="K72" i="9"/>
  <c r="K73" i="9"/>
  <c r="K74" i="9"/>
  <c r="K75" i="9"/>
  <c r="K76" i="9"/>
  <c r="K77" i="9"/>
  <c r="K78" i="9"/>
  <c r="K79" i="9"/>
  <c r="K80" i="9"/>
  <c r="K81" i="9"/>
  <c r="K82" i="9"/>
  <c r="K83" i="9"/>
  <c r="K84" i="9"/>
  <c r="K85" i="9"/>
  <c r="K86" i="9"/>
  <c r="K87" i="9"/>
  <c r="K88" i="9"/>
  <c r="K89" i="9"/>
  <c r="K90" i="9"/>
  <c r="K91" i="9"/>
  <c r="K92" i="9"/>
  <c r="K93" i="9"/>
  <c r="K94" i="9"/>
  <c r="K95" i="9"/>
  <c r="K96" i="9"/>
  <c r="K97" i="9"/>
  <c r="K98" i="9"/>
  <c r="K99" i="9"/>
  <c r="K100" i="9"/>
  <c r="K101" i="9"/>
  <c r="K102" i="9"/>
  <c r="K103" i="9"/>
  <c r="K104" i="9"/>
  <c r="K105" i="9"/>
  <c r="K106" i="9"/>
  <c r="K107" i="9"/>
  <c r="K108" i="9"/>
  <c r="K109" i="9"/>
  <c r="K110" i="9"/>
  <c r="K111" i="9"/>
  <c r="K112" i="9"/>
  <c r="K113" i="9"/>
  <c r="K114" i="9"/>
  <c r="K115" i="9"/>
  <c r="K116" i="9"/>
  <c r="K117" i="9"/>
  <c r="K118" i="9"/>
  <c r="K119" i="9"/>
  <c r="K120" i="9"/>
  <c r="K121" i="9"/>
  <c r="K122" i="9"/>
  <c r="K123" i="9"/>
  <c r="K124" i="9"/>
  <c r="K125" i="9"/>
  <c r="K126" i="9"/>
  <c r="K127" i="9"/>
  <c r="K128" i="9"/>
  <c r="K129" i="9"/>
  <c r="K130" i="9"/>
  <c r="K131" i="9"/>
  <c r="K132" i="9"/>
  <c r="K133" i="9"/>
  <c r="K134" i="9"/>
  <c r="K135" i="9"/>
  <c r="K136" i="9"/>
  <c r="K137" i="9"/>
  <c r="K138" i="9"/>
  <c r="K139" i="9"/>
  <c r="K140" i="9"/>
  <c r="K141" i="9"/>
  <c r="K142" i="9"/>
  <c r="K143" i="9"/>
  <c r="K144" i="9"/>
  <c r="K145" i="9"/>
  <c r="K146" i="9"/>
  <c r="K147" i="9"/>
  <c r="K148" i="9"/>
  <c r="K149" i="9"/>
  <c r="K150" i="9"/>
  <c r="K151" i="9"/>
  <c r="K152" i="9"/>
  <c r="K153" i="9"/>
  <c r="K154" i="9"/>
  <c r="K155" i="9"/>
  <c r="K156" i="9"/>
  <c r="K157" i="9"/>
  <c r="K158" i="9"/>
  <c r="K159" i="9"/>
  <c r="K160" i="9"/>
  <c r="K161" i="9"/>
  <c r="K162" i="9"/>
  <c r="K163" i="9"/>
  <c r="K164" i="9"/>
  <c r="K165" i="9"/>
  <c r="K166" i="9"/>
  <c r="K167" i="9"/>
  <c r="K168" i="9"/>
  <c r="K169" i="9"/>
  <c r="K170" i="9"/>
  <c r="K171" i="9"/>
  <c r="K172" i="9"/>
  <c r="K173" i="9"/>
  <c r="K174" i="9"/>
  <c r="K175" i="9"/>
  <c r="K176" i="9"/>
  <c r="K177" i="9"/>
  <c r="K178" i="9"/>
  <c r="K179" i="9"/>
  <c r="K180" i="9"/>
  <c r="K181" i="9"/>
  <c r="K182" i="9"/>
  <c r="K183" i="9"/>
  <c r="K184" i="9"/>
  <c r="K185" i="9"/>
  <c r="K186" i="9"/>
  <c r="K187" i="9"/>
  <c r="K188" i="9"/>
  <c r="K189" i="9"/>
  <c r="K190" i="9"/>
  <c r="K191" i="9"/>
  <c r="K192" i="9"/>
  <c r="K193" i="9"/>
  <c r="K194" i="9"/>
  <c r="K195" i="9"/>
  <c r="K196" i="9"/>
  <c r="K197" i="9"/>
  <c r="K198" i="9"/>
  <c r="K199" i="9"/>
  <c r="K200" i="9"/>
  <c r="K201" i="9"/>
  <c r="K202" i="9"/>
  <c r="K203" i="9"/>
  <c r="K204" i="9"/>
  <c r="K205" i="9"/>
  <c r="K206" i="9"/>
  <c r="K207" i="9"/>
  <c r="K208" i="9"/>
  <c r="K209" i="9"/>
  <c r="K210" i="9"/>
  <c r="K211" i="9"/>
  <c r="K212" i="9"/>
  <c r="K213" i="9"/>
  <c r="K214" i="9"/>
  <c r="K215" i="9"/>
  <c r="K216" i="9"/>
  <c r="K217" i="9"/>
  <c r="K218" i="9"/>
  <c r="K219" i="9"/>
  <c r="K220" i="9"/>
  <c r="K221" i="9"/>
  <c r="K222" i="9"/>
  <c r="K223" i="9"/>
  <c r="K224" i="9"/>
  <c r="K225" i="9"/>
  <c r="K226" i="9"/>
  <c r="K227" i="9"/>
  <c r="K228" i="9"/>
  <c r="K229" i="9"/>
  <c r="K230" i="9"/>
  <c r="K231" i="9"/>
  <c r="K232" i="9"/>
  <c r="K233" i="9"/>
  <c r="K234" i="9"/>
  <c r="K235" i="9"/>
  <c r="K236" i="9"/>
  <c r="K237" i="9"/>
  <c r="K238" i="9"/>
  <c r="K239" i="9"/>
  <c r="K240" i="9"/>
  <c r="K241" i="9"/>
  <c r="K242" i="9"/>
  <c r="K243" i="9"/>
  <c r="K244" i="9"/>
  <c r="K245" i="9"/>
  <c r="K246" i="9"/>
  <c r="K247" i="9"/>
  <c r="K248" i="9"/>
  <c r="K249" i="9"/>
  <c r="K250" i="9"/>
  <c r="K251" i="9"/>
  <c r="K252" i="9"/>
  <c r="K253" i="9"/>
  <c r="K254" i="9"/>
  <c r="K255" i="9"/>
  <c r="K256" i="9"/>
  <c r="K257" i="9"/>
  <c r="K258" i="9"/>
  <c r="K259" i="9"/>
  <c r="K260" i="9"/>
  <c r="K261" i="9"/>
  <c r="K262" i="9"/>
  <c r="K263" i="9"/>
  <c r="K264" i="9"/>
  <c r="K265" i="9"/>
  <c r="K266" i="9"/>
  <c r="K267" i="9"/>
  <c r="K268" i="9"/>
  <c r="K269" i="9"/>
  <c r="K270" i="9"/>
  <c r="K271" i="9"/>
  <c r="K272" i="9"/>
  <c r="K273" i="9"/>
  <c r="K274" i="9"/>
  <c r="K275" i="9"/>
  <c r="K276" i="9"/>
  <c r="K277" i="9"/>
  <c r="K278" i="9"/>
  <c r="K279" i="9"/>
  <c r="K280" i="9"/>
  <c r="K281" i="9"/>
  <c r="K282" i="9"/>
  <c r="K283" i="9"/>
  <c r="K284" i="9"/>
  <c r="K285" i="9"/>
  <c r="K286" i="9"/>
  <c r="K287" i="9"/>
  <c r="K288" i="9"/>
  <c r="K289" i="9"/>
  <c r="K290" i="9"/>
  <c r="K291" i="9"/>
  <c r="K292" i="9"/>
  <c r="K293" i="9"/>
  <c r="K294" i="9"/>
  <c r="K295" i="9"/>
  <c r="K296" i="9"/>
  <c r="K297" i="9"/>
  <c r="K298" i="9"/>
  <c r="K299" i="9"/>
  <c r="K300" i="9"/>
  <c r="K301" i="9"/>
  <c r="K302" i="9"/>
  <c r="K303" i="9"/>
  <c r="K304" i="9"/>
  <c r="K305" i="9"/>
  <c r="K306" i="9"/>
  <c r="K307" i="9"/>
  <c r="K308" i="9"/>
  <c r="K309" i="9"/>
  <c r="K310" i="9"/>
  <c r="K311" i="9"/>
  <c r="K312" i="9"/>
  <c r="K313" i="9"/>
  <c r="K314" i="9"/>
  <c r="K315" i="9"/>
  <c r="K316" i="9"/>
  <c r="K317" i="9"/>
  <c r="K318" i="9"/>
  <c r="K319" i="9"/>
  <c r="K320" i="9"/>
  <c r="K321" i="9"/>
  <c r="K322" i="9"/>
  <c r="K323" i="9"/>
  <c r="K324" i="9"/>
  <c r="K325" i="9"/>
  <c r="K326" i="9"/>
  <c r="K327" i="9"/>
  <c r="K328" i="9"/>
  <c r="K329" i="9"/>
  <c r="K330" i="9"/>
  <c r="K331" i="9"/>
  <c r="K332" i="9"/>
  <c r="K333" i="9"/>
  <c r="K334" i="9"/>
  <c r="K335" i="9"/>
  <c r="K336" i="9"/>
  <c r="K337" i="9"/>
  <c r="K338" i="9"/>
  <c r="K339" i="9"/>
  <c r="K340" i="9"/>
  <c r="K341" i="9"/>
  <c r="K342" i="9"/>
  <c r="K343" i="9"/>
  <c r="K344" i="9"/>
  <c r="K345" i="9"/>
  <c r="K346" i="9"/>
  <c r="K347" i="9"/>
  <c r="K348" i="9"/>
  <c r="K349" i="9"/>
  <c r="K350" i="9"/>
  <c r="K351" i="9"/>
  <c r="K352" i="9"/>
  <c r="K353" i="9"/>
  <c r="K354" i="9"/>
  <c r="K355" i="9"/>
  <c r="K356" i="9"/>
  <c r="K357" i="9"/>
  <c r="K358" i="9"/>
  <c r="K359" i="9"/>
  <c r="K360" i="9"/>
  <c r="K361" i="9"/>
  <c r="K362" i="9"/>
  <c r="K363" i="9"/>
  <c r="K364" i="9"/>
  <c r="K365" i="9"/>
  <c r="K366" i="9"/>
  <c r="K367" i="9"/>
  <c r="K368" i="9"/>
  <c r="K369" i="9"/>
  <c r="K370" i="9"/>
  <c r="K371" i="9"/>
  <c r="K372" i="9"/>
  <c r="K373" i="9"/>
  <c r="K374" i="9"/>
  <c r="K375" i="9"/>
  <c r="K376" i="9"/>
  <c r="K377" i="9"/>
  <c r="K378" i="9"/>
  <c r="K379" i="9"/>
  <c r="K380" i="9"/>
  <c r="K381" i="9"/>
  <c r="K382" i="9"/>
  <c r="K383" i="9"/>
  <c r="K384" i="9"/>
  <c r="K385" i="9"/>
  <c r="K386" i="9"/>
  <c r="K387" i="9"/>
  <c r="K388" i="9"/>
  <c r="K389" i="9"/>
  <c r="K390" i="9"/>
  <c r="K391" i="9"/>
  <c r="K392" i="9"/>
  <c r="K393" i="9"/>
  <c r="K394" i="9"/>
  <c r="K395" i="9"/>
  <c r="K396" i="9"/>
  <c r="K397" i="9"/>
  <c r="K398" i="9"/>
  <c r="K399" i="9"/>
  <c r="K400" i="9"/>
  <c r="K401" i="9"/>
  <c r="K402" i="9"/>
  <c r="K403" i="9"/>
  <c r="K404" i="9"/>
  <c r="K405" i="9"/>
  <c r="K406" i="9"/>
  <c r="K407" i="9"/>
  <c r="K408" i="9"/>
  <c r="K409" i="9"/>
  <c r="K410" i="9"/>
  <c r="K411" i="9"/>
  <c r="K412" i="9"/>
  <c r="K413" i="9"/>
  <c r="K414" i="9"/>
  <c r="K415" i="9"/>
  <c r="K416" i="9"/>
  <c r="K417" i="9"/>
  <c r="K418" i="9"/>
  <c r="K419" i="9"/>
  <c r="K420" i="9"/>
  <c r="K421" i="9"/>
  <c r="K422" i="9"/>
  <c r="K423" i="9"/>
  <c r="K424" i="9"/>
  <c r="K425" i="9"/>
  <c r="K426" i="9"/>
  <c r="K427" i="9"/>
  <c r="K428" i="9"/>
  <c r="K429" i="9"/>
  <c r="K430" i="9"/>
  <c r="K431" i="9"/>
  <c r="K432" i="9"/>
  <c r="K433" i="9"/>
  <c r="K434" i="9"/>
  <c r="K435" i="9"/>
  <c r="K436" i="9"/>
  <c r="K437" i="9"/>
  <c r="K438" i="9"/>
  <c r="K439" i="9"/>
  <c r="K440" i="9"/>
  <c r="K441" i="9"/>
  <c r="K442" i="9"/>
  <c r="K443" i="9"/>
  <c r="K444" i="9"/>
  <c r="K445" i="9"/>
  <c r="K446" i="9"/>
  <c r="K447" i="9"/>
  <c r="K448" i="9"/>
  <c r="K449" i="9"/>
  <c r="K450" i="9"/>
  <c r="K451" i="9"/>
  <c r="K452" i="9"/>
  <c r="K453" i="9"/>
  <c r="K454" i="9"/>
  <c r="K455" i="9"/>
  <c r="K456" i="9"/>
  <c r="K457" i="9"/>
  <c r="K458" i="9"/>
  <c r="K459" i="9"/>
  <c r="K460" i="9"/>
  <c r="K461" i="9"/>
  <c r="K462" i="9"/>
  <c r="K463" i="9"/>
  <c r="K464" i="9"/>
  <c r="K465" i="9"/>
  <c r="K466" i="9"/>
  <c r="K467" i="9"/>
  <c r="K468" i="9"/>
  <c r="K469" i="9"/>
  <c r="K470" i="9"/>
  <c r="K471" i="9"/>
  <c r="K472" i="9"/>
  <c r="K473" i="9"/>
  <c r="K474" i="9"/>
  <c r="K475" i="9"/>
  <c r="K476" i="9"/>
  <c r="K477" i="9"/>
  <c r="K478" i="9"/>
  <c r="K479" i="9"/>
  <c r="K480" i="9"/>
  <c r="K481" i="9"/>
  <c r="K482" i="9"/>
  <c r="K483" i="9"/>
  <c r="K484" i="9"/>
  <c r="K485" i="9"/>
  <c r="K486" i="9"/>
  <c r="K487" i="9"/>
  <c r="K488" i="9"/>
  <c r="K489" i="9"/>
  <c r="K490" i="9"/>
  <c r="K491" i="9"/>
  <c r="K492" i="9"/>
  <c r="K493" i="9"/>
  <c r="K494" i="9"/>
  <c r="K495" i="9"/>
  <c r="K496" i="9"/>
  <c r="K497" i="9"/>
  <c r="K498" i="9"/>
  <c r="K499" i="9"/>
  <c r="K500" i="9"/>
  <c r="AU3" i="1"/>
  <c r="AU4" i="1"/>
  <c r="AU5" i="1"/>
  <c r="AU6" i="1"/>
  <c r="AU7" i="1"/>
  <c r="AU8" i="1"/>
  <c r="AU9" i="1"/>
  <c r="AU10" i="1"/>
  <c r="AU11" i="1"/>
  <c r="AU12" i="1"/>
  <c r="AU13" i="1"/>
  <c r="AU14" i="1"/>
  <c r="AU15" i="1"/>
  <c r="AU16" i="1"/>
  <c r="AU17" i="1"/>
  <c r="AU18" i="1"/>
  <c r="AU19" i="1"/>
  <c r="AU20" i="1"/>
  <c r="AU21" i="1"/>
  <c r="AU22" i="1"/>
  <c r="AU23" i="1"/>
  <c r="AU24" i="1"/>
  <c r="AU25" i="1"/>
  <c r="AU26" i="1"/>
  <c r="AU27" i="1"/>
  <c r="AU28" i="1"/>
  <c r="AU29" i="1"/>
  <c r="AU30" i="1"/>
  <c r="AU31" i="1"/>
  <c r="AU32" i="1"/>
  <c r="AU33" i="1"/>
  <c r="AU34" i="1"/>
  <c r="AU35" i="1"/>
  <c r="AU36" i="1"/>
  <c r="AU37" i="1"/>
  <c r="AU38" i="1"/>
  <c r="AU39" i="1"/>
  <c r="AU40" i="1"/>
  <c r="AU41" i="1"/>
  <c r="AU42" i="1"/>
  <c r="AU43" i="1"/>
  <c r="AU44" i="1"/>
  <c r="AU45" i="1"/>
  <c r="AU46" i="1"/>
  <c r="AU47" i="1"/>
  <c r="AU48" i="1"/>
  <c r="AU49" i="1"/>
  <c r="AU50" i="1"/>
  <c r="AU51" i="1"/>
  <c r="AU52" i="1"/>
  <c r="AU53" i="1"/>
  <c r="AU54" i="1"/>
  <c r="AU55" i="1"/>
  <c r="AU56" i="1"/>
  <c r="AU57" i="1"/>
  <c r="AU58" i="1"/>
  <c r="AU59" i="1"/>
  <c r="AU60" i="1"/>
  <c r="AU61" i="1"/>
  <c r="AU62" i="1"/>
  <c r="AU63" i="1"/>
  <c r="AU64" i="1"/>
  <c r="AU65" i="1"/>
  <c r="AU66" i="1"/>
  <c r="AU67" i="1"/>
  <c r="AU68" i="1"/>
  <c r="AU69" i="1"/>
  <c r="AU70" i="1"/>
  <c r="AU71" i="1"/>
  <c r="AU72" i="1"/>
  <c r="AU73" i="1"/>
  <c r="AU74" i="1"/>
  <c r="AU75" i="1"/>
  <c r="AU76" i="1"/>
  <c r="AU77" i="1"/>
  <c r="AU78" i="1"/>
  <c r="AU79" i="1"/>
  <c r="AU80" i="1"/>
  <c r="AU81" i="1"/>
  <c r="AU82" i="1"/>
  <c r="AU83" i="1"/>
  <c r="AU84" i="1"/>
  <c r="AU85" i="1"/>
  <c r="AU86" i="1"/>
  <c r="AU87" i="1"/>
  <c r="AU88" i="1"/>
  <c r="AU89" i="1"/>
  <c r="AU90" i="1"/>
  <c r="AU91" i="1"/>
  <c r="AU92" i="1"/>
  <c r="AU93" i="1"/>
  <c r="AU94" i="1"/>
  <c r="AU95" i="1"/>
  <c r="AU96" i="1"/>
  <c r="AU97" i="1"/>
  <c r="AU98" i="1"/>
  <c r="AU99" i="1"/>
  <c r="AU100" i="1"/>
  <c r="AU101" i="1"/>
  <c r="AU102" i="1"/>
  <c r="AU103" i="1"/>
  <c r="AU104" i="1"/>
  <c r="AU105" i="1"/>
  <c r="AU106" i="1"/>
  <c r="AU107" i="1"/>
  <c r="AU108" i="1"/>
  <c r="AU109" i="1"/>
  <c r="AU110" i="1"/>
  <c r="AU111" i="1"/>
  <c r="AU112" i="1"/>
  <c r="AU113" i="1"/>
  <c r="AU114" i="1"/>
  <c r="AU115" i="1"/>
  <c r="AU116" i="1"/>
  <c r="AU117" i="1"/>
  <c r="AU118" i="1"/>
  <c r="AU119" i="1"/>
  <c r="AU120" i="1"/>
  <c r="AU121" i="1"/>
  <c r="AU122" i="1"/>
  <c r="AU123" i="1"/>
  <c r="AU124" i="1"/>
  <c r="AU125" i="1"/>
  <c r="AU126" i="1"/>
  <c r="AU127" i="1"/>
  <c r="AU128" i="1"/>
  <c r="AU129" i="1"/>
  <c r="AU130" i="1"/>
  <c r="AU131" i="1"/>
  <c r="AU132" i="1"/>
  <c r="AU133" i="1"/>
  <c r="AU134" i="1"/>
  <c r="AU135" i="1"/>
  <c r="AU136" i="1"/>
  <c r="AU137" i="1"/>
  <c r="AU138" i="1"/>
  <c r="AU139" i="1"/>
  <c r="AU140" i="1"/>
  <c r="AU141" i="1"/>
  <c r="AU142" i="1"/>
  <c r="AU143" i="1"/>
  <c r="AU144" i="1"/>
  <c r="AU145" i="1"/>
  <c r="AU146" i="1"/>
  <c r="AU147" i="1"/>
  <c r="AU148" i="1"/>
  <c r="AU149" i="1"/>
  <c r="AU150" i="1"/>
  <c r="AU151" i="1"/>
  <c r="AU152" i="1"/>
  <c r="AU153" i="1"/>
  <c r="AU154" i="1"/>
  <c r="AU155" i="1"/>
  <c r="AU156" i="1"/>
  <c r="AU157" i="1"/>
  <c r="AU158" i="1"/>
  <c r="AU159" i="1"/>
  <c r="AU160" i="1"/>
  <c r="AU161" i="1"/>
  <c r="AU162" i="1"/>
  <c r="AU163" i="1"/>
  <c r="AU164" i="1"/>
  <c r="AU165" i="1"/>
  <c r="AU166" i="1"/>
  <c r="AU167" i="1"/>
  <c r="AU168" i="1"/>
  <c r="AU169" i="1"/>
  <c r="AU170" i="1"/>
  <c r="AU171" i="1"/>
  <c r="AU172" i="1"/>
  <c r="AU173" i="1"/>
  <c r="AU174" i="1"/>
  <c r="AU175" i="1"/>
  <c r="AU176" i="1"/>
  <c r="AU177" i="1"/>
  <c r="AU178" i="1"/>
  <c r="AU179" i="1"/>
  <c r="AU180" i="1"/>
  <c r="AU181" i="1"/>
  <c r="AU182" i="1"/>
  <c r="AU183" i="1"/>
  <c r="AU184" i="1"/>
  <c r="AU185" i="1"/>
  <c r="AU186" i="1"/>
  <c r="AU187" i="1"/>
  <c r="AU188" i="1"/>
  <c r="AU189" i="1"/>
  <c r="AU190" i="1"/>
  <c r="AU191" i="1"/>
  <c r="AU192" i="1"/>
  <c r="AU193" i="1"/>
  <c r="AU194" i="1"/>
  <c r="AU195" i="1"/>
  <c r="AU196" i="1"/>
  <c r="AU197" i="1"/>
  <c r="AU198" i="1"/>
  <c r="AU199" i="1"/>
  <c r="AU200" i="1"/>
  <c r="AU201" i="1"/>
  <c r="AU202" i="1"/>
  <c r="AU203" i="1"/>
  <c r="AU204" i="1"/>
  <c r="AU205" i="1"/>
  <c r="AU206" i="1"/>
  <c r="AU207" i="1"/>
  <c r="AU208" i="1"/>
  <c r="AU209" i="1"/>
  <c r="AU210" i="1"/>
  <c r="AU211" i="1"/>
  <c r="AU212" i="1"/>
  <c r="AU213" i="1"/>
  <c r="AU214" i="1"/>
  <c r="AU215" i="1"/>
  <c r="AU216" i="1"/>
  <c r="AU217" i="1"/>
  <c r="AU218" i="1"/>
  <c r="AU219" i="1"/>
  <c r="AU220" i="1"/>
  <c r="AU221" i="1"/>
  <c r="AU222" i="1"/>
  <c r="AU223" i="1"/>
  <c r="AU224" i="1"/>
  <c r="AU225" i="1"/>
  <c r="AU226" i="1"/>
  <c r="AU227" i="1"/>
  <c r="AU228" i="1"/>
  <c r="AU229" i="1"/>
  <c r="AU230" i="1"/>
  <c r="AU231" i="1"/>
  <c r="AU232" i="1"/>
  <c r="AU233" i="1"/>
  <c r="AU234" i="1"/>
  <c r="AU235" i="1"/>
  <c r="AU236" i="1"/>
  <c r="AU237" i="1"/>
  <c r="AU238" i="1"/>
  <c r="AU239" i="1"/>
  <c r="AU240" i="1"/>
  <c r="AU241" i="1"/>
  <c r="AU242" i="1"/>
  <c r="AU243" i="1"/>
  <c r="AU244" i="1"/>
  <c r="AU245" i="1"/>
  <c r="AU246" i="1"/>
  <c r="AU247" i="1"/>
  <c r="AU248" i="1"/>
  <c r="AU249" i="1"/>
  <c r="AU250" i="1"/>
  <c r="AU251" i="1"/>
  <c r="AU252" i="1"/>
  <c r="AU253" i="1"/>
  <c r="AU254" i="1"/>
  <c r="AU255" i="1"/>
  <c r="AU256" i="1"/>
  <c r="AU257" i="1"/>
  <c r="AU258" i="1"/>
  <c r="AU259" i="1"/>
  <c r="AU260" i="1"/>
  <c r="AU261" i="1"/>
  <c r="AU262" i="1"/>
  <c r="AU263" i="1"/>
  <c r="AU264" i="1"/>
  <c r="AU265" i="1"/>
  <c r="AU266" i="1"/>
  <c r="AU267" i="1"/>
  <c r="AU268" i="1"/>
  <c r="AU269" i="1"/>
  <c r="AU270" i="1"/>
  <c r="AU271" i="1"/>
  <c r="AU272" i="1"/>
  <c r="AU273" i="1"/>
  <c r="AU274" i="1"/>
  <c r="AU275" i="1"/>
  <c r="AU276" i="1"/>
  <c r="AU277" i="1"/>
  <c r="AU278" i="1"/>
  <c r="AU279" i="1"/>
  <c r="AU280" i="1"/>
  <c r="AU281" i="1"/>
  <c r="AU282" i="1"/>
  <c r="AU283" i="1"/>
  <c r="AU284" i="1"/>
  <c r="AU285" i="1"/>
  <c r="AU286" i="1"/>
  <c r="AU287" i="1"/>
  <c r="AU288" i="1"/>
  <c r="AU289" i="1"/>
  <c r="AU290" i="1"/>
  <c r="AU291" i="1"/>
  <c r="AU292" i="1"/>
  <c r="AU293" i="1"/>
  <c r="AU294" i="1"/>
  <c r="AU295" i="1"/>
  <c r="AU296" i="1"/>
  <c r="AU297" i="1"/>
  <c r="AU298" i="1"/>
  <c r="AU299" i="1"/>
  <c r="AU300" i="1"/>
  <c r="AU301" i="1"/>
  <c r="AU302" i="1"/>
  <c r="AU303" i="1"/>
  <c r="AU304" i="1"/>
  <c r="AU305" i="1"/>
  <c r="AU306" i="1"/>
  <c r="AU307" i="1"/>
  <c r="AU308" i="1"/>
  <c r="AU309" i="1"/>
  <c r="AU310" i="1"/>
  <c r="AU311" i="1"/>
  <c r="AU312" i="1"/>
  <c r="AU313" i="1"/>
  <c r="AU314" i="1"/>
  <c r="AU315" i="1"/>
  <c r="AU316" i="1"/>
  <c r="AU317" i="1"/>
  <c r="AU318" i="1"/>
  <c r="AU319" i="1"/>
  <c r="AU320" i="1"/>
  <c r="AU321" i="1"/>
  <c r="AU322" i="1"/>
  <c r="AU323" i="1"/>
  <c r="AU324" i="1"/>
  <c r="AU325" i="1"/>
  <c r="AU326" i="1"/>
  <c r="AU327" i="1"/>
  <c r="AU328" i="1"/>
  <c r="AU329" i="1"/>
  <c r="AU330" i="1"/>
  <c r="AU331" i="1"/>
  <c r="AU332" i="1"/>
  <c r="AU333" i="1"/>
  <c r="AU334" i="1"/>
  <c r="AU335" i="1"/>
  <c r="AU336" i="1"/>
  <c r="AU337" i="1"/>
  <c r="AU338" i="1"/>
  <c r="AU339" i="1"/>
  <c r="AU340" i="1"/>
  <c r="AU341" i="1"/>
  <c r="AU342" i="1"/>
  <c r="AU343" i="1"/>
  <c r="AU344" i="1"/>
  <c r="AU345" i="1"/>
  <c r="AU346" i="1"/>
  <c r="AU347" i="1"/>
  <c r="AU348" i="1"/>
  <c r="AU349" i="1"/>
  <c r="AU350" i="1"/>
  <c r="AU351" i="1"/>
  <c r="AU352" i="1"/>
  <c r="AU353" i="1"/>
  <c r="AU354" i="1"/>
  <c r="AU355" i="1"/>
  <c r="AU356" i="1"/>
  <c r="AU357" i="1"/>
  <c r="AU358" i="1"/>
  <c r="AU359" i="1"/>
  <c r="AU360" i="1"/>
  <c r="AU361" i="1"/>
  <c r="AU362" i="1"/>
  <c r="AU363" i="1"/>
  <c r="AU364" i="1"/>
  <c r="AU365" i="1"/>
  <c r="AU366" i="1"/>
  <c r="AU367" i="1"/>
  <c r="AU368" i="1"/>
  <c r="AU369" i="1"/>
  <c r="AU370" i="1"/>
  <c r="AU371" i="1"/>
  <c r="AU372" i="1"/>
  <c r="AU373" i="1"/>
  <c r="AU374" i="1"/>
  <c r="AU375" i="1"/>
  <c r="AU376" i="1"/>
  <c r="AU377" i="1"/>
  <c r="AU378" i="1"/>
  <c r="AU379" i="1"/>
  <c r="AU380" i="1"/>
  <c r="AU381" i="1"/>
  <c r="AU382" i="1"/>
  <c r="AU383" i="1"/>
  <c r="AU384" i="1"/>
  <c r="AU385" i="1"/>
  <c r="AU386" i="1"/>
  <c r="AU387" i="1"/>
  <c r="AU388" i="1"/>
  <c r="AU389" i="1"/>
  <c r="AU390" i="1"/>
  <c r="AU391" i="1"/>
  <c r="AU392" i="1"/>
  <c r="AU393" i="1"/>
  <c r="AU394" i="1"/>
  <c r="AU395" i="1"/>
  <c r="AU396" i="1"/>
  <c r="AU397" i="1"/>
  <c r="AU398" i="1"/>
  <c r="AU399" i="1"/>
  <c r="AU400" i="1"/>
  <c r="AU401" i="1"/>
  <c r="AU402" i="1"/>
  <c r="AU403" i="1"/>
  <c r="AU404" i="1"/>
  <c r="AU405" i="1"/>
  <c r="AU406" i="1"/>
  <c r="AU407" i="1"/>
  <c r="AU408" i="1"/>
  <c r="AU409" i="1"/>
  <c r="AU410" i="1"/>
  <c r="AU411" i="1"/>
  <c r="AU412" i="1"/>
  <c r="AU413" i="1"/>
  <c r="AU414" i="1"/>
  <c r="AU415" i="1"/>
  <c r="AU416" i="1"/>
  <c r="AU417" i="1"/>
  <c r="AU418" i="1"/>
  <c r="AU419" i="1"/>
  <c r="AU420" i="1"/>
  <c r="AU421" i="1"/>
  <c r="AU422" i="1"/>
  <c r="AU423" i="1"/>
  <c r="AU424" i="1"/>
  <c r="AU425" i="1"/>
  <c r="AU426" i="1"/>
  <c r="AU427" i="1"/>
  <c r="AU428" i="1"/>
  <c r="AU429" i="1"/>
  <c r="AU430" i="1"/>
  <c r="AU431" i="1"/>
  <c r="AU432" i="1"/>
  <c r="AU433" i="1"/>
  <c r="AU434" i="1"/>
  <c r="AU435" i="1"/>
  <c r="AU436" i="1"/>
  <c r="AU437" i="1"/>
  <c r="AU438" i="1"/>
  <c r="AU439" i="1"/>
  <c r="AU440" i="1"/>
  <c r="AU441" i="1"/>
  <c r="AU442" i="1"/>
  <c r="AU443" i="1"/>
  <c r="AU444" i="1"/>
  <c r="AU445" i="1"/>
  <c r="AU446" i="1"/>
  <c r="AU447" i="1"/>
  <c r="AU448" i="1"/>
  <c r="AU449" i="1"/>
  <c r="AU450" i="1"/>
  <c r="AU451" i="1"/>
  <c r="AU452" i="1"/>
  <c r="AU453" i="1"/>
  <c r="AU454" i="1"/>
  <c r="AU455" i="1"/>
  <c r="AU456" i="1"/>
  <c r="AU457" i="1"/>
  <c r="AU458" i="1"/>
  <c r="AU459" i="1"/>
  <c r="AU460" i="1"/>
  <c r="AU461" i="1"/>
  <c r="AU462" i="1"/>
  <c r="AU463" i="1"/>
  <c r="AU464" i="1"/>
  <c r="AU465" i="1"/>
  <c r="AU466" i="1"/>
  <c r="AU467" i="1"/>
  <c r="AU468" i="1"/>
  <c r="AU469" i="1"/>
  <c r="AU470" i="1"/>
  <c r="AU471" i="1"/>
  <c r="AU472" i="1"/>
  <c r="AU473" i="1"/>
  <c r="AU474" i="1"/>
  <c r="AU475" i="1"/>
  <c r="AU476" i="1"/>
  <c r="AU477" i="1"/>
  <c r="AU478" i="1"/>
  <c r="AU2" i="1"/>
  <c r="B31" i="9"/>
  <c r="C31" i="9"/>
  <c r="B32" i="9"/>
  <c r="C32" i="9"/>
  <c r="B33" i="9"/>
  <c r="C33" i="9"/>
  <c r="B34" i="9"/>
  <c r="C34" i="9"/>
  <c r="B35" i="9"/>
  <c r="C35" i="9"/>
  <c r="B36" i="9"/>
  <c r="C36" i="9"/>
  <c r="B37" i="9"/>
  <c r="C37" i="9"/>
  <c r="B38" i="9"/>
  <c r="C38" i="9"/>
  <c r="B39" i="9"/>
  <c r="C39" i="9"/>
  <c r="B40" i="9"/>
  <c r="C40" i="9"/>
  <c r="B41" i="9"/>
  <c r="C41" i="9"/>
  <c r="B42" i="9"/>
  <c r="C42" i="9"/>
  <c r="B43" i="9"/>
  <c r="C43" i="9"/>
  <c r="B44" i="9"/>
  <c r="C44" i="9"/>
  <c r="B45" i="9"/>
  <c r="C45" i="9"/>
  <c r="B46" i="9"/>
  <c r="C46" i="9"/>
  <c r="B47" i="9"/>
  <c r="C47" i="9"/>
  <c r="B48" i="9"/>
  <c r="C48" i="9"/>
  <c r="B49" i="9"/>
  <c r="C49" i="9"/>
  <c r="B50" i="9"/>
  <c r="C50" i="9"/>
  <c r="B51" i="9"/>
  <c r="C51" i="9"/>
  <c r="B52" i="9"/>
  <c r="C52" i="9"/>
  <c r="B53" i="9"/>
  <c r="C53" i="9"/>
  <c r="B54" i="9"/>
  <c r="C54" i="9"/>
  <c r="B55" i="9"/>
  <c r="C55" i="9"/>
  <c r="B56" i="9"/>
  <c r="C56" i="9"/>
  <c r="B57" i="9"/>
  <c r="C57" i="9"/>
  <c r="B58" i="9"/>
  <c r="C58" i="9"/>
  <c r="B59" i="9"/>
  <c r="C59" i="9"/>
  <c r="B60" i="9"/>
  <c r="C60" i="9"/>
  <c r="B61" i="9"/>
  <c r="C61" i="9"/>
  <c r="B62" i="9"/>
  <c r="C62" i="9"/>
  <c r="B63" i="9"/>
  <c r="C63" i="9"/>
  <c r="B64" i="9"/>
  <c r="C64" i="9"/>
  <c r="B65" i="9"/>
  <c r="C65" i="9"/>
  <c r="B66" i="9"/>
  <c r="C66" i="9"/>
  <c r="B67" i="9"/>
  <c r="C67" i="9"/>
  <c r="B68" i="9"/>
  <c r="C68" i="9"/>
  <c r="B69" i="9"/>
  <c r="C69" i="9"/>
  <c r="B70" i="9"/>
  <c r="C70" i="9"/>
  <c r="B71" i="9"/>
  <c r="C71" i="9"/>
  <c r="B72" i="9"/>
  <c r="C72" i="9"/>
  <c r="B73" i="9"/>
  <c r="C73" i="9"/>
  <c r="B74" i="9"/>
  <c r="C74" i="9"/>
  <c r="B75" i="9"/>
  <c r="C75" i="9"/>
  <c r="B76" i="9"/>
  <c r="C76" i="9"/>
  <c r="B77" i="9"/>
  <c r="C77" i="9"/>
  <c r="B78" i="9"/>
  <c r="C78" i="9"/>
  <c r="B79" i="9"/>
  <c r="C79" i="9"/>
  <c r="B80" i="9"/>
  <c r="C80" i="9"/>
  <c r="B81" i="9"/>
  <c r="C81" i="9"/>
  <c r="B82" i="9"/>
  <c r="C82" i="9"/>
  <c r="B83" i="9"/>
  <c r="C83" i="9"/>
  <c r="B84" i="9"/>
  <c r="C84" i="9"/>
  <c r="B85" i="9"/>
  <c r="C85" i="9"/>
  <c r="B86" i="9"/>
  <c r="C86" i="9"/>
  <c r="B87" i="9"/>
  <c r="C87" i="9"/>
  <c r="B88" i="9"/>
  <c r="C88" i="9"/>
  <c r="B89" i="9"/>
  <c r="C89" i="9"/>
  <c r="B90" i="9"/>
  <c r="C90" i="9"/>
  <c r="B91" i="9"/>
  <c r="C91" i="9"/>
  <c r="B92" i="9"/>
  <c r="C92" i="9"/>
  <c r="B93" i="9"/>
  <c r="C93" i="9"/>
  <c r="B94" i="9"/>
  <c r="C94" i="9"/>
  <c r="B95" i="9"/>
  <c r="C95" i="9"/>
  <c r="B96" i="9"/>
  <c r="C96" i="9"/>
  <c r="B97" i="9"/>
  <c r="C97" i="9"/>
  <c r="B98" i="9"/>
  <c r="C98" i="9"/>
  <c r="B99" i="9"/>
  <c r="C99" i="9"/>
  <c r="B100" i="9"/>
  <c r="C100" i="9"/>
  <c r="B101" i="9"/>
  <c r="C101" i="9"/>
  <c r="B102" i="9"/>
  <c r="C102" i="9"/>
  <c r="B103" i="9"/>
  <c r="C103" i="9"/>
  <c r="B104" i="9"/>
  <c r="C104" i="9"/>
  <c r="B105" i="9"/>
  <c r="C105" i="9"/>
  <c r="B106" i="9"/>
  <c r="C106" i="9"/>
  <c r="B107" i="9"/>
  <c r="C107" i="9"/>
  <c r="B108" i="9"/>
  <c r="C108" i="9"/>
  <c r="B109" i="9"/>
  <c r="C109" i="9"/>
  <c r="B110" i="9"/>
  <c r="C110" i="9"/>
  <c r="B111" i="9"/>
  <c r="C111" i="9"/>
  <c r="B112" i="9"/>
  <c r="C112" i="9"/>
  <c r="B113" i="9"/>
  <c r="C113" i="9"/>
  <c r="B114" i="9"/>
  <c r="C114" i="9"/>
  <c r="B115" i="9"/>
  <c r="C115" i="9"/>
  <c r="B116" i="9"/>
  <c r="C116" i="9"/>
  <c r="B117" i="9"/>
  <c r="C117" i="9"/>
  <c r="B118" i="9"/>
  <c r="C118" i="9"/>
  <c r="B119" i="9"/>
  <c r="C119" i="9"/>
  <c r="B120" i="9"/>
  <c r="C120" i="9"/>
  <c r="B121" i="9"/>
  <c r="C121" i="9"/>
  <c r="B122" i="9"/>
  <c r="C122" i="9"/>
  <c r="B123" i="9"/>
  <c r="C123" i="9"/>
  <c r="B124" i="9"/>
  <c r="C124" i="9"/>
  <c r="B125" i="9"/>
  <c r="C125" i="9"/>
  <c r="B126" i="9"/>
  <c r="C126" i="9"/>
  <c r="B127" i="9"/>
  <c r="C127" i="9"/>
  <c r="B128" i="9"/>
  <c r="C128" i="9"/>
  <c r="B129" i="9"/>
  <c r="C129" i="9"/>
  <c r="B130" i="9"/>
  <c r="C130" i="9"/>
  <c r="B131" i="9"/>
  <c r="C131" i="9"/>
  <c r="B132" i="9"/>
  <c r="C132" i="9"/>
  <c r="B133" i="9"/>
  <c r="C133" i="9"/>
  <c r="B134" i="9"/>
  <c r="C134" i="9"/>
  <c r="B135" i="9"/>
  <c r="C135" i="9"/>
  <c r="B136" i="9"/>
  <c r="C136" i="9"/>
  <c r="B137" i="9"/>
  <c r="C137" i="9"/>
  <c r="B138" i="9"/>
  <c r="C138" i="9"/>
  <c r="B139" i="9"/>
  <c r="C139" i="9"/>
  <c r="B140" i="9"/>
  <c r="C140" i="9"/>
  <c r="B141" i="9"/>
  <c r="C141" i="9"/>
  <c r="B142" i="9"/>
  <c r="C142" i="9"/>
  <c r="B143" i="9"/>
  <c r="C143" i="9"/>
  <c r="B144" i="9"/>
  <c r="C144" i="9"/>
  <c r="B145" i="9"/>
  <c r="C145" i="9"/>
  <c r="B146" i="9"/>
  <c r="C146" i="9"/>
  <c r="B147" i="9"/>
  <c r="C147" i="9"/>
  <c r="B148" i="9"/>
  <c r="C148" i="9"/>
  <c r="B149" i="9"/>
  <c r="C149" i="9"/>
  <c r="B150" i="9"/>
  <c r="C150" i="9"/>
  <c r="B151" i="9"/>
  <c r="C151" i="9"/>
  <c r="B152" i="9"/>
  <c r="C152" i="9"/>
  <c r="B153" i="9"/>
  <c r="C153" i="9"/>
  <c r="B154" i="9"/>
  <c r="C154" i="9"/>
  <c r="B155" i="9"/>
  <c r="C155" i="9"/>
  <c r="B156" i="9"/>
  <c r="C156" i="9"/>
  <c r="B157" i="9"/>
  <c r="C157" i="9"/>
  <c r="B158" i="9"/>
  <c r="C158" i="9"/>
  <c r="B159" i="9"/>
  <c r="C159" i="9"/>
  <c r="B160" i="9"/>
  <c r="C160" i="9"/>
  <c r="B161" i="9"/>
  <c r="C161" i="9"/>
  <c r="B162" i="9"/>
  <c r="C162" i="9"/>
  <c r="B163" i="9"/>
  <c r="C163" i="9"/>
  <c r="B164" i="9"/>
  <c r="C164" i="9"/>
  <c r="B165" i="9"/>
  <c r="C165" i="9"/>
  <c r="B166" i="9"/>
  <c r="C166" i="9"/>
  <c r="B167" i="9"/>
  <c r="C167" i="9"/>
  <c r="B168" i="9"/>
  <c r="C168" i="9"/>
  <c r="B169" i="9"/>
  <c r="C169" i="9"/>
  <c r="B170" i="9"/>
  <c r="C170" i="9"/>
  <c r="B171" i="9"/>
  <c r="C171" i="9"/>
  <c r="B172" i="9"/>
  <c r="C172" i="9"/>
  <c r="B173" i="9"/>
  <c r="C173" i="9"/>
  <c r="B174" i="9"/>
  <c r="C174" i="9"/>
  <c r="B175" i="9"/>
  <c r="C175" i="9"/>
  <c r="B176" i="9"/>
  <c r="C176" i="9"/>
  <c r="B177" i="9"/>
  <c r="C177" i="9"/>
  <c r="B178" i="9"/>
  <c r="C178" i="9"/>
  <c r="B179" i="9"/>
  <c r="C179" i="9"/>
  <c r="B180" i="9"/>
  <c r="C180" i="9"/>
  <c r="B181" i="9"/>
  <c r="C181" i="9"/>
  <c r="B182" i="9"/>
  <c r="C182" i="9"/>
  <c r="B183" i="9"/>
  <c r="C183" i="9"/>
  <c r="B184" i="9"/>
  <c r="C184" i="9"/>
  <c r="B185" i="9"/>
  <c r="C185" i="9"/>
  <c r="B186" i="9"/>
  <c r="C186" i="9"/>
  <c r="B187" i="9"/>
  <c r="C187" i="9"/>
  <c r="B188" i="9"/>
  <c r="C188" i="9"/>
  <c r="B189" i="9"/>
  <c r="C189" i="9"/>
  <c r="B190" i="9"/>
  <c r="C190" i="9"/>
  <c r="B191" i="9"/>
  <c r="C191" i="9"/>
  <c r="B192" i="9"/>
  <c r="C192" i="9"/>
  <c r="B193" i="9"/>
  <c r="C193" i="9"/>
  <c r="B194" i="9"/>
  <c r="C194" i="9"/>
  <c r="B195" i="9"/>
  <c r="C195" i="9"/>
  <c r="B196" i="9"/>
  <c r="C196" i="9"/>
  <c r="B197" i="9"/>
  <c r="C197" i="9"/>
  <c r="B198" i="9"/>
  <c r="C198" i="9"/>
  <c r="B199" i="9"/>
  <c r="C199" i="9"/>
  <c r="B200" i="9"/>
  <c r="C200" i="9"/>
  <c r="B201" i="9"/>
  <c r="C201" i="9"/>
  <c r="B202" i="9"/>
  <c r="C202" i="9"/>
  <c r="B203" i="9"/>
  <c r="C203" i="9"/>
  <c r="B204" i="9"/>
  <c r="C204" i="9"/>
  <c r="B205" i="9"/>
  <c r="C205" i="9"/>
  <c r="B206" i="9"/>
  <c r="C206" i="9"/>
  <c r="B207" i="9"/>
  <c r="C207" i="9"/>
  <c r="B208" i="9"/>
  <c r="C208" i="9"/>
  <c r="B209" i="9"/>
  <c r="C209" i="9"/>
  <c r="B210" i="9"/>
  <c r="C210" i="9"/>
  <c r="B211" i="9"/>
  <c r="C211" i="9"/>
  <c r="B212" i="9"/>
  <c r="C212" i="9"/>
  <c r="B213" i="9"/>
  <c r="C213" i="9"/>
  <c r="B214" i="9"/>
  <c r="C214" i="9"/>
  <c r="B215" i="9"/>
  <c r="C215" i="9"/>
  <c r="B216" i="9"/>
  <c r="C216" i="9"/>
  <c r="B217" i="9"/>
  <c r="C217" i="9"/>
  <c r="B218" i="9"/>
  <c r="C218" i="9"/>
  <c r="B219" i="9"/>
  <c r="C219" i="9"/>
  <c r="B220" i="9"/>
  <c r="C220" i="9"/>
  <c r="B221" i="9"/>
  <c r="C221" i="9"/>
  <c r="B222" i="9"/>
  <c r="C222" i="9"/>
  <c r="B223" i="9"/>
  <c r="C223" i="9"/>
  <c r="B224" i="9"/>
  <c r="C224" i="9"/>
  <c r="B225" i="9"/>
  <c r="C225" i="9"/>
  <c r="B226" i="9"/>
  <c r="C226" i="9"/>
  <c r="B227" i="9"/>
  <c r="C227" i="9"/>
  <c r="B228" i="9"/>
  <c r="C228" i="9"/>
  <c r="B229" i="9"/>
  <c r="C229" i="9"/>
  <c r="B230" i="9"/>
  <c r="C230" i="9"/>
  <c r="B231" i="9"/>
  <c r="C231" i="9"/>
  <c r="B232" i="9"/>
  <c r="C232" i="9"/>
  <c r="B233" i="9"/>
  <c r="C233" i="9"/>
  <c r="B234" i="9"/>
  <c r="C234" i="9"/>
  <c r="B235" i="9"/>
  <c r="C235" i="9"/>
  <c r="B236" i="9"/>
  <c r="C236" i="9"/>
  <c r="B237" i="9"/>
  <c r="C237" i="9"/>
  <c r="B238" i="9"/>
  <c r="C238" i="9"/>
  <c r="B239" i="9"/>
  <c r="C239" i="9"/>
  <c r="B240" i="9"/>
  <c r="C240" i="9"/>
  <c r="B241" i="9"/>
  <c r="C241" i="9"/>
  <c r="B242" i="9"/>
  <c r="C242" i="9"/>
  <c r="B243" i="9"/>
  <c r="C243" i="9"/>
  <c r="B244" i="9"/>
  <c r="C244" i="9"/>
  <c r="B245" i="9"/>
  <c r="C245" i="9"/>
  <c r="B246" i="9"/>
  <c r="C246" i="9"/>
  <c r="B247" i="9"/>
  <c r="C247" i="9"/>
  <c r="B248" i="9"/>
  <c r="C248" i="9"/>
  <c r="B249" i="9"/>
  <c r="C249" i="9"/>
  <c r="B250" i="9"/>
  <c r="C250" i="9"/>
  <c r="B251" i="9"/>
  <c r="C251" i="9"/>
  <c r="B252" i="9"/>
  <c r="C252" i="9"/>
  <c r="B253" i="9"/>
  <c r="C253" i="9"/>
  <c r="B254" i="9"/>
  <c r="C254" i="9"/>
  <c r="B255" i="9"/>
  <c r="C255" i="9"/>
  <c r="B256" i="9"/>
  <c r="C256" i="9"/>
  <c r="B257" i="9"/>
  <c r="C257" i="9"/>
  <c r="B258" i="9"/>
  <c r="C258" i="9"/>
  <c r="B259" i="9"/>
  <c r="C259" i="9"/>
  <c r="B260" i="9"/>
  <c r="C260" i="9"/>
  <c r="B261" i="9"/>
  <c r="C261" i="9"/>
  <c r="B262" i="9"/>
  <c r="C262" i="9"/>
  <c r="B263" i="9"/>
  <c r="C263" i="9"/>
  <c r="B264" i="9"/>
  <c r="C264" i="9"/>
  <c r="B265" i="9"/>
  <c r="C265" i="9"/>
  <c r="B266" i="9"/>
  <c r="C266" i="9"/>
  <c r="B267" i="9"/>
  <c r="C267" i="9"/>
  <c r="B268" i="9"/>
  <c r="C268" i="9"/>
  <c r="B269" i="9"/>
  <c r="C269" i="9"/>
  <c r="B270" i="9"/>
  <c r="C270" i="9"/>
  <c r="B271" i="9"/>
  <c r="C271" i="9"/>
  <c r="B272" i="9"/>
  <c r="C272" i="9"/>
  <c r="B273" i="9"/>
  <c r="C273" i="9"/>
  <c r="B274" i="9"/>
  <c r="C274" i="9"/>
  <c r="B275" i="9"/>
  <c r="C275" i="9"/>
  <c r="B276" i="9"/>
  <c r="C276" i="9"/>
  <c r="B277" i="9"/>
  <c r="C277" i="9"/>
  <c r="B278" i="9"/>
  <c r="C278" i="9"/>
  <c r="B279" i="9"/>
  <c r="C279" i="9"/>
  <c r="B280" i="9"/>
  <c r="C280" i="9"/>
  <c r="B281" i="9"/>
  <c r="C281" i="9"/>
  <c r="B282" i="9"/>
  <c r="C282" i="9"/>
  <c r="B283" i="9"/>
  <c r="C283" i="9"/>
  <c r="B284" i="9"/>
  <c r="C284" i="9"/>
  <c r="B285" i="9"/>
  <c r="C285" i="9"/>
  <c r="B286" i="9"/>
  <c r="C286" i="9"/>
  <c r="B287" i="9"/>
  <c r="C287" i="9"/>
  <c r="B288" i="9"/>
  <c r="C288" i="9"/>
  <c r="B289" i="9"/>
  <c r="C289" i="9"/>
  <c r="B290" i="9"/>
  <c r="C290" i="9"/>
  <c r="B291" i="9"/>
  <c r="C291" i="9"/>
  <c r="B292" i="9"/>
  <c r="C292" i="9"/>
  <c r="B293" i="9"/>
  <c r="C293" i="9"/>
  <c r="B294" i="9"/>
  <c r="C294" i="9"/>
  <c r="B295" i="9"/>
  <c r="C295" i="9"/>
  <c r="B296" i="9"/>
  <c r="C296" i="9"/>
  <c r="B297" i="9"/>
  <c r="C297" i="9"/>
  <c r="B298" i="9"/>
  <c r="C298" i="9"/>
  <c r="B299" i="9"/>
  <c r="C299" i="9"/>
  <c r="B300" i="9"/>
  <c r="C300" i="9"/>
  <c r="B301" i="9"/>
  <c r="C301" i="9"/>
  <c r="B302" i="9"/>
  <c r="C302" i="9"/>
  <c r="B303" i="9"/>
  <c r="C303" i="9"/>
  <c r="B304" i="9"/>
  <c r="C304" i="9"/>
  <c r="B305" i="9"/>
  <c r="C305" i="9"/>
  <c r="B306" i="9"/>
  <c r="C306" i="9"/>
  <c r="B307" i="9"/>
  <c r="C307" i="9"/>
  <c r="B308" i="9"/>
  <c r="C308" i="9"/>
  <c r="B309" i="9"/>
  <c r="C309" i="9"/>
  <c r="B310" i="9"/>
  <c r="C310" i="9"/>
  <c r="B311" i="9"/>
  <c r="C311" i="9"/>
  <c r="B312" i="9"/>
  <c r="C312" i="9"/>
  <c r="B313" i="9"/>
  <c r="C313" i="9"/>
  <c r="B314" i="9"/>
  <c r="C314" i="9"/>
  <c r="B315" i="9"/>
  <c r="C315" i="9"/>
  <c r="B316" i="9"/>
  <c r="C316" i="9"/>
  <c r="B317" i="9"/>
  <c r="C317" i="9"/>
  <c r="B318" i="9"/>
  <c r="C318" i="9"/>
  <c r="B319" i="9"/>
  <c r="C319" i="9"/>
  <c r="B320" i="9"/>
  <c r="C320" i="9"/>
  <c r="B321" i="9"/>
  <c r="C321" i="9"/>
  <c r="B322" i="9"/>
  <c r="C322" i="9"/>
  <c r="B323" i="9"/>
  <c r="C323" i="9"/>
  <c r="B324" i="9"/>
  <c r="C324" i="9"/>
  <c r="B325" i="9"/>
  <c r="C325" i="9"/>
  <c r="B326" i="9"/>
  <c r="C326" i="9"/>
  <c r="B327" i="9"/>
  <c r="C327" i="9"/>
  <c r="B328" i="9"/>
  <c r="C328" i="9"/>
  <c r="B329" i="9"/>
  <c r="C329" i="9"/>
  <c r="B330" i="9"/>
  <c r="C330" i="9"/>
  <c r="B331" i="9"/>
  <c r="C331" i="9"/>
  <c r="B332" i="9"/>
  <c r="C332" i="9"/>
  <c r="B333" i="9"/>
  <c r="C333" i="9"/>
  <c r="B334" i="9"/>
  <c r="C334" i="9"/>
  <c r="B335" i="9"/>
  <c r="C335" i="9"/>
  <c r="B336" i="9"/>
  <c r="C336" i="9"/>
  <c r="B337" i="9"/>
  <c r="C337" i="9"/>
  <c r="B338" i="9"/>
  <c r="C338" i="9"/>
  <c r="B339" i="9"/>
  <c r="C339" i="9"/>
  <c r="B340" i="9"/>
  <c r="C340" i="9"/>
  <c r="B341" i="9"/>
  <c r="C341" i="9"/>
  <c r="B342" i="9"/>
  <c r="C342" i="9"/>
  <c r="B343" i="9"/>
  <c r="C343" i="9"/>
  <c r="B344" i="9"/>
  <c r="C344" i="9"/>
  <c r="B345" i="9"/>
  <c r="C345" i="9"/>
  <c r="B346" i="9"/>
  <c r="C346" i="9"/>
  <c r="B347" i="9"/>
  <c r="C347" i="9"/>
  <c r="B348" i="9"/>
  <c r="C348" i="9"/>
  <c r="B349" i="9"/>
  <c r="C349" i="9"/>
  <c r="B350" i="9"/>
  <c r="C350" i="9"/>
  <c r="B351" i="9"/>
  <c r="C351" i="9"/>
  <c r="B352" i="9"/>
  <c r="C352" i="9"/>
  <c r="B353" i="9"/>
  <c r="C353" i="9"/>
  <c r="B354" i="9"/>
  <c r="C354" i="9"/>
  <c r="B355" i="9"/>
  <c r="C355" i="9"/>
  <c r="B356" i="9"/>
  <c r="C356" i="9"/>
  <c r="B357" i="9"/>
  <c r="C357" i="9"/>
  <c r="B358" i="9"/>
  <c r="C358" i="9"/>
  <c r="B359" i="9"/>
  <c r="C359" i="9"/>
  <c r="B360" i="9"/>
  <c r="C360" i="9"/>
  <c r="B361" i="9"/>
  <c r="C361" i="9"/>
  <c r="B362" i="9"/>
  <c r="C362" i="9"/>
  <c r="B363" i="9"/>
  <c r="C363" i="9"/>
  <c r="B364" i="9"/>
  <c r="C364" i="9"/>
  <c r="B365" i="9"/>
  <c r="C365" i="9"/>
  <c r="B366" i="9"/>
  <c r="C366" i="9"/>
  <c r="B367" i="9"/>
  <c r="C367" i="9"/>
  <c r="B368" i="9"/>
  <c r="C368" i="9"/>
  <c r="B369" i="9"/>
  <c r="C369" i="9"/>
  <c r="B370" i="9"/>
  <c r="C370" i="9"/>
  <c r="B371" i="9"/>
  <c r="C371" i="9"/>
  <c r="B372" i="9"/>
  <c r="C372" i="9"/>
  <c r="B373" i="9"/>
  <c r="C373" i="9"/>
  <c r="B374" i="9"/>
  <c r="C374" i="9"/>
  <c r="B375" i="9"/>
  <c r="C375" i="9"/>
  <c r="B376" i="9"/>
  <c r="C376" i="9"/>
  <c r="B377" i="9"/>
  <c r="C377" i="9"/>
  <c r="B378" i="9"/>
  <c r="C378" i="9"/>
  <c r="B379" i="9"/>
  <c r="C379" i="9"/>
  <c r="B380" i="9"/>
  <c r="C380" i="9"/>
  <c r="B381" i="9"/>
  <c r="C381" i="9"/>
  <c r="B382" i="9"/>
  <c r="C382" i="9"/>
  <c r="B383" i="9"/>
  <c r="C383" i="9"/>
  <c r="B384" i="9"/>
  <c r="C384" i="9"/>
  <c r="B385" i="9"/>
  <c r="C385" i="9"/>
  <c r="B386" i="9"/>
  <c r="C386" i="9"/>
  <c r="B387" i="9"/>
  <c r="C387" i="9"/>
  <c r="B388" i="9"/>
  <c r="C388" i="9"/>
  <c r="B389" i="9"/>
  <c r="C389" i="9"/>
  <c r="B390" i="9"/>
  <c r="C390" i="9"/>
  <c r="B391" i="9"/>
  <c r="C391" i="9"/>
  <c r="B392" i="9"/>
  <c r="C392" i="9"/>
  <c r="B393" i="9"/>
  <c r="C393" i="9"/>
  <c r="B394" i="9"/>
  <c r="C394" i="9"/>
  <c r="B395" i="9"/>
  <c r="C395" i="9"/>
  <c r="B396" i="9"/>
  <c r="C396" i="9"/>
  <c r="B397" i="9"/>
  <c r="C397" i="9"/>
  <c r="B398" i="9"/>
  <c r="C398" i="9"/>
  <c r="B399" i="9"/>
  <c r="C399" i="9"/>
  <c r="B400" i="9"/>
  <c r="C400" i="9"/>
  <c r="B401" i="9"/>
  <c r="C401" i="9"/>
  <c r="B402" i="9"/>
  <c r="C402" i="9"/>
  <c r="B403" i="9"/>
  <c r="C403" i="9"/>
  <c r="B404" i="9"/>
  <c r="C404" i="9"/>
  <c r="B405" i="9"/>
  <c r="C405" i="9"/>
  <c r="B406" i="9"/>
  <c r="C406" i="9"/>
  <c r="B407" i="9"/>
  <c r="C407" i="9"/>
  <c r="B408" i="9"/>
  <c r="C408" i="9"/>
  <c r="B409" i="9"/>
  <c r="C409" i="9"/>
  <c r="B410" i="9"/>
  <c r="C410" i="9"/>
  <c r="B411" i="9"/>
  <c r="C411" i="9"/>
  <c r="B412" i="9"/>
  <c r="C412" i="9"/>
  <c r="B413" i="9"/>
  <c r="C413" i="9"/>
  <c r="B414" i="9"/>
  <c r="C414" i="9"/>
  <c r="B415" i="9"/>
  <c r="C415" i="9"/>
  <c r="B416" i="9"/>
  <c r="C416" i="9"/>
  <c r="B417" i="9"/>
  <c r="C417" i="9"/>
  <c r="B418" i="9"/>
  <c r="C418" i="9"/>
  <c r="B419" i="9"/>
  <c r="C419" i="9"/>
  <c r="B420" i="9"/>
  <c r="C420" i="9"/>
  <c r="B421" i="9"/>
  <c r="C421" i="9"/>
  <c r="B422" i="9"/>
  <c r="C422" i="9"/>
  <c r="B423" i="9"/>
  <c r="C423" i="9"/>
  <c r="B424" i="9"/>
  <c r="C424" i="9"/>
  <c r="B425" i="9"/>
  <c r="C425" i="9"/>
  <c r="B426" i="9"/>
  <c r="C426" i="9"/>
  <c r="B427" i="9"/>
  <c r="C427" i="9"/>
  <c r="B428" i="9"/>
  <c r="C428" i="9"/>
  <c r="B429" i="9"/>
  <c r="C429" i="9"/>
  <c r="B430" i="9"/>
  <c r="C430" i="9"/>
  <c r="B431" i="9"/>
  <c r="C431" i="9"/>
  <c r="B432" i="9"/>
  <c r="C432" i="9"/>
  <c r="B433" i="9"/>
  <c r="C433" i="9"/>
  <c r="B434" i="9"/>
  <c r="C434" i="9"/>
  <c r="B435" i="9"/>
  <c r="C435" i="9"/>
  <c r="B436" i="9"/>
  <c r="C436" i="9"/>
  <c r="B437" i="9"/>
  <c r="C437" i="9"/>
  <c r="B438" i="9"/>
  <c r="C438" i="9"/>
  <c r="B439" i="9"/>
  <c r="C439" i="9"/>
  <c r="B440" i="9"/>
  <c r="C440" i="9"/>
  <c r="B441" i="9"/>
  <c r="C441" i="9"/>
  <c r="B442" i="9"/>
  <c r="C442" i="9"/>
  <c r="B443" i="9"/>
  <c r="C443" i="9"/>
  <c r="B444" i="9"/>
  <c r="C444" i="9"/>
  <c r="B445" i="9"/>
  <c r="C445" i="9"/>
  <c r="B446" i="9"/>
  <c r="C446" i="9"/>
  <c r="B447" i="9"/>
  <c r="C447" i="9"/>
  <c r="B448" i="9"/>
  <c r="C448" i="9"/>
  <c r="B449" i="9"/>
  <c r="C449" i="9"/>
  <c r="B450" i="9"/>
  <c r="C450" i="9"/>
  <c r="B451" i="9"/>
  <c r="C451" i="9"/>
  <c r="B452" i="9"/>
  <c r="C452" i="9"/>
  <c r="B453" i="9"/>
  <c r="C453" i="9"/>
  <c r="B454" i="9"/>
  <c r="C454" i="9"/>
  <c r="B455" i="9"/>
  <c r="C455" i="9"/>
  <c r="B456" i="9"/>
  <c r="C456" i="9"/>
  <c r="B457" i="9"/>
  <c r="C457" i="9"/>
  <c r="B458" i="9"/>
  <c r="C458" i="9"/>
  <c r="B459" i="9"/>
  <c r="C459" i="9"/>
  <c r="B460" i="9"/>
  <c r="C460" i="9"/>
  <c r="B461" i="9"/>
  <c r="C461" i="9"/>
  <c r="B462" i="9"/>
  <c r="C462" i="9"/>
  <c r="B463" i="9"/>
  <c r="C463" i="9"/>
  <c r="B464" i="9"/>
  <c r="C464" i="9"/>
  <c r="B465" i="9"/>
  <c r="C465" i="9"/>
  <c r="B466" i="9"/>
  <c r="C466" i="9"/>
  <c r="B467" i="9"/>
  <c r="C467" i="9"/>
  <c r="B468" i="9"/>
  <c r="C468" i="9"/>
  <c r="B469" i="9"/>
  <c r="C469" i="9"/>
  <c r="B470" i="9"/>
  <c r="C470" i="9"/>
  <c r="B471" i="9"/>
  <c r="C471" i="9"/>
  <c r="B472" i="9"/>
  <c r="C472" i="9"/>
  <c r="B473" i="9"/>
  <c r="C473" i="9"/>
  <c r="B474" i="9"/>
  <c r="C474" i="9"/>
  <c r="B475" i="9"/>
  <c r="C475" i="9"/>
  <c r="B476" i="9"/>
  <c r="C476" i="9"/>
  <c r="B477" i="9"/>
  <c r="C477" i="9"/>
  <c r="B478" i="9"/>
  <c r="C478" i="9"/>
  <c r="B479" i="9"/>
  <c r="C479" i="9"/>
  <c r="B480" i="9"/>
  <c r="C480" i="9"/>
  <c r="B481" i="9"/>
  <c r="C481" i="9"/>
  <c r="B482" i="9"/>
  <c r="C482" i="9"/>
  <c r="B483" i="9"/>
  <c r="C483" i="9"/>
  <c r="B484" i="9"/>
  <c r="C484" i="9"/>
  <c r="B485" i="9"/>
  <c r="C485" i="9"/>
  <c r="B486" i="9"/>
  <c r="C486" i="9"/>
  <c r="B487" i="9"/>
  <c r="C487" i="9"/>
  <c r="B488" i="9"/>
  <c r="C488" i="9"/>
  <c r="B489" i="9"/>
  <c r="C489" i="9"/>
  <c r="B490" i="9"/>
  <c r="C490" i="9"/>
  <c r="B491" i="9"/>
  <c r="C491" i="9"/>
  <c r="B492" i="9"/>
  <c r="C492" i="9"/>
  <c r="B493" i="9"/>
  <c r="C493" i="9"/>
  <c r="B494" i="9"/>
  <c r="C494" i="9"/>
  <c r="B495" i="9"/>
  <c r="C495" i="9"/>
  <c r="B496" i="9"/>
  <c r="C496" i="9"/>
  <c r="B497" i="9"/>
  <c r="C497" i="9"/>
  <c r="B498" i="9"/>
  <c r="C498" i="9"/>
  <c r="B499" i="9"/>
  <c r="C499" i="9"/>
  <c r="B500" i="9"/>
  <c r="C500" i="9"/>
  <c r="B31" i="7"/>
  <c r="C31" i="7"/>
  <c r="D31" i="7"/>
  <c r="B32" i="7"/>
  <c r="C32" i="7"/>
  <c r="D32" i="7"/>
  <c r="B33" i="7"/>
  <c r="C33" i="7"/>
  <c r="D33" i="7"/>
  <c r="B34" i="7"/>
  <c r="C34" i="7"/>
  <c r="D34" i="7"/>
  <c r="B35" i="7"/>
  <c r="C35" i="7"/>
  <c r="D35" i="7"/>
  <c r="B36" i="7"/>
  <c r="C36" i="7"/>
  <c r="D36" i="7"/>
  <c r="B37" i="7"/>
  <c r="C37" i="7"/>
  <c r="D37" i="7"/>
  <c r="B38" i="7"/>
  <c r="C38" i="7"/>
  <c r="D38" i="7"/>
  <c r="B39" i="7"/>
  <c r="C39" i="7"/>
  <c r="D39" i="7"/>
  <c r="B40" i="7"/>
  <c r="C40" i="7"/>
  <c r="D40" i="7"/>
  <c r="B41" i="7"/>
  <c r="C41" i="7"/>
  <c r="D41" i="7"/>
  <c r="B42" i="7"/>
  <c r="C42" i="7"/>
  <c r="D42" i="7"/>
  <c r="B43" i="7"/>
  <c r="C43" i="7"/>
  <c r="D43" i="7"/>
  <c r="B44" i="7"/>
  <c r="C44" i="7"/>
  <c r="D44" i="7"/>
  <c r="B45" i="7"/>
  <c r="C45" i="7"/>
  <c r="D45" i="7"/>
  <c r="B46" i="7"/>
  <c r="C46" i="7"/>
  <c r="D46" i="7"/>
  <c r="B47" i="7"/>
  <c r="C47" i="7"/>
  <c r="D47" i="7"/>
  <c r="B48" i="7"/>
  <c r="C48" i="7"/>
  <c r="D48" i="7"/>
  <c r="B49" i="7"/>
  <c r="C49" i="7"/>
  <c r="D49" i="7"/>
  <c r="B50" i="7"/>
  <c r="C50" i="7"/>
  <c r="D50" i="7"/>
  <c r="B51" i="7"/>
  <c r="C51" i="7"/>
  <c r="D51" i="7"/>
  <c r="B52" i="7"/>
  <c r="C52" i="7"/>
  <c r="D52" i="7"/>
  <c r="B53" i="7"/>
  <c r="C53" i="7"/>
  <c r="D53" i="7"/>
  <c r="B54" i="7"/>
  <c r="C54" i="7"/>
  <c r="D54" i="7"/>
  <c r="B55" i="7"/>
  <c r="C55" i="7"/>
  <c r="D55" i="7"/>
  <c r="B56" i="7"/>
  <c r="C56" i="7"/>
  <c r="D56" i="7"/>
  <c r="B57" i="7"/>
  <c r="C57" i="7"/>
  <c r="D57" i="7"/>
  <c r="B58" i="7"/>
  <c r="C58" i="7"/>
  <c r="D58" i="7"/>
  <c r="B59" i="7"/>
  <c r="C59" i="7"/>
  <c r="D59" i="7"/>
  <c r="B60" i="7"/>
  <c r="C60" i="7"/>
  <c r="D60" i="7"/>
  <c r="B61" i="7"/>
  <c r="C61" i="7"/>
  <c r="D61" i="7"/>
  <c r="B62" i="7"/>
  <c r="C62" i="7"/>
  <c r="D62" i="7"/>
  <c r="B63" i="7"/>
  <c r="C63" i="7"/>
  <c r="D63" i="7"/>
  <c r="B64" i="7"/>
  <c r="C64" i="7"/>
  <c r="D64" i="7"/>
  <c r="B65" i="7"/>
  <c r="C65" i="7"/>
  <c r="D65" i="7"/>
  <c r="B66" i="7"/>
  <c r="C66" i="7"/>
  <c r="D66" i="7"/>
  <c r="B67" i="7"/>
  <c r="C67" i="7"/>
  <c r="D67" i="7"/>
  <c r="B68" i="7"/>
  <c r="C68" i="7"/>
  <c r="D68" i="7"/>
  <c r="B69" i="7"/>
  <c r="C69" i="7"/>
  <c r="D69" i="7"/>
  <c r="B70" i="7"/>
  <c r="C70" i="7"/>
  <c r="D70" i="7"/>
  <c r="B71" i="7"/>
  <c r="C71" i="7"/>
  <c r="D71" i="7"/>
  <c r="B72" i="7"/>
  <c r="C72" i="7"/>
  <c r="D72" i="7"/>
  <c r="B73" i="7"/>
  <c r="C73" i="7"/>
  <c r="D73" i="7"/>
  <c r="B74" i="7"/>
  <c r="C74" i="7"/>
  <c r="D74" i="7"/>
  <c r="B75" i="7"/>
  <c r="C75" i="7"/>
  <c r="D75" i="7"/>
  <c r="B76" i="7"/>
  <c r="C76" i="7"/>
  <c r="D76" i="7"/>
  <c r="B77" i="7"/>
  <c r="C77" i="7"/>
  <c r="D77" i="7"/>
  <c r="B78" i="7"/>
  <c r="C78" i="7"/>
  <c r="D78" i="7"/>
  <c r="B79" i="7"/>
  <c r="C79" i="7"/>
  <c r="D79" i="7"/>
  <c r="B80" i="7"/>
  <c r="C80" i="7"/>
  <c r="D80" i="7"/>
  <c r="B81" i="7"/>
  <c r="C81" i="7"/>
  <c r="D81" i="7"/>
  <c r="B82" i="7"/>
  <c r="C82" i="7"/>
  <c r="D82" i="7"/>
  <c r="B83" i="7"/>
  <c r="C83" i="7"/>
  <c r="D83" i="7"/>
  <c r="B84" i="7"/>
  <c r="C84" i="7"/>
  <c r="D84" i="7"/>
  <c r="B85" i="7"/>
  <c r="C85" i="7"/>
  <c r="D85" i="7"/>
  <c r="B86" i="7"/>
  <c r="C86" i="7"/>
  <c r="D86" i="7"/>
  <c r="B87" i="7"/>
  <c r="C87" i="7"/>
  <c r="D87" i="7"/>
  <c r="B88" i="7"/>
  <c r="C88" i="7"/>
  <c r="D88" i="7"/>
  <c r="B89" i="7"/>
  <c r="C89" i="7"/>
  <c r="D89" i="7"/>
  <c r="B90" i="7"/>
  <c r="C90" i="7"/>
  <c r="D90" i="7"/>
  <c r="B91" i="7"/>
  <c r="C91" i="7"/>
  <c r="D91" i="7"/>
  <c r="B92" i="7"/>
  <c r="C92" i="7"/>
  <c r="D92" i="7"/>
  <c r="B93" i="7"/>
  <c r="C93" i="7"/>
  <c r="D93" i="7"/>
  <c r="B94" i="7"/>
  <c r="C94" i="7"/>
  <c r="D94" i="7"/>
  <c r="B95" i="7"/>
  <c r="C95" i="7"/>
  <c r="D95" i="7"/>
  <c r="B96" i="7"/>
  <c r="C96" i="7"/>
  <c r="D96" i="7"/>
  <c r="B97" i="7"/>
  <c r="C97" i="7"/>
  <c r="D97" i="7"/>
  <c r="B98" i="7"/>
  <c r="C98" i="7"/>
  <c r="D98" i="7"/>
  <c r="B99" i="7"/>
  <c r="C99" i="7"/>
  <c r="D99" i="7"/>
  <c r="B100" i="7"/>
  <c r="C100" i="7"/>
  <c r="D100" i="7"/>
  <c r="B101" i="7"/>
  <c r="C101" i="7"/>
  <c r="D101" i="7"/>
  <c r="B102" i="7"/>
  <c r="C102" i="7"/>
  <c r="D102" i="7"/>
  <c r="B103" i="7"/>
  <c r="C103" i="7"/>
  <c r="D103" i="7"/>
  <c r="B104" i="7"/>
  <c r="C104" i="7"/>
  <c r="D104" i="7"/>
  <c r="B105" i="7"/>
  <c r="C105" i="7"/>
  <c r="D105" i="7"/>
  <c r="B106" i="7"/>
  <c r="C106" i="7"/>
  <c r="D106" i="7"/>
  <c r="B107" i="7"/>
  <c r="C107" i="7"/>
  <c r="D107" i="7"/>
  <c r="B108" i="7"/>
  <c r="C108" i="7"/>
  <c r="D108" i="7"/>
  <c r="B109" i="7"/>
  <c r="C109" i="7"/>
  <c r="D109" i="7"/>
  <c r="B110" i="7"/>
  <c r="C110" i="7"/>
  <c r="D110" i="7"/>
  <c r="B111" i="7"/>
  <c r="C111" i="7"/>
  <c r="D111" i="7"/>
  <c r="B112" i="7"/>
  <c r="C112" i="7"/>
  <c r="D112" i="7"/>
  <c r="B113" i="7"/>
  <c r="C113" i="7"/>
  <c r="D113" i="7"/>
  <c r="B114" i="7"/>
  <c r="C114" i="7"/>
  <c r="D114" i="7"/>
  <c r="B115" i="7"/>
  <c r="C115" i="7"/>
  <c r="D115" i="7"/>
  <c r="B116" i="7"/>
  <c r="C116" i="7"/>
  <c r="D116" i="7"/>
  <c r="B117" i="7"/>
  <c r="C117" i="7"/>
  <c r="D117" i="7"/>
  <c r="B118" i="7"/>
  <c r="C118" i="7"/>
  <c r="D118" i="7"/>
  <c r="B119" i="7"/>
  <c r="C119" i="7"/>
  <c r="D119" i="7"/>
  <c r="B120" i="7"/>
  <c r="C120" i="7"/>
  <c r="D120" i="7"/>
  <c r="B121" i="7"/>
  <c r="C121" i="7"/>
  <c r="D121" i="7"/>
  <c r="B122" i="7"/>
  <c r="C122" i="7"/>
  <c r="D122" i="7"/>
  <c r="B123" i="7"/>
  <c r="C123" i="7"/>
  <c r="D123" i="7"/>
  <c r="B124" i="7"/>
  <c r="C124" i="7"/>
  <c r="D124" i="7"/>
  <c r="B125" i="7"/>
  <c r="C125" i="7"/>
  <c r="D125" i="7"/>
  <c r="B126" i="7"/>
  <c r="C126" i="7"/>
  <c r="D126" i="7"/>
  <c r="B127" i="7"/>
  <c r="C127" i="7"/>
  <c r="D127" i="7"/>
  <c r="B128" i="7"/>
  <c r="C128" i="7"/>
  <c r="D128" i="7"/>
  <c r="B129" i="7"/>
  <c r="C129" i="7"/>
  <c r="D129" i="7"/>
  <c r="B130" i="7"/>
  <c r="C130" i="7"/>
  <c r="D130" i="7"/>
  <c r="B131" i="7"/>
  <c r="C131" i="7"/>
  <c r="D131" i="7"/>
  <c r="B132" i="7"/>
  <c r="C132" i="7"/>
  <c r="D132" i="7"/>
  <c r="B133" i="7"/>
  <c r="C133" i="7"/>
  <c r="D133" i="7"/>
  <c r="B134" i="7"/>
  <c r="C134" i="7"/>
  <c r="D134" i="7"/>
  <c r="B135" i="7"/>
  <c r="C135" i="7"/>
  <c r="D135" i="7"/>
  <c r="B136" i="7"/>
  <c r="C136" i="7"/>
  <c r="D136" i="7"/>
  <c r="B137" i="7"/>
  <c r="C137" i="7"/>
  <c r="D137" i="7"/>
  <c r="B138" i="7"/>
  <c r="C138" i="7"/>
  <c r="D138" i="7"/>
  <c r="B139" i="7"/>
  <c r="C139" i="7"/>
  <c r="D139" i="7"/>
  <c r="B140" i="7"/>
  <c r="C140" i="7"/>
  <c r="D140" i="7"/>
  <c r="B141" i="7"/>
  <c r="C141" i="7"/>
  <c r="D141" i="7"/>
  <c r="B142" i="7"/>
  <c r="C142" i="7"/>
  <c r="D142" i="7"/>
  <c r="B143" i="7"/>
  <c r="C143" i="7"/>
  <c r="D143" i="7"/>
  <c r="B144" i="7"/>
  <c r="C144" i="7"/>
  <c r="D144" i="7"/>
  <c r="B145" i="7"/>
  <c r="C145" i="7"/>
  <c r="D145" i="7"/>
  <c r="B146" i="7"/>
  <c r="C146" i="7"/>
  <c r="D146" i="7"/>
  <c r="B147" i="7"/>
  <c r="C147" i="7"/>
  <c r="D147" i="7"/>
  <c r="B148" i="7"/>
  <c r="C148" i="7"/>
  <c r="D148" i="7"/>
  <c r="B149" i="7"/>
  <c r="C149" i="7"/>
  <c r="D149" i="7"/>
  <c r="B150" i="7"/>
  <c r="C150" i="7"/>
  <c r="D150" i="7"/>
  <c r="B151" i="7"/>
  <c r="C151" i="7"/>
  <c r="D151" i="7"/>
  <c r="B152" i="7"/>
  <c r="C152" i="7"/>
  <c r="D152" i="7"/>
  <c r="B153" i="7"/>
  <c r="C153" i="7"/>
  <c r="D153" i="7"/>
  <c r="B154" i="7"/>
  <c r="C154" i="7"/>
  <c r="D154" i="7"/>
  <c r="B155" i="7"/>
  <c r="C155" i="7"/>
  <c r="D155" i="7"/>
  <c r="B156" i="7"/>
  <c r="C156" i="7"/>
  <c r="D156" i="7"/>
  <c r="B157" i="7"/>
  <c r="C157" i="7"/>
  <c r="D157" i="7"/>
  <c r="B158" i="7"/>
  <c r="C158" i="7"/>
  <c r="D158" i="7"/>
  <c r="B159" i="7"/>
  <c r="C159" i="7"/>
  <c r="D159" i="7"/>
  <c r="B160" i="7"/>
  <c r="C160" i="7"/>
  <c r="D160" i="7"/>
  <c r="B161" i="7"/>
  <c r="C161" i="7"/>
  <c r="D161" i="7"/>
  <c r="B162" i="7"/>
  <c r="C162" i="7"/>
  <c r="D162" i="7"/>
  <c r="B163" i="7"/>
  <c r="C163" i="7"/>
  <c r="D163" i="7"/>
  <c r="B164" i="7"/>
  <c r="C164" i="7"/>
  <c r="D164" i="7"/>
  <c r="B165" i="7"/>
  <c r="C165" i="7"/>
  <c r="D165" i="7"/>
  <c r="B166" i="7"/>
  <c r="C166" i="7"/>
  <c r="D166" i="7"/>
  <c r="B167" i="7"/>
  <c r="C167" i="7"/>
  <c r="D167" i="7"/>
  <c r="B168" i="7"/>
  <c r="C168" i="7"/>
  <c r="D168" i="7"/>
  <c r="B169" i="7"/>
  <c r="C169" i="7"/>
  <c r="D169" i="7"/>
  <c r="B170" i="7"/>
  <c r="C170" i="7"/>
  <c r="D170" i="7"/>
  <c r="B171" i="7"/>
  <c r="C171" i="7"/>
  <c r="D171" i="7"/>
  <c r="B172" i="7"/>
  <c r="C172" i="7"/>
  <c r="D172" i="7"/>
  <c r="B173" i="7"/>
  <c r="C173" i="7"/>
  <c r="D173" i="7"/>
  <c r="B174" i="7"/>
  <c r="C174" i="7"/>
  <c r="D174" i="7"/>
  <c r="B175" i="7"/>
  <c r="C175" i="7"/>
  <c r="D175" i="7"/>
  <c r="B176" i="7"/>
  <c r="C176" i="7"/>
  <c r="D176" i="7"/>
  <c r="B177" i="7"/>
  <c r="C177" i="7"/>
  <c r="D177" i="7"/>
  <c r="B178" i="7"/>
  <c r="C178" i="7"/>
  <c r="D178" i="7"/>
  <c r="B179" i="7"/>
  <c r="C179" i="7"/>
  <c r="D179" i="7"/>
  <c r="B180" i="7"/>
  <c r="C180" i="7"/>
  <c r="D180" i="7"/>
  <c r="B181" i="7"/>
  <c r="C181" i="7"/>
  <c r="D181" i="7"/>
  <c r="B182" i="7"/>
  <c r="C182" i="7"/>
  <c r="D182" i="7"/>
  <c r="B183" i="7"/>
  <c r="C183" i="7"/>
  <c r="D183" i="7"/>
  <c r="B184" i="7"/>
  <c r="C184" i="7"/>
  <c r="D184" i="7"/>
  <c r="B185" i="7"/>
  <c r="C185" i="7"/>
  <c r="D185" i="7"/>
  <c r="B186" i="7"/>
  <c r="C186" i="7"/>
  <c r="D186" i="7"/>
  <c r="B187" i="7"/>
  <c r="C187" i="7"/>
  <c r="D187" i="7"/>
  <c r="B188" i="7"/>
  <c r="C188" i="7"/>
  <c r="D188" i="7"/>
  <c r="B189" i="7"/>
  <c r="C189" i="7"/>
  <c r="D189" i="7"/>
  <c r="B190" i="7"/>
  <c r="C190" i="7"/>
  <c r="D190" i="7"/>
  <c r="B191" i="7"/>
  <c r="C191" i="7"/>
  <c r="D191" i="7"/>
  <c r="B192" i="7"/>
  <c r="C192" i="7"/>
  <c r="D192" i="7"/>
  <c r="B193" i="7"/>
  <c r="C193" i="7"/>
  <c r="D193" i="7"/>
  <c r="B194" i="7"/>
  <c r="C194" i="7"/>
  <c r="D194" i="7"/>
  <c r="B195" i="7"/>
  <c r="C195" i="7"/>
  <c r="D195" i="7"/>
  <c r="B196" i="7"/>
  <c r="C196" i="7"/>
  <c r="D196" i="7"/>
  <c r="B197" i="7"/>
  <c r="C197" i="7"/>
  <c r="D197" i="7"/>
  <c r="B198" i="7"/>
  <c r="C198" i="7"/>
  <c r="D198" i="7"/>
  <c r="B199" i="7"/>
  <c r="C199" i="7"/>
  <c r="D199" i="7"/>
  <c r="B200" i="7"/>
  <c r="C200" i="7"/>
  <c r="D200" i="7"/>
  <c r="B201" i="7"/>
  <c r="C201" i="7"/>
  <c r="D201" i="7"/>
  <c r="B202" i="7"/>
  <c r="C202" i="7"/>
  <c r="D202" i="7"/>
  <c r="B203" i="7"/>
  <c r="C203" i="7"/>
  <c r="D203" i="7"/>
  <c r="B204" i="7"/>
  <c r="C204" i="7"/>
  <c r="D204" i="7"/>
  <c r="B205" i="7"/>
  <c r="C205" i="7"/>
  <c r="D205" i="7"/>
  <c r="B206" i="7"/>
  <c r="C206" i="7"/>
  <c r="D206" i="7"/>
  <c r="B207" i="7"/>
  <c r="C207" i="7"/>
  <c r="D207" i="7"/>
  <c r="B208" i="7"/>
  <c r="C208" i="7"/>
  <c r="D208" i="7"/>
  <c r="B209" i="7"/>
  <c r="C209" i="7"/>
  <c r="D209" i="7"/>
  <c r="B210" i="7"/>
  <c r="C210" i="7"/>
  <c r="D210" i="7"/>
  <c r="B211" i="7"/>
  <c r="C211" i="7"/>
  <c r="D211" i="7"/>
  <c r="B212" i="7"/>
  <c r="C212" i="7"/>
  <c r="D212" i="7"/>
  <c r="B213" i="7"/>
  <c r="C213" i="7"/>
  <c r="D213" i="7"/>
  <c r="B214" i="7"/>
  <c r="C214" i="7"/>
  <c r="D214" i="7"/>
  <c r="B215" i="7"/>
  <c r="C215" i="7"/>
  <c r="D215" i="7"/>
  <c r="B216" i="7"/>
  <c r="C216" i="7"/>
  <c r="D216" i="7"/>
  <c r="B217" i="7"/>
  <c r="C217" i="7"/>
  <c r="D217" i="7"/>
  <c r="B218" i="7"/>
  <c r="C218" i="7"/>
  <c r="D218" i="7"/>
  <c r="B219" i="7"/>
  <c r="C219" i="7"/>
  <c r="D219" i="7"/>
  <c r="B220" i="7"/>
  <c r="C220" i="7"/>
  <c r="D220" i="7"/>
  <c r="B221" i="7"/>
  <c r="C221" i="7"/>
  <c r="D221" i="7"/>
  <c r="B222" i="7"/>
  <c r="C222" i="7"/>
  <c r="D222" i="7"/>
  <c r="B223" i="7"/>
  <c r="C223" i="7"/>
  <c r="D223" i="7"/>
  <c r="B224" i="7"/>
  <c r="C224" i="7"/>
  <c r="D224" i="7"/>
  <c r="B225" i="7"/>
  <c r="C225" i="7"/>
  <c r="D225" i="7"/>
  <c r="B226" i="7"/>
  <c r="C226" i="7"/>
  <c r="D226" i="7"/>
  <c r="B227" i="7"/>
  <c r="C227" i="7"/>
  <c r="D227" i="7"/>
  <c r="B228" i="7"/>
  <c r="C228" i="7"/>
  <c r="D228" i="7"/>
  <c r="B229" i="7"/>
  <c r="C229" i="7"/>
  <c r="D229" i="7"/>
  <c r="B230" i="7"/>
  <c r="C230" i="7"/>
  <c r="D230" i="7"/>
  <c r="B231" i="7"/>
  <c r="C231" i="7"/>
  <c r="D231" i="7"/>
  <c r="B232" i="7"/>
  <c r="C232" i="7"/>
  <c r="D232" i="7"/>
  <c r="B233" i="7"/>
  <c r="C233" i="7"/>
  <c r="D233" i="7"/>
  <c r="B234" i="7"/>
  <c r="C234" i="7"/>
  <c r="D234" i="7"/>
  <c r="B235" i="7"/>
  <c r="C235" i="7"/>
  <c r="D235" i="7"/>
  <c r="B236" i="7"/>
  <c r="C236" i="7"/>
  <c r="D236" i="7"/>
  <c r="B237" i="7"/>
  <c r="C237" i="7"/>
  <c r="D237" i="7"/>
  <c r="B238" i="7"/>
  <c r="C238" i="7"/>
  <c r="D238" i="7"/>
  <c r="B239" i="7"/>
  <c r="C239" i="7"/>
  <c r="D239" i="7"/>
  <c r="B240" i="7"/>
  <c r="C240" i="7"/>
  <c r="D240" i="7"/>
  <c r="B241" i="7"/>
  <c r="C241" i="7"/>
  <c r="D241" i="7"/>
  <c r="B242" i="7"/>
  <c r="C242" i="7"/>
  <c r="D242" i="7"/>
  <c r="B243" i="7"/>
  <c r="C243" i="7"/>
  <c r="D243" i="7"/>
  <c r="B244" i="7"/>
  <c r="C244" i="7"/>
  <c r="D244" i="7"/>
  <c r="B245" i="7"/>
  <c r="C245" i="7"/>
  <c r="D245" i="7"/>
  <c r="B246" i="7"/>
  <c r="C246" i="7"/>
  <c r="D246" i="7"/>
  <c r="B247" i="7"/>
  <c r="C247" i="7"/>
  <c r="D247" i="7"/>
  <c r="B248" i="7"/>
  <c r="C248" i="7"/>
  <c r="D248" i="7"/>
  <c r="B249" i="7"/>
  <c r="C249" i="7"/>
  <c r="D249" i="7"/>
  <c r="B250" i="7"/>
  <c r="C250" i="7"/>
  <c r="D250" i="7"/>
  <c r="B251" i="7"/>
  <c r="C251" i="7"/>
  <c r="D251" i="7"/>
  <c r="B252" i="7"/>
  <c r="C252" i="7"/>
  <c r="D252" i="7"/>
  <c r="B253" i="7"/>
  <c r="C253" i="7"/>
  <c r="D253" i="7"/>
  <c r="B254" i="7"/>
  <c r="C254" i="7"/>
  <c r="D254" i="7"/>
  <c r="B255" i="7"/>
  <c r="C255" i="7"/>
  <c r="D255" i="7"/>
  <c r="B256" i="7"/>
  <c r="C256" i="7"/>
  <c r="D256" i="7"/>
  <c r="B257" i="7"/>
  <c r="C257" i="7"/>
  <c r="D257" i="7"/>
  <c r="B258" i="7"/>
  <c r="C258" i="7"/>
  <c r="D258" i="7"/>
  <c r="B259" i="7"/>
  <c r="C259" i="7"/>
  <c r="D259" i="7"/>
  <c r="B260" i="7"/>
  <c r="C260" i="7"/>
  <c r="D260" i="7"/>
  <c r="B261" i="7"/>
  <c r="C261" i="7"/>
  <c r="D261" i="7"/>
  <c r="B262" i="7"/>
  <c r="C262" i="7"/>
  <c r="D262" i="7"/>
  <c r="B263" i="7"/>
  <c r="C263" i="7"/>
  <c r="D263" i="7"/>
  <c r="B264" i="7"/>
  <c r="C264" i="7"/>
  <c r="D264" i="7"/>
  <c r="B265" i="7"/>
  <c r="C265" i="7"/>
  <c r="D265" i="7"/>
  <c r="B266" i="7"/>
  <c r="C266" i="7"/>
  <c r="D266" i="7"/>
  <c r="B267" i="7"/>
  <c r="C267" i="7"/>
  <c r="D267" i="7"/>
  <c r="B268" i="7"/>
  <c r="C268" i="7"/>
  <c r="D268" i="7"/>
  <c r="B269" i="7"/>
  <c r="C269" i="7"/>
  <c r="D269" i="7"/>
  <c r="B270" i="7"/>
  <c r="C270" i="7"/>
  <c r="D270" i="7"/>
  <c r="B271" i="7"/>
  <c r="C271" i="7"/>
  <c r="D271" i="7"/>
  <c r="B272" i="7"/>
  <c r="C272" i="7"/>
  <c r="D272" i="7"/>
  <c r="B273" i="7"/>
  <c r="C273" i="7"/>
  <c r="D273" i="7"/>
  <c r="B274" i="7"/>
  <c r="C274" i="7"/>
  <c r="D274" i="7"/>
  <c r="B275" i="7"/>
  <c r="C275" i="7"/>
  <c r="D275" i="7"/>
  <c r="B276" i="7"/>
  <c r="C276" i="7"/>
  <c r="D276" i="7"/>
  <c r="B277" i="7"/>
  <c r="C277" i="7"/>
  <c r="D277" i="7"/>
  <c r="B278" i="7"/>
  <c r="C278" i="7"/>
  <c r="D278" i="7"/>
  <c r="B279" i="7"/>
  <c r="C279" i="7"/>
  <c r="D279" i="7"/>
  <c r="B280" i="7"/>
  <c r="C280" i="7"/>
  <c r="D280" i="7"/>
  <c r="B281" i="7"/>
  <c r="C281" i="7"/>
  <c r="D281" i="7"/>
  <c r="B282" i="7"/>
  <c r="C282" i="7"/>
  <c r="D282" i="7"/>
  <c r="B283" i="7"/>
  <c r="C283" i="7"/>
  <c r="D283" i="7"/>
  <c r="B284" i="7"/>
  <c r="C284" i="7"/>
  <c r="D284" i="7"/>
  <c r="B285" i="7"/>
  <c r="C285" i="7"/>
  <c r="D285" i="7"/>
  <c r="B286" i="7"/>
  <c r="C286" i="7"/>
  <c r="D286" i="7"/>
  <c r="B287" i="7"/>
  <c r="C287" i="7"/>
  <c r="D287" i="7"/>
  <c r="B288" i="7"/>
  <c r="C288" i="7"/>
  <c r="D288" i="7"/>
  <c r="B289" i="7"/>
  <c r="C289" i="7"/>
  <c r="D289" i="7"/>
  <c r="B290" i="7"/>
  <c r="C290" i="7"/>
  <c r="D290" i="7"/>
  <c r="B291" i="7"/>
  <c r="C291" i="7"/>
  <c r="D291" i="7"/>
  <c r="B292" i="7"/>
  <c r="C292" i="7"/>
  <c r="D292" i="7"/>
  <c r="B293" i="7"/>
  <c r="C293" i="7"/>
  <c r="D293" i="7"/>
  <c r="B294" i="7"/>
  <c r="C294" i="7"/>
  <c r="D294" i="7"/>
  <c r="B295" i="7"/>
  <c r="C295" i="7"/>
  <c r="D295" i="7"/>
  <c r="B296" i="7"/>
  <c r="C296" i="7"/>
  <c r="D296" i="7"/>
  <c r="B297" i="7"/>
  <c r="C297" i="7"/>
  <c r="D297" i="7"/>
  <c r="B298" i="7"/>
  <c r="C298" i="7"/>
  <c r="D298" i="7"/>
  <c r="B299" i="7"/>
  <c r="C299" i="7"/>
  <c r="D299" i="7"/>
  <c r="B300" i="7"/>
  <c r="C300" i="7"/>
  <c r="D300" i="7"/>
  <c r="B301" i="7"/>
  <c r="C301" i="7"/>
  <c r="D301" i="7"/>
  <c r="B302" i="7"/>
  <c r="C302" i="7"/>
  <c r="D302" i="7"/>
  <c r="B303" i="7"/>
  <c r="C303" i="7"/>
  <c r="D303" i="7"/>
  <c r="B304" i="7"/>
  <c r="C304" i="7"/>
  <c r="D304" i="7"/>
  <c r="B305" i="7"/>
  <c r="C305" i="7"/>
  <c r="D305" i="7"/>
  <c r="B306" i="7"/>
  <c r="C306" i="7"/>
  <c r="D306" i="7"/>
  <c r="B307" i="7"/>
  <c r="C307" i="7"/>
  <c r="D307" i="7"/>
  <c r="B308" i="7"/>
  <c r="C308" i="7"/>
  <c r="D308" i="7"/>
  <c r="B309" i="7"/>
  <c r="C309" i="7"/>
  <c r="D309" i="7"/>
  <c r="B310" i="7"/>
  <c r="C310" i="7"/>
  <c r="D310" i="7"/>
  <c r="B311" i="7"/>
  <c r="C311" i="7"/>
  <c r="D311" i="7"/>
  <c r="B312" i="7"/>
  <c r="C312" i="7"/>
  <c r="D312" i="7"/>
  <c r="B313" i="7"/>
  <c r="C313" i="7"/>
  <c r="D313" i="7"/>
  <c r="B314" i="7"/>
  <c r="C314" i="7"/>
  <c r="D314" i="7"/>
  <c r="B315" i="7"/>
  <c r="C315" i="7"/>
  <c r="D315" i="7"/>
  <c r="B316" i="7"/>
  <c r="C316" i="7"/>
  <c r="D316" i="7"/>
  <c r="B317" i="7"/>
  <c r="C317" i="7"/>
  <c r="D317" i="7"/>
  <c r="B318" i="7"/>
  <c r="C318" i="7"/>
  <c r="D318" i="7"/>
  <c r="B319" i="7"/>
  <c r="C319" i="7"/>
  <c r="D319" i="7"/>
  <c r="B320" i="7"/>
  <c r="C320" i="7"/>
  <c r="D320" i="7"/>
  <c r="B321" i="7"/>
  <c r="C321" i="7"/>
  <c r="D321" i="7"/>
  <c r="B322" i="7"/>
  <c r="C322" i="7"/>
  <c r="D322" i="7"/>
  <c r="B323" i="7"/>
  <c r="C323" i="7"/>
  <c r="D323" i="7"/>
  <c r="B324" i="7"/>
  <c r="C324" i="7"/>
  <c r="D324" i="7"/>
  <c r="B325" i="7"/>
  <c r="C325" i="7"/>
  <c r="D325" i="7"/>
  <c r="B326" i="7"/>
  <c r="C326" i="7"/>
  <c r="D326" i="7"/>
  <c r="B327" i="7"/>
  <c r="C327" i="7"/>
  <c r="D327" i="7"/>
  <c r="B328" i="7"/>
  <c r="C328" i="7"/>
  <c r="D328" i="7"/>
  <c r="B329" i="7"/>
  <c r="C329" i="7"/>
  <c r="D329" i="7"/>
  <c r="B330" i="7"/>
  <c r="C330" i="7"/>
  <c r="D330" i="7"/>
  <c r="B331" i="7"/>
  <c r="C331" i="7"/>
  <c r="D331" i="7"/>
  <c r="B332" i="7"/>
  <c r="C332" i="7"/>
  <c r="D332" i="7"/>
  <c r="B333" i="7"/>
  <c r="C333" i="7"/>
  <c r="D333" i="7"/>
  <c r="B334" i="7"/>
  <c r="C334" i="7"/>
  <c r="D334" i="7"/>
  <c r="B335" i="7"/>
  <c r="C335" i="7"/>
  <c r="D335" i="7"/>
  <c r="B336" i="7"/>
  <c r="C336" i="7"/>
  <c r="D336" i="7"/>
  <c r="B337" i="7"/>
  <c r="C337" i="7"/>
  <c r="D337" i="7"/>
  <c r="B338" i="7"/>
  <c r="C338" i="7"/>
  <c r="D338" i="7"/>
  <c r="B339" i="7"/>
  <c r="C339" i="7"/>
  <c r="D339" i="7"/>
  <c r="B340" i="7"/>
  <c r="C340" i="7"/>
  <c r="D340" i="7"/>
  <c r="B341" i="7"/>
  <c r="C341" i="7"/>
  <c r="D341" i="7"/>
  <c r="B342" i="7"/>
  <c r="C342" i="7"/>
  <c r="D342" i="7"/>
  <c r="B343" i="7"/>
  <c r="C343" i="7"/>
  <c r="D343" i="7"/>
  <c r="B344" i="7"/>
  <c r="C344" i="7"/>
  <c r="D344" i="7"/>
  <c r="B345" i="7"/>
  <c r="C345" i="7"/>
  <c r="D345" i="7"/>
  <c r="B346" i="7"/>
  <c r="C346" i="7"/>
  <c r="D346" i="7"/>
  <c r="B347" i="7"/>
  <c r="C347" i="7"/>
  <c r="D347" i="7"/>
  <c r="B348" i="7"/>
  <c r="C348" i="7"/>
  <c r="D348" i="7"/>
  <c r="B349" i="7"/>
  <c r="C349" i="7"/>
  <c r="D349" i="7"/>
  <c r="B350" i="7"/>
  <c r="C350" i="7"/>
  <c r="D350" i="7"/>
  <c r="B351" i="7"/>
  <c r="C351" i="7"/>
  <c r="D351" i="7"/>
  <c r="B352" i="7"/>
  <c r="C352" i="7"/>
  <c r="D352" i="7"/>
  <c r="B353" i="7"/>
  <c r="C353" i="7"/>
  <c r="D353" i="7"/>
  <c r="B354" i="7"/>
  <c r="C354" i="7"/>
  <c r="D354" i="7"/>
  <c r="B355" i="7"/>
  <c r="C355" i="7"/>
  <c r="D355" i="7"/>
  <c r="B356" i="7"/>
  <c r="C356" i="7"/>
  <c r="D356" i="7"/>
  <c r="B357" i="7"/>
  <c r="C357" i="7"/>
  <c r="D357" i="7"/>
  <c r="B358" i="7"/>
  <c r="C358" i="7"/>
  <c r="D358" i="7"/>
  <c r="B359" i="7"/>
  <c r="C359" i="7"/>
  <c r="D359" i="7"/>
  <c r="B360" i="7"/>
  <c r="C360" i="7"/>
  <c r="D360" i="7"/>
  <c r="B361" i="7"/>
  <c r="C361" i="7"/>
  <c r="D361" i="7"/>
  <c r="B362" i="7"/>
  <c r="C362" i="7"/>
  <c r="D362" i="7"/>
  <c r="B363" i="7"/>
  <c r="C363" i="7"/>
  <c r="D363" i="7"/>
  <c r="B364" i="7"/>
  <c r="C364" i="7"/>
  <c r="D364" i="7"/>
  <c r="B365" i="7"/>
  <c r="C365" i="7"/>
  <c r="D365" i="7"/>
  <c r="B366" i="7"/>
  <c r="C366" i="7"/>
  <c r="D366" i="7"/>
  <c r="B367" i="7"/>
  <c r="C367" i="7"/>
  <c r="D367" i="7"/>
  <c r="B368" i="7"/>
  <c r="C368" i="7"/>
  <c r="D368" i="7"/>
  <c r="B369" i="7"/>
  <c r="C369" i="7"/>
  <c r="D369" i="7"/>
  <c r="B370" i="7"/>
  <c r="C370" i="7"/>
  <c r="D370" i="7"/>
  <c r="B371" i="7"/>
  <c r="C371" i="7"/>
  <c r="D371" i="7"/>
  <c r="B372" i="7"/>
  <c r="C372" i="7"/>
  <c r="D372" i="7"/>
  <c r="B373" i="7"/>
  <c r="C373" i="7"/>
  <c r="D373" i="7"/>
  <c r="B374" i="7"/>
  <c r="C374" i="7"/>
  <c r="D374" i="7"/>
  <c r="B375" i="7"/>
  <c r="C375" i="7"/>
  <c r="D375" i="7"/>
  <c r="B376" i="7"/>
  <c r="C376" i="7"/>
  <c r="D376" i="7"/>
  <c r="B377" i="7"/>
  <c r="C377" i="7"/>
  <c r="D377" i="7"/>
  <c r="B378" i="7"/>
  <c r="C378" i="7"/>
  <c r="D378" i="7"/>
  <c r="B379" i="7"/>
  <c r="C379" i="7"/>
  <c r="D379" i="7"/>
  <c r="B380" i="7"/>
  <c r="C380" i="7"/>
  <c r="D380" i="7"/>
  <c r="B381" i="7"/>
  <c r="C381" i="7"/>
  <c r="D381" i="7"/>
  <c r="B382" i="7"/>
  <c r="C382" i="7"/>
  <c r="D382" i="7"/>
  <c r="B383" i="7"/>
  <c r="C383" i="7"/>
  <c r="D383" i="7"/>
  <c r="B384" i="7"/>
  <c r="C384" i="7"/>
  <c r="D384" i="7"/>
  <c r="B385" i="7"/>
  <c r="C385" i="7"/>
  <c r="D385" i="7"/>
  <c r="B386" i="7"/>
  <c r="C386" i="7"/>
  <c r="D386" i="7"/>
  <c r="B387" i="7"/>
  <c r="C387" i="7"/>
  <c r="D387" i="7"/>
  <c r="B388" i="7"/>
  <c r="C388" i="7"/>
  <c r="D388" i="7"/>
  <c r="B389" i="7"/>
  <c r="C389" i="7"/>
  <c r="D389" i="7"/>
  <c r="B390" i="7"/>
  <c r="C390" i="7"/>
  <c r="D390" i="7"/>
  <c r="B391" i="7"/>
  <c r="C391" i="7"/>
  <c r="D391" i="7"/>
  <c r="B392" i="7"/>
  <c r="C392" i="7"/>
  <c r="D392" i="7"/>
  <c r="B393" i="7"/>
  <c r="C393" i="7"/>
  <c r="D393" i="7"/>
  <c r="B394" i="7"/>
  <c r="C394" i="7"/>
  <c r="D394" i="7"/>
  <c r="B395" i="7"/>
  <c r="C395" i="7"/>
  <c r="D395" i="7"/>
  <c r="B396" i="7"/>
  <c r="C396" i="7"/>
  <c r="D396" i="7"/>
  <c r="B397" i="7"/>
  <c r="C397" i="7"/>
  <c r="D397" i="7"/>
  <c r="B398" i="7"/>
  <c r="C398" i="7"/>
  <c r="D398" i="7"/>
  <c r="B399" i="7"/>
  <c r="C399" i="7"/>
  <c r="D399" i="7"/>
  <c r="B400" i="7"/>
  <c r="C400" i="7"/>
  <c r="D400" i="7"/>
  <c r="B401" i="7"/>
  <c r="C401" i="7"/>
  <c r="D401" i="7"/>
  <c r="B402" i="7"/>
  <c r="C402" i="7"/>
  <c r="D402" i="7"/>
  <c r="B403" i="7"/>
  <c r="C403" i="7"/>
  <c r="D403" i="7"/>
  <c r="B404" i="7"/>
  <c r="C404" i="7"/>
  <c r="D404" i="7"/>
  <c r="B405" i="7"/>
  <c r="C405" i="7"/>
  <c r="D405" i="7"/>
  <c r="B406" i="7"/>
  <c r="C406" i="7"/>
  <c r="D406" i="7"/>
  <c r="B407" i="7"/>
  <c r="C407" i="7"/>
  <c r="D407" i="7"/>
  <c r="B408" i="7"/>
  <c r="C408" i="7"/>
  <c r="D408" i="7"/>
  <c r="B409" i="7"/>
  <c r="C409" i="7"/>
  <c r="D409" i="7"/>
  <c r="B410" i="7"/>
  <c r="C410" i="7"/>
  <c r="D410" i="7"/>
  <c r="B411" i="7"/>
  <c r="C411" i="7"/>
  <c r="D411" i="7"/>
  <c r="B412" i="7"/>
  <c r="C412" i="7"/>
  <c r="D412" i="7"/>
  <c r="B413" i="7"/>
  <c r="C413" i="7"/>
  <c r="D413" i="7"/>
  <c r="B414" i="7"/>
  <c r="C414" i="7"/>
  <c r="D414" i="7"/>
  <c r="B415" i="7"/>
  <c r="C415" i="7"/>
  <c r="D415" i="7"/>
  <c r="B416" i="7"/>
  <c r="C416" i="7"/>
  <c r="D416" i="7"/>
  <c r="B417" i="7"/>
  <c r="C417" i="7"/>
  <c r="D417" i="7"/>
  <c r="B418" i="7"/>
  <c r="C418" i="7"/>
  <c r="D418" i="7"/>
  <c r="B419" i="7"/>
  <c r="C419" i="7"/>
  <c r="D419" i="7"/>
  <c r="B420" i="7"/>
  <c r="C420" i="7"/>
  <c r="D420" i="7"/>
  <c r="B421" i="7"/>
  <c r="C421" i="7"/>
  <c r="D421" i="7"/>
  <c r="B422" i="7"/>
  <c r="C422" i="7"/>
  <c r="D422" i="7"/>
  <c r="B423" i="7"/>
  <c r="C423" i="7"/>
  <c r="D423" i="7"/>
  <c r="B424" i="7"/>
  <c r="C424" i="7"/>
  <c r="D424" i="7"/>
  <c r="B425" i="7"/>
  <c r="C425" i="7"/>
  <c r="D425" i="7"/>
  <c r="B426" i="7"/>
  <c r="C426" i="7"/>
  <c r="D426" i="7"/>
  <c r="B427" i="7"/>
  <c r="C427" i="7"/>
  <c r="D427" i="7"/>
  <c r="B428" i="7"/>
  <c r="C428" i="7"/>
  <c r="D428" i="7"/>
  <c r="B429" i="7"/>
  <c r="C429" i="7"/>
  <c r="D429" i="7"/>
  <c r="B430" i="7"/>
  <c r="C430" i="7"/>
  <c r="D430" i="7"/>
  <c r="B431" i="7"/>
  <c r="C431" i="7"/>
  <c r="D431" i="7"/>
  <c r="B432" i="7"/>
  <c r="C432" i="7"/>
  <c r="D432" i="7"/>
  <c r="B433" i="7"/>
  <c r="C433" i="7"/>
  <c r="D433" i="7"/>
  <c r="B434" i="7"/>
  <c r="C434" i="7"/>
  <c r="D434" i="7"/>
  <c r="B435" i="7"/>
  <c r="C435" i="7"/>
  <c r="D435" i="7"/>
  <c r="B436" i="7"/>
  <c r="C436" i="7"/>
  <c r="D436" i="7"/>
  <c r="B437" i="7"/>
  <c r="C437" i="7"/>
  <c r="D437" i="7"/>
  <c r="B438" i="7"/>
  <c r="C438" i="7"/>
  <c r="D438" i="7"/>
  <c r="B439" i="7"/>
  <c r="C439" i="7"/>
  <c r="D439" i="7"/>
  <c r="B440" i="7"/>
  <c r="C440" i="7"/>
  <c r="D440" i="7"/>
  <c r="B441" i="7"/>
  <c r="C441" i="7"/>
  <c r="D441" i="7"/>
  <c r="B442" i="7"/>
  <c r="C442" i="7"/>
  <c r="D442" i="7"/>
  <c r="B443" i="7"/>
  <c r="C443" i="7"/>
  <c r="D443" i="7"/>
  <c r="B444" i="7"/>
  <c r="C444" i="7"/>
  <c r="D444" i="7"/>
  <c r="B445" i="7"/>
  <c r="C445" i="7"/>
  <c r="D445" i="7"/>
  <c r="B446" i="7"/>
  <c r="C446" i="7"/>
  <c r="D446" i="7"/>
  <c r="B447" i="7"/>
  <c r="C447" i="7"/>
  <c r="D447" i="7"/>
  <c r="B448" i="7"/>
  <c r="C448" i="7"/>
  <c r="D448" i="7"/>
  <c r="B449" i="7"/>
  <c r="C449" i="7"/>
  <c r="D449" i="7"/>
  <c r="B450" i="7"/>
  <c r="C450" i="7"/>
  <c r="D450" i="7"/>
  <c r="B451" i="7"/>
  <c r="C451" i="7"/>
  <c r="D451" i="7"/>
  <c r="B452" i="7"/>
  <c r="C452" i="7"/>
  <c r="D452" i="7"/>
  <c r="B453" i="7"/>
  <c r="C453" i="7"/>
  <c r="D453" i="7"/>
  <c r="B454" i="7"/>
  <c r="C454" i="7"/>
  <c r="D454" i="7"/>
  <c r="B455" i="7"/>
  <c r="C455" i="7"/>
  <c r="D455" i="7"/>
  <c r="B456" i="7"/>
  <c r="C456" i="7"/>
  <c r="D456" i="7"/>
  <c r="B457" i="7"/>
  <c r="C457" i="7"/>
  <c r="D457" i="7"/>
  <c r="B458" i="7"/>
  <c r="C458" i="7"/>
  <c r="D458" i="7"/>
  <c r="B459" i="7"/>
  <c r="C459" i="7"/>
  <c r="D459" i="7"/>
  <c r="B460" i="7"/>
  <c r="C460" i="7"/>
  <c r="D460" i="7"/>
  <c r="B461" i="7"/>
  <c r="C461" i="7"/>
  <c r="D461" i="7"/>
  <c r="B462" i="7"/>
  <c r="C462" i="7"/>
  <c r="D462" i="7"/>
  <c r="B463" i="7"/>
  <c r="C463" i="7"/>
  <c r="D463" i="7"/>
  <c r="B464" i="7"/>
  <c r="C464" i="7"/>
  <c r="D464" i="7"/>
  <c r="B465" i="7"/>
  <c r="C465" i="7"/>
  <c r="D465" i="7"/>
  <c r="B466" i="7"/>
  <c r="C466" i="7"/>
  <c r="D466" i="7"/>
  <c r="B467" i="7"/>
  <c r="C467" i="7"/>
  <c r="D467" i="7"/>
  <c r="B468" i="7"/>
  <c r="C468" i="7"/>
  <c r="D468" i="7"/>
  <c r="B469" i="7"/>
  <c r="C469" i="7"/>
  <c r="D469" i="7"/>
  <c r="B470" i="7"/>
  <c r="C470" i="7"/>
  <c r="D470" i="7"/>
  <c r="B471" i="7"/>
  <c r="C471" i="7"/>
  <c r="D471" i="7"/>
  <c r="B472" i="7"/>
  <c r="C472" i="7"/>
  <c r="D472" i="7"/>
  <c r="B473" i="7"/>
  <c r="C473" i="7"/>
  <c r="D473" i="7"/>
  <c r="B474" i="7"/>
  <c r="C474" i="7"/>
  <c r="D474" i="7"/>
  <c r="B475" i="7"/>
  <c r="C475" i="7"/>
  <c r="D475" i="7"/>
  <c r="B476" i="7"/>
  <c r="C476" i="7"/>
  <c r="D476" i="7"/>
  <c r="B477" i="7"/>
  <c r="C477" i="7"/>
  <c r="D477" i="7"/>
  <c r="B478" i="7"/>
  <c r="C478" i="7"/>
  <c r="D478" i="7"/>
  <c r="B479" i="7"/>
  <c r="C479" i="7"/>
  <c r="D479" i="7"/>
  <c r="B480" i="7"/>
  <c r="C480" i="7"/>
  <c r="D480" i="7"/>
  <c r="B481" i="7"/>
  <c r="C481" i="7"/>
  <c r="D481" i="7"/>
  <c r="B482" i="7"/>
  <c r="C482" i="7"/>
  <c r="D482" i="7"/>
  <c r="B483" i="7"/>
  <c r="C483" i="7"/>
  <c r="D483" i="7"/>
  <c r="B484" i="7"/>
  <c r="C484" i="7"/>
  <c r="D484" i="7"/>
  <c r="B485" i="7"/>
  <c r="C485" i="7"/>
  <c r="D485" i="7"/>
  <c r="B486" i="7"/>
  <c r="C486" i="7"/>
  <c r="D486" i="7"/>
  <c r="B487" i="7"/>
  <c r="C487" i="7"/>
  <c r="D487" i="7"/>
  <c r="B488" i="7"/>
  <c r="C488" i="7"/>
  <c r="D488" i="7"/>
  <c r="B489" i="7"/>
  <c r="C489" i="7"/>
  <c r="D489" i="7"/>
  <c r="B490" i="7"/>
  <c r="C490" i="7"/>
  <c r="D490" i="7"/>
  <c r="B491" i="7"/>
  <c r="C491" i="7"/>
  <c r="D491" i="7"/>
  <c r="B492" i="7"/>
  <c r="C492" i="7"/>
  <c r="D492" i="7"/>
  <c r="B493" i="7"/>
  <c r="C493" i="7"/>
  <c r="D493" i="7"/>
  <c r="B494" i="7"/>
  <c r="C494" i="7"/>
  <c r="D494" i="7"/>
  <c r="B495" i="7"/>
  <c r="C495" i="7"/>
  <c r="D495" i="7"/>
  <c r="B496" i="7"/>
  <c r="C496" i="7"/>
  <c r="D496" i="7"/>
  <c r="B497" i="7"/>
  <c r="C497" i="7"/>
  <c r="D497" i="7"/>
  <c r="B498" i="7"/>
  <c r="C498" i="7"/>
  <c r="D498" i="7"/>
  <c r="B499" i="7"/>
  <c r="C499" i="7"/>
  <c r="D499" i="7"/>
  <c r="B500" i="7"/>
  <c r="C500" i="7"/>
  <c r="D500" i="7"/>
  <c r="B29" i="6"/>
  <c r="C29" i="6"/>
  <c r="D29" i="6"/>
  <c r="B31" i="6"/>
  <c r="C31" i="6"/>
  <c r="D31" i="6"/>
  <c r="B32" i="6"/>
  <c r="C32" i="6"/>
  <c r="D32" i="6"/>
  <c r="B33" i="6"/>
  <c r="C33" i="6"/>
  <c r="D33" i="6"/>
  <c r="B34" i="6"/>
  <c r="C34" i="6"/>
  <c r="D34" i="6"/>
  <c r="B36" i="6"/>
  <c r="C36" i="6"/>
  <c r="D36" i="6"/>
  <c r="B37" i="6"/>
  <c r="C37" i="6"/>
  <c r="D37" i="6"/>
  <c r="B38" i="6"/>
  <c r="C38" i="6"/>
  <c r="D38" i="6"/>
  <c r="B39" i="6"/>
  <c r="C39" i="6"/>
  <c r="D39" i="6"/>
  <c r="B40" i="6"/>
  <c r="C40" i="6"/>
  <c r="D40" i="6"/>
  <c r="B41" i="6"/>
  <c r="C41" i="6"/>
  <c r="D41" i="6"/>
  <c r="B42" i="6"/>
  <c r="C42" i="6"/>
  <c r="D42" i="6"/>
  <c r="B43" i="6"/>
  <c r="C43" i="6"/>
  <c r="D43" i="6"/>
  <c r="B44" i="6"/>
  <c r="C44" i="6"/>
  <c r="D44" i="6"/>
  <c r="B45" i="6"/>
  <c r="C45" i="6"/>
  <c r="D45" i="6"/>
  <c r="B46" i="6"/>
  <c r="C46" i="6"/>
  <c r="D46" i="6"/>
  <c r="B47" i="6"/>
  <c r="C47" i="6"/>
  <c r="D47" i="6"/>
  <c r="B48" i="6"/>
  <c r="C48" i="6"/>
  <c r="D48" i="6"/>
  <c r="B49" i="6"/>
  <c r="C49" i="6"/>
  <c r="D49" i="6"/>
  <c r="B50" i="6"/>
  <c r="C50" i="6"/>
  <c r="D50" i="6"/>
  <c r="B51" i="6"/>
  <c r="C51" i="6"/>
  <c r="D51" i="6"/>
  <c r="B52" i="6"/>
  <c r="C52" i="6"/>
  <c r="D52" i="6"/>
  <c r="B53" i="6"/>
  <c r="C53" i="6"/>
  <c r="D53" i="6"/>
  <c r="B54" i="6"/>
  <c r="C54" i="6"/>
  <c r="D54" i="6"/>
  <c r="B55" i="6"/>
  <c r="C55" i="6"/>
  <c r="D55" i="6"/>
  <c r="B56" i="6"/>
  <c r="C56" i="6"/>
  <c r="D56" i="6"/>
  <c r="B57" i="6"/>
  <c r="C57" i="6"/>
  <c r="D57" i="6"/>
  <c r="B58" i="6"/>
  <c r="C58" i="6"/>
  <c r="D58" i="6"/>
  <c r="B59" i="6"/>
  <c r="C59" i="6"/>
  <c r="D59" i="6"/>
  <c r="B60" i="6"/>
  <c r="C60" i="6"/>
  <c r="D60" i="6"/>
  <c r="B61" i="6"/>
  <c r="C61" i="6"/>
  <c r="D61" i="6"/>
  <c r="B62" i="6"/>
  <c r="C62" i="6"/>
  <c r="D62" i="6"/>
  <c r="B63" i="6"/>
  <c r="C63" i="6"/>
  <c r="D63" i="6"/>
  <c r="B64" i="6"/>
  <c r="C64" i="6"/>
  <c r="D64" i="6"/>
  <c r="B65" i="6"/>
  <c r="C65" i="6"/>
  <c r="D65" i="6"/>
  <c r="B66" i="6"/>
  <c r="C66" i="6"/>
  <c r="D66" i="6"/>
  <c r="B67" i="6"/>
  <c r="C67" i="6"/>
  <c r="D67" i="6"/>
  <c r="B68" i="6"/>
  <c r="C68" i="6"/>
  <c r="D68" i="6"/>
  <c r="B69" i="6"/>
  <c r="C69" i="6"/>
  <c r="D69" i="6"/>
  <c r="B70" i="6"/>
  <c r="C70" i="6"/>
  <c r="D70" i="6"/>
  <c r="B71" i="6"/>
  <c r="C71" i="6"/>
  <c r="D71" i="6"/>
  <c r="B72" i="6"/>
  <c r="C72" i="6"/>
  <c r="D72" i="6"/>
  <c r="B73" i="6"/>
  <c r="C73" i="6"/>
  <c r="D73" i="6"/>
  <c r="B74" i="6"/>
  <c r="C74" i="6"/>
  <c r="D74" i="6"/>
  <c r="B75" i="6"/>
  <c r="C75" i="6"/>
  <c r="D75" i="6"/>
  <c r="B76" i="6"/>
  <c r="C76" i="6"/>
  <c r="D76" i="6"/>
  <c r="B77" i="6"/>
  <c r="C77" i="6"/>
  <c r="D77" i="6"/>
  <c r="B78" i="6"/>
  <c r="C78" i="6"/>
  <c r="D78" i="6"/>
  <c r="B79" i="6"/>
  <c r="C79" i="6"/>
  <c r="D79" i="6"/>
  <c r="B80" i="6"/>
  <c r="C80" i="6"/>
  <c r="D80" i="6"/>
  <c r="B81" i="6"/>
  <c r="C81" i="6"/>
  <c r="D81" i="6"/>
  <c r="B82" i="6"/>
  <c r="C82" i="6"/>
  <c r="D82" i="6"/>
  <c r="B83" i="6"/>
  <c r="C83" i="6"/>
  <c r="D83" i="6"/>
  <c r="B84" i="6"/>
  <c r="C84" i="6"/>
  <c r="D84" i="6"/>
  <c r="B85" i="6"/>
  <c r="C85" i="6"/>
  <c r="D85" i="6"/>
  <c r="B86" i="6"/>
  <c r="C86" i="6"/>
  <c r="D86" i="6"/>
  <c r="B87" i="6"/>
  <c r="C87" i="6"/>
  <c r="D87" i="6"/>
  <c r="B88" i="6"/>
  <c r="C88" i="6"/>
  <c r="D88" i="6"/>
  <c r="B89" i="6"/>
  <c r="C89" i="6"/>
  <c r="D89" i="6"/>
  <c r="B90" i="6"/>
  <c r="C90" i="6"/>
  <c r="D90" i="6"/>
  <c r="B91" i="6"/>
  <c r="C91" i="6"/>
  <c r="D91" i="6"/>
  <c r="B92" i="6"/>
  <c r="C92" i="6"/>
  <c r="D92" i="6"/>
  <c r="B93" i="6"/>
  <c r="C93" i="6"/>
  <c r="D93" i="6"/>
  <c r="B94" i="6"/>
  <c r="C94" i="6"/>
  <c r="D94" i="6"/>
  <c r="B95" i="6"/>
  <c r="C95" i="6"/>
  <c r="D95" i="6"/>
  <c r="B96" i="6"/>
  <c r="C96" i="6"/>
  <c r="D96" i="6"/>
  <c r="B97" i="6"/>
  <c r="C97" i="6"/>
  <c r="D97" i="6"/>
  <c r="B98" i="6"/>
  <c r="C98" i="6"/>
  <c r="D98" i="6"/>
  <c r="B99" i="6"/>
  <c r="C99" i="6"/>
  <c r="D99" i="6"/>
  <c r="B100" i="6"/>
  <c r="C100" i="6"/>
  <c r="D100" i="6"/>
  <c r="B101" i="6"/>
  <c r="C101" i="6"/>
  <c r="D101" i="6"/>
  <c r="B102" i="6"/>
  <c r="C102" i="6"/>
  <c r="D102" i="6"/>
  <c r="B103" i="6"/>
  <c r="C103" i="6"/>
  <c r="D103" i="6"/>
  <c r="B104" i="6"/>
  <c r="C104" i="6"/>
  <c r="D104" i="6"/>
  <c r="B105" i="6"/>
  <c r="C105" i="6"/>
  <c r="D105" i="6"/>
  <c r="B106" i="6"/>
  <c r="C106" i="6"/>
  <c r="D106" i="6"/>
  <c r="B107" i="6"/>
  <c r="C107" i="6"/>
  <c r="D107" i="6"/>
  <c r="B108" i="6"/>
  <c r="C108" i="6"/>
  <c r="D108" i="6"/>
  <c r="B109" i="6"/>
  <c r="C109" i="6"/>
  <c r="D109" i="6"/>
  <c r="B110" i="6"/>
  <c r="C110" i="6"/>
  <c r="D110" i="6"/>
  <c r="B111" i="6"/>
  <c r="C111" i="6"/>
  <c r="D111" i="6"/>
  <c r="B112" i="6"/>
  <c r="C112" i="6"/>
  <c r="D112" i="6"/>
  <c r="B113" i="6"/>
  <c r="C113" i="6"/>
  <c r="D113" i="6"/>
  <c r="B114" i="6"/>
  <c r="C114" i="6"/>
  <c r="D114" i="6"/>
  <c r="B115" i="6"/>
  <c r="C115" i="6"/>
  <c r="D115" i="6"/>
  <c r="B116" i="6"/>
  <c r="C116" i="6"/>
  <c r="D116" i="6"/>
  <c r="B117" i="6"/>
  <c r="C117" i="6"/>
  <c r="D117" i="6"/>
  <c r="B118" i="6"/>
  <c r="C118" i="6"/>
  <c r="D118" i="6"/>
  <c r="B119" i="6"/>
  <c r="C119" i="6"/>
  <c r="D119" i="6"/>
  <c r="B120" i="6"/>
  <c r="C120" i="6"/>
  <c r="D120" i="6"/>
  <c r="B121" i="6"/>
  <c r="C121" i="6"/>
  <c r="D121" i="6"/>
  <c r="B122" i="6"/>
  <c r="C122" i="6"/>
  <c r="D122" i="6"/>
  <c r="B123" i="6"/>
  <c r="C123" i="6"/>
  <c r="D123" i="6"/>
  <c r="B124" i="6"/>
  <c r="C124" i="6"/>
  <c r="D124" i="6"/>
  <c r="B125" i="6"/>
  <c r="C125" i="6"/>
  <c r="D125" i="6"/>
  <c r="B126" i="6"/>
  <c r="C126" i="6"/>
  <c r="D126" i="6"/>
  <c r="B127" i="6"/>
  <c r="C127" i="6"/>
  <c r="D127" i="6"/>
  <c r="B128" i="6"/>
  <c r="C128" i="6"/>
  <c r="D128" i="6"/>
  <c r="B129" i="6"/>
  <c r="C129" i="6"/>
  <c r="D129" i="6"/>
  <c r="B130" i="6"/>
  <c r="C130" i="6"/>
  <c r="D130" i="6"/>
  <c r="B131" i="6"/>
  <c r="C131" i="6"/>
  <c r="D131" i="6"/>
  <c r="B132" i="6"/>
  <c r="C132" i="6"/>
  <c r="D132" i="6"/>
  <c r="B133" i="6"/>
  <c r="C133" i="6"/>
  <c r="D133" i="6"/>
  <c r="B134" i="6"/>
  <c r="C134" i="6"/>
  <c r="D134" i="6"/>
  <c r="B135" i="6"/>
  <c r="C135" i="6"/>
  <c r="D135" i="6"/>
  <c r="B136" i="6"/>
  <c r="C136" i="6"/>
  <c r="D136" i="6"/>
  <c r="B137" i="6"/>
  <c r="C137" i="6"/>
  <c r="D137" i="6"/>
  <c r="B138" i="6"/>
  <c r="C138" i="6"/>
  <c r="D138" i="6"/>
  <c r="B139" i="6"/>
  <c r="C139" i="6"/>
  <c r="D139" i="6"/>
  <c r="B140" i="6"/>
  <c r="C140" i="6"/>
  <c r="D140" i="6"/>
  <c r="B141" i="6"/>
  <c r="C141" i="6"/>
  <c r="D141" i="6"/>
  <c r="B142" i="6"/>
  <c r="C142" i="6"/>
  <c r="D142" i="6"/>
  <c r="B143" i="6"/>
  <c r="C143" i="6"/>
  <c r="D143" i="6"/>
  <c r="B144" i="6"/>
  <c r="C144" i="6"/>
  <c r="D144" i="6"/>
  <c r="B145" i="6"/>
  <c r="C145" i="6"/>
  <c r="D145" i="6"/>
  <c r="B146" i="6"/>
  <c r="C146" i="6"/>
  <c r="D146" i="6"/>
  <c r="B147" i="6"/>
  <c r="C147" i="6"/>
  <c r="D147" i="6"/>
  <c r="B148" i="6"/>
  <c r="C148" i="6"/>
  <c r="D148" i="6"/>
  <c r="B149" i="6"/>
  <c r="C149" i="6"/>
  <c r="D149" i="6"/>
  <c r="B150" i="6"/>
  <c r="C150" i="6"/>
  <c r="D150" i="6"/>
  <c r="B151" i="6"/>
  <c r="C151" i="6"/>
  <c r="D151" i="6"/>
  <c r="B152" i="6"/>
  <c r="C152" i="6"/>
  <c r="D152" i="6"/>
  <c r="B153" i="6"/>
  <c r="C153" i="6"/>
  <c r="D153" i="6"/>
  <c r="B154" i="6"/>
  <c r="C154" i="6"/>
  <c r="D154" i="6"/>
  <c r="B155" i="6"/>
  <c r="C155" i="6"/>
  <c r="D155" i="6"/>
  <c r="B156" i="6"/>
  <c r="C156" i="6"/>
  <c r="D156" i="6"/>
  <c r="B157" i="6"/>
  <c r="C157" i="6"/>
  <c r="D157" i="6"/>
  <c r="B158" i="6"/>
  <c r="C158" i="6"/>
  <c r="D158" i="6"/>
  <c r="B159" i="6"/>
  <c r="C159" i="6"/>
  <c r="D159" i="6"/>
  <c r="B160" i="6"/>
  <c r="C160" i="6"/>
  <c r="D160" i="6"/>
  <c r="B161" i="6"/>
  <c r="C161" i="6"/>
  <c r="D161" i="6"/>
  <c r="B162" i="6"/>
  <c r="C162" i="6"/>
  <c r="D162" i="6"/>
  <c r="B163" i="6"/>
  <c r="C163" i="6"/>
  <c r="D163" i="6"/>
  <c r="B164" i="6"/>
  <c r="C164" i="6"/>
  <c r="D164" i="6"/>
  <c r="B165" i="6"/>
  <c r="C165" i="6"/>
  <c r="D165" i="6"/>
  <c r="B166" i="6"/>
  <c r="C166" i="6"/>
  <c r="D166" i="6"/>
  <c r="B167" i="6"/>
  <c r="C167" i="6"/>
  <c r="D167" i="6"/>
  <c r="B168" i="6"/>
  <c r="C168" i="6"/>
  <c r="D168" i="6"/>
  <c r="B169" i="6"/>
  <c r="C169" i="6"/>
  <c r="D169" i="6"/>
  <c r="B170" i="6"/>
  <c r="C170" i="6"/>
  <c r="D170" i="6"/>
  <c r="B171" i="6"/>
  <c r="C171" i="6"/>
  <c r="D171" i="6"/>
  <c r="B172" i="6"/>
  <c r="C172" i="6"/>
  <c r="D172" i="6"/>
  <c r="B173" i="6"/>
  <c r="C173" i="6"/>
  <c r="D173" i="6"/>
  <c r="B174" i="6"/>
  <c r="C174" i="6"/>
  <c r="D174" i="6"/>
  <c r="B175" i="6"/>
  <c r="C175" i="6"/>
  <c r="D175" i="6"/>
  <c r="B176" i="6"/>
  <c r="C176" i="6"/>
  <c r="D176" i="6"/>
  <c r="B177" i="6"/>
  <c r="C177" i="6"/>
  <c r="D177" i="6"/>
  <c r="B178" i="6"/>
  <c r="C178" i="6"/>
  <c r="D178" i="6"/>
  <c r="B179" i="6"/>
  <c r="C179" i="6"/>
  <c r="D179" i="6"/>
  <c r="B180" i="6"/>
  <c r="C180" i="6"/>
  <c r="D180" i="6"/>
  <c r="B181" i="6"/>
  <c r="C181" i="6"/>
  <c r="D181" i="6"/>
  <c r="B182" i="6"/>
  <c r="C182" i="6"/>
  <c r="D182" i="6"/>
  <c r="B183" i="6"/>
  <c r="C183" i="6"/>
  <c r="D183" i="6"/>
  <c r="B184" i="6"/>
  <c r="C184" i="6"/>
  <c r="D184" i="6"/>
  <c r="B185" i="6"/>
  <c r="C185" i="6"/>
  <c r="D185" i="6"/>
  <c r="B186" i="6"/>
  <c r="C186" i="6"/>
  <c r="D186" i="6"/>
  <c r="B187" i="6"/>
  <c r="C187" i="6"/>
  <c r="D187" i="6"/>
  <c r="B188" i="6"/>
  <c r="C188" i="6"/>
  <c r="D188" i="6"/>
  <c r="B189" i="6"/>
  <c r="C189" i="6"/>
  <c r="D189" i="6"/>
  <c r="B190" i="6"/>
  <c r="C190" i="6"/>
  <c r="D190" i="6"/>
  <c r="B191" i="6"/>
  <c r="C191" i="6"/>
  <c r="D191" i="6"/>
  <c r="B192" i="6"/>
  <c r="C192" i="6"/>
  <c r="D192" i="6"/>
  <c r="B193" i="6"/>
  <c r="C193" i="6"/>
  <c r="D193" i="6"/>
  <c r="B194" i="6"/>
  <c r="C194" i="6"/>
  <c r="D194" i="6"/>
  <c r="B195" i="6"/>
  <c r="C195" i="6"/>
  <c r="D195" i="6"/>
  <c r="B196" i="6"/>
  <c r="C196" i="6"/>
  <c r="D196" i="6"/>
  <c r="B197" i="6"/>
  <c r="C197" i="6"/>
  <c r="D197" i="6"/>
  <c r="B198" i="6"/>
  <c r="C198" i="6"/>
  <c r="D198" i="6"/>
  <c r="B199" i="6"/>
  <c r="C199" i="6"/>
  <c r="D199" i="6"/>
  <c r="B200" i="6"/>
  <c r="C200" i="6"/>
  <c r="D200" i="6"/>
  <c r="B201" i="6"/>
  <c r="C201" i="6"/>
  <c r="D201" i="6"/>
  <c r="B202" i="6"/>
  <c r="C202" i="6"/>
  <c r="D202" i="6"/>
  <c r="B203" i="6"/>
  <c r="C203" i="6"/>
  <c r="D203" i="6"/>
  <c r="B204" i="6"/>
  <c r="C204" i="6"/>
  <c r="D204" i="6"/>
  <c r="B205" i="6"/>
  <c r="C205" i="6"/>
  <c r="D205" i="6"/>
  <c r="B206" i="6"/>
  <c r="C206" i="6"/>
  <c r="D206" i="6"/>
  <c r="B207" i="6"/>
  <c r="C207" i="6"/>
  <c r="D207" i="6"/>
  <c r="B208" i="6"/>
  <c r="C208" i="6"/>
  <c r="D208" i="6"/>
  <c r="B209" i="6"/>
  <c r="C209" i="6"/>
  <c r="D209" i="6"/>
  <c r="B210" i="6"/>
  <c r="C210" i="6"/>
  <c r="D210" i="6"/>
  <c r="B211" i="6"/>
  <c r="C211" i="6"/>
  <c r="D211" i="6"/>
  <c r="B212" i="6"/>
  <c r="C212" i="6"/>
  <c r="D212" i="6"/>
  <c r="B213" i="6"/>
  <c r="C213" i="6"/>
  <c r="D213" i="6"/>
  <c r="B214" i="6"/>
  <c r="C214" i="6"/>
  <c r="D214" i="6"/>
  <c r="B215" i="6"/>
  <c r="C215" i="6"/>
  <c r="D215" i="6"/>
  <c r="B216" i="6"/>
  <c r="C216" i="6"/>
  <c r="D216" i="6"/>
  <c r="B217" i="6"/>
  <c r="C217" i="6"/>
  <c r="D217" i="6"/>
  <c r="B218" i="6"/>
  <c r="C218" i="6"/>
  <c r="D218" i="6"/>
  <c r="B219" i="6"/>
  <c r="C219" i="6"/>
  <c r="D219" i="6"/>
  <c r="B220" i="6"/>
  <c r="C220" i="6"/>
  <c r="D220" i="6"/>
  <c r="B221" i="6"/>
  <c r="C221" i="6"/>
  <c r="D221" i="6"/>
  <c r="B222" i="6"/>
  <c r="C222" i="6"/>
  <c r="D222" i="6"/>
  <c r="B223" i="6"/>
  <c r="C223" i="6"/>
  <c r="D223" i="6"/>
  <c r="B224" i="6"/>
  <c r="C224" i="6"/>
  <c r="D224" i="6"/>
  <c r="B225" i="6"/>
  <c r="C225" i="6"/>
  <c r="D225" i="6"/>
  <c r="B226" i="6"/>
  <c r="C226" i="6"/>
  <c r="D226" i="6"/>
  <c r="B227" i="6"/>
  <c r="C227" i="6"/>
  <c r="D227" i="6"/>
  <c r="B228" i="6"/>
  <c r="C228" i="6"/>
  <c r="D228" i="6"/>
  <c r="B229" i="6"/>
  <c r="C229" i="6"/>
  <c r="D229" i="6"/>
  <c r="B230" i="6"/>
  <c r="C230" i="6"/>
  <c r="D230" i="6"/>
  <c r="B231" i="6"/>
  <c r="C231" i="6"/>
  <c r="D231" i="6"/>
  <c r="B232" i="6"/>
  <c r="C232" i="6"/>
  <c r="D232" i="6"/>
  <c r="B233" i="6"/>
  <c r="C233" i="6"/>
  <c r="D233" i="6"/>
  <c r="B234" i="6"/>
  <c r="C234" i="6"/>
  <c r="D234" i="6"/>
  <c r="B235" i="6"/>
  <c r="C235" i="6"/>
  <c r="D235" i="6"/>
  <c r="B236" i="6"/>
  <c r="C236" i="6"/>
  <c r="D236" i="6"/>
  <c r="B237" i="6"/>
  <c r="C237" i="6"/>
  <c r="D237" i="6"/>
  <c r="B238" i="6"/>
  <c r="C238" i="6"/>
  <c r="D238" i="6"/>
  <c r="B239" i="6"/>
  <c r="C239" i="6"/>
  <c r="D239" i="6"/>
  <c r="B240" i="6"/>
  <c r="C240" i="6"/>
  <c r="D240" i="6"/>
  <c r="B241" i="6"/>
  <c r="C241" i="6"/>
  <c r="D241" i="6"/>
  <c r="B242" i="6"/>
  <c r="C242" i="6"/>
  <c r="D242" i="6"/>
  <c r="B243" i="6"/>
  <c r="C243" i="6"/>
  <c r="D243" i="6"/>
  <c r="B244" i="6"/>
  <c r="C244" i="6"/>
  <c r="D244" i="6"/>
  <c r="B245" i="6"/>
  <c r="C245" i="6"/>
  <c r="D245" i="6"/>
  <c r="B246" i="6"/>
  <c r="C246" i="6"/>
  <c r="D246" i="6"/>
  <c r="B247" i="6"/>
  <c r="C247" i="6"/>
  <c r="D247" i="6"/>
  <c r="B248" i="6"/>
  <c r="C248" i="6"/>
  <c r="D248" i="6"/>
  <c r="B249" i="6"/>
  <c r="C249" i="6"/>
  <c r="D249" i="6"/>
  <c r="B250" i="6"/>
  <c r="C250" i="6"/>
  <c r="D250" i="6"/>
  <c r="B251" i="6"/>
  <c r="C251" i="6"/>
  <c r="D251" i="6"/>
  <c r="B252" i="6"/>
  <c r="C252" i="6"/>
  <c r="D252" i="6"/>
  <c r="B253" i="6"/>
  <c r="C253" i="6"/>
  <c r="D253" i="6"/>
  <c r="B254" i="6"/>
  <c r="C254" i="6"/>
  <c r="D254" i="6"/>
  <c r="B255" i="6"/>
  <c r="C255" i="6"/>
  <c r="D255" i="6"/>
  <c r="B256" i="6"/>
  <c r="C256" i="6"/>
  <c r="D256" i="6"/>
  <c r="B257" i="6"/>
  <c r="C257" i="6"/>
  <c r="D257" i="6"/>
  <c r="B258" i="6"/>
  <c r="C258" i="6"/>
  <c r="D258" i="6"/>
  <c r="B259" i="6"/>
  <c r="C259" i="6"/>
  <c r="D259" i="6"/>
  <c r="B260" i="6"/>
  <c r="C260" i="6"/>
  <c r="D260" i="6"/>
  <c r="B261" i="6"/>
  <c r="C261" i="6"/>
  <c r="D261" i="6"/>
  <c r="B262" i="6"/>
  <c r="C262" i="6"/>
  <c r="D262" i="6"/>
  <c r="B263" i="6"/>
  <c r="C263" i="6"/>
  <c r="D263" i="6"/>
  <c r="B264" i="6"/>
  <c r="C264" i="6"/>
  <c r="D264" i="6"/>
  <c r="B265" i="6"/>
  <c r="C265" i="6"/>
  <c r="D265" i="6"/>
  <c r="B266" i="6"/>
  <c r="C266" i="6"/>
  <c r="D266" i="6"/>
  <c r="B267" i="6"/>
  <c r="C267" i="6"/>
  <c r="D267" i="6"/>
  <c r="B268" i="6"/>
  <c r="C268" i="6"/>
  <c r="D268" i="6"/>
  <c r="B269" i="6"/>
  <c r="C269" i="6"/>
  <c r="D269" i="6"/>
  <c r="B270" i="6"/>
  <c r="C270" i="6"/>
  <c r="D270" i="6"/>
  <c r="B271" i="6"/>
  <c r="C271" i="6"/>
  <c r="D271" i="6"/>
  <c r="B272" i="6"/>
  <c r="C272" i="6"/>
  <c r="D272" i="6"/>
  <c r="B273" i="6"/>
  <c r="C273" i="6"/>
  <c r="D273" i="6"/>
  <c r="B274" i="6"/>
  <c r="C274" i="6"/>
  <c r="D274" i="6"/>
  <c r="B275" i="6"/>
  <c r="C275" i="6"/>
  <c r="D275" i="6"/>
  <c r="B276" i="6"/>
  <c r="C276" i="6"/>
  <c r="D276" i="6"/>
  <c r="B277" i="6"/>
  <c r="C277" i="6"/>
  <c r="D277" i="6"/>
  <c r="B278" i="6"/>
  <c r="C278" i="6"/>
  <c r="D278" i="6"/>
  <c r="B279" i="6"/>
  <c r="C279" i="6"/>
  <c r="D279" i="6"/>
  <c r="B280" i="6"/>
  <c r="C280" i="6"/>
  <c r="D280" i="6"/>
  <c r="B281" i="6"/>
  <c r="C281" i="6"/>
  <c r="D281" i="6"/>
  <c r="B282" i="6"/>
  <c r="C282" i="6"/>
  <c r="D282" i="6"/>
  <c r="B283" i="6"/>
  <c r="C283" i="6"/>
  <c r="D283" i="6"/>
  <c r="B284" i="6"/>
  <c r="C284" i="6"/>
  <c r="D284" i="6"/>
  <c r="B285" i="6"/>
  <c r="C285" i="6"/>
  <c r="D285" i="6"/>
  <c r="B286" i="6"/>
  <c r="C286" i="6"/>
  <c r="D286" i="6"/>
  <c r="B287" i="6"/>
  <c r="C287" i="6"/>
  <c r="D287" i="6"/>
  <c r="B288" i="6"/>
  <c r="C288" i="6"/>
  <c r="D288" i="6"/>
  <c r="B289" i="6"/>
  <c r="C289" i="6"/>
  <c r="D289" i="6"/>
  <c r="B290" i="6"/>
  <c r="C290" i="6"/>
  <c r="D290" i="6"/>
  <c r="B291" i="6"/>
  <c r="C291" i="6"/>
  <c r="D291" i="6"/>
  <c r="B292" i="6"/>
  <c r="C292" i="6"/>
  <c r="D292" i="6"/>
  <c r="B293" i="6"/>
  <c r="C293" i="6"/>
  <c r="D293" i="6"/>
  <c r="B294" i="6"/>
  <c r="C294" i="6"/>
  <c r="D294" i="6"/>
  <c r="B295" i="6"/>
  <c r="C295" i="6"/>
  <c r="D295" i="6"/>
  <c r="B296" i="6"/>
  <c r="C296" i="6"/>
  <c r="D296" i="6"/>
  <c r="B297" i="6"/>
  <c r="C297" i="6"/>
  <c r="D297" i="6"/>
  <c r="B298" i="6"/>
  <c r="C298" i="6"/>
  <c r="D298" i="6"/>
  <c r="B299" i="6"/>
  <c r="C299" i="6"/>
  <c r="D299" i="6"/>
  <c r="B300" i="6"/>
  <c r="C300" i="6"/>
  <c r="D300" i="6"/>
  <c r="B301" i="6"/>
  <c r="C301" i="6"/>
  <c r="D301" i="6"/>
  <c r="B302" i="6"/>
  <c r="C302" i="6"/>
  <c r="D302" i="6"/>
  <c r="B303" i="6"/>
  <c r="C303" i="6"/>
  <c r="D303" i="6"/>
  <c r="B304" i="6"/>
  <c r="C304" i="6"/>
  <c r="D304" i="6"/>
  <c r="B305" i="6"/>
  <c r="C305" i="6"/>
  <c r="D305" i="6"/>
  <c r="B306" i="6"/>
  <c r="C306" i="6"/>
  <c r="D306" i="6"/>
  <c r="B307" i="6"/>
  <c r="C307" i="6"/>
  <c r="D307" i="6"/>
  <c r="B308" i="6"/>
  <c r="C308" i="6"/>
  <c r="D308" i="6"/>
  <c r="B309" i="6"/>
  <c r="C309" i="6"/>
  <c r="D309" i="6"/>
  <c r="B310" i="6"/>
  <c r="C310" i="6"/>
  <c r="D310" i="6"/>
  <c r="B311" i="6"/>
  <c r="C311" i="6"/>
  <c r="D311" i="6"/>
  <c r="B312" i="6"/>
  <c r="C312" i="6"/>
  <c r="D312" i="6"/>
  <c r="B313" i="6"/>
  <c r="C313" i="6"/>
  <c r="D313" i="6"/>
  <c r="B314" i="6"/>
  <c r="C314" i="6"/>
  <c r="D314" i="6"/>
  <c r="B315" i="6"/>
  <c r="C315" i="6"/>
  <c r="D315" i="6"/>
  <c r="B316" i="6"/>
  <c r="C316" i="6"/>
  <c r="D316" i="6"/>
  <c r="B317" i="6"/>
  <c r="C317" i="6"/>
  <c r="D317" i="6"/>
  <c r="B318" i="6"/>
  <c r="C318" i="6"/>
  <c r="D318" i="6"/>
  <c r="B319" i="6"/>
  <c r="C319" i="6"/>
  <c r="D319" i="6"/>
  <c r="B320" i="6"/>
  <c r="C320" i="6"/>
  <c r="D320" i="6"/>
  <c r="B321" i="6"/>
  <c r="C321" i="6"/>
  <c r="D321" i="6"/>
  <c r="B322" i="6"/>
  <c r="C322" i="6"/>
  <c r="D322" i="6"/>
  <c r="B323" i="6"/>
  <c r="C323" i="6"/>
  <c r="D323" i="6"/>
  <c r="B324" i="6"/>
  <c r="C324" i="6"/>
  <c r="D324" i="6"/>
  <c r="B325" i="6"/>
  <c r="C325" i="6"/>
  <c r="D325" i="6"/>
  <c r="B326" i="6"/>
  <c r="C326" i="6"/>
  <c r="D326" i="6"/>
  <c r="B327" i="6"/>
  <c r="C327" i="6"/>
  <c r="D327" i="6"/>
  <c r="B328" i="6"/>
  <c r="C328" i="6"/>
  <c r="D328" i="6"/>
  <c r="B329" i="6"/>
  <c r="C329" i="6"/>
  <c r="D329" i="6"/>
  <c r="B330" i="6"/>
  <c r="C330" i="6"/>
  <c r="D330" i="6"/>
  <c r="B331" i="6"/>
  <c r="C331" i="6"/>
  <c r="D331" i="6"/>
  <c r="B332" i="6"/>
  <c r="C332" i="6"/>
  <c r="D332" i="6"/>
  <c r="B333" i="6"/>
  <c r="C333" i="6"/>
  <c r="D333" i="6"/>
  <c r="B334" i="6"/>
  <c r="C334" i="6"/>
  <c r="D334" i="6"/>
  <c r="B335" i="6"/>
  <c r="C335" i="6"/>
  <c r="D335" i="6"/>
  <c r="B336" i="6"/>
  <c r="C336" i="6"/>
  <c r="D336" i="6"/>
  <c r="B337" i="6"/>
  <c r="C337" i="6"/>
  <c r="D337" i="6"/>
  <c r="B338" i="6"/>
  <c r="C338" i="6"/>
  <c r="D338" i="6"/>
  <c r="B339" i="6"/>
  <c r="C339" i="6"/>
  <c r="D339" i="6"/>
  <c r="B340" i="6"/>
  <c r="C340" i="6"/>
  <c r="D340" i="6"/>
  <c r="B341" i="6"/>
  <c r="C341" i="6"/>
  <c r="D341" i="6"/>
  <c r="B342" i="6"/>
  <c r="C342" i="6"/>
  <c r="D342" i="6"/>
  <c r="B343" i="6"/>
  <c r="C343" i="6"/>
  <c r="D343" i="6"/>
  <c r="B344" i="6"/>
  <c r="C344" i="6"/>
  <c r="D344" i="6"/>
  <c r="B345" i="6"/>
  <c r="C345" i="6"/>
  <c r="D345" i="6"/>
  <c r="B346" i="6"/>
  <c r="C346" i="6"/>
  <c r="D346" i="6"/>
  <c r="B347" i="6"/>
  <c r="C347" i="6"/>
  <c r="D347" i="6"/>
  <c r="B348" i="6"/>
  <c r="C348" i="6"/>
  <c r="D348" i="6"/>
  <c r="B349" i="6"/>
  <c r="C349" i="6"/>
  <c r="D349" i="6"/>
  <c r="B350" i="6"/>
  <c r="C350" i="6"/>
  <c r="D350" i="6"/>
  <c r="B351" i="6"/>
  <c r="C351" i="6"/>
  <c r="D351" i="6"/>
  <c r="B352" i="6"/>
  <c r="C352" i="6"/>
  <c r="D352" i="6"/>
  <c r="B353" i="6"/>
  <c r="C353" i="6"/>
  <c r="D353" i="6"/>
  <c r="B354" i="6"/>
  <c r="C354" i="6"/>
  <c r="D354" i="6"/>
  <c r="B355" i="6"/>
  <c r="C355" i="6"/>
  <c r="D355" i="6"/>
  <c r="B356" i="6"/>
  <c r="C356" i="6"/>
  <c r="D356" i="6"/>
  <c r="B357" i="6"/>
  <c r="C357" i="6"/>
  <c r="D357" i="6"/>
  <c r="B358" i="6"/>
  <c r="C358" i="6"/>
  <c r="D358" i="6"/>
  <c r="B359" i="6"/>
  <c r="C359" i="6"/>
  <c r="D359" i="6"/>
  <c r="B360" i="6"/>
  <c r="C360" i="6"/>
  <c r="D360" i="6"/>
  <c r="B361" i="6"/>
  <c r="C361" i="6"/>
  <c r="D361" i="6"/>
  <c r="B362" i="6"/>
  <c r="C362" i="6"/>
  <c r="D362" i="6"/>
  <c r="B363" i="6"/>
  <c r="C363" i="6"/>
  <c r="D363" i="6"/>
  <c r="B364" i="6"/>
  <c r="C364" i="6"/>
  <c r="D364" i="6"/>
  <c r="B365" i="6"/>
  <c r="C365" i="6"/>
  <c r="D365" i="6"/>
  <c r="B366" i="6"/>
  <c r="C366" i="6"/>
  <c r="D366" i="6"/>
  <c r="B367" i="6"/>
  <c r="C367" i="6"/>
  <c r="D367" i="6"/>
  <c r="B368" i="6"/>
  <c r="C368" i="6"/>
  <c r="D368" i="6"/>
  <c r="B369" i="6"/>
  <c r="C369" i="6"/>
  <c r="D369" i="6"/>
  <c r="B370" i="6"/>
  <c r="C370" i="6"/>
  <c r="D370" i="6"/>
  <c r="B371" i="6"/>
  <c r="C371" i="6"/>
  <c r="D371" i="6"/>
  <c r="B372" i="6"/>
  <c r="C372" i="6"/>
  <c r="D372" i="6"/>
  <c r="B373" i="6"/>
  <c r="C373" i="6"/>
  <c r="D373" i="6"/>
  <c r="B374" i="6"/>
  <c r="C374" i="6"/>
  <c r="D374" i="6"/>
  <c r="B375" i="6"/>
  <c r="C375" i="6"/>
  <c r="D375" i="6"/>
  <c r="B376" i="6"/>
  <c r="C376" i="6"/>
  <c r="D376" i="6"/>
  <c r="B377" i="6"/>
  <c r="C377" i="6"/>
  <c r="D377" i="6"/>
  <c r="B378" i="6"/>
  <c r="C378" i="6"/>
  <c r="D378" i="6"/>
  <c r="B379" i="6"/>
  <c r="C379" i="6"/>
  <c r="D379" i="6"/>
  <c r="B380" i="6"/>
  <c r="C380" i="6"/>
  <c r="D380" i="6"/>
  <c r="B381" i="6"/>
  <c r="C381" i="6"/>
  <c r="D381" i="6"/>
  <c r="B382" i="6"/>
  <c r="C382" i="6"/>
  <c r="D382" i="6"/>
  <c r="B383" i="6"/>
  <c r="C383" i="6"/>
  <c r="D383" i="6"/>
  <c r="B384" i="6"/>
  <c r="C384" i="6"/>
  <c r="D384" i="6"/>
  <c r="B385" i="6"/>
  <c r="C385" i="6"/>
  <c r="D385" i="6"/>
  <c r="B386" i="6"/>
  <c r="C386" i="6"/>
  <c r="D386" i="6"/>
  <c r="B387" i="6"/>
  <c r="C387" i="6"/>
  <c r="D387" i="6"/>
  <c r="B388" i="6"/>
  <c r="C388" i="6"/>
  <c r="D388" i="6"/>
  <c r="B389" i="6"/>
  <c r="C389" i="6"/>
  <c r="D389" i="6"/>
  <c r="B390" i="6"/>
  <c r="C390" i="6"/>
  <c r="D390" i="6"/>
  <c r="B391" i="6"/>
  <c r="C391" i="6"/>
  <c r="D391" i="6"/>
  <c r="B392" i="6"/>
  <c r="C392" i="6"/>
  <c r="D392" i="6"/>
  <c r="B393" i="6"/>
  <c r="C393" i="6"/>
  <c r="D393" i="6"/>
  <c r="B394" i="6"/>
  <c r="C394" i="6"/>
  <c r="D394" i="6"/>
  <c r="B395" i="6"/>
  <c r="C395" i="6"/>
  <c r="D395" i="6"/>
  <c r="B396" i="6"/>
  <c r="C396" i="6"/>
  <c r="D396" i="6"/>
  <c r="B397" i="6"/>
  <c r="C397" i="6"/>
  <c r="D397" i="6"/>
  <c r="B398" i="6"/>
  <c r="C398" i="6"/>
  <c r="D398" i="6"/>
  <c r="B399" i="6"/>
  <c r="C399" i="6"/>
  <c r="D399" i="6"/>
  <c r="B400" i="6"/>
  <c r="C400" i="6"/>
  <c r="D400" i="6"/>
  <c r="B401" i="6"/>
  <c r="C401" i="6"/>
  <c r="D401" i="6"/>
  <c r="B402" i="6"/>
  <c r="C402" i="6"/>
  <c r="D402" i="6"/>
  <c r="B403" i="6"/>
  <c r="C403" i="6"/>
  <c r="D403" i="6"/>
  <c r="B404" i="6"/>
  <c r="C404" i="6"/>
  <c r="D404" i="6"/>
  <c r="B405" i="6"/>
  <c r="C405" i="6"/>
  <c r="D405" i="6"/>
  <c r="B406" i="6"/>
  <c r="C406" i="6"/>
  <c r="D406" i="6"/>
  <c r="B407" i="6"/>
  <c r="C407" i="6"/>
  <c r="D407" i="6"/>
  <c r="B408" i="6"/>
  <c r="C408" i="6"/>
  <c r="D408" i="6"/>
  <c r="B409" i="6"/>
  <c r="C409" i="6"/>
  <c r="D409" i="6"/>
  <c r="B410" i="6"/>
  <c r="C410" i="6"/>
  <c r="D410" i="6"/>
  <c r="B411" i="6"/>
  <c r="C411" i="6"/>
  <c r="D411" i="6"/>
  <c r="B412" i="6"/>
  <c r="C412" i="6"/>
  <c r="D412" i="6"/>
  <c r="B413" i="6"/>
  <c r="C413" i="6"/>
  <c r="D413" i="6"/>
  <c r="B414" i="6"/>
  <c r="C414" i="6"/>
  <c r="D414" i="6"/>
  <c r="B415" i="6"/>
  <c r="C415" i="6"/>
  <c r="D415" i="6"/>
  <c r="B416" i="6"/>
  <c r="C416" i="6"/>
  <c r="D416" i="6"/>
  <c r="B417" i="6"/>
  <c r="C417" i="6"/>
  <c r="D417" i="6"/>
  <c r="B418" i="6"/>
  <c r="C418" i="6"/>
  <c r="D418" i="6"/>
  <c r="B419" i="6"/>
  <c r="C419" i="6"/>
  <c r="D419" i="6"/>
  <c r="B420" i="6"/>
  <c r="C420" i="6"/>
  <c r="D420" i="6"/>
  <c r="B421" i="6"/>
  <c r="C421" i="6"/>
  <c r="D421" i="6"/>
  <c r="B422" i="6"/>
  <c r="C422" i="6"/>
  <c r="D422" i="6"/>
  <c r="B423" i="6"/>
  <c r="C423" i="6"/>
  <c r="D423" i="6"/>
  <c r="B424" i="6"/>
  <c r="C424" i="6"/>
  <c r="D424" i="6"/>
  <c r="B425" i="6"/>
  <c r="C425" i="6"/>
  <c r="D425" i="6"/>
  <c r="B426" i="6"/>
  <c r="C426" i="6"/>
  <c r="D426" i="6"/>
  <c r="B427" i="6"/>
  <c r="C427" i="6"/>
  <c r="D427" i="6"/>
  <c r="B428" i="6"/>
  <c r="C428" i="6"/>
  <c r="D428" i="6"/>
  <c r="B429" i="6"/>
  <c r="C429" i="6"/>
  <c r="D429" i="6"/>
  <c r="B430" i="6"/>
  <c r="C430" i="6"/>
  <c r="D430" i="6"/>
  <c r="B431" i="6"/>
  <c r="C431" i="6"/>
  <c r="D431" i="6"/>
  <c r="B432" i="6"/>
  <c r="C432" i="6"/>
  <c r="D432" i="6"/>
  <c r="B433" i="6"/>
  <c r="C433" i="6"/>
  <c r="D433" i="6"/>
  <c r="B434" i="6"/>
  <c r="C434" i="6"/>
  <c r="D434" i="6"/>
  <c r="B435" i="6"/>
  <c r="C435" i="6"/>
  <c r="D435" i="6"/>
  <c r="B436" i="6"/>
  <c r="C436" i="6"/>
  <c r="D436" i="6"/>
  <c r="B437" i="6"/>
  <c r="C437" i="6"/>
  <c r="D437" i="6"/>
  <c r="B438" i="6"/>
  <c r="C438" i="6"/>
  <c r="D438" i="6"/>
  <c r="B439" i="6"/>
  <c r="C439" i="6"/>
  <c r="D439" i="6"/>
  <c r="B440" i="6"/>
  <c r="C440" i="6"/>
  <c r="D440" i="6"/>
  <c r="B441" i="6"/>
  <c r="C441" i="6"/>
  <c r="D441" i="6"/>
  <c r="B442" i="6"/>
  <c r="C442" i="6"/>
  <c r="D442" i="6"/>
  <c r="B443" i="6"/>
  <c r="C443" i="6"/>
  <c r="D443" i="6"/>
  <c r="B444" i="6"/>
  <c r="C444" i="6"/>
  <c r="D444" i="6"/>
  <c r="B445" i="6"/>
  <c r="C445" i="6"/>
  <c r="D445" i="6"/>
  <c r="B446" i="6"/>
  <c r="C446" i="6"/>
  <c r="D446" i="6"/>
  <c r="B447" i="6"/>
  <c r="C447" i="6"/>
  <c r="D447" i="6"/>
  <c r="B448" i="6"/>
  <c r="C448" i="6"/>
  <c r="D448" i="6"/>
  <c r="B449" i="6"/>
  <c r="C449" i="6"/>
  <c r="D449" i="6"/>
  <c r="B450" i="6"/>
  <c r="C450" i="6"/>
  <c r="D450" i="6"/>
  <c r="B451" i="6"/>
  <c r="C451" i="6"/>
  <c r="D451" i="6"/>
  <c r="B452" i="6"/>
  <c r="C452" i="6"/>
  <c r="D452" i="6"/>
  <c r="B453" i="6"/>
  <c r="C453" i="6"/>
  <c r="D453" i="6"/>
  <c r="B454" i="6"/>
  <c r="C454" i="6"/>
  <c r="D454" i="6"/>
  <c r="B455" i="6"/>
  <c r="C455" i="6"/>
  <c r="D455" i="6"/>
  <c r="B456" i="6"/>
  <c r="C456" i="6"/>
  <c r="D456" i="6"/>
  <c r="B457" i="6"/>
  <c r="C457" i="6"/>
  <c r="D457" i="6"/>
  <c r="B458" i="6"/>
  <c r="C458" i="6"/>
  <c r="D458" i="6"/>
  <c r="B459" i="6"/>
  <c r="C459" i="6"/>
  <c r="D459" i="6"/>
  <c r="B460" i="6"/>
  <c r="C460" i="6"/>
  <c r="D460" i="6"/>
  <c r="B461" i="6"/>
  <c r="C461" i="6"/>
  <c r="D461" i="6"/>
  <c r="B462" i="6"/>
  <c r="C462" i="6"/>
  <c r="D462" i="6"/>
  <c r="B463" i="6"/>
  <c r="C463" i="6"/>
  <c r="D463" i="6"/>
  <c r="B464" i="6"/>
  <c r="C464" i="6"/>
  <c r="D464" i="6"/>
  <c r="B465" i="6"/>
  <c r="C465" i="6"/>
  <c r="D465" i="6"/>
  <c r="B466" i="6"/>
  <c r="C466" i="6"/>
  <c r="D466" i="6"/>
  <c r="B467" i="6"/>
  <c r="C467" i="6"/>
  <c r="D467" i="6"/>
  <c r="B468" i="6"/>
  <c r="C468" i="6"/>
  <c r="D468" i="6"/>
  <c r="B469" i="6"/>
  <c r="C469" i="6"/>
  <c r="D469" i="6"/>
  <c r="B470" i="6"/>
  <c r="C470" i="6"/>
  <c r="D470" i="6"/>
  <c r="B471" i="6"/>
  <c r="C471" i="6"/>
  <c r="D471" i="6"/>
  <c r="B472" i="6"/>
  <c r="C472" i="6"/>
  <c r="D472" i="6"/>
  <c r="B473" i="6"/>
  <c r="C473" i="6"/>
  <c r="D473" i="6"/>
  <c r="B474" i="6"/>
  <c r="C474" i="6"/>
  <c r="D474" i="6"/>
  <c r="B475" i="6"/>
  <c r="C475" i="6"/>
  <c r="D475" i="6"/>
  <c r="B476" i="6"/>
  <c r="C476" i="6"/>
  <c r="D476" i="6"/>
  <c r="B477" i="6"/>
  <c r="C477" i="6"/>
  <c r="D477" i="6"/>
  <c r="B478" i="6"/>
  <c r="C478" i="6"/>
  <c r="D478" i="6"/>
  <c r="B479" i="6"/>
  <c r="C479" i="6"/>
  <c r="D479" i="6"/>
  <c r="B480" i="6"/>
  <c r="C480" i="6"/>
  <c r="D480" i="6"/>
  <c r="B481" i="6"/>
  <c r="C481" i="6"/>
  <c r="D481" i="6"/>
  <c r="B482" i="6"/>
  <c r="C482" i="6"/>
  <c r="D482" i="6"/>
  <c r="B483" i="6"/>
  <c r="C483" i="6"/>
  <c r="D483" i="6"/>
  <c r="B484" i="6"/>
  <c r="C484" i="6"/>
  <c r="D484" i="6"/>
  <c r="B485" i="6"/>
  <c r="C485" i="6"/>
  <c r="D485" i="6"/>
  <c r="B486" i="6"/>
  <c r="C486" i="6"/>
  <c r="D486" i="6"/>
  <c r="B487" i="6"/>
  <c r="C487" i="6"/>
  <c r="D487" i="6"/>
  <c r="B488" i="6"/>
  <c r="C488" i="6"/>
  <c r="D488" i="6"/>
  <c r="B489" i="6"/>
  <c r="C489" i="6"/>
  <c r="D489" i="6"/>
  <c r="B490" i="6"/>
  <c r="C490" i="6"/>
  <c r="D490" i="6"/>
  <c r="B491" i="6"/>
  <c r="C491" i="6"/>
  <c r="D491" i="6"/>
  <c r="B492" i="6"/>
  <c r="C492" i="6"/>
  <c r="D492" i="6"/>
  <c r="B493" i="6"/>
  <c r="C493" i="6"/>
  <c r="D493" i="6"/>
  <c r="B494" i="6"/>
  <c r="C494" i="6"/>
  <c r="D494" i="6"/>
  <c r="B495" i="6"/>
  <c r="C495" i="6"/>
  <c r="D495" i="6"/>
  <c r="B496" i="6"/>
  <c r="C496" i="6"/>
  <c r="D496" i="6"/>
  <c r="B497" i="6"/>
  <c r="C497" i="6"/>
  <c r="D497" i="6"/>
  <c r="B498" i="6"/>
  <c r="C498" i="6"/>
  <c r="D498" i="6"/>
  <c r="B499" i="6"/>
  <c r="C499" i="6"/>
  <c r="D499" i="6"/>
  <c r="B500" i="6"/>
  <c r="C500" i="6"/>
  <c r="D500" i="6"/>
  <c r="BH86" i="1"/>
  <c r="BH191" i="1"/>
  <c r="BH292" i="1"/>
  <c r="BH395" i="1"/>
  <c r="BF3" i="1"/>
  <c r="BF4" i="1"/>
  <c r="BF5" i="1"/>
  <c r="BF6" i="1"/>
  <c r="BF7" i="1"/>
  <c r="BF8" i="1"/>
  <c r="BF9" i="1"/>
  <c r="BF10" i="1"/>
  <c r="BF11" i="1"/>
  <c r="BF12" i="1"/>
  <c r="BF13" i="1"/>
  <c r="BF14" i="1"/>
  <c r="BF15" i="1"/>
  <c r="BF16" i="1"/>
  <c r="BF17" i="1"/>
  <c r="BF18" i="1"/>
  <c r="BF19" i="1"/>
  <c r="BF20" i="1"/>
  <c r="BF21" i="1"/>
  <c r="BF22" i="1"/>
  <c r="BF23" i="1"/>
  <c r="BF24" i="1"/>
  <c r="BF25" i="1"/>
  <c r="BF26" i="1"/>
  <c r="BF27" i="1"/>
  <c r="BF28" i="1"/>
  <c r="BF29" i="1"/>
  <c r="BF30" i="1"/>
  <c r="BF31" i="1"/>
  <c r="BF32" i="1"/>
  <c r="BF33" i="1"/>
  <c r="BF34" i="1"/>
  <c r="BF35" i="1"/>
  <c r="BF36" i="1"/>
  <c r="BF37" i="1"/>
  <c r="BF38" i="1"/>
  <c r="BF39" i="1"/>
  <c r="BF40" i="1"/>
  <c r="BF41" i="1"/>
  <c r="BF42" i="1"/>
  <c r="BF43" i="1"/>
  <c r="BF44" i="1"/>
  <c r="BF45" i="1"/>
  <c r="BF46" i="1"/>
  <c r="BF47" i="1"/>
  <c r="BF48" i="1"/>
  <c r="BF49" i="1"/>
  <c r="BF50" i="1"/>
  <c r="BF51" i="1"/>
  <c r="BF52" i="1"/>
  <c r="BF53" i="1"/>
  <c r="BF54" i="1"/>
  <c r="BF55" i="1"/>
  <c r="BF56" i="1"/>
  <c r="BF57" i="1"/>
  <c r="BF58" i="1"/>
  <c r="BF59" i="1"/>
  <c r="BF60" i="1"/>
  <c r="BF61" i="1"/>
  <c r="BF62" i="1"/>
  <c r="BF63" i="1"/>
  <c r="BF64" i="1"/>
  <c r="BF65" i="1"/>
  <c r="BF66" i="1"/>
  <c r="BF67" i="1"/>
  <c r="BF68" i="1"/>
  <c r="BF69" i="1"/>
  <c r="BF70" i="1"/>
  <c r="BF71" i="1"/>
  <c r="BF72" i="1"/>
  <c r="BF73" i="1"/>
  <c r="BF74" i="1"/>
  <c r="BF75" i="1"/>
  <c r="BF76" i="1"/>
  <c r="BF77" i="1"/>
  <c r="BF78" i="1"/>
  <c r="BD79" i="1"/>
  <c r="BH79" i="1" s="1"/>
  <c r="BE79" i="1"/>
  <c r="BF79" i="1"/>
  <c r="BD80" i="1"/>
  <c r="BH80" i="1" s="1"/>
  <c r="BE80" i="1"/>
  <c r="BF80" i="1"/>
  <c r="BD81" i="1"/>
  <c r="BE81" i="1"/>
  <c r="BF81" i="1"/>
  <c r="BD82" i="1"/>
  <c r="BE82" i="1"/>
  <c r="BF82" i="1"/>
  <c r="BD83" i="1"/>
  <c r="BE83" i="1"/>
  <c r="BF83" i="1"/>
  <c r="BD84" i="1"/>
  <c r="BH84" i="1" s="1"/>
  <c r="BE84" i="1"/>
  <c r="BF84" i="1"/>
  <c r="BD85" i="1"/>
  <c r="BE85" i="1"/>
  <c r="BF85" i="1"/>
  <c r="BD86" i="1"/>
  <c r="BE86" i="1"/>
  <c r="BF86" i="1"/>
  <c r="BD87" i="1"/>
  <c r="BE87" i="1"/>
  <c r="BF87" i="1"/>
  <c r="BD88" i="1"/>
  <c r="BH88" i="1" s="1"/>
  <c r="BE88" i="1"/>
  <c r="BF88" i="1"/>
  <c r="BD89" i="1"/>
  <c r="BE89" i="1"/>
  <c r="BF89" i="1"/>
  <c r="BD90" i="1"/>
  <c r="BE90" i="1"/>
  <c r="BF90" i="1"/>
  <c r="BD91" i="1"/>
  <c r="BE91" i="1"/>
  <c r="BF91" i="1"/>
  <c r="BD92" i="1"/>
  <c r="BH92" i="1" s="1"/>
  <c r="BE92" i="1"/>
  <c r="BF92" i="1"/>
  <c r="BD93" i="1"/>
  <c r="BE93" i="1"/>
  <c r="BF93" i="1"/>
  <c r="BD94" i="1"/>
  <c r="BE94" i="1"/>
  <c r="BF94" i="1"/>
  <c r="BD95" i="1"/>
  <c r="BE95" i="1"/>
  <c r="BF95" i="1"/>
  <c r="BD96" i="1"/>
  <c r="BH96" i="1" s="1"/>
  <c r="BE96" i="1"/>
  <c r="BF96" i="1"/>
  <c r="BD97" i="1"/>
  <c r="BE97" i="1"/>
  <c r="BF97" i="1"/>
  <c r="BD98" i="1"/>
  <c r="BE98" i="1"/>
  <c r="BF98" i="1"/>
  <c r="BD99" i="1"/>
  <c r="BE99" i="1"/>
  <c r="BF99" i="1"/>
  <c r="BD100" i="1"/>
  <c r="BH100" i="1" s="1"/>
  <c r="BE100" i="1"/>
  <c r="BF100" i="1"/>
  <c r="BD101" i="1"/>
  <c r="BE101" i="1"/>
  <c r="BF101" i="1"/>
  <c r="BD102" i="1"/>
  <c r="BH102" i="1" s="1"/>
  <c r="BE102" i="1"/>
  <c r="BF102" i="1"/>
  <c r="BD103" i="1"/>
  <c r="BH103" i="1" s="1"/>
  <c r="BE103" i="1"/>
  <c r="BF103" i="1"/>
  <c r="BD104" i="1"/>
  <c r="BH104" i="1" s="1"/>
  <c r="BE104" i="1"/>
  <c r="BF104" i="1"/>
  <c r="BD105" i="1"/>
  <c r="BE105" i="1"/>
  <c r="BF105" i="1"/>
  <c r="BD106" i="1"/>
  <c r="BE106" i="1"/>
  <c r="BF106" i="1"/>
  <c r="BD107" i="1"/>
  <c r="BE107" i="1"/>
  <c r="BF107" i="1"/>
  <c r="BD108" i="1"/>
  <c r="BH108" i="1" s="1"/>
  <c r="BE108" i="1"/>
  <c r="BF108" i="1"/>
  <c r="BD109" i="1"/>
  <c r="BE109" i="1"/>
  <c r="BF109" i="1"/>
  <c r="BD110" i="1"/>
  <c r="BE110" i="1"/>
  <c r="BF110" i="1"/>
  <c r="BD111" i="1"/>
  <c r="BE111" i="1"/>
  <c r="BF111" i="1"/>
  <c r="BD112" i="1"/>
  <c r="BH112" i="1" s="1"/>
  <c r="BE112" i="1"/>
  <c r="BF112" i="1"/>
  <c r="BD113" i="1"/>
  <c r="BE113" i="1"/>
  <c r="BF113" i="1"/>
  <c r="BD114" i="1"/>
  <c r="BE114" i="1"/>
  <c r="BF114" i="1"/>
  <c r="BD115" i="1"/>
  <c r="BE115" i="1"/>
  <c r="BF115" i="1"/>
  <c r="BD116" i="1"/>
  <c r="BH116" i="1" s="1"/>
  <c r="BE116" i="1"/>
  <c r="BF116" i="1"/>
  <c r="BD117" i="1"/>
  <c r="BE117" i="1"/>
  <c r="BF117" i="1"/>
  <c r="BD118" i="1"/>
  <c r="BE118" i="1"/>
  <c r="BF118" i="1"/>
  <c r="BD119" i="1"/>
  <c r="BE119" i="1"/>
  <c r="BF119" i="1"/>
  <c r="BD120" i="1"/>
  <c r="BH120" i="1" s="1"/>
  <c r="BE120" i="1"/>
  <c r="BF120" i="1"/>
  <c r="BD121" i="1"/>
  <c r="BE121" i="1"/>
  <c r="BF121" i="1"/>
  <c r="BD122" i="1"/>
  <c r="BE122" i="1"/>
  <c r="BF122" i="1"/>
  <c r="BD123" i="1"/>
  <c r="BE123" i="1"/>
  <c r="BF123" i="1"/>
  <c r="BD124" i="1"/>
  <c r="BH124" i="1" s="1"/>
  <c r="BE124" i="1"/>
  <c r="BF124" i="1"/>
  <c r="BD125" i="1"/>
  <c r="BE125" i="1"/>
  <c r="BF125" i="1"/>
  <c r="BD126" i="1"/>
  <c r="BE126" i="1"/>
  <c r="BF126" i="1"/>
  <c r="BD127" i="1"/>
  <c r="BE127" i="1"/>
  <c r="BF127" i="1"/>
  <c r="BD128" i="1"/>
  <c r="BH128" i="1" s="1"/>
  <c r="BE128" i="1"/>
  <c r="BF128" i="1"/>
  <c r="BD129" i="1"/>
  <c r="BE129" i="1"/>
  <c r="BF129" i="1"/>
  <c r="BD130" i="1"/>
  <c r="BE130" i="1"/>
  <c r="BF130" i="1"/>
  <c r="BD131" i="1"/>
  <c r="BE131" i="1"/>
  <c r="BF131" i="1"/>
  <c r="BD132" i="1"/>
  <c r="BH132" i="1" s="1"/>
  <c r="BE132" i="1"/>
  <c r="BF132" i="1"/>
  <c r="BD133" i="1"/>
  <c r="BE133" i="1"/>
  <c r="BH133" i="1" s="1"/>
  <c r="BF133" i="1"/>
  <c r="BD134" i="1"/>
  <c r="BE134" i="1"/>
  <c r="BF134" i="1"/>
  <c r="BD135" i="1"/>
  <c r="BE135" i="1"/>
  <c r="BF135" i="1"/>
  <c r="BD136" i="1"/>
  <c r="BH136" i="1" s="1"/>
  <c r="BE136" i="1"/>
  <c r="BF136" i="1"/>
  <c r="BD137" i="1"/>
  <c r="BE137" i="1"/>
  <c r="BF137" i="1"/>
  <c r="BD138" i="1"/>
  <c r="BE138" i="1"/>
  <c r="BF138" i="1"/>
  <c r="BD139" i="1"/>
  <c r="BE139" i="1"/>
  <c r="BF139" i="1"/>
  <c r="BD140" i="1"/>
  <c r="BH140" i="1" s="1"/>
  <c r="BE140" i="1"/>
  <c r="BF140" i="1"/>
  <c r="BD141" i="1"/>
  <c r="BE141" i="1"/>
  <c r="BF141" i="1"/>
  <c r="BD142" i="1"/>
  <c r="BE142" i="1"/>
  <c r="BF142" i="1"/>
  <c r="BD143" i="1"/>
  <c r="BE143" i="1"/>
  <c r="BF143" i="1"/>
  <c r="BD144" i="1"/>
  <c r="BH144" i="1" s="1"/>
  <c r="BE144" i="1"/>
  <c r="BF144" i="1"/>
  <c r="BD145" i="1"/>
  <c r="BE145" i="1"/>
  <c r="BF145" i="1"/>
  <c r="BD146" i="1"/>
  <c r="BE146" i="1"/>
  <c r="BF146" i="1"/>
  <c r="BD147" i="1"/>
  <c r="BE147" i="1"/>
  <c r="BF147" i="1"/>
  <c r="BD148" i="1"/>
  <c r="BH148" i="1" s="1"/>
  <c r="BE148" i="1"/>
  <c r="BF148" i="1"/>
  <c r="BD149" i="1"/>
  <c r="BE149" i="1"/>
  <c r="BH149" i="1" s="1"/>
  <c r="BF149" i="1"/>
  <c r="BD150" i="1"/>
  <c r="BE150" i="1"/>
  <c r="BF150" i="1"/>
  <c r="BD151" i="1"/>
  <c r="BE151" i="1"/>
  <c r="BF151" i="1"/>
  <c r="BD152" i="1"/>
  <c r="BH152" i="1" s="1"/>
  <c r="BE152" i="1"/>
  <c r="BF152" i="1"/>
  <c r="BD153" i="1"/>
  <c r="BE153" i="1"/>
  <c r="BF153" i="1"/>
  <c r="BD154" i="1"/>
  <c r="BE154" i="1"/>
  <c r="BF154" i="1"/>
  <c r="BD155" i="1"/>
  <c r="BE155" i="1"/>
  <c r="BF155" i="1"/>
  <c r="BD156" i="1"/>
  <c r="BH156" i="1" s="1"/>
  <c r="BE156" i="1"/>
  <c r="BF156" i="1"/>
  <c r="BD157" i="1"/>
  <c r="BE157" i="1"/>
  <c r="BF157" i="1"/>
  <c r="BD158" i="1"/>
  <c r="BE158" i="1"/>
  <c r="BF158" i="1"/>
  <c r="BD159" i="1"/>
  <c r="BE159" i="1"/>
  <c r="BF159" i="1"/>
  <c r="BD160" i="1"/>
  <c r="BH160" i="1" s="1"/>
  <c r="BE160" i="1"/>
  <c r="BF160" i="1"/>
  <c r="BD161" i="1"/>
  <c r="BE161" i="1"/>
  <c r="BF161" i="1"/>
  <c r="BD162" i="1"/>
  <c r="BE162" i="1"/>
  <c r="BF162" i="1"/>
  <c r="BD163" i="1"/>
  <c r="BE163" i="1"/>
  <c r="BF163" i="1"/>
  <c r="BD164" i="1"/>
  <c r="BH164" i="1" s="1"/>
  <c r="BE164" i="1"/>
  <c r="BF164" i="1"/>
  <c r="BD165" i="1"/>
  <c r="BE165" i="1"/>
  <c r="BF165" i="1"/>
  <c r="BD166" i="1"/>
  <c r="BE166" i="1"/>
  <c r="BF166" i="1"/>
  <c r="BD167" i="1"/>
  <c r="BH167" i="1" s="1"/>
  <c r="BE167" i="1"/>
  <c r="BF167" i="1"/>
  <c r="BD168" i="1"/>
  <c r="BH168" i="1" s="1"/>
  <c r="BE168" i="1"/>
  <c r="BF168" i="1"/>
  <c r="BD169" i="1"/>
  <c r="BH169" i="1" s="1"/>
  <c r="BE169" i="1"/>
  <c r="BF169" i="1"/>
  <c r="BD170" i="1"/>
  <c r="BE170" i="1"/>
  <c r="BF170" i="1"/>
  <c r="BD171" i="1"/>
  <c r="BE171" i="1"/>
  <c r="BF171" i="1"/>
  <c r="BD172" i="1"/>
  <c r="BH172" i="1" s="1"/>
  <c r="BE172" i="1"/>
  <c r="BF172" i="1"/>
  <c r="BD173" i="1"/>
  <c r="BE173" i="1"/>
  <c r="BH173" i="1" s="1"/>
  <c r="BF173" i="1"/>
  <c r="BD174" i="1"/>
  <c r="BE174" i="1"/>
  <c r="BF174" i="1"/>
  <c r="BD175" i="1"/>
  <c r="BE175" i="1"/>
  <c r="BF175" i="1"/>
  <c r="BD176" i="1"/>
  <c r="BH176" i="1" s="1"/>
  <c r="BE176" i="1"/>
  <c r="BF176" i="1"/>
  <c r="BD177" i="1"/>
  <c r="BE177" i="1"/>
  <c r="BF177" i="1"/>
  <c r="BD178" i="1"/>
  <c r="BE178" i="1"/>
  <c r="BF178" i="1"/>
  <c r="BD179" i="1"/>
  <c r="BE179" i="1"/>
  <c r="BF179" i="1"/>
  <c r="BD180" i="1"/>
  <c r="BH180" i="1" s="1"/>
  <c r="BE180" i="1"/>
  <c r="BF180" i="1"/>
  <c r="BD181" i="1"/>
  <c r="BE181" i="1"/>
  <c r="BF181" i="1"/>
  <c r="BD182" i="1"/>
  <c r="BE182" i="1"/>
  <c r="BF182" i="1"/>
  <c r="BD183" i="1"/>
  <c r="BH183" i="1" s="1"/>
  <c r="BE183" i="1"/>
  <c r="BF183" i="1"/>
  <c r="BD184" i="1"/>
  <c r="BH184" i="1" s="1"/>
  <c r="BE184" i="1"/>
  <c r="BF184" i="1"/>
  <c r="BD185" i="1"/>
  <c r="BE185" i="1"/>
  <c r="BF185" i="1"/>
  <c r="BD186" i="1"/>
  <c r="BE186" i="1"/>
  <c r="BF186" i="1"/>
  <c r="BD187" i="1"/>
  <c r="BE187" i="1"/>
  <c r="BF187" i="1"/>
  <c r="BD188" i="1"/>
  <c r="BH188" i="1" s="1"/>
  <c r="BE188" i="1"/>
  <c r="BF188" i="1"/>
  <c r="BD189" i="1"/>
  <c r="BE189" i="1"/>
  <c r="BF189" i="1"/>
  <c r="BD190" i="1"/>
  <c r="BE190" i="1"/>
  <c r="BF190" i="1"/>
  <c r="BD191" i="1"/>
  <c r="BE191" i="1"/>
  <c r="BF191" i="1"/>
  <c r="BD192" i="1"/>
  <c r="BH192" i="1" s="1"/>
  <c r="BE192" i="1"/>
  <c r="BF192" i="1"/>
  <c r="BD193" i="1"/>
  <c r="BE193" i="1"/>
  <c r="BF193" i="1"/>
  <c r="BD194" i="1"/>
  <c r="BE194" i="1"/>
  <c r="BF194" i="1"/>
  <c r="BD195" i="1"/>
  <c r="BE195" i="1"/>
  <c r="BF195" i="1"/>
  <c r="BD196" i="1"/>
  <c r="BH196" i="1" s="1"/>
  <c r="BE196" i="1"/>
  <c r="BF196" i="1"/>
  <c r="BD197" i="1"/>
  <c r="BE197" i="1"/>
  <c r="BF197" i="1"/>
  <c r="BD198" i="1"/>
  <c r="BE198" i="1"/>
  <c r="BF198" i="1"/>
  <c r="BD199" i="1"/>
  <c r="BE199" i="1"/>
  <c r="BF199" i="1"/>
  <c r="BD200" i="1"/>
  <c r="BH200" i="1" s="1"/>
  <c r="BE200" i="1"/>
  <c r="BF200" i="1"/>
  <c r="BD201" i="1"/>
  <c r="BH201" i="1" s="1"/>
  <c r="BE201" i="1"/>
  <c r="BF201" i="1"/>
  <c r="BD202" i="1"/>
  <c r="BE202" i="1"/>
  <c r="BF202" i="1"/>
  <c r="BD203" i="1"/>
  <c r="BE203" i="1"/>
  <c r="BF203" i="1"/>
  <c r="BD204" i="1"/>
  <c r="BH204" i="1" s="1"/>
  <c r="BE204" i="1"/>
  <c r="BF204" i="1"/>
  <c r="BD205" i="1"/>
  <c r="BE205" i="1"/>
  <c r="BF205" i="1"/>
  <c r="BD206" i="1"/>
  <c r="BH206" i="1" s="1"/>
  <c r="BE206" i="1"/>
  <c r="BF206" i="1"/>
  <c r="BD207" i="1"/>
  <c r="BE207" i="1"/>
  <c r="BF207" i="1"/>
  <c r="BD208" i="1"/>
  <c r="BH208" i="1" s="1"/>
  <c r="BE208" i="1"/>
  <c r="BF208" i="1"/>
  <c r="BD209" i="1"/>
  <c r="BE209" i="1"/>
  <c r="BF209" i="1"/>
  <c r="BD210" i="1"/>
  <c r="BE210" i="1"/>
  <c r="BF210" i="1"/>
  <c r="BD211" i="1"/>
  <c r="BE211" i="1"/>
  <c r="BF211" i="1"/>
  <c r="BD212" i="1"/>
  <c r="BH212" i="1" s="1"/>
  <c r="BE212" i="1"/>
  <c r="BF212" i="1"/>
  <c r="BD213" i="1"/>
  <c r="BE213" i="1"/>
  <c r="BF213" i="1"/>
  <c r="BD214" i="1"/>
  <c r="BE214" i="1"/>
  <c r="BF214" i="1"/>
  <c r="BD215" i="1"/>
  <c r="BE215" i="1"/>
  <c r="BF215" i="1"/>
  <c r="BD216" i="1"/>
  <c r="BH216" i="1" s="1"/>
  <c r="BE216" i="1"/>
  <c r="BF216" i="1"/>
  <c r="BD217" i="1"/>
  <c r="BE217" i="1"/>
  <c r="BF217" i="1"/>
  <c r="BD218" i="1"/>
  <c r="BE218" i="1"/>
  <c r="BF218" i="1"/>
  <c r="BD219" i="1"/>
  <c r="BE219" i="1"/>
  <c r="BF219" i="1"/>
  <c r="BD220" i="1"/>
  <c r="BH220" i="1" s="1"/>
  <c r="BE220" i="1"/>
  <c r="BF220" i="1"/>
  <c r="BD221" i="1"/>
  <c r="BE221" i="1"/>
  <c r="BH221" i="1" s="1"/>
  <c r="BF221" i="1"/>
  <c r="BD222" i="1"/>
  <c r="BE222" i="1"/>
  <c r="BF222" i="1"/>
  <c r="BD223" i="1"/>
  <c r="BE223" i="1"/>
  <c r="BF223" i="1"/>
  <c r="BD224" i="1"/>
  <c r="BH224" i="1" s="1"/>
  <c r="BE224" i="1"/>
  <c r="BF224" i="1"/>
  <c r="BD225" i="1"/>
  <c r="BE225" i="1"/>
  <c r="BF225" i="1"/>
  <c r="BD226" i="1"/>
  <c r="BE226" i="1"/>
  <c r="BF226" i="1"/>
  <c r="BD227" i="1"/>
  <c r="BE227" i="1"/>
  <c r="BF227" i="1"/>
  <c r="BD228" i="1"/>
  <c r="BH228" i="1" s="1"/>
  <c r="BE228" i="1"/>
  <c r="BF228" i="1"/>
  <c r="BD229" i="1"/>
  <c r="BE229" i="1"/>
  <c r="BF229" i="1"/>
  <c r="BD230" i="1"/>
  <c r="BE230" i="1"/>
  <c r="BF230" i="1"/>
  <c r="BD231" i="1"/>
  <c r="BE231" i="1"/>
  <c r="BF231" i="1"/>
  <c r="BD232" i="1"/>
  <c r="BH232" i="1" s="1"/>
  <c r="BE232" i="1"/>
  <c r="BF232" i="1"/>
  <c r="BD233" i="1"/>
  <c r="BE233" i="1"/>
  <c r="BF233" i="1"/>
  <c r="BD234" i="1"/>
  <c r="BE234" i="1"/>
  <c r="BF234" i="1"/>
  <c r="BD235" i="1"/>
  <c r="BE235" i="1"/>
  <c r="BF235" i="1"/>
  <c r="BD236" i="1"/>
  <c r="BH236" i="1" s="1"/>
  <c r="BE236" i="1"/>
  <c r="BF236" i="1"/>
  <c r="BD237" i="1"/>
  <c r="BE237" i="1"/>
  <c r="BH237" i="1" s="1"/>
  <c r="BF237" i="1"/>
  <c r="BD238" i="1"/>
  <c r="BE238" i="1"/>
  <c r="BF238" i="1"/>
  <c r="BD239" i="1"/>
  <c r="BE239" i="1"/>
  <c r="BF239" i="1"/>
  <c r="BD240" i="1"/>
  <c r="BH240" i="1" s="1"/>
  <c r="BE240" i="1"/>
  <c r="BF240" i="1"/>
  <c r="BD241" i="1"/>
  <c r="BH241" i="1" s="1"/>
  <c r="BE241" i="1"/>
  <c r="BF241" i="1"/>
  <c r="BD242" i="1"/>
  <c r="BE242" i="1"/>
  <c r="BF242" i="1"/>
  <c r="BD243" i="1"/>
  <c r="BE243" i="1"/>
  <c r="BF243" i="1"/>
  <c r="BD244" i="1"/>
  <c r="BH244" i="1" s="1"/>
  <c r="BE244" i="1"/>
  <c r="BF244" i="1"/>
  <c r="BD245" i="1"/>
  <c r="BE245" i="1"/>
  <c r="BH245" i="1" s="1"/>
  <c r="BF245" i="1"/>
  <c r="BD246" i="1"/>
  <c r="BE246" i="1"/>
  <c r="BF246" i="1"/>
  <c r="BD247" i="1"/>
  <c r="BE247" i="1"/>
  <c r="BF247" i="1"/>
  <c r="BD248" i="1"/>
  <c r="BH248" i="1" s="1"/>
  <c r="BE248" i="1"/>
  <c r="BF248" i="1"/>
  <c r="BD249" i="1"/>
  <c r="BE249" i="1"/>
  <c r="BF249" i="1"/>
  <c r="BD250" i="1"/>
  <c r="BE250" i="1"/>
  <c r="BF250" i="1"/>
  <c r="BD251" i="1"/>
  <c r="BE251" i="1"/>
  <c r="BF251" i="1"/>
  <c r="BD252" i="1"/>
  <c r="BH252" i="1" s="1"/>
  <c r="BE252" i="1"/>
  <c r="BF252" i="1"/>
  <c r="BD253" i="1"/>
  <c r="BE253" i="1"/>
  <c r="BH253" i="1" s="1"/>
  <c r="BF253" i="1"/>
  <c r="BD254" i="1"/>
  <c r="BE254" i="1"/>
  <c r="BF254" i="1"/>
  <c r="BD255" i="1"/>
  <c r="BH255" i="1" s="1"/>
  <c r="BE255" i="1"/>
  <c r="BF255" i="1"/>
  <c r="BD256" i="1"/>
  <c r="BH256" i="1" s="1"/>
  <c r="BE256" i="1"/>
  <c r="BF256" i="1"/>
  <c r="BD257" i="1"/>
  <c r="BH257" i="1" s="1"/>
  <c r="BE257" i="1"/>
  <c r="BF257" i="1"/>
  <c r="BD258" i="1"/>
  <c r="BE258" i="1"/>
  <c r="BF258" i="1"/>
  <c r="BD259" i="1"/>
  <c r="BE259" i="1"/>
  <c r="BF259" i="1"/>
  <c r="BD260" i="1"/>
  <c r="BH260" i="1" s="1"/>
  <c r="BE260" i="1"/>
  <c r="BF260" i="1"/>
  <c r="BD261" i="1"/>
  <c r="BE261" i="1"/>
  <c r="BF261" i="1"/>
  <c r="BD262" i="1"/>
  <c r="BE262" i="1"/>
  <c r="BF262" i="1"/>
  <c r="BD263" i="1"/>
  <c r="BE263" i="1"/>
  <c r="BF263" i="1"/>
  <c r="BD264" i="1"/>
  <c r="BH264" i="1" s="1"/>
  <c r="BE264" i="1"/>
  <c r="BF264" i="1"/>
  <c r="BD265" i="1"/>
  <c r="BE265" i="1"/>
  <c r="BF265" i="1"/>
  <c r="BD266" i="1"/>
  <c r="BE266" i="1"/>
  <c r="BF266" i="1"/>
  <c r="BD267" i="1"/>
  <c r="BE267" i="1"/>
  <c r="BF267" i="1"/>
  <c r="BD268" i="1"/>
  <c r="BH268" i="1" s="1"/>
  <c r="BE268" i="1"/>
  <c r="BF268" i="1"/>
  <c r="BD269" i="1"/>
  <c r="BE269" i="1"/>
  <c r="BH269" i="1" s="1"/>
  <c r="BF269" i="1"/>
  <c r="BD270" i="1"/>
  <c r="BE270" i="1"/>
  <c r="BF270" i="1"/>
  <c r="BD271" i="1"/>
  <c r="BE271" i="1"/>
  <c r="BF271" i="1"/>
  <c r="BD272" i="1"/>
  <c r="BH272" i="1" s="1"/>
  <c r="BE272" i="1"/>
  <c r="BF272" i="1"/>
  <c r="BD273" i="1"/>
  <c r="BE273" i="1"/>
  <c r="BF273" i="1"/>
  <c r="BD274" i="1"/>
  <c r="BE274" i="1"/>
  <c r="BF274" i="1"/>
  <c r="BD275" i="1"/>
  <c r="BE275" i="1"/>
  <c r="BF275" i="1"/>
  <c r="BD276" i="1"/>
  <c r="BH276" i="1" s="1"/>
  <c r="BE276" i="1"/>
  <c r="BF276" i="1"/>
  <c r="BD277" i="1"/>
  <c r="BE277" i="1"/>
  <c r="BH277" i="1" s="1"/>
  <c r="BF277" i="1"/>
  <c r="BD278" i="1"/>
  <c r="BE278" i="1"/>
  <c r="BF278" i="1"/>
  <c r="BD279" i="1"/>
  <c r="BE279" i="1"/>
  <c r="BF279" i="1"/>
  <c r="BD280" i="1"/>
  <c r="BH280" i="1" s="1"/>
  <c r="BE280" i="1"/>
  <c r="BF280" i="1"/>
  <c r="BD281" i="1"/>
  <c r="BE281" i="1"/>
  <c r="BF281" i="1"/>
  <c r="BD282" i="1"/>
  <c r="BE282" i="1"/>
  <c r="BF282" i="1"/>
  <c r="BD283" i="1"/>
  <c r="BE283" i="1"/>
  <c r="BF283" i="1"/>
  <c r="BD284" i="1"/>
  <c r="BH284" i="1" s="1"/>
  <c r="BE284" i="1"/>
  <c r="BF284" i="1"/>
  <c r="BD285" i="1"/>
  <c r="BE285" i="1"/>
  <c r="BF285" i="1"/>
  <c r="BD286" i="1"/>
  <c r="BE286" i="1"/>
  <c r="BF286" i="1"/>
  <c r="BD287" i="1"/>
  <c r="BH287" i="1" s="1"/>
  <c r="BE287" i="1"/>
  <c r="BF287" i="1"/>
  <c r="BD288" i="1"/>
  <c r="BH288" i="1" s="1"/>
  <c r="BE288" i="1"/>
  <c r="BF288" i="1"/>
  <c r="BD289" i="1"/>
  <c r="BE289" i="1"/>
  <c r="BF289" i="1"/>
  <c r="BD290" i="1"/>
  <c r="BE290" i="1"/>
  <c r="BF290" i="1"/>
  <c r="BD291" i="1"/>
  <c r="BE291" i="1"/>
  <c r="BF291" i="1"/>
  <c r="BD292" i="1"/>
  <c r="BE292" i="1"/>
  <c r="BF292" i="1"/>
  <c r="BD293" i="1"/>
  <c r="BE293" i="1"/>
  <c r="BF293" i="1"/>
  <c r="BD294" i="1"/>
  <c r="BE294" i="1"/>
  <c r="BF294" i="1"/>
  <c r="BD295" i="1"/>
  <c r="BH295" i="1" s="1"/>
  <c r="BE295" i="1"/>
  <c r="BF295" i="1"/>
  <c r="BD296" i="1"/>
  <c r="BH296" i="1" s="1"/>
  <c r="BE296" i="1"/>
  <c r="BF296" i="1"/>
  <c r="BD297" i="1"/>
  <c r="BE297" i="1"/>
  <c r="BF297" i="1"/>
  <c r="BD298" i="1"/>
  <c r="BE298" i="1"/>
  <c r="BF298" i="1"/>
  <c r="BD299" i="1"/>
  <c r="BE299" i="1"/>
  <c r="BF299" i="1"/>
  <c r="BD300" i="1"/>
  <c r="BH300" i="1" s="1"/>
  <c r="BE300" i="1"/>
  <c r="BF300" i="1"/>
  <c r="BD301" i="1"/>
  <c r="BE301" i="1"/>
  <c r="BF301" i="1"/>
  <c r="BD302" i="1"/>
  <c r="BE302" i="1"/>
  <c r="BF302" i="1"/>
  <c r="BD303" i="1"/>
  <c r="BE303" i="1"/>
  <c r="BF303" i="1"/>
  <c r="BD304" i="1"/>
  <c r="BH304" i="1" s="1"/>
  <c r="BE304" i="1"/>
  <c r="BF304" i="1"/>
  <c r="BD305" i="1"/>
  <c r="BE305" i="1"/>
  <c r="BF305" i="1"/>
  <c r="BD306" i="1"/>
  <c r="BE306" i="1"/>
  <c r="BF306" i="1"/>
  <c r="BD307" i="1"/>
  <c r="BE307" i="1"/>
  <c r="BF307" i="1"/>
  <c r="BD308" i="1"/>
  <c r="BH308" i="1" s="1"/>
  <c r="BE308" i="1"/>
  <c r="BF308" i="1"/>
  <c r="BD309" i="1"/>
  <c r="BE309" i="1"/>
  <c r="BF309" i="1"/>
  <c r="BD310" i="1"/>
  <c r="BE310" i="1"/>
  <c r="BF310" i="1"/>
  <c r="BD311" i="1"/>
  <c r="BH311" i="1" s="1"/>
  <c r="BE311" i="1"/>
  <c r="BF311" i="1"/>
  <c r="BD312" i="1"/>
  <c r="BH312" i="1" s="1"/>
  <c r="BE312" i="1"/>
  <c r="BF312" i="1"/>
  <c r="BD313" i="1"/>
  <c r="BE313" i="1"/>
  <c r="BF313" i="1"/>
  <c r="BD314" i="1"/>
  <c r="BE314" i="1"/>
  <c r="BF314" i="1"/>
  <c r="BD315" i="1"/>
  <c r="BE315" i="1"/>
  <c r="BF315" i="1"/>
  <c r="BD316" i="1"/>
  <c r="BH316" i="1" s="1"/>
  <c r="BE316" i="1"/>
  <c r="BF316" i="1"/>
  <c r="BD317" i="1"/>
  <c r="BE317" i="1"/>
  <c r="BF317" i="1"/>
  <c r="BD318" i="1"/>
  <c r="BE318" i="1"/>
  <c r="BF318" i="1"/>
  <c r="BD319" i="1"/>
  <c r="BE319" i="1"/>
  <c r="BF319" i="1"/>
  <c r="BD320" i="1"/>
  <c r="BH320" i="1" s="1"/>
  <c r="BE320" i="1"/>
  <c r="BF320" i="1"/>
  <c r="BD321" i="1"/>
  <c r="BH321" i="1" s="1"/>
  <c r="BE321" i="1"/>
  <c r="BF321" i="1"/>
  <c r="BD322" i="1"/>
  <c r="BE322" i="1"/>
  <c r="BF322" i="1"/>
  <c r="BD323" i="1"/>
  <c r="BE323" i="1"/>
  <c r="BF323" i="1"/>
  <c r="BD324" i="1"/>
  <c r="BH324" i="1" s="1"/>
  <c r="BE324" i="1"/>
  <c r="BF324" i="1"/>
  <c r="BD325" i="1"/>
  <c r="BE325" i="1"/>
  <c r="BF325" i="1"/>
  <c r="BD326" i="1"/>
  <c r="BE326" i="1"/>
  <c r="BF326" i="1"/>
  <c r="BD327" i="1"/>
  <c r="BH327" i="1" s="1"/>
  <c r="BE327" i="1"/>
  <c r="BF327" i="1"/>
  <c r="BD328" i="1"/>
  <c r="BH328" i="1" s="1"/>
  <c r="BE328" i="1"/>
  <c r="BF328" i="1"/>
  <c r="BD329" i="1"/>
  <c r="BE329" i="1"/>
  <c r="BF329" i="1"/>
  <c r="BD330" i="1"/>
  <c r="BE330" i="1"/>
  <c r="BF330" i="1"/>
  <c r="BD331" i="1"/>
  <c r="BE331" i="1"/>
  <c r="BF331" i="1"/>
  <c r="BD332" i="1"/>
  <c r="BH332" i="1" s="1"/>
  <c r="BE332" i="1"/>
  <c r="BF332" i="1"/>
  <c r="BD333" i="1"/>
  <c r="BE333" i="1"/>
  <c r="BF333" i="1"/>
  <c r="BD334" i="1"/>
  <c r="BE334" i="1"/>
  <c r="BF334" i="1"/>
  <c r="BD335" i="1"/>
  <c r="BE335" i="1"/>
  <c r="BF335" i="1"/>
  <c r="BD336" i="1"/>
  <c r="BH336" i="1" s="1"/>
  <c r="BE336" i="1"/>
  <c r="BF336" i="1"/>
  <c r="BD337" i="1"/>
  <c r="BH337" i="1" s="1"/>
  <c r="BE337" i="1"/>
  <c r="BF337" i="1"/>
  <c r="BD338" i="1"/>
  <c r="BE338" i="1"/>
  <c r="BF338" i="1"/>
  <c r="BD339" i="1"/>
  <c r="BE339" i="1"/>
  <c r="BF339" i="1"/>
  <c r="BD340" i="1"/>
  <c r="BH340" i="1" s="1"/>
  <c r="BE340" i="1"/>
  <c r="BF340" i="1"/>
  <c r="BD341" i="1"/>
  <c r="BE341" i="1"/>
  <c r="BF341" i="1"/>
  <c r="BD342" i="1"/>
  <c r="BE342" i="1"/>
  <c r="BF342" i="1"/>
  <c r="BD343" i="1"/>
  <c r="BE343" i="1"/>
  <c r="BF343" i="1"/>
  <c r="BD344" i="1"/>
  <c r="BH344" i="1" s="1"/>
  <c r="BE344" i="1"/>
  <c r="BF344" i="1"/>
  <c r="BD345" i="1"/>
  <c r="BE345" i="1"/>
  <c r="BF345" i="1"/>
  <c r="BD346" i="1"/>
  <c r="BE346" i="1"/>
  <c r="BF346" i="1"/>
  <c r="BD347" i="1"/>
  <c r="BE347" i="1"/>
  <c r="BF347" i="1"/>
  <c r="BD348" i="1"/>
  <c r="BH348" i="1" s="1"/>
  <c r="BE348" i="1"/>
  <c r="BF348" i="1"/>
  <c r="BD349" i="1"/>
  <c r="BE349" i="1"/>
  <c r="BF349" i="1"/>
  <c r="BD350" i="1"/>
  <c r="BE350" i="1"/>
  <c r="BF350" i="1"/>
  <c r="BD351" i="1"/>
  <c r="BE351" i="1"/>
  <c r="BF351" i="1"/>
  <c r="BD352" i="1"/>
  <c r="BH352" i="1" s="1"/>
  <c r="BE352" i="1"/>
  <c r="BF352" i="1"/>
  <c r="BD353" i="1"/>
  <c r="BE353" i="1"/>
  <c r="BF353" i="1"/>
  <c r="BD354" i="1"/>
  <c r="BE354" i="1"/>
  <c r="BF354" i="1"/>
  <c r="BD355" i="1"/>
  <c r="BE355" i="1"/>
  <c r="BF355" i="1"/>
  <c r="BD356" i="1"/>
  <c r="BH356" i="1" s="1"/>
  <c r="BE356" i="1"/>
  <c r="BF356" i="1"/>
  <c r="BD357" i="1"/>
  <c r="BE357" i="1"/>
  <c r="BF357" i="1"/>
  <c r="BD358" i="1"/>
  <c r="BE358" i="1"/>
  <c r="BF358" i="1"/>
  <c r="BD359" i="1"/>
  <c r="BE359" i="1"/>
  <c r="BF359" i="1"/>
  <c r="BD360" i="1"/>
  <c r="BH360" i="1" s="1"/>
  <c r="BE360" i="1"/>
  <c r="BF360" i="1"/>
  <c r="BD361" i="1"/>
  <c r="BE361" i="1"/>
  <c r="BF361" i="1"/>
  <c r="BD362" i="1"/>
  <c r="BE362" i="1"/>
  <c r="BF362" i="1"/>
  <c r="BD363" i="1"/>
  <c r="BE363" i="1"/>
  <c r="BF363" i="1"/>
  <c r="BD364" i="1"/>
  <c r="BH364" i="1" s="1"/>
  <c r="BE364" i="1"/>
  <c r="BF364" i="1"/>
  <c r="BD365" i="1"/>
  <c r="BE365" i="1"/>
  <c r="BF365" i="1"/>
  <c r="BD366" i="1"/>
  <c r="BE366" i="1"/>
  <c r="BF366" i="1"/>
  <c r="BD367" i="1"/>
  <c r="BE367" i="1"/>
  <c r="BF367" i="1"/>
  <c r="BD368" i="1"/>
  <c r="BH368" i="1" s="1"/>
  <c r="BE368" i="1"/>
  <c r="BF368" i="1"/>
  <c r="BD369" i="1"/>
  <c r="BE369" i="1"/>
  <c r="BF369" i="1"/>
  <c r="BD370" i="1"/>
  <c r="BE370" i="1"/>
  <c r="BF370" i="1"/>
  <c r="BD371" i="1"/>
  <c r="BE371" i="1"/>
  <c r="BF371" i="1"/>
  <c r="BD372" i="1"/>
  <c r="BH372" i="1" s="1"/>
  <c r="BE372" i="1"/>
  <c r="BF372" i="1"/>
  <c r="BD373" i="1"/>
  <c r="BE373" i="1"/>
  <c r="BF373" i="1"/>
  <c r="BD374" i="1"/>
  <c r="BE374" i="1"/>
  <c r="BF374" i="1"/>
  <c r="BD375" i="1"/>
  <c r="BE375" i="1"/>
  <c r="BF375" i="1"/>
  <c r="BD376" i="1"/>
  <c r="BH376" i="1" s="1"/>
  <c r="BE376" i="1"/>
  <c r="BF376" i="1"/>
  <c r="BD377" i="1"/>
  <c r="BE377" i="1"/>
  <c r="BF377" i="1"/>
  <c r="BD378" i="1"/>
  <c r="BE378" i="1"/>
  <c r="BF378" i="1"/>
  <c r="BD379" i="1"/>
  <c r="BE379" i="1"/>
  <c r="BF379" i="1"/>
  <c r="BD380" i="1"/>
  <c r="BH380" i="1" s="1"/>
  <c r="BE380" i="1"/>
  <c r="BF380" i="1"/>
  <c r="BD381" i="1"/>
  <c r="BE381" i="1"/>
  <c r="BF381" i="1"/>
  <c r="BD382" i="1"/>
  <c r="BE382" i="1"/>
  <c r="BF382" i="1"/>
  <c r="BD383" i="1"/>
  <c r="BE383" i="1"/>
  <c r="BF383" i="1"/>
  <c r="BD384" i="1"/>
  <c r="BH384" i="1" s="1"/>
  <c r="BE384" i="1"/>
  <c r="BF384" i="1"/>
  <c r="BD385" i="1"/>
  <c r="BE385" i="1"/>
  <c r="BF385" i="1"/>
  <c r="BD386" i="1"/>
  <c r="BE386" i="1"/>
  <c r="BF386" i="1"/>
  <c r="BD387" i="1"/>
  <c r="BE387" i="1"/>
  <c r="BF387" i="1"/>
  <c r="BD388" i="1"/>
  <c r="BH388" i="1" s="1"/>
  <c r="BE388" i="1"/>
  <c r="BF388" i="1"/>
  <c r="BD389" i="1"/>
  <c r="BE389" i="1"/>
  <c r="BF389" i="1"/>
  <c r="BD390" i="1"/>
  <c r="BE390" i="1"/>
  <c r="BF390" i="1"/>
  <c r="BD391" i="1"/>
  <c r="BE391" i="1"/>
  <c r="BF391" i="1"/>
  <c r="BD392" i="1"/>
  <c r="BH392" i="1" s="1"/>
  <c r="BE392" i="1"/>
  <c r="BF392" i="1"/>
  <c r="BD393" i="1"/>
  <c r="BH393" i="1" s="1"/>
  <c r="BE393" i="1"/>
  <c r="BF393" i="1"/>
  <c r="BD394" i="1"/>
  <c r="BE394" i="1"/>
  <c r="BF394" i="1"/>
  <c r="BD395" i="1"/>
  <c r="BE395" i="1"/>
  <c r="BF395" i="1"/>
  <c r="BD396" i="1"/>
  <c r="BH396" i="1" s="1"/>
  <c r="BE396" i="1"/>
  <c r="BF396" i="1"/>
  <c r="BD397" i="1"/>
  <c r="BE397" i="1"/>
  <c r="BF397" i="1"/>
  <c r="BD398" i="1"/>
  <c r="BE398" i="1"/>
  <c r="BF398" i="1"/>
  <c r="BD399" i="1"/>
  <c r="BE399" i="1"/>
  <c r="BF399" i="1"/>
  <c r="BD400" i="1"/>
  <c r="BH400" i="1" s="1"/>
  <c r="BE400" i="1"/>
  <c r="BF400" i="1"/>
  <c r="BD401" i="1"/>
  <c r="BH401" i="1" s="1"/>
  <c r="BE401" i="1"/>
  <c r="BF401" i="1"/>
  <c r="BD402" i="1"/>
  <c r="BE402" i="1"/>
  <c r="BF402" i="1"/>
  <c r="BD403" i="1"/>
  <c r="BE403" i="1"/>
  <c r="BF403" i="1"/>
  <c r="BD404" i="1"/>
  <c r="BH404" i="1" s="1"/>
  <c r="BE404" i="1"/>
  <c r="BF404" i="1"/>
  <c r="BD405" i="1"/>
  <c r="BE405" i="1"/>
  <c r="BF405" i="1"/>
  <c r="BD406" i="1"/>
  <c r="BE406" i="1"/>
  <c r="BF406" i="1"/>
  <c r="BD407" i="1"/>
  <c r="BE407" i="1"/>
  <c r="BF407" i="1"/>
  <c r="BD408" i="1"/>
  <c r="BH408" i="1" s="1"/>
  <c r="BE408" i="1"/>
  <c r="BF408" i="1"/>
  <c r="BD409" i="1"/>
  <c r="BE409" i="1"/>
  <c r="BF409" i="1"/>
  <c r="BD410" i="1"/>
  <c r="BE410" i="1"/>
  <c r="BF410" i="1"/>
  <c r="BD411" i="1"/>
  <c r="BE411" i="1"/>
  <c r="BF411" i="1"/>
  <c r="BD412" i="1"/>
  <c r="BH412" i="1" s="1"/>
  <c r="BE412" i="1"/>
  <c r="BF412" i="1"/>
  <c r="BD413" i="1"/>
  <c r="BE413" i="1"/>
  <c r="BF413" i="1"/>
  <c r="BD414" i="1"/>
  <c r="BE414" i="1"/>
  <c r="BF414" i="1"/>
  <c r="BD415" i="1"/>
  <c r="BE415" i="1"/>
  <c r="BF415" i="1"/>
  <c r="BD416" i="1"/>
  <c r="BH416" i="1" s="1"/>
  <c r="BE416" i="1"/>
  <c r="BF416" i="1"/>
  <c r="BD417" i="1"/>
  <c r="BE417" i="1"/>
  <c r="BF417" i="1"/>
  <c r="BD418" i="1"/>
  <c r="BE418" i="1"/>
  <c r="BF418" i="1"/>
  <c r="BD419" i="1"/>
  <c r="BE419" i="1"/>
  <c r="BF419" i="1"/>
  <c r="BD420" i="1"/>
  <c r="BH420" i="1" s="1"/>
  <c r="BE420" i="1"/>
  <c r="BF420" i="1"/>
  <c r="BD421" i="1"/>
  <c r="BE421" i="1"/>
  <c r="BF421" i="1"/>
  <c r="BD422" i="1"/>
  <c r="BE422" i="1"/>
  <c r="BF422" i="1"/>
  <c r="BD423" i="1"/>
  <c r="BE423" i="1"/>
  <c r="BF423" i="1"/>
  <c r="BD424" i="1"/>
  <c r="BH424" i="1" s="1"/>
  <c r="BE424" i="1"/>
  <c r="BF424" i="1"/>
  <c r="BD425" i="1"/>
  <c r="BE425" i="1"/>
  <c r="BF425" i="1"/>
  <c r="BD426" i="1"/>
  <c r="BE426" i="1"/>
  <c r="BF426" i="1"/>
  <c r="BD427" i="1"/>
  <c r="BE427" i="1"/>
  <c r="BF427" i="1"/>
  <c r="BD428" i="1"/>
  <c r="BH428" i="1" s="1"/>
  <c r="BE428" i="1"/>
  <c r="BF428" i="1"/>
  <c r="BD429" i="1"/>
  <c r="BE429" i="1"/>
  <c r="BF429" i="1"/>
  <c r="BD430" i="1"/>
  <c r="BE430" i="1"/>
  <c r="BF430" i="1"/>
  <c r="BD431" i="1"/>
  <c r="BE431" i="1"/>
  <c r="BF431" i="1"/>
  <c r="BD432" i="1"/>
  <c r="BH432" i="1" s="1"/>
  <c r="BE432" i="1"/>
  <c r="BF432" i="1"/>
  <c r="BD433" i="1"/>
  <c r="BE433" i="1"/>
  <c r="BF433" i="1"/>
  <c r="BD434" i="1"/>
  <c r="BE434" i="1"/>
  <c r="BF434" i="1"/>
  <c r="BD435" i="1"/>
  <c r="BE435" i="1"/>
  <c r="BF435" i="1"/>
  <c r="BD436" i="1"/>
  <c r="BH436" i="1" s="1"/>
  <c r="BE436" i="1"/>
  <c r="BF436" i="1"/>
  <c r="BD437" i="1"/>
  <c r="BE437" i="1"/>
  <c r="BF437" i="1"/>
  <c r="BD438" i="1"/>
  <c r="BE438" i="1"/>
  <c r="BF438" i="1"/>
  <c r="BD439" i="1"/>
  <c r="BE439" i="1"/>
  <c r="BF439" i="1"/>
  <c r="BD440" i="1"/>
  <c r="BH440" i="1" s="1"/>
  <c r="BE440" i="1"/>
  <c r="BF440" i="1"/>
  <c r="BD441" i="1"/>
  <c r="BE441" i="1"/>
  <c r="BF441" i="1"/>
  <c r="BD442" i="1"/>
  <c r="BE442" i="1"/>
  <c r="BF442" i="1"/>
  <c r="BD443" i="1"/>
  <c r="BE443" i="1"/>
  <c r="BF443" i="1"/>
  <c r="BD444" i="1"/>
  <c r="BH444" i="1" s="1"/>
  <c r="BE444" i="1"/>
  <c r="BF444" i="1"/>
  <c r="BD445" i="1"/>
  <c r="BE445" i="1"/>
  <c r="BH445" i="1" s="1"/>
  <c r="BF445" i="1"/>
  <c r="BD446" i="1"/>
  <c r="BE446" i="1"/>
  <c r="BF446" i="1"/>
  <c r="BD447" i="1"/>
  <c r="BE447" i="1"/>
  <c r="BF447" i="1"/>
  <c r="BD448" i="1"/>
  <c r="BH448" i="1" s="1"/>
  <c r="BE448" i="1"/>
  <c r="BF448" i="1"/>
  <c r="BD449" i="1"/>
  <c r="BE449" i="1"/>
  <c r="BF449" i="1"/>
  <c r="BD450" i="1"/>
  <c r="BE450" i="1"/>
  <c r="BF450" i="1"/>
  <c r="BD451" i="1"/>
  <c r="BE451" i="1"/>
  <c r="BF451" i="1"/>
  <c r="BD452" i="1"/>
  <c r="BH452" i="1" s="1"/>
  <c r="BE452" i="1"/>
  <c r="BF452" i="1"/>
  <c r="BD453" i="1"/>
  <c r="BE453" i="1"/>
  <c r="BF453" i="1"/>
  <c r="BD454" i="1"/>
  <c r="BE454" i="1"/>
  <c r="BF454" i="1"/>
  <c r="BD455" i="1"/>
  <c r="BE455" i="1"/>
  <c r="BF455" i="1"/>
  <c r="BD456" i="1"/>
  <c r="BH456" i="1" s="1"/>
  <c r="BE456" i="1"/>
  <c r="BF456" i="1"/>
  <c r="BD457" i="1"/>
  <c r="BE457" i="1"/>
  <c r="BF457" i="1"/>
  <c r="BD458" i="1"/>
  <c r="BE458" i="1"/>
  <c r="BF458" i="1"/>
  <c r="BD459" i="1"/>
  <c r="BE459" i="1"/>
  <c r="BF459" i="1"/>
  <c r="BD460" i="1"/>
  <c r="BH460" i="1" s="1"/>
  <c r="BE460" i="1"/>
  <c r="BF460" i="1"/>
  <c r="BD461" i="1"/>
  <c r="BE461" i="1"/>
  <c r="BF461" i="1"/>
  <c r="BD462" i="1"/>
  <c r="BE462" i="1"/>
  <c r="BF462" i="1"/>
  <c r="BD463" i="1"/>
  <c r="BE463" i="1"/>
  <c r="BF463" i="1"/>
  <c r="BD464" i="1"/>
  <c r="BH464" i="1" s="1"/>
  <c r="BE464" i="1"/>
  <c r="BF464" i="1"/>
  <c r="BD465" i="1"/>
  <c r="BE465" i="1"/>
  <c r="BF465" i="1"/>
  <c r="BD466" i="1"/>
  <c r="BE466" i="1"/>
  <c r="BF466" i="1"/>
  <c r="BD467" i="1"/>
  <c r="BE467" i="1"/>
  <c r="BF467" i="1"/>
  <c r="BD468" i="1"/>
  <c r="BH468" i="1" s="1"/>
  <c r="BE468" i="1"/>
  <c r="BF468" i="1"/>
  <c r="BD469" i="1"/>
  <c r="BE469" i="1"/>
  <c r="BF469" i="1"/>
  <c r="BD470" i="1"/>
  <c r="BH470" i="1" s="1"/>
  <c r="BE470" i="1"/>
  <c r="BF470" i="1"/>
  <c r="BD471" i="1"/>
  <c r="BE471" i="1"/>
  <c r="BF471" i="1"/>
  <c r="BD472" i="1"/>
  <c r="BH472" i="1" s="1"/>
  <c r="BE472" i="1"/>
  <c r="BF472" i="1"/>
  <c r="BD473" i="1"/>
  <c r="BE473" i="1"/>
  <c r="BF473" i="1"/>
  <c r="BD474" i="1"/>
  <c r="BE474" i="1"/>
  <c r="BF474" i="1"/>
  <c r="BD475" i="1"/>
  <c r="BE475" i="1"/>
  <c r="BF475" i="1"/>
  <c r="BD476" i="1"/>
  <c r="BH476" i="1" s="1"/>
  <c r="BE476" i="1"/>
  <c r="BF476" i="1"/>
  <c r="BD477" i="1"/>
  <c r="BE477" i="1"/>
  <c r="BF477" i="1"/>
  <c r="BD478" i="1"/>
  <c r="BE478" i="1"/>
  <c r="BF478" i="1"/>
  <c r="BF2" i="1"/>
  <c r="BG500" i="1"/>
  <c r="BG499" i="1"/>
  <c r="BG498" i="1"/>
  <c r="BG497" i="1"/>
  <c r="BG496" i="1"/>
  <c r="BG495" i="1"/>
  <c r="BG494" i="1"/>
  <c r="BG493" i="1"/>
  <c r="BG492" i="1"/>
  <c r="BG491" i="1"/>
  <c r="BG490" i="1"/>
  <c r="BG489" i="1"/>
  <c r="BG488" i="1"/>
  <c r="BG487" i="1"/>
  <c r="BG486" i="1"/>
  <c r="BG485" i="1"/>
  <c r="BG484" i="1"/>
  <c r="BG483" i="1"/>
  <c r="BG482" i="1"/>
  <c r="BG481" i="1"/>
  <c r="BG480" i="1"/>
  <c r="BG479" i="1"/>
  <c r="BG478" i="1"/>
  <c r="BG477" i="1"/>
  <c r="BG476" i="1"/>
  <c r="BG475" i="1"/>
  <c r="BG474" i="1"/>
  <c r="BG473" i="1"/>
  <c r="BG472" i="1"/>
  <c r="BG471" i="1"/>
  <c r="BG470" i="1"/>
  <c r="BG469" i="1"/>
  <c r="BG468" i="1"/>
  <c r="BG467" i="1"/>
  <c r="BG466" i="1"/>
  <c r="BG465" i="1"/>
  <c r="BG464" i="1"/>
  <c r="BG463" i="1"/>
  <c r="BG462" i="1"/>
  <c r="BG461" i="1"/>
  <c r="BG460" i="1"/>
  <c r="BG459" i="1"/>
  <c r="BG458" i="1"/>
  <c r="BG457" i="1"/>
  <c r="BG456" i="1"/>
  <c r="BG455" i="1"/>
  <c r="BG454" i="1"/>
  <c r="BG453" i="1"/>
  <c r="BG452" i="1"/>
  <c r="BG451" i="1"/>
  <c r="BG450" i="1"/>
  <c r="BG449" i="1"/>
  <c r="BG448" i="1"/>
  <c r="BG447" i="1"/>
  <c r="BG446" i="1"/>
  <c r="BG445" i="1"/>
  <c r="BG444" i="1"/>
  <c r="BG443" i="1"/>
  <c r="BG442" i="1"/>
  <c r="BG441" i="1"/>
  <c r="BG440" i="1"/>
  <c r="BG439" i="1"/>
  <c r="BG438" i="1"/>
  <c r="BG437" i="1"/>
  <c r="BG436" i="1"/>
  <c r="BG435" i="1"/>
  <c r="BG434" i="1"/>
  <c r="BG433" i="1"/>
  <c r="BG432" i="1"/>
  <c r="BG431" i="1"/>
  <c r="BG430" i="1"/>
  <c r="BG429" i="1"/>
  <c r="BG428" i="1"/>
  <c r="BG427" i="1"/>
  <c r="BG426" i="1"/>
  <c r="BG425" i="1"/>
  <c r="BG424" i="1"/>
  <c r="BG423" i="1"/>
  <c r="BG422" i="1"/>
  <c r="BG421" i="1"/>
  <c r="BG420" i="1"/>
  <c r="BG419" i="1"/>
  <c r="BG418" i="1"/>
  <c r="BG417" i="1"/>
  <c r="BG416" i="1"/>
  <c r="BG415" i="1"/>
  <c r="BG414" i="1"/>
  <c r="BG413" i="1"/>
  <c r="BG412" i="1"/>
  <c r="BG411" i="1"/>
  <c r="BG410" i="1"/>
  <c r="BG409" i="1"/>
  <c r="BG408" i="1"/>
  <c r="BG407" i="1"/>
  <c r="BG406" i="1"/>
  <c r="BG405" i="1"/>
  <c r="BG404" i="1"/>
  <c r="BG403" i="1"/>
  <c r="BG402" i="1"/>
  <c r="BG401" i="1"/>
  <c r="BG400" i="1"/>
  <c r="BG399" i="1"/>
  <c r="BG398" i="1"/>
  <c r="BG397" i="1"/>
  <c r="BG396" i="1"/>
  <c r="BG395" i="1"/>
  <c r="BG394" i="1"/>
  <c r="BG393" i="1"/>
  <c r="BG392" i="1"/>
  <c r="BG391" i="1"/>
  <c r="BG390" i="1"/>
  <c r="BG389" i="1"/>
  <c r="BG388" i="1"/>
  <c r="BG387" i="1"/>
  <c r="BG386" i="1"/>
  <c r="BG385" i="1"/>
  <c r="BG384" i="1"/>
  <c r="BG383" i="1"/>
  <c r="BG382" i="1"/>
  <c r="BG381" i="1"/>
  <c r="BG380" i="1"/>
  <c r="BG379" i="1"/>
  <c r="BG378" i="1"/>
  <c r="BG377" i="1"/>
  <c r="BG376" i="1"/>
  <c r="BG375" i="1"/>
  <c r="BG374" i="1"/>
  <c r="BG373" i="1"/>
  <c r="BG372" i="1"/>
  <c r="BG371" i="1"/>
  <c r="BG370" i="1"/>
  <c r="BG369" i="1"/>
  <c r="BG368" i="1"/>
  <c r="BG367" i="1"/>
  <c r="BG366" i="1"/>
  <c r="BG365" i="1"/>
  <c r="BG364" i="1"/>
  <c r="BG363" i="1"/>
  <c r="BG362" i="1"/>
  <c r="BG361" i="1"/>
  <c r="BG360" i="1"/>
  <c r="BG359" i="1"/>
  <c r="BG358" i="1"/>
  <c r="BG357" i="1"/>
  <c r="BG356" i="1"/>
  <c r="BG355" i="1"/>
  <c r="BG354" i="1"/>
  <c r="BG353" i="1"/>
  <c r="BG352" i="1"/>
  <c r="BG351" i="1"/>
  <c r="BG350" i="1"/>
  <c r="BG349" i="1"/>
  <c r="BG348" i="1"/>
  <c r="BG347" i="1"/>
  <c r="BG346" i="1"/>
  <c r="BG345" i="1"/>
  <c r="BG344" i="1"/>
  <c r="BG343" i="1"/>
  <c r="BG342" i="1"/>
  <c r="BG341" i="1"/>
  <c r="BG340" i="1"/>
  <c r="BG339" i="1"/>
  <c r="BG338" i="1"/>
  <c r="BG337" i="1"/>
  <c r="BG336" i="1"/>
  <c r="BG335" i="1"/>
  <c r="BG334" i="1"/>
  <c r="BG333" i="1"/>
  <c r="BG332" i="1"/>
  <c r="BG331" i="1"/>
  <c r="BG330" i="1"/>
  <c r="BG329" i="1"/>
  <c r="BG328" i="1"/>
  <c r="BG327" i="1"/>
  <c r="BG326" i="1"/>
  <c r="BG325" i="1"/>
  <c r="BG324" i="1"/>
  <c r="BG323" i="1"/>
  <c r="BG322" i="1"/>
  <c r="BG321" i="1"/>
  <c r="BG320" i="1"/>
  <c r="BG319" i="1"/>
  <c r="BG318" i="1"/>
  <c r="BG317" i="1"/>
  <c r="BG316" i="1"/>
  <c r="BG315" i="1"/>
  <c r="BG314" i="1"/>
  <c r="BG313" i="1"/>
  <c r="BG312" i="1"/>
  <c r="BG311" i="1"/>
  <c r="BG310" i="1"/>
  <c r="BG309" i="1"/>
  <c r="BG308" i="1"/>
  <c r="BG307" i="1"/>
  <c r="BG306" i="1"/>
  <c r="BG305" i="1"/>
  <c r="BG304" i="1"/>
  <c r="BG303" i="1"/>
  <c r="BG302" i="1"/>
  <c r="BG301" i="1"/>
  <c r="BG300" i="1"/>
  <c r="BG299" i="1"/>
  <c r="BG298" i="1"/>
  <c r="BG297" i="1"/>
  <c r="BG296" i="1"/>
  <c r="BG295" i="1"/>
  <c r="BG294" i="1"/>
  <c r="BG293" i="1"/>
  <c r="BG292" i="1"/>
  <c r="BG291" i="1"/>
  <c r="BG290" i="1"/>
  <c r="BG289" i="1"/>
  <c r="BG288" i="1"/>
  <c r="BG287" i="1"/>
  <c r="BG286" i="1"/>
  <c r="BG285" i="1"/>
  <c r="BG284" i="1"/>
  <c r="BG283" i="1"/>
  <c r="BG282" i="1"/>
  <c r="BG281" i="1"/>
  <c r="BG280" i="1"/>
  <c r="BG279" i="1"/>
  <c r="BG278" i="1"/>
  <c r="BG277" i="1"/>
  <c r="BG276" i="1"/>
  <c r="BG275" i="1"/>
  <c r="BG274" i="1"/>
  <c r="BG273" i="1"/>
  <c r="BG272" i="1"/>
  <c r="BG271" i="1"/>
  <c r="BG270" i="1"/>
  <c r="BG269" i="1"/>
  <c r="BG268" i="1"/>
  <c r="BG267" i="1"/>
  <c r="BG266" i="1"/>
  <c r="BG265" i="1"/>
  <c r="BG264" i="1"/>
  <c r="BG263" i="1"/>
  <c r="BG262" i="1"/>
  <c r="BG261" i="1"/>
  <c r="BG260" i="1"/>
  <c r="BG259" i="1"/>
  <c r="BG258" i="1"/>
  <c r="BG257" i="1"/>
  <c r="BG256" i="1"/>
  <c r="BG255" i="1"/>
  <c r="BG254" i="1"/>
  <c r="BG253" i="1"/>
  <c r="BG252" i="1"/>
  <c r="BG251" i="1"/>
  <c r="BG250" i="1"/>
  <c r="BG249" i="1"/>
  <c r="BG248" i="1"/>
  <c r="BG247" i="1"/>
  <c r="BG246" i="1"/>
  <c r="BG245" i="1"/>
  <c r="BG244" i="1"/>
  <c r="BG243" i="1"/>
  <c r="BG242" i="1"/>
  <c r="BG241" i="1"/>
  <c r="BG240" i="1"/>
  <c r="BG239" i="1"/>
  <c r="BG238" i="1"/>
  <c r="BG237" i="1"/>
  <c r="BG236" i="1"/>
  <c r="BG235" i="1"/>
  <c r="BG234" i="1"/>
  <c r="BG233" i="1"/>
  <c r="BG232" i="1"/>
  <c r="BG231" i="1"/>
  <c r="BG230" i="1"/>
  <c r="BG229" i="1"/>
  <c r="BG228" i="1"/>
  <c r="BG227" i="1"/>
  <c r="BG226" i="1"/>
  <c r="BG225" i="1"/>
  <c r="BG224" i="1"/>
  <c r="BG223" i="1"/>
  <c r="BG222" i="1"/>
  <c r="BG221" i="1"/>
  <c r="BG220" i="1"/>
  <c r="BG219" i="1"/>
  <c r="BG218" i="1"/>
  <c r="BG217" i="1"/>
  <c r="BG216" i="1"/>
  <c r="BG215" i="1"/>
  <c r="BG214" i="1"/>
  <c r="BG213" i="1"/>
  <c r="BG212" i="1"/>
  <c r="BG211" i="1"/>
  <c r="BG210" i="1"/>
  <c r="BG209" i="1"/>
  <c r="BG208" i="1"/>
  <c r="BG207" i="1"/>
  <c r="BG206" i="1"/>
  <c r="BG205" i="1"/>
  <c r="BG204" i="1"/>
  <c r="BG203" i="1"/>
  <c r="BG202" i="1"/>
  <c r="BG201" i="1"/>
  <c r="BG200" i="1"/>
  <c r="BG199" i="1"/>
  <c r="BG198" i="1"/>
  <c r="BG197" i="1"/>
  <c r="BG196" i="1"/>
  <c r="BG195" i="1"/>
  <c r="BG194" i="1"/>
  <c r="BG193" i="1"/>
  <c r="BG192" i="1"/>
  <c r="BG191" i="1"/>
  <c r="BG190" i="1"/>
  <c r="BG189" i="1"/>
  <c r="BG188" i="1"/>
  <c r="BG187" i="1"/>
  <c r="BG186" i="1"/>
  <c r="BG185" i="1"/>
  <c r="BG184" i="1"/>
  <c r="BG183" i="1"/>
  <c r="BG182" i="1"/>
  <c r="BG181" i="1"/>
  <c r="BG180" i="1"/>
  <c r="BG179" i="1"/>
  <c r="BG178" i="1"/>
  <c r="BG177" i="1"/>
  <c r="BG176" i="1"/>
  <c r="BG175" i="1"/>
  <c r="BG174" i="1"/>
  <c r="BG173" i="1"/>
  <c r="BG172" i="1"/>
  <c r="BG171" i="1"/>
  <c r="BG170" i="1"/>
  <c r="BG169" i="1"/>
  <c r="BG168" i="1"/>
  <c r="BG167" i="1"/>
  <c r="BG166" i="1"/>
  <c r="BG165" i="1"/>
  <c r="BG164" i="1"/>
  <c r="BG163" i="1"/>
  <c r="BG162" i="1"/>
  <c r="BG161" i="1"/>
  <c r="BG160" i="1"/>
  <c r="BG159" i="1"/>
  <c r="BG158" i="1"/>
  <c r="BG157" i="1"/>
  <c r="BG156" i="1"/>
  <c r="BG155" i="1"/>
  <c r="BG154" i="1"/>
  <c r="BG153" i="1"/>
  <c r="BG152" i="1"/>
  <c r="BG151" i="1"/>
  <c r="BG150" i="1"/>
  <c r="BG149" i="1"/>
  <c r="BG148" i="1"/>
  <c r="BG147" i="1"/>
  <c r="BG146" i="1"/>
  <c r="BG145" i="1"/>
  <c r="BG144" i="1"/>
  <c r="BG143" i="1"/>
  <c r="BG142" i="1"/>
  <c r="BG141" i="1"/>
  <c r="BG140" i="1"/>
  <c r="BG139" i="1"/>
  <c r="BG138" i="1"/>
  <c r="BG137" i="1"/>
  <c r="BG136" i="1"/>
  <c r="BG135" i="1"/>
  <c r="BG134" i="1"/>
  <c r="BG133" i="1"/>
  <c r="BG132" i="1"/>
  <c r="BG131" i="1"/>
  <c r="BG130" i="1"/>
  <c r="BG129" i="1"/>
  <c r="BG128" i="1"/>
  <c r="BG127" i="1"/>
  <c r="BG126" i="1"/>
  <c r="BG125" i="1"/>
  <c r="BG124" i="1"/>
  <c r="BG123" i="1"/>
  <c r="BG122" i="1"/>
  <c r="BG121" i="1"/>
  <c r="BG120" i="1"/>
  <c r="BG119" i="1"/>
  <c r="BG118" i="1"/>
  <c r="BG117" i="1"/>
  <c r="BG116" i="1"/>
  <c r="BG115" i="1"/>
  <c r="BG114" i="1"/>
  <c r="BG113" i="1"/>
  <c r="BG112" i="1"/>
  <c r="BG111" i="1"/>
  <c r="BG110" i="1"/>
  <c r="BG109" i="1"/>
  <c r="BG108" i="1"/>
  <c r="BG107" i="1"/>
  <c r="BG106" i="1"/>
  <c r="BG105" i="1"/>
  <c r="BG104" i="1"/>
  <c r="BG103" i="1"/>
  <c r="BG102" i="1"/>
  <c r="BG101" i="1"/>
  <c r="BG100" i="1"/>
  <c r="BG99" i="1"/>
  <c r="BG98" i="1"/>
  <c r="BG97" i="1"/>
  <c r="BG96" i="1"/>
  <c r="BG95" i="1"/>
  <c r="BG94" i="1"/>
  <c r="BG93" i="1"/>
  <c r="BG92" i="1"/>
  <c r="BG91" i="1"/>
  <c r="BG90" i="1"/>
  <c r="BG89" i="1"/>
  <c r="BG88" i="1"/>
  <c r="BG87" i="1"/>
  <c r="BG86" i="1"/>
  <c r="BG85" i="1"/>
  <c r="BG84" i="1"/>
  <c r="BG83" i="1"/>
  <c r="BG82" i="1"/>
  <c r="BG81" i="1"/>
  <c r="BG80" i="1"/>
  <c r="BG79" i="1"/>
  <c r="BG78" i="1"/>
  <c r="BG77" i="1"/>
  <c r="BG76" i="1"/>
  <c r="BG75" i="1"/>
  <c r="BG74" i="1"/>
  <c r="BG73" i="1"/>
  <c r="BG72" i="1"/>
  <c r="BG71" i="1"/>
  <c r="BG70" i="1"/>
  <c r="BG69" i="1"/>
  <c r="BG68" i="1"/>
  <c r="BG67" i="1"/>
  <c r="BG66" i="1"/>
  <c r="BG65" i="1"/>
  <c r="BG64" i="1"/>
  <c r="BG63" i="1"/>
  <c r="BG62" i="1"/>
  <c r="BG61" i="1"/>
  <c r="BG60" i="1"/>
  <c r="BG59" i="1"/>
  <c r="BG58" i="1"/>
  <c r="BG57" i="1"/>
  <c r="BG56" i="1"/>
  <c r="BG55" i="1"/>
  <c r="BG54" i="1"/>
  <c r="BG53" i="1"/>
  <c r="BG52" i="1"/>
  <c r="BG51" i="1"/>
  <c r="BG50" i="1"/>
  <c r="BG49" i="1"/>
  <c r="BG48" i="1"/>
  <c r="BG47" i="1"/>
  <c r="BG46" i="1"/>
  <c r="BG45" i="1"/>
  <c r="BG44" i="1"/>
  <c r="BG43" i="1"/>
  <c r="BG42" i="1"/>
  <c r="BG41" i="1"/>
  <c r="BG40" i="1"/>
  <c r="BG39" i="1"/>
  <c r="BG38" i="1"/>
  <c r="BG37" i="1"/>
  <c r="BG36" i="1"/>
  <c r="BG35" i="1"/>
  <c r="BG34" i="1"/>
  <c r="BG33" i="1"/>
  <c r="BG32" i="1"/>
  <c r="BG31" i="1"/>
  <c r="BG30" i="1"/>
  <c r="BG29" i="1"/>
  <c r="BG28" i="1"/>
  <c r="BG27" i="1"/>
  <c r="BG26" i="1"/>
  <c r="BG25" i="1"/>
  <c r="BG24" i="1"/>
  <c r="BG23" i="1"/>
  <c r="BG22" i="1"/>
  <c r="BG21" i="1"/>
  <c r="BG20" i="1"/>
  <c r="BG19" i="1"/>
  <c r="BG18" i="1"/>
  <c r="BG17" i="1"/>
  <c r="BG16" i="1"/>
  <c r="BG15" i="1"/>
  <c r="BG14" i="1"/>
  <c r="BG13" i="1"/>
  <c r="BG12" i="1"/>
  <c r="BG11" i="1"/>
  <c r="BG10" i="1"/>
  <c r="BG9" i="1"/>
  <c r="BG8" i="1"/>
  <c r="BG7" i="1"/>
  <c r="BG6" i="1"/>
  <c r="BG5" i="1"/>
  <c r="BG4" i="1"/>
  <c r="BG3" i="1"/>
  <c r="BG2" i="1"/>
  <c r="C25" i="23"/>
  <c r="D25" i="23"/>
  <c r="E25" i="23"/>
  <c r="F25" i="23"/>
  <c r="G25" i="23"/>
  <c r="H25" i="23"/>
  <c r="I25" i="23"/>
  <c r="J25" i="23"/>
  <c r="K25" i="23"/>
  <c r="L25" i="23"/>
  <c r="M25" i="23"/>
  <c r="N25" i="23"/>
  <c r="O25" i="23"/>
  <c r="P25" i="23"/>
  <c r="Q25" i="23"/>
  <c r="R25" i="23"/>
  <c r="S25" i="23"/>
  <c r="T25" i="23"/>
  <c r="U25" i="23"/>
  <c r="V25" i="23"/>
  <c r="C26" i="23"/>
  <c r="D26" i="23"/>
  <c r="E26" i="23"/>
  <c r="F26" i="23"/>
  <c r="G26" i="23"/>
  <c r="H26" i="23"/>
  <c r="I26" i="23"/>
  <c r="J26" i="23"/>
  <c r="K26" i="23"/>
  <c r="L26" i="23"/>
  <c r="M26" i="23"/>
  <c r="N26" i="23"/>
  <c r="O26" i="23"/>
  <c r="P26" i="23"/>
  <c r="Q26" i="23"/>
  <c r="R26" i="23"/>
  <c r="S26" i="23"/>
  <c r="T26" i="23"/>
  <c r="U26" i="23"/>
  <c r="V26" i="23"/>
  <c r="C27" i="23"/>
  <c r="D27" i="23"/>
  <c r="E27" i="23"/>
  <c r="F27" i="23"/>
  <c r="G27" i="23"/>
  <c r="H27" i="23"/>
  <c r="I27" i="23"/>
  <c r="J27" i="23"/>
  <c r="K27" i="23"/>
  <c r="L27" i="23"/>
  <c r="M27" i="23"/>
  <c r="N27" i="23"/>
  <c r="O27" i="23"/>
  <c r="P27" i="23"/>
  <c r="Q27" i="23"/>
  <c r="R27" i="23"/>
  <c r="S27" i="23"/>
  <c r="T27" i="23"/>
  <c r="U27" i="23"/>
  <c r="V27" i="23"/>
  <c r="C28" i="23"/>
  <c r="D28" i="23"/>
  <c r="E28" i="23"/>
  <c r="F28" i="23"/>
  <c r="G28" i="23"/>
  <c r="H28" i="23"/>
  <c r="I28" i="23"/>
  <c r="J28" i="23"/>
  <c r="K28" i="23"/>
  <c r="L28" i="23"/>
  <c r="M28" i="23"/>
  <c r="N28" i="23"/>
  <c r="O28" i="23"/>
  <c r="P28" i="23"/>
  <c r="Q28" i="23"/>
  <c r="R28" i="23"/>
  <c r="S28" i="23"/>
  <c r="T28" i="23"/>
  <c r="U28" i="23"/>
  <c r="V28" i="23"/>
  <c r="C29" i="23"/>
  <c r="D29" i="23"/>
  <c r="E29" i="23"/>
  <c r="F29" i="23"/>
  <c r="G29" i="23"/>
  <c r="H29" i="23"/>
  <c r="I29" i="23"/>
  <c r="J29" i="23"/>
  <c r="K29" i="23"/>
  <c r="L29" i="23"/>
  <c r="M29" i="23"/>
  <c r="N29" i="23"/>
  <c r="O29" i="23"/>
  <c r="P29" i="23"/>
  <c r="Q29" i="23"/>
  <c r="R29" i="23"/>
  <c r="S29" i="23"/>
  <c r="T29" i="23"/>
  <c r="U29" i="23"/>
  <c r="V29" i="23"/>
  <c r="C30" i="23"/>
  <c r="D30" i="23"/>
  <c r="E30" i="23"/>
  <c r="F30" i="23"/>
  <c r="G30" i="23"/>
  <c r="H30" i="23"/>
  <c r="I30" i="23"/>
  <c r="J30" i="23"/>
  <c r="K30" i="23"/>
  <c r="L30" i="23"/>
  <c r="M30" i="23"/>
  <c r="N30" i="23"/>
  <c r="O30" i="23"/>
  <c r="P30" i="23"/>
  <c r="Q30" i="23"/>
  <c r="R30" i="23"/>
  <c r="S30" i="23"/>
  <c r="T30" i="23"/>
  <c r="U30" i="23"/>
  <c r="V30" i="23"/>
  <c r="C31" i="23"/>
  <c r="D31" i="23"/>
  <c r="E31" i="23"/>
  <c r="F31" i="23"/>
  <c r="G31" i="23"/>
  <c r="H31" i="23"/>
  <c r="I31" i="23"/>
  <c r="J31" i="23"/>
  <c r="K31" i="23"/>
  <c r="L31" i="23"/>
  <c r="M31" i="23"/>
  <c r="N31" i="23"/>
  <c r="O31" i="23"/>
  <c r="P31" i="23"/>
  <c r="Q31" i="23"/>
  <c r="R31" i="23"/>
  <c r="S31" i="23"/>
  <c r="T31" i="23"/>
  <c r="U31" i="23"/>
  <c r="V31" i="23"/>
  <c r="C32" i="23"/>
  <c r="D32" i="23"/>
  <c r="E32" i="23"/>
  <c r="F32" i="23"/>
  <c r="G32" i="23"/>
  <c r="H32" i="23"/>
  <c r="I32" i="23"/>
  <c r="J32" i="23"/>
  <c r="K32" i="23"/>
  <c r="L32" i="23"/>
  <c r="M32" i="23"/>
  <c r="N32" i="23"/>
  <c r="O32" i="23"/>
  <c r="P32" i="23"/>
  <c r="Q32" i="23"/>
  <c r="R32" i="23"/>
  <c r="S32" i="23"/>
  <c r="T32" i="23"/>
  <c r="U32" i="23"/>
  <c r="V32" i="23"/>
  <c r="C33" i="23"/>
  <c r="D33" i="23"/>
  <c r="E33" i="23"/>
  <c r="F33" i="23"/>
  <c r="G33" i="23"/>
  <c r="H33" i="23"/>
  <c r="I33" i="23"/>
  <c r="J33" i="23"/>
  <c r="K33" i="23"/>
  <c r="L33" i="23"/>
  <c r="M33" i="23"/>
  <c r="N33" i="23"/>
  <c r="O33" i="23"/>
  <c r="P33" i="23"/>
  <c r="Q33" i="23"/>
  <c r="R33" i="23"/>
  <c r="S33" i="23"/>
  <c r="T33" i="23"/>
  <c r="U33" i="23"/>
  <c r="V33" i="23"/>
  <c r="D24" i="23"/>
  <c r="E24" i="23"/>
  <c r="F24" i="23"/>
  <c r="G24" i="23"/>
  <c r="H24" i="23"/>
  <c r="I24" i="23"/>
  <c r="J24" i="23"/>
  <c r="K24" i="23"/>
  <c r="L24" i="23"/>
  <c r="M24" i="23"/>
  <c r="N24" i="23"/>
  <c r="O24" i="23"/>
  <c r="P24" i="23"/>
  <c r="Q24" i="23"/>
  <c r="R24" i="23"/>
  <c r="S24" i="23"/>
  <c r="T24" i="23"/>
  <c r="U24" i="23"/>
  <c r="V24" i="23"/>
  <c r="C24" i="23"/>
  <c r="B30" i="5"/>
  <c r="BD8" i="1" s="1"/>
  <c r="C30" i="5"/>
  <c r="BE8" i="1" s="1"/>
  <c r="B31" i="5"/>
  <c r="BD9" i="1" s="1"/>
  <c r="C31" i="5"/>
  <c r="BE9" i="1" s="1"/>
  <c r="B32" i="5"/>
  <c r="BD10" i="1" s="1"/>
  <c r="C32" i="5"/>
  <c r="BE10" i="1" s="1"/>
  <c r="B33" i="5"/>
  <c r="BD11" i="1" s="1"/>
  <c r="C33" i="5"/>
  <c r="BE11" i="1" s="1"/>
  <c r="B34" i="5"/>
  <c r="BD12" i="1" s="1"/>
  <c r="C34" i="5"/>
  <c r="BE12" i="1" s="1"/>
  <c r="B35" i="5"/>
  <c r="BD13" i="1" s="1"/>
  <c r="C35" i="5"/>
  <c r="BE13" i="1" s="1"/>
  <c r="B36" i="5"/>
  <c r="BD14" i="1" s="1"/>
  <c r="C36" i="5"/>
  <c r="BE14" i="1" s="1"/>
  <c r="B37" i="5"/>
  <c r="BD15" i="1" s="1"/>
  <c r="C37" i="5"/>
  <c r="BE15" i="1" s="1"/>
  <c r="B38" i="5"/>
  <c r="BD16" i="1" s="1"/>
  <c r="C38" i="5"/>
  <c r="BE16" i="1" s="1"/>
  <c r="B39" i="5"/>
  <c r="BD17" i="1" s="1"/>
  <c r="C39" i="5"/>
  <c r="BE17" i="1" s="1"/>
  <c r="B40" i="5"/>
  <c r="BD18" i="1" s="1"/>
  <c r="C40" i="5"/>
  <c r="BE18" i="1" s="1"/>
  <c r="B41" i="5"/>
  <c r="BD19" i="1" s="1"/>
  <c r="C41" i="5"/>
  <c r="BE19" i="1" s="1"/>
  <c r="B42" i="5"/>
  <c r="BD20" i="1" s="1"/>
  <c r="C42" i="5"/>
  <c r="BE20" i="1" s="1"/>
  <c r="B43" i="5"/>
  <c r="BD21" i="1" s="1"/>
  <c r="C43" i="5"/>
  <c r="BE21" i="1" s="1"/>
  <c r="B44" i="5"/>
  <c r="BD22" i="1" s="1"/>
  <c r="C44" i="5"/>
  <c r="BE22" i="1" s="1"/>
  <c r="B45" i="5"/>
  <c r="BD23" i="1" s="1"/>
  <c r="C45" i="5"/>
  <c r="BE23" i="1" s="1"/>
  <c r="B46" i="5"/>
  <c r="BD24" i="1" s="1"/>
  <c r="C46" i="5"/>
  <c r="BE24" i="1" s="1"/>
  <c r="B47" i="5"/>
  <c r="BD25" i="1" s="1"/>
  <c r="C47" i="5"/>
  <c r="BE25" i="1" s="1"/>
  <c r="B48" i="5"/>
  <c r="BD26" i="1" s="1"/>
  <c r="C48" i="5"/>
  <c r="BE26" i="1" s="1"/>
  <c r="B49" i="5"/>
  <c r="BD27" i="1" s="1"/>
  <c r="C49" i="5"/>
  <c r="BE27" i="1" s="1"/>
  <c r="B50" i="5"/>
  <c r="BD28" i="1" s="1"/>
  <c r="C50" i="5"/>
  <c r="BE28" i="1" s="1"/>
  <c r="B51" i="5"/>
  <c r="BD29" i="1" s="1"/>
  <c r="C51" i="5"/>
  <c r="BE29" i="1" s="1"/>
  <c r="B52" i="5"/>
  <c r="BD30" i="1" s="1"/>
  <c r="C52" i="5"/>
  <c r="BE30" i="1" s="1"/>
  <c r="B53" i="5"/>
  <c r="BD31" i="1" s="1"/>
  <c r="C53" i="5"/>
  <c r="BE31" i="1" s="1"/>
  <c r="B54" i="5"/>
  <c r="BD32" i="1" s="1"/>
  <c r="C54" i="5"/>
  <c r="BE32" i="1" s="1"/>
  <c r="B55" i="5"/>
  <c r="BD33" i="1" s="1"/>
  <c r="C55" i="5"/>
  <c r="BE33" i="1" s="1"/>
  <c r="B56" i="5"/>
  <c r="BD34" i="1" s="1"/>
  <c r="C56" i="5"/>
  <c r="BE34" i="1" s="1"/>
  <c r="B57" i="5"/>
  <c r="BD35" i="1" s="1"/>
  <c r="C57" i="5"/>
  <c r="BE35" i="1" s="1"/>
  <c r="B58" i="5"/>
  <c r="BD36" i="1" s="1"/>
  <c r="C58" i="5"/>
  <c r="BE36" i="1" s="1"/>
  <c r="B59" i="5"/>
  <c r="BD37" i="1" s="1"/>
  <c r="C59" i="5"/>
  <c r="BE37" i="1" s="1"/>
  <c r="B60" i="5"/>
  <c r="BD38" i="1" s="1"/>
  <c r="C60" i="5"/>
  <c r="BE38" i="1" s="1"/>
  <c r="B61" i="5"/>
  <c r="BD39" i="1" s="1"/>
  <c r="C61" i="5"/>
  <c r="BE39" i="1" s="1"/>
  <c r="B62" i="5"/>
  <c r="BD40" i="1" s="1"/>
  <c r="C62" i="5"/>
  <c r="BE40" i="1" s="1"/>
  <c r="B63" i="5"/>
  <c r="BD41" i="1" s="1"/>
  <c r="C63" i="5"/>
  <c r="BE41" i="1" s="1"/>
  <c r="B64" i="5"/>
  <c r="BD42" i="1" s="1"/>
  <c r="C64" i="5"/>
  <c r="BE42" i="1" s="1"/>
  <c r="B65" i="5"/>
  <c r="BD43" i="1" s="1"/>
  <c r="C65" i="5"/>
  <c r="BE43" i="1" s="1"/>
  <c r="B66" i="5"/>
  <c r="BD44" i="1" s="1"/>
  <c r="C66" i="5"/>
  <c r="BE44" i="1" s="1"/>
  <c r="B67" i="5"/>
  <c r="BD45" i="1" s="1"/>
  <c r="C67" i="5"/>
  <c r="BE45" i="1" s="1"/>
  <c r="B68" i="5"/>
  <c r="BD46" i="1" s="1"/>
  <c r="C68" i="5"/>
  <c r="BE46" i="1" s="1"/>
  <c r="B69" i="5"/>
  <c r="BD47" i="1" s="1"/>
  <c r="C69" i="5"/>
  <c r="BE47" i="1" s="1"/>
  <c r="B70" i="5"/>
  <c r="BD48" i="1" s="1"/>
  <c r="C70" i="5"/>
  <c r="BE48" i="1" s="1"/>
  <c r="B71" i="5"/>
  <c r="BD49" i="1" s="1"/>
  <c r="C71" i="5"/>
  <c r="BE49" i="1" s="1"/>
  <c r="B72" i="5"/>
  <c r="BD50" i="1" s="1"/>
  <c r="C72" i="5"/>
  <c r="BE50" i="1" s="1"/>
  <c r="B73" i="5"/>
  <c r="BD51" i="1" s="1"/>
  <c r="C73" i="5"/>
  <c r="BE51" i="1" s="1"/>
  <c r="B74" i="5"/>
  <c r="BD52" i="1" s="1"/>
  <c r="C74" i="5"/>
  <c r="BE52" i="1" s="1"/>
  <c r="B75" i="5"/>
  <c r="BD53" i="1" s="1"/>
  <c r="C75" i="5"/>
  <c r="BE53" i="1" s="1"/>
  <c r="B76" i="5"/>
  <c r="BD54" i="1" s="1"/>
  <c r="C76" i="5"/>
  <c r="BE54" i="1" s="1"/>
  <c r="B77" i="5"/>
  <c r="BD55" i="1" s="1"/>
  <c r="C77" i="5"/>
  <c r="BE55" i="1" s="1"/>
  <c r="B78" i="5"/>
  <c r="BD56" i="1" s="1"/>
  <c r="C78" i="5"/>
  <c r="BE56" i="1" s="1"/>
  <c r="B79" i="5"/>
  <c r="BD57" i="1" s="1"/>
  <c r="C79" i="5"/>
  <c r="BE57" i="1" s="1"/>
  <c r="B80" i="5"/>
  <c r="BD58" i="1" s="1"/>
  <c r="C80" i="5"/>
  <c r="BE58" i="1" s="1"/>
  <c r="B81" i="5"/>
  <c r="BD59" i="1" s="1"/>
  <c r="C81" i="5"/>
  <c r="BE59" i="1" s="1"/>
  <c r="B82" i="5"/>
  <c r="BD60" i="1" s="1"/>
  <c r="C82" i="5"/>
  <c r="BE60" i="1" s="1"/>
  <c r="B83" i="5"/>
  <c r="BD61" i="1" s="1"/>
  <c r="C83" i="5"/>
  <c r="BE61" i="1" s="1"/>
  <c r="B84" i="5"/>
  <c r="BD62" i="1" s="1"/>
  <c r="C84" i="5"/>
  <c r="BE62" i="1" s="1"/>
  <c r="B85" i="5"/>
  <c r="BD63" i="1" s="1"/>
  <c r="C85" i="5"/>
  <c r="BE63" i="1" s="1"/>
  <c r="B86" i="5"/>
  <c r="BD64" i="1" s="1"/>
  <c r="C86" i="5"/>
  <c r="BE64" i="1" s="1"/>
  <c r="B87" i="5"/>
  <c r="BD65" i="1" s="1"/>
  <c r="C87" i="5"/>
  <c r="BE65" i="1" s="1"/>
  <c r="B88" i="5"/>
  <c r="BD66" i="1" s="1"/>
  <c r="C88" i="5"/>
  <c r="BE66" i="1" s="1"/>
  <c r="B89" i="5"/>
  <c r="BD67" i="1" s="1"/>
  <c r="C89" i="5"/>
  <c r="BE67" i="1" s="1"/>
  <c r="B90" i="5"/>
  <c r="BD68" i="1" s="1"/>
  <c r="C90" i="5"/>
  <c r="BE68" i="1" s="1"/>
  <c r="B91" i="5"/>
  <c r="BD69" i="1" s="1"/>
  <c r="C91" i="5"/>
  <c r="BE69" i="1" s="1"/>
  <c r="B92" i="5"/>
  <c r="BD70" i="1" s="1"/>
  <c r="C92" i="5"/>
  <c r="BE70" i="1" s="1"/>
  <c r="B93" i="5"/>
  <c r="BD71" i="1" s="1"/>
  <c r="C93" i="5"/>
  <c r="BE71" i="1" s="1"/>
  <c r="B94" i="5"/>
  <c r="BD72" i="1" s="1"/>
  <c r="C94" i="5"/>
  <c r="BE72" i="1" s="1"/>
  <c r="B95" i="5"/>
  <c r="BD73" i="1" s="1"/>
  <c r="C95" i="5"/>
  <c r="BE73" i="1" s="1"/>
  <c r="B96" i="5"/>
  <c r="BD74" i="1" s="1"/>
  <c r="C96" i="5"/>
  <c r="BE74" i="1" s="1"/>
  <c r="B97" i="5"/>
  <c r="BD75" i="1" s="1"/>
  <c r="C97" i="5"/>
  <c r="BE75" i="1" s="1"/>
  <c r="B98" i="5"/>
  <c r="BD76" i="1" s="1"/>
  <c r="C98" i="5"/>
  <c r="BE76" i="1" s="1"/>
  <c r="B99" i="5"/>
  <c r="BD77" i="1" s="1"/>
  <c r="C99" i="5"/>
  <c r="BE77" i="1" s="1"/>
  <c r="B100" i="5"/>
  <c r="BD78" i="1" s="1"/>
  <c r="C100" i="5"/>
  <c r="BE78" i="1" s="1"/>
  <c r="W3" i="1"/>
  <c r="W4" i="1"/>
  <c r="W5" i="1"/>
  <c r="W6" i="1"/>
  <c r="W7" i="1"/>
  <c r="W8" i="1"/>
  <c r="W9" i="1"/>
  <c r="W10" i="1"/>
  <c r="W11" i="1"/>
  <c r="W12" i="1"/>
  <c r="W13" i="1"/>
  <c r="W14" i="1"/>
  <c r="W15" i="1"/>
  <c r="W16" i="1"/>
  <c r="W17" i="1"/>
  <c r="W18" i="1"/>
  <c r="W19" i="1"/>
  <c r="W20" i="1"/>
  <c r="W21" i="1"/>
  <c r="W22" i="1"/>
  <c r="W23" i="1"/>
  <c r="W24" i="1"/>
  <c r="W25" i="1"/>
  <c r="W26" i="1"/>
  <c r="W27" i="1"/>
  <c r="W28" i="1"/>
  <c r="W29" i="1"/>
  <c r="W30" i="1"/>
  <c r="W31" i="1"/>
  <c r="W32" i="1"/>
  <c r="W33" i="1"/>
  <c r="W34" i="1"/>
  <c r="W35" i="1"/>
  <c r="W36" i="1"/>
  <c r="W37" i="1"/>
  <c r="W38" i="1"/>
  <c r="W39" i="1"/>
  <c r="W40" i="1"/>
  <c r="W41" i="1"/>
  <c r="W42" i="1"/>
  <c r="W43" i="1"/>
  <c r="W44" i="1"/>
  <c r="W45" i="1"/>
  <c r="W46" i="1"/>
  <c r="W47" i="1"/>
  <c r="W48" i="1"/>
  <c r="W49" i="1"/>
  <c r="W50" i="1"/>
  <c r="W51" i="1"/>
  <c r="W52" i="1"/>
  <c r="W53" i="1"/>
  <c r="W54" i="1"/>
  <c r="W55" i="1"/>
  <c r="W56" i="1"/>
  <c r="W57" i="1"/>
  <c r="W58" i="1"/>
  <c r="W59" i="1"/>
  <c r="W60" i="1"/>
  <c r="W61" i="1"/>
  <c r="W62" i="1"/>
  <c r="W63" i="1"/>
  <c r="W64" i="1"/>
  <c r="W65" i="1"/>
  <c r="W66" i="1"/>
  <c r="W67" i="1"/>
  <c r="W68" i="1"/>
  <c r="W69" i="1"/>
  <c r="W70" i="1"/>
  <c r="W71" i="1"/>
  <c r="W72" i="1"/>
  <c r="W73" i="1"/>
  <c r="W74" i="1"/>
  <c r="W75" i="1"/>
  <c r="W76" i="1"/>
  <c r="W77" i="1"/>
  <c r="W78" i="1"/>
  <c r="W79" i="1"/>
  <c r="W80" i="1"/>
  <c r="W81" i="1"/>
  <c r="W82" i="1"/>
  <c r="W83" i="1"/>
  <c r="W84" i="1"/>
  <c r="W85" i="1"/>
  <c r="W86" i="1"/>
  <c r="W87" i="1"/>
  <c r="W88" i="1"/>
  <c r="W89" i="1"/>
  <c r="W90" i="1"/>
  <c r="W91" i="1"/>
  <c r="W92" i="1"/>
  <c r="W93" i="1"/>
  <c r="W94" i="1"/>
  <c r="W95" i="1"/>
  <c r="W96" i="1"/>
  <c r="W97" i="1"/>
  <c r="W98" i="1"/>
  <c r="W99" i="1"/>
  <c r="W100" i="1"/>
  <c r="W101" i="1"/>
  <c r="W102" i="1"/>
  <c r="W103" i="1"/>
  <c r="W104" i="1"/>
  <c r="W105" i="1"/>
  <c r="W106" i="1"/>
  <c r="W107" i="1"/>
  <c r="W108" i="1"/>
  <c r="W109" i="1"/>
  <c r="W110" i="1"/>
  <c r="W111" i="1"/>
  <c r="W112" i="1"/>
  <c r="W113" i="1"/>
  <c r="W114" i="1"/>
  <c r="W115" i="1"/>
  <c r="W116" i="1"/>
  <c r="W117" i="1"/>
  <c r="W118" i="1"/>
  <c r="W119" i="1"/>
  <c r="W120" i="1"/>
  <c r="W121" i="1"/>
  <c r="W122" i="1"/>
  <c r="W123" i="1"/>
  <c r="W124" i="1"/>
  <c r="W125" i="1"/>
  <c r="W126" i="1"/>
  <c r="W127" i="1"/>
  <c r="W128" i="1"/>
  <c r="W129" i="1"/>
  <c r="W130" i="1"/>
  <c r="W131" i="1"/>
  <c r="W132" i="1"/>
  <c r="W133" i="1"/>
  <c r="W134" i="1"/>
  <c r="W135" i="1"/>
  <c r="W136" i="1"/>
  <c r="W137" i="1"/>
  <c r="W138" i="1"/>
  <c r="W139" i="1"/>
  <c r="W140" i="1"/>
  <c r="W141" i="1"/>
  <c r="W142" i="1"/>
  <c r="W143" i="1"/>
  <c r="W144" i="1"/>
  <c r="W145" i="1"/>
  <c r="W146" i="1"/>
  <c r="W147" i="1"/>
  <c r="W148" i="1"/>
  <c r="W149" i="1"/>
  <c r="W150" i="1"/>
  <c r="W151" i="1"/>
  <c r="W152" i="1"/>
  <c r="W153" i="1"/>
  <c r="W154" i="1"/>
  <c r="W155" i="1"/>
  <c r="W156" i="1"/>
  <c r="W157" i="1"/>
  <c r="W158" i="1"/>
  <c r="W159" i="1"/>
  <c r="W160" i="1"/>
  <c r="W161" i="1"/>
  <c r="W162" i="1"/>
  <c r="W163" i="1"/>
  <c r="W164" i="1"/>
  <c r="W165" i="1"/>
  <c r="W166" i="1"/>
  <c r="W167" i="1"/>
  <c r="W168" i="1"/>
  <c r="W169" i="1"/>
  <c r="W170" i="1"/>
  <c r="W171" i="1"/>
  <c r="W172" i="1"/>
  <c r="W173" i="1"/>
  <c r="W174" i="1"/>
  <c r="W175" i="1"/>
  <c r="W176" i="1"/>
  <c r="W177" i="1"/>
  <c r="W178" i="1"/>
  <c r="W179" i="1"/>
  <c r="W180" i="1"/>
  <c r="W181" i="1"/>
  <c r="W182" i="1"/>
  <c r="W183" i="1"/>
  <c r="W184" i="1"/>
  <c r="W185" i="1"/>
  <c r="W186" i="1"/>
  <c r="W187" i="1"/>
  <c r="W188" i="1"/>
  <c r="W189" i="1"/>
  <c r="W190" i="1"/>
  <c r="W191" i="1"/>
  <c r="W192" i="1"/>
  <c r="W193" i="1"/>
  <c r="W194" i="1"/>
  <c r="W195" i="1"/>
  <c r="W196" i="1"/>
  <c r="W197" i="1"/>
  <c r="W198" i="1"/>
  <c r="W199" i="1"/>
  <c r="W200" i="1"/>
  <c r="W201" i="1"/>
  <c r="W202" i="1"/>
  <c r="W203" i="1"/>
  <c r="W204" i="1"/>
  <c r="W205" i="1"/>
  <c r="W206" i="1"/>
  <c r="W207" i="1"/>
  <c r="W208" i="1"/>
  <c r="W209" i="1"/>
  <c r="W210" i="1"/>
  <c r="W211" i="1"/>
  <c r="W212" i="1"/>
  <c r="W213" i="1"/>
  <c r="W214" i="1"/>
  <c r="W215" i="1"/>
  <c r="W216" i="1"/>
  <c r="W217" i="1"/>
  <c r="W218" i="1"/>
  <c r="W219" i="1"/>
  <c r="W220" i="1"/>
  <c r="W221" i="1"/>
  <c r="W222" i="1"/>
  <c r="W223" i="1"/>
  <c r="W224" i="1"/>
  <c r="W225" i="1"/>
  <c r="W226" i="1"/>
  <c r="W227" i="1"/>
  <c r="W228" i="1"/>
  <c r="W229" i="1"/>
  <c r="W230" i="1"/>
  <c r="W231" i="1"/>
  <c r="W232" i="1"/>
  <c r="W233" i="1"/>
  <c r="W234" i="1"/>
  <c r="W235" i="1"/>
  <c r="W236" i="1"/>
  <c r="W237" i="1"/>
  <c r="W238" i="1"/>
  <c r="W239" i="1"/>
  <c r="W240" i="1"/>
  <c r="W241" i="1"/>
  <c r="W242" i="1"/>
  <c r="W243" i="1"/>
  <c r="W244" i="1"/>
  <c r="W245" i="1"/>
  <c r="W246" i="1"/>
  <c r="W247" i="1"/>
  <c r="W248" i="1"/>
  <c r="W249" i="1"/>
  <c r="W250" i="1"/>
  <c r="W251" i="1"/>
  <c r="W252" i="1"/>
  <c r="W253" i="1"/>
  <c r="W254" i="1"/>
  <c r="W255" i="1"/>
  <c r="W256" i="1"/>
  <c r="W257" i="1"/>
  <c r="W258" i="1"/>
  <c r="W259" i="1"/>
  <c r="W260" i="1"/>
  <c r="W261" i="1"/>
  <c r="W262" i="1"/>
  <c r="W263" i="1"/>
  <c r="W264" i="1"/>
  <c r="W265" i="1"/>
  <c r="W266" i="1"/>
  <c r="W267" i="1"/>
  <c r="W268" i="1"/>
  <c r="W269" i="1"/>
  <c r="W270" i="1"/>
  <c r="W271" i="1"/>
  <c r="W272" i="1"/>
  <c r="W273" i="1"/>
  <c r="W274" i="1"/>
  <c r="W275" i="1"/>
  <c r="W276" i="1"/>
  <c r="W277" i="1"/>
  <c r="W278" i="1"/>
  <c r="W279" i="1"/>
  <c r="W280" i="1"/>
  <c r="W281" i="1"/>
  <c r="W282" i="1"/>
  <c r="W283" i="1"/>
  <c r="W284" i="1"/>
  <c r="W285" i="1"/>
  <c r="W286" i="1"/>
  <c r="W287" i="1"/>
  <c r="W288" i="1"/>
  <c r="W289" i="1"/>
  <c r="W290" i="1"/>
  <c r="W291" i="1"/>
  <c r="W292" i="1"/>
  <c r="W293" i="1"/>
  <c r="W294" i="1"/>
  <c r="W295" i="1"/>
  <c r="W296" i="1"/>
  <c r="W297" i="1"/>
  <c r="W298" i="1"/>
  <c r="W299" i="1"/>
  <c r="W300" i="1"/>
  <c r="W301" i="1"/>
  <c r="W302" i="1"/>
  <c r="W303" i="1"/>
  <c r="W304" i="1"/>
  <c r="W305" i="1"/>
  <c r="W306" i="1"/>
  <c r="W307" i="1"/>
  <c r="W308" i="1"/>
  <c r="W309" i="1"/>
  <c r="W310" i="1"/>
  <c r="W311" i="1"/>
  <c r="W312" i="1"/>
  <c r="W313" i="1"/>
  <c r="W314" i="1"/>
  <c r="W315" i="1"/>
  <c r="W316" i="1"/>
  <c r="W317" i="1"/>
  <c r="W318" i="1"/>
  <c r="W319" i="1"/>
  <c r="W320" i="1"/>
  <c r="W321" i="1"/>
  <c r="W322" i="1"/>
  <c r="W323" i="1"/>
  <c r="W324" i="1"/>
  <c r="W325" i="1"/>
  <c r="W326" i="1"/>
  <c r="W327" i="1"/>
  <c r="W328" i="1"/>
  <c r="W329" i="1"/>
  <c r="W330" i="1"/>
  <c r="W331" i="1"/>
  <c r="W332" i="1"/>
  <c r="W333" i="1"/>
  <c r="W334" i="1"/>
  <c r="W335" i="1"/>
  <c r="W336" i="1"/>
  <c r="W337" i="1"/>
  <c r="W338" i="1"/>
  <c r="W339" i="1"/>
  <c r="W340" i="1"/>
  <c r="W341" i="1"/>
  <c r="W342" i="1"/>
  <c r="W343" i="1"/>
  <c r="W344" i="1"/>
  <c r="W345" i="1"/>
  <c r="W346" i="1"/>
  <c r="W347" i="1"/>
  <c r="W348" i="1"/>
  <c r="W349" i="1"/>
  <c r="W350" i="1"/>
  <c r="W351" i="1"/>
  <c r="W352" i="1"/>
  <c r="W353" i="1"/>
  <c r="W354" i="1"/>
  <c r="W355" i="1"/>
  <c r="W356" i="1"/>
  <c r="W357" i="1"/>
  <c r="W358" i="1"/>
  <c r="W359" i="1"/>
  <c r="W360" i="1"/>
  <c r="W361" i="1"/>
  <c r="W362" i="1"/>
  <c r="W363" i="1"/>
  <c r="W364" i="1"/>
  <c r="W365" i="1"/>
  <c r="W366" i="1"/>
  <c r="W367" i="1"/>
  <c r="W368" i="1"/>
  <c r="W369" i="1"/>
  <c r="W370" i="1"/>
  <c r="W371" i="1"/>
  <c r="W372" i="1"/>
  <c r="W373" i="1"/>
  <c r="W374" i="1"/>
  <c r="W375" i="1"/>
  <c r="W376" i="1"/>
  <c r="W377" i="1"/>
  <c r="W378" i="1"/>
  <c r="W379" i="1"/>
  <c r="W380" i="1"/>
  <c r="W381" i="1"/>
  <c r="W382" i="1"/>
  <c r="W383" i="1"/>
  <c r="W384" i="1"/>
  <c r="W385" i="1"/>
  <c r="W386" i="1"/>
  <c r="W387" i="1"/>
  <c r="W388" i="1"/>
  <c r="W389" i="1"/>
  <c r="W390" i="1"/>
  <c r="W391" i="1"/>
  <c r="W392" i="1"/>
  <c r="W393" i="1"/>
  <c r="W394" i="1"/>
  <c r="W395" i="1"/>
  <c r="W396" i="1"/>
  <c r="W397" i="1"/>
  <c r="W398" i="1"/>
  <c r="W399" i="1"/>
  <c r="W400" i="1"/>
  <c r="W401" i="1"/>
  <c r="W402" i="1"/>
  <c r="W403" i="1"/>
  <c r="W404" i="1"/>
  <c r="W405" i="1"/>
  <c r="W406" i="1"/>
  <c r="W407" i="1"/>
  <c r="W408" i="1"/>
  <c r="W409" i="1"/>
  <c r="W410" i="1"/>
  <c r="W411" i="1"/>
  <c r="W412" i="1"/>
  <c r="W413" i="1"/>
  <c r="W414" i="1"/>
  <c r="W415" i="1"/>
  <c r="W416" i="1"/>
  <c r="W417" i="1"/>
  <c r="W418" i="1"/>
  <c r="W419" i="1"/>
  <c r="W420" i="1"/>
  <c r="W421" i="1"/>
  <c r="W422" i="1"/>
  <c r="W423" i="1"/>
  <c r="W424" i="1"/>
  <c r="W425" i="1"/>
  <c r="W426" i="1"/>
  <c r="W427" i="1"/>
  <c r="W428" i="1"/>
  <c r="W429" i="1"/>
  <c r="W430" i="1"/>
  <c r="W431" i="1"/>
  <c r="W432" i="1"/>
  <c r="W433" i="1"/>
  <c r="W434" i="1"/>
  <c r="W435" i="1"/>
  <c r="W436" i="1"/>
  <c r="W437" i="1"/>
  <c r="W438" i="1"/>
  <c r="W439" i="1"/>
  <c r="W440" i="1"/>
  <c r="W441" i="1"/>
  <c r="W442" i="1"/>
  <c r="W443" i="1"/>
  <c r="W444" i="1"/>
  <c r="W445" i="1"/>
  <c r="W446" i="1"/>
  <c r="W447" i="1"/>
  <c r="W448" i="1"/>
  <c r="W449" i="1"/>
  <c r="W450" i="1"/>
  <c r="W451" i="1"/>
  <c r="W452" i="1"/>
  <c r="W453" i="1"/>
  <c r="W454" i="1"/>
  <c r="W455" i="1"/>
  <c r="W456" i="1"/>
  <c r="W457" i="1"/>
  <c r="W458" i="1"/>
  <c r="W459" i="1"/>
  <c r="W460" i="1"/>
  <c r="W461" i="1"/>
  <c r="W462" i="1"/>
  <c r="W463" i="1"/>
  <c r="W464" i="1"/>
  <c r="W465" i="1"/>
  <c r="W466" i="1"/>
  <c r="W467" i="1"/>
  <c r="W468" i="1"/>
  <c r="W469" i="1"/>
  <c r="W470" i="1"/>
  <c r="W471" i="1"/>
  <c r="W472" i="1"/>
  <c r="W473" i="1"/>
  <c r="W474" i="1"/>
  <c r="W475" i="1"/>
  <c r="W476" i="1"/>
  <c r="W477" i="1"/>
  <c r="W478" i="1"/>
  <c r="W479" i="1"/>
  <c r="W480" i="1"/>
  <c r="W481" i="1"/>
  <c r="W482" i="1"/>
  <c r="W483" i="1"/>
  <c r="W484" i="1"/>
  <c r="W485" i="1"/>
  <c r="W486" i="1"/>
  <c r="W487" i="1"/>
  <c r="W488" i="1"/>
  <c r="W489" i="1"/>
  <c r="W490" i="1"/>
  <c r="W491" i="1"/>
  <c r="W492" i="1"/>
  <c r="W493" i="1"/>
  <c r="W494" i="1"/>
  <c r="W495" i="1"/>
  <c r="W496" i="1"/>
  <c r="W497" i="1"/>
  <c r="W498" i="1"/>
  <c r="W499" i="1"/>
  <c r="W500" i="1"/>
  <c r="W2" i="1"/>
  <c r="U3" i="1"/>
  <c r="V3" i="1"/>
  <c r="U4" i="1"/>
  <c r="V4" i="1"/>
  <c r="U5" i="1"/>
  <c r="V5" i="1"/>
  <c r="U6" i="1"/>
  <c r="V6" i="1"/>
  <c r="U7" i="1"/>
  <c r="V7" i="1"/>
  <c r="U8" i="1"/>
  <c r="V8" i="1"/>
  <c r="U9" i="1"/>
  <c r="V9" i="1"/>
  <c r="U10" i="1"/>
  <c r="V10" i="1"/>
  <c r="U11" i="1"/>
  <c r="V11" i="1"/>
  <c r="U12" i="1"/>
  <c r="V12" i="1"/>
  <c r="U13" i="1"/>
  <c r="V13" i="1"/>
  <c r="U14" i="1"/>
  <c r="V14" i="1"/>
  <c r="U15" i="1"/>
  <c r="V15" i="1"/>
  <c r="U16" i="1"/>
  <c r="V16" i="1"/>
  <c r="U17" i="1"/>
  <c r="V17" i="1"/>
  <c r="U18" i="1"/>
  <c r="V18" i="1"/>
  <c r="U19" i="1"/>
  <c r="V19" i="1"/>
  <c r="U20" i="1"/>
  <c r="V20" i="1"/>
  <c r="U21" i="1"/>
  <c r="V21" i="1"/>
  <c r="U22" i="1"/>
  <c r="V22" i="1"/>
  <c r="U23" i="1"/>
  <c r="V23" i="1"/>
  <c r="U24" i="1"/>
  <c r="V24" i="1"/>
  <c r="U25" i="1"/>
  <c r="V25" i="1"/>
  <c r="U26" i="1"/>
  <c r="V26" i="1"/>
  <c r="U27" i="1"/>
  <c r="V27" i="1"/>
  <c r="U28" i="1"/>
  <c r="V28" i="1"/>
  <c r="U29" i="1"/>
  <c r="V29" i="1"/>
  <c r="U30" i="1"/>
  <c r="V30" i="1"/>
  <c r="U31" i="1"/>
  <c r="V31" i="1"/>
  <c r="U32" i="1"/>
  <c r="V32" i="1"/>
  <c r="U33" i="1"/>
  <c r="V33" i="1"/>
  <c r="U34" i="1"/>
  <c r="V34" i="1"/>
  <c r="U35" i="1"/>
  <c r="V35" i="1"/>
  <c r="U36" i="1"/>
  <c r="V36" i="1"/>
  <c r="U37" i="1"/>
  <c r="V37" i="1"/>
  <c r="U38" i="1"/>
  <c r="V38" i="1"/>
  <c r="U39" i="1"/>
  <c r="V39" i="1"/>
  <c r="U40" i="1"/>
  <c r="V40" i="1"/>
  <c r="U41" i="1"/>
  <c r="V41" i="1"/>
  <c r="U42" i="1"/>
  <c r="V42" i="1"/>
  <c r="U43" i="1"/>
  <c r="V43" i="1"/>
  <c r="U44" i="1"/>
  <c r="V44" i="1"/>
  <c r="U45" i="1"/>
  <c r="V45" i="1"/>
  <c r="U46" i="1"/>
  <c r="V46" i="1"/>
  <c r="U47" i="1"/>
  <c r="V47" i="1"/>
  <c r="U48" i="1"/>
  <c r="V48" i="1"/>
  <c r="U49" i="1"/>
  <c r="V49" i="1"/>
  <c r="U50" i="1"/>
  <c r="V50" i="1"/>
  <c r="U51" i="1"/>
  <c r="V51" i="1"/>
  <c r="U52" i="1"/>
  <c r="V52" i="1"/>
  <c r="U53" i="1"/>
  <c r="V53" i="1"/>
  <c r="U54" i="1"/>
  <c r="V54" i="1"/>
  <c r="U55" i="1"/>
  <c r="V55" i="1"/>
  <c r="U56" i="1"/>
  <c r="V56" i="1"/>
  <c r="U57" i="1"/>
  <c r="V57" i="1"/>
  <c r="U58" i="1"/>
  <c r="V58" i="1"/>
  <c r="U59" i="1"/>
  <c r="V59" i="1"/>
  <c r="U60" i="1"/>
  <c r="V60" i="1"/>
  <c r="U61" i="1"/>
  <c r="V61" i="1"/>
  <c r="U62" i="1"/>
  <c r="V62" i="1"/>
  <c r="U63" i="1"/>
  <c r="V63" i="1"/>
  <c r="U64" i="1"/>
  <c r="V64" i="1"/>
  <c r="U65" i="1"/>
  <c r="V65" i="1"/>
  <c r="U66" i="1"/>
  <c r="V66" i="1"/>
  <c r="U67" i="1"/>
  <c r="V67" i="1"/>
  <c r="U68" i="1"/>
  <c r="V68" i="1"/>
  <c r="U69" i="1"/>
  <c r="V69" i="1"/>
  <c r="U70" i="1"/>
  <c r="V70" i="1"/>
  <c r="U71" i="1"/>
  <c r="V71" i="1"/>
  <c r="U72" i="1"/>
  <c r="V72" i="1"/>
  <c r="U73" i="1"/>
  <c r="V73" i="1"/>
  <c r="U74" i="1"/>
  <c r="V74" i="1"/>
  <c r="U75" i="1"/>
  <c r="V75" i="1"/>
  <c r="U76" i="1"/>
  <c r="V76" i="1"/>
  <c r="U77" i="1"/>
  <c r="V77" i="1"/>
  <c r="U78" i="1"/>
  <c r="V78" i="1"/>
  <c r="U79" i="1"/>
  <c r="V79" i="1"/>
  <c r="U80" i="1"/>
  <c r="V80" i="1"/>
  <c r="U81" i="1"/>
  <c r="V81" i="1"/>
  <c r="U82" i="1"/>
  <c r="V82" i="1"/>
  <c r="U83" i="1"/>
  <c r="V83" i="1"/>
  <c r="U84" i="1"/>
  <c r="V84" i="1"/>
  <c r="U85" i="1"/>
  <c r="V85" i="1"/>
  <c r="U86" i="1"/>
  <c r="V86" i="1"/>
  <c r="U87" i="1"/>
  <c r="V87" i="1"/>
  <c r="U88" i="1"/>
  <c r="V88" i="1"/>
  <c r="U89" i="1"/>
  <c r="V89" i="1"/>
  <c r="U90" i="1"/>
  <c r="V90" i="1"/>
  <c r="U91" i="1"/>
  <c r="V91" i="1"/>
  <c r="U92" i="1"/>
  <c r="V92" i="1"/>
  <c r="U93" i="1"/>
  <c r="V93" i="1"/>
  <c r="U94" i="1"/>
  <c r="V94" i="1"/>
  <c r="U95" i="1"/>
  <c r="V95" i="1"/>
  <c r="U96" i="1"/>
  <c r="V96" i="1"/>
  <c r="U97" i="1"/>
  <c r="V97" i="1"/>
  <c r="U98" i="1"/>
  <c r="V98" i="1"/>
  <c r="U99" i="1"/>
  <c r="V99" i="1"/>
  <c r="U100" i="1"/>
  <c r="V100" i="1"/>
  <c r="U101" i="1"/>
  <c r="V101" i="1"/>
  <c r="U102" i="1"/>
  <c r="V102" i="1"/>
  <c r="U103" i="1"/>
  <c r="V103" i="1"/>
  <c r="U104" i="1"/>
  <c r="V104" i="1"/>
  <c r="U105" i="1"/>
  <c r="V105" i="1"/>
  <c r="U106" i="1"/>
  <c r="V106" i="1"/>
  <c r="U107" i="1"/>
  <c r="V107" i="1"/>
  <c r="U108" i="1"/>
  <c r="V108" i="1"/>
  <c r="U109" i="1"/>
  <c r="V109" i="1"/>
  <c r="U110" i="1"/>
  <c r="V110" i="1"/>
  <c r="U111" i="1"/>
  <c r="V111" i="1"/>
  <c r="U112" i="1"/>
  <c r="V112" i="1"/>
  <c r="U113" i="1"/>
  <c r="V113" i="1"/>
  <c r="U114" i="1"/>
  <c r="V114" i="1"/>
  <c r="U115" i="1"/>
  <c r="V115" i="1"/>
  <c r="U116" i="1"/>
  <c r="V116" i="1"/>
  <c r="U117" i="1"/>
  <c r="V117" i="1"/>
  <c r="U118" i="1"/>
  <c r="V118" i="1"/>
  <c r="U119" i="1"/>
  <c r="V119" i="1"/>
  <c r="U120" i="1"/>
  <c r="V120" i="1"/>
  <c r="U121" i="1"/>
  <c r="V121" i="1"/>
  <c r="U122" i="1"/>
  <c r="V122" i="1"/>
  <c r="U123" i="1"/>
  <c r="V123" i="1"/>
  <c r="U124" i="1"/>
  <c r="V124" i="1"/>
  <c r="U125" i="1"/>
  <c r="V125" i="1"/>
  <c r="U126" i="1"/>
  <c r="V126" i="1"/>
  <c r="U127" i="1"/>
  <c r="V127" i="1"/>
  <c r="U128" i="1"/>
  <c r="V128" i="1"/>
  <c r="U129" i="1"/>
  <c r="V129" i="1"/>
  <c r="U130" i="1"/>
  <c r="V130" i="1"/>
  <c r="U131" i="1"/>
  <c r="V131" i="1"/>
  <c r="U132" i="1"/>
  <c r="V132" i="1"/>
  <c r="U133" i="1"/>
  <c r="V133" i="1"/>
  <c r="U134" i="1"/>
  <c r="V134" i="1"/>
  <c r="U135" i="1"/>
  <c r="V135" i="1"/>
  <c r="U136" i="1"/>
  <c r="V136" i="1"/>
  <c r="U137" i="1"/>
  <c r="V137" i="1"/>
  <c r="U138" i="1"/>
  <c r="V138" i="1"/>
  <c r="U139" i="1"/>
  <c r="V139" i="1"/>
  <c r="U140" i="1"/>
  <c r="V140" i="1"/>
  <c r="U141" i="1"/>
  <c r="V141" i="1"/>
  <c r="U142" i="1"/>
  <c r="V142" i="1"/>
  <c r="U143" i="1"/>
  <c r="V143" i="1"/>
  <c r="U144" i="1"/>
  <c r="V144" i="1"/>
  <c r="U145" i="1"/>
  <c r="V145" i="1"/>
  <c r="U146" i="1"/>
  <c r="V146" i="1"/>
  <c r="U147" i="1"/>
  <c r="V147" i="1"/>
  <c r="U148" i="1"/>
  <c r="V148" i="1"/>
  <c r="U149" i="1"/>
  <c r="V149" i="1"/>
  <c r="U150" i="1"/>
  <c r="V150" i="1"/>
  <c r="U151" i="1"/>
  <c r="V151" i="1"/>
  <c r="U152" i="1"/>
  <c r="V152" i="1"/>
  <c r="U153" i="1"/>
  <c r="V153" i="1"/>
  <c r="U154" i="1"/>
  <c r="V154" i="1"/>
  <c r="U155" i="1"/>
  <c r="V155" i="1"/>
  <c r="U156" i="1"/>
  <c r="V156" i="1"/>
  <c r="U157" i="1"/>
  <c r="V157" i="1"/>
  <c r="U158" i="1"/>
  <c r="V158" i="1"/>
  <c r="U159" i="1"/>
  <c r="V159" i="1"/>
  <c r="U160" i="1"/>
  <c r="V160" i="1"/>
  <c r="U161" i="1"/>
  <c r="V161" i="1"/>
  <c r="U162" i="1"/>
  <c r="V162" i="1"/>
  <c r="U163" i="1"/>
  <c r="V163" i="1"/>
  <c r="U164" i="1"/>
  <c r="V164" i="1"/>
  <c r="U165" i="1"/>
  <c r="V165" i="1"/>
  <c r="U166" i="1"/>
  <c r="V166" i="1"/>
  <c r="U167" i="1"/>
  <c r="V167" i="1"/>
  <c r="U168" i="1"/>
  <c r="V168" i="1"/>
  <c r="U169" i="1"/>
  <c r="V169" i="1"/>
  <c r="U170" i="1"/>
  <c r="V170" i="1"/>
  <c r="U171" i="1"/>
  <c r="V171" i="1"/>
  <c r="U172" i="1"/>
  <c r="V172" i="1"/>
  <c r="U173" i="1"/>
  <c r="V173" i="1"/>
  <c r="U174" i="1"/>
  <c r="V174" i="1"/>
  <c r="U175" i="1"/>
  <c r="V175" i="1"/>
  <c r="U176" i="1"/>
  <c r="V176" i="1"/>
  <c r="U177" i="1"/>
  <c r="V177" i="1"/>
  <c r="U178" i="1"/>
  <c r="V178" i="1"/>
  <c r="U179" i="1"/>
  <c r="V179" i="1"/>
  <c r="U180" i="1"/>
  <c r="V180" i="1"/>
  <c r="U181" i="1"/>
  <c r="V181" i="1"/>
  <c r="U182" i="1"/>
  <c r="V182" i="1"/>
  <c r="U183" i="1"/>
  <c r="V183" i="1"/>
  <c r="U184" i="1"/>
  <c r="V184" i="1"/>
  <c r="U185" i="1"/>
  <c r="V185" i="1"/>
  <c r="U186" i="1"/>
  <c r="V186" i="1"/>
  <c r="U187" i="1"/>
  <c r="V187" i="1"/>
  <c r="U188" i="1"/>
  <c r="V188" i="1"/>
  <c r="U189" i="1"/>
  <c r="V189" i="1"/>
  <c r="U190" i="1"/>
  <c r="V190" i="1"/>
  <c r="U191" i="1"/>
  <c r="V191" i="1"/>
  <c r="U192" i="1"/>
  <c r="V192" i="1"/>
  <c r="U193" i="1"/>
  <c r="V193" i="1"/>
  <c r="U194" i="1"/>
  <c r="V194" i="1"/>
  <c r="U195" i="1"/>
  <c r="V195" i="1"/>
  <c r="U196" i="1"/>
  <c r="V196" i="1"/>
  <c r="U197" i="1"/>
  <c r="V197" i="1"/>
  <c r="U198" i="1"/>
  <c r="V198" i="1"/>
  <c r="U199" i="1"/>
  <c r="V199" i="1"/>
  <c r="U200" i="1"/>
  <c r="V200" i="1"/>
  <c r="U201" i="1"/>
  <c r="V201" i="1"/>
  <c r="U202" i="1"/>
  <c r="V202" i="1"/>
  <c r="U203" i="1"/>
  <c r="V203" i="1"/>
  <c r="U204" i="1"/>
  <c r="V204" i="1"/>
  <c r="U205" i="1"/>
  <c r="V205" i="1"/>
  <c r="U206" i="1"/>
  <c r="V206" i="1"/>
  <c r="U207" i="1"/>
  <c r="V207" i="1"/>
  <c r="U208" i="1"/>
  <c r="V208" i="1"/>
  <c r="U209" i="1"/>
  <c r="V209" i="1"/>
  <c r="U210" i="1"/>
  <c r="V210" i="1"/>
  <c r="U211" i="1"/>
  <c r="V211" i="1"/>
  <c r="U212" i="1"/>
  <c r="V212" i="1"/>
  <c r="U213" i="1"/>
  <c r="V213" i="1"/>
  <c r="U214" i="1"/>
  <c r="V214" i="1"/>
  <c r="U215" i="1"/>
  <c r="V215" i="1"/>
  <c r="U216" i="1"/>
  <c r="V216" i="1"/>
  <c r="U217" i="1"/>
  <c r="V217" i="1"/>
  <c r="U218" i="1"/>
  <c r="V218" i="1"/>
  <c r="U219" i="1"/>
  <c r="V219" i="1"/>
  <c r="U220" i="1"/>
  <c r="V220" i="1"/>
  <c r="U221" i="1"/>
  <c r="V221" i="1"/>
  <c r="U222" i="1"/>
  <c r="V222" i="1"/>
  <c r="U223" i="1"/>
  <c r="V223" i="1"/>
  <c r="U224" i="1"/>
  <c r="V224" i="1"/>
  <c r="U225" i="1"/>
  <c r="V225" i="1"/>
  <c r="U226" i="1"/>
  <c r="V226" i="1"/>
  <c r="U227" i="1"/>
  <c r="V227" i="1"/>
  <c r="U228" i="1"/>
  <c r="V228" i="1"/>
  <c r="U229" i="1"/>
  <c r="V229" i="1"/>
  <c r="U230" i="1"/>
  <c r="V230" i="1"/>
  <c r="U231" i="1"/>
  <c r="V231" i="1"/>
  <c r="U232" i="1"/>
  <c r="V232" i="1"/>
  <c r="U233" i="1"/>
  <c r="V233" i="1"/>
  <c r="U234" i="1"/>
  <c r="V234" i="1"/>
  <c r="U235" i="1"/>
  <c r="V235" i="1"/>
  <c r="U236" i="1"/>
  <c r="V236" i="1"/>
  <c r="U237" i="1"/>
  <c r="V237" i="1"/>
  <c r="U238" i="1"/>
  <c r="V238" i="1"/>
  <c r="U239" i="1"/>
  <c r="V239" i="1"/>
  <c r="U240" i="1"/>
  <c r="V240" i="1"/>
  <c r="U241" i="1"/>
  <c r="V241" i="1"/>
  <c r="U242" i="1"/>
  <c r="V242" i="1"/>
  <c r="U243" i="1"/>
  <c r="V243" i="1"/>
  <c r="U244" i="1"/>
  <c r="V244" i="1"/>
  <c r="U245" i="1"/>
  <c r="V245" i="1"/>
  <c r="U246" i="1"/>
  <c r="V246" i="1"/>
  <c r="U247" i="1"/>
  <c r="V247" i="1"/>
  <c r="U248" i="1"/>
  <c r="V248" i="1"/>
  <c r="U249" i="1"/>
  <c r="V249" i="1"/>
  <c r="U250" i="1"/>
  <c r="V250" i="1"/>
  <c r="U251" i="1"/>
  <c r="V251" i="1"/>
  <c r="U252" i="1"/>
  <c r="V252" i="1"/>
  <c r="U253" i="1"/>
  <c r="V253" i="1"/>
  <c r="U254" i="1"/>
  <c r="V254" i="1"/>
  <c r="U255" i="1"/>
  <c r="V255" i="1"/>
  <c r="U256" i="1"/>
  <c r="V256" i="1"/>
  <c r="U257" i="1"/>
  <c r="V257" i="1"/>
  <c r="U258" i="1"/>
  <c r="V258" i="1"/>
  <c r="U259" i="1"/>
  <c r="V259" i="1"/>
  <c r="U260" i="1"/>
  <c r="V260" i="1"/>
  <c r="U261" i="1"/>
  <c r="V261" i="1"/>
  <c r="U262" i="1"/>
  <c r="V262" i="1"/>
  <c r="U263" i="1"/>
  <c r="V263" i="1"/>
  <c r="U264" i="1"/>
  <c r="V264" i="1"/>
  <c r="U265" i="1"/>
  <c r="V265" i="1"/>
  <c r="U266" i="1"/>
  <c r="V266" i="1"/>
  <c r="U267" i="1"/>
  <c r="V267" i="1"/>
  <c r="U268" i="1"/>
  <c r="V268" i="1"/>
  <c r="U269" i="1"/>
  <c r="V269" i="1"/>
  <c r="U270" i="1"/>
  <c r="V270" i="1"/>
  <c r="U271" i="1"/>
  <c r="V271" i="1"/>
  <c r="U272" i="1"/>
  <c r="V272" i="1"/>
  <c r="U273" i="1"/>
  <c r="V273" i="1"/>
  <c r="U274" i="1"/>
  <c r="V274" i="1"/>
  <c r="U275" i="1"/>
  <c r="V275" i="1"/>
  <c r="U276" i="1"/>
  <c r="V276" i="1"/>
  <c r="U277" i="1"/>
  <c r="V277" i="1"/>
  <c r="U278" i="1"/>
  <c r="V278" i="1"/>
  <c r="U279" i="1"/>
  <c r="V279" i="1"/>
  <c r="U280" i="1"/>
  <c r="V280" i="1"/>
  <c r="U281" i="1"/>
  <c r="V281" i="1"/>
  <c r="U282" i="1"/>
  <c r="V282" i="1"/>
  <c r="U283" i="1"/>
  <c r="V283" i="1"/>
  <c r="U284" i="1"/>
  <c r="V284" i="1"/>
  <c r="U285" i="1"/>
  <c r="V285" i="1"/>
  <c r="U286" i="1"/>
  <c r="V286" i="1"/>
  <c r="U287" i="1"/>
  <c r="V287" i="1"/>
  <c r="U288" i="1"/>
  <c r="V288" i="1"/>
  <c r="U289" i="1"/>
  <c r="V289" i="1"/>
  <c r="U290" i="1"/>
  <c r="V290" i="1"/>
  <c r="U291" i="1"/>
  <c r="V291" i="1"/>
  <c r="U292" i="1"/>
  <c r="V292" i="1"/>
  <c r="U293" i="1"/>
  <c r="V293" i="1"/>
  <c r="U294" i="1"/>
  <c r="V294" i="1"/>
  <c r="U295" i="1"/>
  <c r="V295" i="1"/>
  <c r="U296" i="1"/>
  <c r="V296" i="1"/>
  <c r="U297" i="1"/>
  <c r="V297" i="1"/>
  <c r="U298" i="1"/>
  <c r="V298" i="1"/>
  <c r="U299" i="1"/>
  <c r="V299" i="1"/>
  <c r="U300" i="1"/>
  <c r="V300" i="1"/>
  <c r="U301" i="1"/>
  <c r="V301" i="1"/>
  <c r="U302" i="1"/>
  <c r="V302" i="1"/>
  <c r="U303" i="1"/>
  <c r="V303" i="1"/>
  <c r="U304" i="1"/>
  <c r="V304" i="1"/>
  <c r="U305" i="1"/>
  <c r="V305" i="1"/>
  <c r="U306" i="1"/>
  <c r="V306" i="1"/>
  <c r="U307" i="1"/>
  <c r="V307" i="1"/>
  <c r="U308" i="1"/>
  <c r="V308" i="1"/>
  <c r="U309" i="1"/>
  <c r="V309" i="1"/>
  <c r="U310" i="1"/>
  <c r="V310" i="1"/>
  <c r="U311" i="1"/>
  <c r="V311" i="1"/>
  <c r="U312" i="1"/>
  <c r="V312" i="1"/>
  <c r="U313" i="1"/>
  <c r="V313" i="1"/>
  <c r="U314" i="1"/>
  <c r="V314" i="1"/>
  <c r="U315" i="1"/>
  <c r="V315" i="1"/>
  <c r="U316" i="1"/>
  <c r="V316" i="1"/>
  <c r="U317" i="1"/>
  <c r="V317" i="1"/>
  <c r="U318" i="1"/>
  <c r="V318" i="1"/>
  <c r="U319" i="1"/>
  <c r="V319" i="1"/>
  <c r="U320" i="1"/>
  <c r="V320" i="1"/>
  <c r="U321" i="1"/>
  <c r="V321" i="1"/>
  <c r="U322" i="1"/>
  <c r="V322" i="1"/>
  <c r="U323" i="1"/>
  <c r="V323" i="1"/>
  <c r="U324" i="1"/>
  <c r="V324" i="1"/>
  <c r="U325" i="1"/>
  <c r="V325" i="1"/>
  <c r="U326" i="1"/>
  <c r="V326" i="1"/>
  <c r="U327" i="1"/>
  <c r="V327" i="1"/>
  <c r="U328" i="1"/>
  <c r="V328" i="1"/>
  <c r="U329" i="1"/>
  <c r="V329" i="1"/>
  <c r="U330" i="1"/>
  <c r="V330" i="1"/>
  <c r="U331" i="1"/>
  <c r="V331" i="1"/>
  <c r="U332" i="1"/>
  <c r="V332" i="1"/>
  <c r="U333" i="1"/>
  <c r="V333" i="1"/>
  <c r="U334" i="1"/>
  <c r="V334" i="1"/>
  <c r="U335" i="1"/>
  <c r="V335" i="1"/>
  <c r="U336" i="1"/>
  <c r="V336" i="1"/>
  <c r="U337" i="1"/>
  <c r="V337" i="1"/>
  <c r="U338" i="1"/>
  <c r="V338" i="1"/>
  <c r="U339" i="1"/>
  <c r="V339" i="1"/>
  <c r="U340" i="1"/>
  <c r="V340" i="1"/>
  <c r="U341" i="1"/>
  <c r="V341" i="1"/>
  <c r="U342" i="1"/>
  <c r="V342" i="1"/>
  <c r="U343" i="1"/>
  <c r="V343" i="1"/>
  <c r="U344" i="1"/>
  <c r="V344" i="1"/>
  <c r="U345" i="1"/>
  <c r="V345" i="1"/>
  <c r="U346" i="1"/>
  <c r="V346" i="1"/>
  <c r="U347" i="1"/>
  <c r="V347" i="1"/>
  <c r="U348" i="1"/>
  <c r="V348" i="1"/>
  <c r="U349" i="1"/>
  <c r="V349" i="1"/>
  <c r="U350" i="1"/>
  <c r="V350" i="1"/>
  <c r="U351" i="1"/>
  <c r="V351" i="1"/>
  <c r="U352" i="1"/>
  <c r="V352" i="1"/>
  <c r="U353" i="1"/>
  <c r="V353" i="1"/>
  <c r="U354" i="1"/>
  <c r="V354" i="1"/>
  <c r="U355" i="1"/>
  <c r="V355" i="1"/>
  <c r="U356" i="1"/>
  <c r="V356" i="1"/>
  <c r="U357" i="1"/>
  <c r="V357" i="1"/>
  <c r="U358" i="1"/>
  <c r="V358" i="1"/>
  <c r="U359" i="1"/>
  <c r="V359" i="1"/>
  <c r="U360" i="1"/>
  <c r="V360" i="1"/>
  <c r="U361" i="1"/>
  <c r="V361" i="1"/>
  <c r="U362" i="1"/>
  <c r="V362" i="1"/>
  <c r="U363" i="1"/>
  <c r="V363" i="1"/>
  <c r="U364" i="1"/>
  <c r="V364" i="1"/>
  <c r="U365" i="1"/>
  <c r="V365" i="1"/>
  <c r="U366" i="1"/>
  <c r="V366" i="1"/>
  <c r="U367" i="1"/>
  <c r="V367" i="1"/>
  <c r="U368" i="1"/>
  <c r="V368" i="1"/>
  <c r="U369" i="1"/>
  <c r="V369" i="1"/>
  <c r="U370" i="1"/>
  <c r="V370" i="1"/>
  <c r="U371" i="1"/>
  <c r="V371" i="1"/>
  <c r="U372" i="1"/>
  <c r="V372" i="1"/>
  <c r="U373" i="1"/>
  <c r="V373" i="1"/>
  <c r="U374" i="1"/>
  <c r="V374" i="1"/>
  <c r="U375" i="1"/>
  <c r="V375" i="1"/>
  <c r="U376" i="1"/>
  <c r="V376" i="1"/>
  <c r="U377" i="1"/>
  <c r="V377" i="1"/>
  <c r="U378" i="1"/>
  <c r="V378" i="1"/>
  <c r="U379" i="1"/>
  <c r="V379" i="1"/>
  <c r="U380" i="1"/>
  <c r="V380" i="1"/>
  <c r="U381" i="1"/>
  <c r="V381" i="1"/>
  <c r="U382" i="1"/>
  <c r="V382" i="1"/>
  <c r="U383" i="1"/>
  <c r="V383" i="1"/>
  <c r="U384" i="1"/>
  <c r="V384" i="1"/>
  <c r="U385" i="1"/>
  <c r="V385" i="1"/>
  <c r="U386" i="1"/>
  <c r="V386" i="1"/>
  <c r="U387" i="1"/>
  <c r="V387" i="1"/>
  <c r="U388" i="1"/>
  <c r="V388" i="1"/>
  <c r="U389" i="1"/>
  <c r="V389" i="1"/>
  <c r="U390" i="1"/>
  <c r="V390" i="1"/>
  <c r="U391" i="1"/>
  <c r="V391" i="1"/>
  <c r="U392" i="1"/>
  <c r="V392" i="1"/>
  <c r="U393" i="1"/>
  <c r="V393" i="1"/>
  <c r="U394" i="1"/>
  <c r="V394" i="1"/>
  <c r="U395" i="1"/>
  <c r="V395" i="1"/>
  <c r="U396" i="1"/>
  <c r="V396" i="1"/>
  <c r="U397" i="1"/>
  <c r="V397" i="1"/>
  <c r="U398" i="1"/>
  <c r="V398" i="1"/>
  <c r="U399" i="1"/>
  <c r="V399" i="1"/>
  <c r="U400" i="1"/>
  <c r="V400" i="1"/>
  <c r="U401" i="1"/>
  <c r="V401" i="1"/>
  <c r="U402" i="1"/>
  <c r="V402" i="1"/>
  <c r="U403" i="1"/>
  <c r="V403" i="1"/>
  <c r="U404" i="1"/>
  <c r="V404" i="1"/>
  <c r="U405" i="1"/>
  <c r="V405" i="1"/>
  <c r="U406" i="1"/>
  <c r="V406" i="1"/>
  <c r="U407" i="1"/>
  <c r="V407" i="1"/>
  <c r="U408" i="1"/>
  <c r="V408" i="1"/>
  <c r="U409" i="1"/>
  <c r="V409" i="1"/>
  <c r="U410" i="1"/>
  <c r="V410" i="1"/>
  <c r="U411" i="1"/>
  <c r="V411" i="1"/>
  <c r="U412" i="1"/>
  <c r="V412" i="1"/>
  <c r="U413" i="1"/>
  <c r="V413" i="1"/>
  <c r="U414" i="1"/>
  <c r="V414" i="1"/>
  <c r="U415" i="1"/>
  <c r="V415" i="1"/>
  <c r="U416" i="1"/>
  <c r="V416" i="1"/>
  <c r="U417" i="1"/>
  <c r="V417" i="1"/>
  <c r="U418" i="1"/>
  <c r="V418" i="1"/>
  <c r="U419" i="1"/>
  <c r="V419" i="1"/>
  <c r="U420" i="1"/>
  <c r="V420" i="1"/>
  <c r="U421" i="1"/>
  <c r="V421" i="1"/>
  <c r="U422" i="1"/>
  <c r="V422" i="1"/>
  <c r="U423" i="1"/>
  <c r="V423" i="1"/>
  <c r="U424" i="1"/>
  <c r="V424" i="1"/>
  <c r="U425" i="1"/>
  <c r="V425" i="1"/>
  <c r="U426" i="1"/>
  <c r="V426" i="1"/>
  <c r="U427" i="1"/>
  <c r="V427" i="1"/>
  <c r="U428" i="1"/>
  <c r="V428" i="1"/>
  <c r="U429" i="1"/>
  <c r="V429" i="1"/>
  <c r="U430" i="1"/>
  <c r="V430" i="1"/>
  <c r="U431" i="1"/>
  <c r="V431" i="1"/>
  <c r="U432" i="1"/>
  <c r="V432" i="1"/>
  <c r="U433" i="1"/>
  <c r="V433" i="1"/>
  <c r="U434" i="1"/>
  <c r="V434" i="1"/>
  <c r="U435" i="1"/>
  <c r="V435" i="1"/>
  <c r="U436" i="1"/>
  <c r="V436" i="1"/>
  <c r="U437" i="1"/>
  <c r="V437" i="1"/>
  <c r="U438" i="1"/>
  <c r="V438" i="1"/>
  <c r="U439" i="1"/>
  <c r="V439" i="1"/>
  <c r="U440" i="1"/>
  <c r="V440" i="1"/>
  <c r="U441" i="1"/>
  <c r="V441" i="1"/>
  <c r="U442" i="1"/>
  <c r="V442" i="1"/>
  <c r="U443" i="1"/>
  <c r="V443" i="1"/>
  <c r="U444" i="1"/>
  <c r="V444" i="1"/>
  <c r="U445" i="1"/>
  <c r="V445" i="1"/>
  <c r="U446" i="1"/>
  <c r="V446" i="1"/>
  <c r="U447" i="1"/>
  <c r="V447" i="1"/>
  <c r="U448" i="1"/>
  <c r="V448" i="1"/>
  <c r="U449" i="1"/>
  <c r="V449" i="1"/>
  <c r="U450" i="1"/>
  <c r="V450" i="1"/>
  <c r="U451" i="1"/>
  <c r="V451" i="1"/>
  <c r="U452" i="1"/>
  <c r="V452" i="1"/>
  <c r="U453" i="1"/>
  <c r="V453" i="1"/>
  <c r="U454" i="1"/>
  <c r="V454" i="1"/>
  <c r="U455" i="1"/>
  <c r="V455" i="1"/>
  <c r="U456" i="1"/>
  <c r="V456" i="1"/>
  <c r="U457" i="1"/>
  <c r="V457" i="1"/>
  <c r="U458" i="1"/>
  <c r="V458" i="1"/>
  <c r="U459" i="1"/>
  <c r="V459" i="1"/>
  <c r="U460" i="1"/>
  <c r="V460" i="1"/>
  <c r="U461" i="1"/>
  <c r="V461" i="1"/>
  <c r="U462" i="1"/>
  <c r="V462" i="1"/>
  <c r="U463" i="1"/>
  <c r="V463" i="1"/>
  <c r="U464" i="1"/>
  <c r="V464" i="1"/>
  <c r="U465" i="1"/>
  <c r="V465" i="1"/>
  <c r="U466" i="1"/>
  <c r="V466" i="1"/>
  <c r="U467" i="1"/>
  <c r="V467" i="1"/>
  <c r="U468" i="1"/>
  <c r="V468" i="1"/>
  <c r="U469" i="1"/>
  <c r="V469" i="1"/>
  <c r="U470" i="1"/>
  <c r="V470" i="1"/>
  <c r="U471" i="1"/>
  <c r="V471" i="1"/>
  <c r="U472" i="1"/>
  <c r="V472" i="1"/>
  <c r="U473" i="1"/>
  <c r="V473" i="1"/>
  <c r="U474" i="1"/>
  <c r="V474" i="1"/>
  <c r="U475" i="1"/>
  <c r="V475" i="1"/>
  <c r="U476" i="1"/>
  <c r="V476" i="1"/>
  <c r="U477" i="1"/>
  <c r="V477" i="1"/>
  <c r="U478" i="1"/>
  <c r="V478" i="1"/>
  <c r="V2" i="1"/>
  <c r="U2" i="1"/>
  <c r="E314" i="1"/>
  <c r="E315" i="1"/>
  <c r="E316" i="1"/>
  <c r="E317" i="1"/>
  <c r="E318" i="1"/>
  <c r="E319" i="1"/>
  <c r="E320" i="1"/>
  <c r="E321" i="1"/>
  <c r="E322" i="1"/>
  <c r="E323" i="1"/>
  <c r="E324" i="1"/>
  <c r="E325" i="1"/>
  <c r="E326" i="1"/>
  <c r="E327" i="1"/>
  <c r="E328" i="1"/>
  <c r="E329" i="1"/>
  <c r="E330" i="1"/>
  <c r="E331" i="1"/>
  <c r="E332" i="1"/>
  <c r="E333" i="1"/>
  <c r="E334" i="1"/>
  <c r="E335" i="1"/>
  <c r="E336" i="1"/>
  <c r="E337" i="1"/>
  <c r="E338" i="1"/>
  <c r="E339" i="1"/>
  <c r="E340" i="1"/>
  <c r="E341" i="1"/>
  <c r="E342" i="1"/>
  <c r="E343" i="1"/>
  <c r="E344" i="1"/>
  <c r="E345" i="1"/>
  <c r="E346" i="1"/>
  <c r="E347" i="1"/>
  <c r="E348" i="1"/>
  <c r="E349" i="1"/>
  <c r="E350" i="1"/>
  <c r="E351" i="1"/>
  <c r="E352" i="1"/>
  <c r="E353" i="1"/>
  <c r="E354" i="1"/>
  <c r="E355" i="1"/>
  <c r="E356" i="1"/>
  <c r="E357" i="1"/>
  <c r="E358" i="1"/>
  <c r="E359" i="1"/>
  <c r="E360" i="1"/>
  <c r="E361" i="1"/>
  <c r="E362" i="1"/>
  <c r="E363" i="1"/>
  <c r="E364" i="1"/>
  <c r="E365" i="1"/>
  <c r="E366" i="1"/>
  <c r="E367" i="1"/>
  <c r="E368" i="1"/>
  <c r="E369" i="1"/>
  <c r="E370" i="1"/>
  <c r="E371" i="1"/>
  <c r="E372" i="1"/>
  <c r="E373" i="1"/>
  <c r="E374" i="1"/>
  <c r="E375" i="1"/>
  <c r="E376" i="1"/>
  <c r="E377" i="1"/>
  <c r="E378" i="1"/>
  <c r="E379" i="1"/>
  <c r="E380" i="1"/>
  <c r="E381" i="1"/>
  <c r="E382" i="1"/>
  <c r="E383" i="1"/>
  <c r="E384" i="1"/>
  <c r="E385" i="1"/>
  <c r="E386" i="1"/>
  <c r="E387" i="1"/>
  <c r="E388" i="1"/>
  <c r="E389" i="1"/>
  <c r="E390" i="1"/>
  <c r="E391" i="1"/>
  <c r="E392" i="1"/>
  <c r="E393" i="1"/>
  <c r="E394" i="1"/>
  <c r="E395" i="1"/>
  <c r="E396" i="1"/>
  <c r="E397" i="1"/>
  <c r="E398" i="1"/>
  <c r="E399" i="1"/>
  <c r="E400" i="1"/>
  <c r="E401" i="1"/>
  <c r="E402" i="1"/>
  <c r="E403" i="1"/>
  <c r="E404" i="1"/>
  <c r="E405" i="1"/>
  <c r="E406" i="1"/>
  <c r="E407" i="1"/>
  <c r="E408" i="1"/>
  <c r="E409" i="1"/>
  <c r="E410" i="1"/>
  <c r="E411" i="1"/>
  <c r="E412" i="1"/>
  <c r="E413" i="1"/>
  <c r="E414" i="1"/>
  <c r="E415" i="1"/>
  <c r="E416" i="1"/>
  <c r="E417" i="1"/>
  <c r="E418" i="1"/>
  <c r="E419" i="1"/>
  <c r="E420" i="1"/>
  <c r="E421" i="1"/>
  <c r="E422" i="1"/>
  <c r="E423" i="1"/>
  <c r="E424" i="1"/>
  <c r="E425" i="1"/>
  <c r="E426" i="1"/>
  <c r="E427" i="1"/>
  <c r="E428" i="1"/>
  <c r="E429" i="1"/>
  <c r="E430" i="1"/>
  <c r="E431" i="1"/>
  <c r="E432" i="1"/>
  <c r="E433" i="1"/>
  <c r="E434" i="1"/>
  <c r="E435" i="1"/>
  <c r="E436" i="1"/>
  <c r="E437" i="1"/>
  <c r="E438" i="1"/>
  <c r="E439" i="1"/>
  <c r="E440" i="1"/>
  <c r="E441" i="1"/>
  <c r="E442" i="1"/>
  <c r="E443" i="1"/>
  <c r="E444" i="1"/>
  <c r="E445" i="1"/>
  <c r="E446" i="1"/>
  <c r="E447" i="1"/>
  <c r="E448" i="1"/>
  <c r="E449" i="1"/>
  <c r="E450" i="1"/>
  <c r="E451" i="1"/>
  <c r="E452" i="1"/>
  <c r="E453" i="1"/>
  <c r="E454" i="1"/>
  <c r="E455" i="1"/>
  <c r="E456" i="1"/>
  <c r="E457" i="1"/>
  <c r="E458" i="1"/>
  <c r="E459" i="1"/>
  <c r="E460" i="1"/>
  <c r="E461" i="1"/>
  <c r="E462" i="1"/>
  <c r="E463" i="1"/>
  <c r="E464" i="1"/>
  <c r="E465" i="1"/>
  <c r="E466" i="1"/>
  <c r="E467" i="1"/>
  <c r="E468" i="1"/>
  <c r="E469" i="1"/>
  <c r="E470" i="1"/>
  <c r="E471" i="1"/>
  <c r="E472" i="1"/>
  <c r="E473" i="1"/>
  <c r="E474" i="1"/>
  <c r="E475" i="1"/>
  <c r="E476" i="1"/>
  <c r="E477" i="1"/>
  <c r="E478" i="1"/>
  <c r="E479" i="1"/>
  <c r="E480" i="1"/>
  <c r="E481" i="1"/>
  <c r="E482" i="1"/>
  <c r="E483" i="1"/>
  <c r="E484" i="1"/>
  <c r="E485" i="1"/>
  <c r="E486" i="1"/>
  <c r="E487" i="1"/>
  <c r="E488" i="1"/>
  <c r="E489" i="1"/>
  <c r="E490" i="1"/>
  <c r="E491" i="1"/>
  <c r="E492" i="1"/>
  <c r="E493" i="1"/>
  <c r="E494" i="1"/>
  <c r="E495" i="1"/>
  <c r="E496" i="1"/>
  <c r="E497" i="1"/>
  <c r="E498" i="1"/>
  <c r="E499" i="1"/>
  <c r="E500" i="1"/>
  <c r="E3" i="1"/>
  <c r="E4" i="1"/>
  <c r="E5" i="1"/>
  <c r="E6" i="1"/>
  <c r="E7" i="1"/>
  <c r="E8"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113" i="1"/>
  <c r="E114" i="1"/>
  <c r="E115" i="1"/>
  <c r="E116" i="1"/>
  <c r="E117" i="1"/>
  <c r="E118" i="1"/>
  <c r="E119" i="1"/>
  <c r="E120" i="1"/>
  <c r="E121" i="1"/>
  <c r="E122" i="1"/>
  <c r="E123" i="1"/>
  <c r="E124" i="1"/>
  <c r="E125" i="1"/>
  <c r="E126" i="1"/>
  <c r="E127" i="1"/>
  <c r="E128" i="1"/>
  <c r="E129" i="1"/>
  <c r="E130" i="1"/>
  <c r="E131" i="1"/>
  <c r="E132" i="1"/>
  <c r="E133" i="1"/>
  <c r="E134" i="1"/>
  <c r="E135" i="1"/>
  <c r="E136" i="1"/>
  <c r="E137" i="1"/>
  <c r="E138" i="1"/>
  <c r="E139" i="1"/>
  <c r="E140" i="1"/>
  <c r="E141" i="1"/>
  <c r="E142"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75" i="1"/>
  <c r="E176" i="1"/>
  <c r="E177" i="1"/>
  <c r="E178" i="1"/>
  <c r="E179" i="1"/>
  <c r="E180" i="1"/>
  <c r="E181" i="1"/>
  <c r="E182" i="1"/>
  <c r="E183" i="1"/>
  <c r="E184" i="1"/>
  <c r="E185" i="1"/>
  <c r="E186" i="1"/>
  <c r="E187" i="1"/>
  <c r="E188" i="1"/>
  <c r="E189" i="1"/>
  <c r="E190" i="1"/>
  <c r="E191" i="1"/>
  <c r="E192" i="1"/>
  <c r="E193" i="1"/>
  <c r="E194" i="1"/>
  <c r="E195" i="1"/>
  <c r="E196" i="1"/>
  <c r="E197" i="1"/>
  <c r="E198" i="1"/>
  <c r="E199" i="1"/>
  <c r="E200" i="1"/>
  <c r="E201" i="1"/>
  <c r="E202" i="1"/>
  <c r="E203" i="1"/>
  <c r="E204" i="1"/>
  <c r="E205" i="1"/>
  <c r="E206" i="1"/>
  <c r="E207" i="1"/>
  <c r="E208" i="1"/>
  <c r="E209" i="1"/>
  <c r="E210" i="1"/>
  <c r="E211" i="1"/>
  <c r="E212" i="1"/>
  <c r="E213" i="1"/>
  <c r="E214" i="1"/>
  <c r="E215" i="1"/>
  <c r="E216" i="1"/>
  <c r="E217" i="1"/>
  <c r="E218" i="1"/>
  <c r="E219" i="1"/>
  <c r="E220" i="1"/>
  <c r="E221" i="1"/>
  <c r="E222" i="1"/>
  <c r="E223" i="1"/>
  <c r="E224" i="1"/>
  <c r="E225" i="1"/>
  <c r="E226" i="1"/>
  <c r="E227" i="1"/>
  <c r="E228" i="1"/>
  <c r="E229" i="1"/>
  <c r="E230" i="1"/>
  <c r="E231" i="1"/>
  <c r="E232" i="1"/>
  <c r="E233" i="1"/>
  <c r="E234" i="1"/>
  <c r="E235" i="1"/>
  <c r="E236" i="1"/>
  <c r="E237" i="1"/>
  <c r="E238" i="1"/>
  <c r="E239" i="1"/>
  <c r="E240" i="1"/>
  <c r="E241" i="1"/>
  <c r="E242" i="1"/>
  <c r="E243" i="1"/>
  <c r="E244" i="1"/>
  <c r="E245" i="1"/>
  <c r="E246" i="1"/>
  <c r="E247" i="1"/>
  <c r="E248" i="1"/>
  <c r="E249" i="1"/>
  <c r="E250" i="1"/>
  <c r="E251" i="1"/>
  <c r="E252" i="1"/>
  <c r="E253" i="1"/>
  <c r="E254" i="1"/>
  <c r="E255" i="1"/>
  <c r="E256" i="1"/>
  <c r="E257" i="1"/>
  <c r="E258" i="1"/>
  <c r="E259" i="1"/>
  <c r="E260" i="1"/>
  <c r="E261" i="1"/>
  <c r="E262" i="1"/>
  <c r="E263" i="1"/>
  <c r="E264" i="1"/>
  <c r="E265" i="1"/>
  <c r="E266" i="1"/>
  <c r="E267" i="1"/>
  <c r="E268" i="1"/>
  <c r="E269" i="1"/>
  <c r="E270" i="1"/>
  <c r="E271" i="1"/>
  <c r="E272" i="1"/>
  <c r="E273" i="1"/>
  <c r="E274" i="1"/>
  <c r="E275" i="1"/>
  <c r="E276" i="1"/>
  <c r="E277" i="1"/>
  <c r="E278" i="1"/>
  <c r="E279" i="1"/>
  <c r="E280" i="1"/>
  <c r="E281" i="1"/>
  <c r="E282" i="1"/>
  <c r="E283" i="1"/>
  <c r="E284" i="1"/>
  <c r="E285" i="1"/>
  <c r="E286" i="1"/>
  <c r="E287" i="1"/>
  <c r="E288" i="1"/>
  <c r="E289" i="1"/>
  <c r="E290" i="1"/>
  <c r="E291" i="1"/>
  <c r="E292" i="1"/>
  <c r="E293" i="1"/>
  <c r="E294" i="1"/>
  <c r="E295" i="1"/>
  <c r="E296" i="1"/>
  <c r="E297" i="1"/>
  <c r="E298" i="1"/>
  <c r="E299" i="1"/>
  <c r="E300" i="1"/>
  <c r="E301" i="1"/>
  <c r="E302" i="1"/>
  <c r="E303" i="1"/>
  <c r="E304" i="1"/>
  <c r="E305" i="1"/>
  <c r="E306" i="1"/>
  <c r="E307" i="1"/>
  <c r="E308" i="1"/>
  <c r="E309" i="1"/>
  <c r="E310" i="1"/>
  <c r="E311" i="1"/>
  <c r="E312" i="1"/>
  <c r="E313" i="1"/>
  <c r="E2" i="1"/>
  <c r="B2" i="1"/>
  <c r="B3" i="1"/>
  <c r="B4" i="1"/>
  <c r="B5" i="1"/>
  <c r="B6" i="1"/>
  <c r="B7" i="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45" i="1"/>
  <c r="B46"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97" i="1"/>
  <c r="B98" i="1"/>
  <c r="B99" i="1"/>
  <c r="B100" i="1"/>
  <c r="B101" i="1"/>
  <c r="B102" i="1"/>
  <c r="B103" i="1"/>
  <c r="B104" i="1"/>
  <c r="B105" i="1"/>
  <c r="B106" i="1"/>
  <c r="B107" i="1"/>
  <c r="B108" i="1"/>
  <c r="B109" i="1"/>
  <c r="B110" i="1"/>
  <c r="B111" i="1"/>
  <c r="B112" i="1"/>
  <c r="B113" i="1"/>
  <c r="B114" i="1"/>
  <c r="B115" i="1"/>
  <c r="B116" i="1"/>
  <c r="B117" i="1"/>
  <c r="B118" i="1"/>
  <c r="B119" i="1"/>
  <c r="B120" i="1"/>
  <c r="B121" i="1"/>
  <c r="B122" i="1"/>
  <c r="B123" i="1"/>
  <c r="B124" i="1"/>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54" i="1"/>
  <c r="B155" i="1"/>
  <c r="B156" i="1"/>
  <c r="B157" i="1"/>
  <c r="B158" i="1"/>
  <c r="B159" i="1"/>
  <c r="B160" i="1"/>
  <c r="B161" i="1"/>
  <c r="B162" i="1"/>
  <c r="B163" i="1"/>
  <c r="B164" i="1"/>
  <c r="B165" i="1"/>
  <c r="B166" i="1"/>
  <c r="B167" i="1"/>
  <c r="B168" i="1"/>
  <c r="B169" i="1"/>
  <c r="B170" i="1"/>
  <c r="B171" i="1"/>
  <c r="B172" i="1"/>
  <c r="B173" i="1"/>
  <c r="B174" i="1"/>
  <c r="B175" i="1"/>
  <c r="B176" i="1"/>
  <c r="B177" i="1"/>
  <c r="B178" i="1"/>
  <c r="B179" i="1"/>
  <c r="B180" i="1"/>
  <c r="B181" i="1"/>
  <c r="B182" i="1"/>
  <c r="B183" i="1"/>
  <c r="B184" i="1"/>
  <c r="B185" i="1"/>
  <c r="B186" i="1"/>
  <c r="B187" i="1"/>
  <c r="B188" i="1"/>
  <c r="B189" i="1"/>
  <c r="B190" i="1"/>
  <c r="B191" i="1"/>
  <c r="B192" i="1"/>
  <c r="B193" i="1"/>
  <c r="B194" i="1"/>
  <c r="B195" i="1"/>
  <c r="B196" i="1"/>
  <c r="B197" i="1"/>
  <c r="B198" i="1"/>
  <c r="B199" i="1"/>
  <c r="B200" i="1"/>
  <c r="B201" i="1"/>
  <c r="B202" i="1"/>
  <c r="B203" i="1"/>
  <c r="B204" i="1"/>
  <c r="B205" i="1"/>
  <c r="B206" i="1"/>
  <c r="B207" i="1"/>
  <c r="B208" i="1"/>
  <c r="B209" i="1"/>
  <c r="B210" i="1"/>
  <c r="B211" i="1"/>
  <c r="B212" i="1"/>
  <c r="B213" i="1"/>
  <c r="B214" i="1"/>
  <c r="B215" i="1"/>
  <c r="B216" i="1"/>
  <c r="B217" i="1"/>
  <c r="B218" i="1"/>
  <c r="B219" i="1"/>
  <c r="B220" i="1"/>
  <c r="B221" i="1"/>
  <c r="B222" i="1"/>
  <c r="B223" i="1"/>
  <c r="B224" i="1"/>
  <c r="B225" i="1"/>
  <c r="B226" i="1"/>
  <c r="B227" i="1"/>
  <c r="B228" i="1"/>
  <c r="B229" i="1"/>
  <c r="B230" i="1"/>
  <c r="B231" i="1"/>
  <c r="B232" i="1"/>
  <c r="B233" i="1"/>
  <c r="B234" i="1"/>
  <c r="B235" i="1"/>
  <c r="B236" i="1"/>
  <c r="B237" i="1"/>
  <c r="B238" i="1"/>
  <c r="B239" i="1"/>
  <c r="B240" i="1"/>
  <c r="B241" i="1"/>
  <c r="B242" i="1"/>
  <c r="B243" i="1"/>
  <c r="B244" i="1"/>
  <c r="B245" i="1"/>
  <c r="B246" i="1"/>
  <c r="B247" i="1"/>
  <c r="B248" i="1"/>
  <c r="B249" i="1"/>
  <c r="B250" i="1"/>
  <c r="B251" i="1"/>
  <c r="B252" i="1"/>
  <c r="B253" i="1"/>
  <c r="B254" i="1"/>
  <c r="B255" i="1"/>
  <c r="B256" i="1"/>
  <c r="B257" i="1"/>
  <c r="B258" i="1"/>
  <c r="B259" i="1"/>
  <c r="B260" i="1"/>
  <c r="B261" i="1"/>
  <c r="B262" i="1"/>
  <c r="B263" i="1"/>
  <c r="B264" i="1"/>
  <c r="B265" i="1"/>
  <c r="B266" i="1"/>
  <c r="B267" i="1"/>
  <c r="B268" i="1"/>
  <c r="B269" i="1"/>
  <c r="B270" i="1"/>
  <c r="B271" i="1"/>
  <c r="B272" i="1"/>
  <c r="B273" i="1"/>
  <c r="B274" i="1"/>
  <c r="B275" i="1"/>
  <c r="B276" i="1"/>
  <c r="B277" i="1"/>
  <c r="B278" i="1"/>
  <c r="B279" i="1"/>
  <c r="B280" i="1"/>
  <c r="B281" i="1"/>
  <c r="B282" i="1"/>
  <c r="B283" i="1"/>
  <c r="B284" i="1"/>
  <c r="B285" i="1"/>
  <c r="B286" i="1"/>
  <c r="B287" i="1"/>
  <c r="B288" i="1"/>
  <c r="B289" i="1"/>
  <c r="B290" i="1"/>
  <c r="B291" i="1"/>
  <c r="B292" i="1"/>
  <c r="B293" i="1"/>
  <c r="B294" i="1"/>
  <c r="B295" i="1"/>
  <c r="B296" i="1"/>
  <c r="B297" i="1"/>
  <c r="B298" i="1"/>
  <c r="B299" i="1"/>
  <c r="B300" i="1"/>
  <c r="B301" i="1"/>
  <c r="B302" i="1"/>
  <c r="B303" i="1"/>
  <c r="B304" i="1"/>
  <c r="B305" i="1"/>
  <c r="B306" i="1"/>
  <c r="B307" i="1"/>
  <c r="B308" i="1"/>
  <c r="B309" i="1"/>
  <c r="B310" i="1"/>
  <c r="B311" i="1"/>
  <c r="B312" i="1"/>
  <c r="B313" i="1"/>
  <c r="B314" i="1"/>
  <c r="B315" i="1"/>
  <c r="B316" i="1"/>
  <c r="B317" i="1"/>
  <c r="B318" i="1"/>
  <c r="B319" i="1"/>
  <c r="B320" i="1"/>
  <c r="B321" i="1"/>
  <c r="B322" i="1"/>
  <c r="B323" i="1"/>
  <c r="B324" i="1"/>
  <c r="B325" i="1"/>
  <c r="B326" i="1"/>
  <c r="B327" i="1"/>
  <c r="B328" i="1"/>
  <c r="B329" i="1"/>
  <c r="B330" i="1"/>
  <c r="B331" i="1"/>
  <c r="B332" i="1"/>
  <c r="B333" i="1"/>
  <c r="B334" i="1"/>
  <c r="B335" i="1"/>
  <c r="B336" i="1"/>
  <c r="B337" i="1"/>
  <c r="B338" i="1"/>
  <c r="B339" i="1"/>
  <c r="B340" i="1"/>
  <c r="B341" i="1"/>
  <c r="B342" i="1"/>
  <c r="B343" i="1"/>
  <c r="B344" i="1"/>
  <c r="B345" i="1"/>
  <c r="B346" i="1"/>
  <c r="B347" i="1"/>
  <c r="B348" i="1"/>
  <c r="B349" i="1"/>
  <c r="B350" i="1"/>
  <c r="B351" i="1"/>
  <c r="B352" i="1"/>
  <c r="B353" i="1"/>
  <c r="B354" i="1"/>
  <c r="B355" i="1"/>
  <c r="B356" i="1"/>
  <c r="B357" i="1"/>
  <c r="B358" i="1"/>
  <c r="B359" i="1"/>
  <c r="B360" i="1"/>
  <c r="B361" i="1"/>
  <c r="B362" i="1"/>
  <c r="B363" i="1"/>
  <c r="B364" i="1"/>
  <c r="B365" i="1"/>
  <c r="B366" i="1"/>
  <c r="B367" i="1"/>
  <c r="B368" i="1"/>
  <c r="B369" i="1"/>
  <c r="B370" i="1"/>
  <c r="B371" i="1"/>
  <c r="B372" i="1"/>
  <c r="B373" i="1"/>
  <c r="B374" i="1"/>
  <c r="B375" i="1"/>
  <c r="B376" i="1"/>
  <c r="B377" i="1"/>
  <c r="B378" i="1"/>
  <c r="B379" i="1"/>
  <c r="B380" i="1"/>
  <c r="B381" i="1"/>
  <c r="B382" i="1"/>
  <c r="B383" i="1"/>
  <c r="B384" i="1"/>
  <c r="B385" i="1"/>
  <c r="B386" i="1"/>
  <c r="B387" i="1"/>
  <c r="B388" i="1"/>
  <c r="B389" i="1"/>
  <c r="B390" i="1"/>
  <c r="B391" i="1"/>
  <c r="B392" i="1"/>
  <c r="B393" i="1"/>
  <c r="B394" i="1"/>
  <c r="B395" i="1"/>
  <c r="B396" i="1"/>
  <c r="B397" i="1"/>
  <c r="B398" i="1"/>
  <c r="B399" i="1"/>
  <c r="B400" i="1"/>
  <c r="B401" i="1"/>
  <c r="B402" i="1"/>
  <c r="B403" i="1"/>
  <c r="B404" i="1"/>
  <c r="B405" i="1"/>
  <c r="B406" i="1"/>
  <c r="B407" i="1"/>
  <c r="B6" i="21"/>
  <c r="C5" i="21"/>
  <c r="C4" i="21"/>
  <c r="C3" i="21"/>
  <c r="C2" i="21"/>
  <c r="BH76" i="1" l="1"/>
  <c r="BH72" i="1"/>
  <c r="BH68" i="1"/>
  <c r="BH64" i="1"/>
  <c r="BH60" i="1"/>
  <c r="BH52" i="1"/>
  <c r="BH48" i="1"/>
  <c r="BH44" i="1"/>
  <c r="BH36" i="1"/>
  <c r="BH28" i="1"/>
  <c r="BH21" i="1"/>
  <c r="BH478" i="1"/>
  <c r="BH462" i="1"/>
  <c r="BH454" i="1"/>
  <c r="BH446" i="1"/>
  <c r="BH438" i="1"/>
  <c r="BH430" i="1"/>
  <c r="BH422" i="1"/>
  <c r="BH414" i="1"/>
  <c r="BH406" i="1"/>
  <c r="BH398" i="1"/>
  <c r="BH390" i="1"/>
  <c r="BH382" i="1"/>
  <c r="BH374" i="1"/>
  <c r="BH366" i="1"/>
  <c r="BH358" i="1"/>
  <c r="BH350" i="1"/>
  <c r="BH342" i="1"/>
  <c r="BH334" i="1"/>
  <c r="BH326" i="1"/>
  <c r="BH318" i="1"/>
  <c r="BH310" i="1"/>
  <c r="BH302" i="1"/>
  <c r="BH294" i="1"/>
  <c r="BH286" i="1"/>
  <c r="BH278" i="1"/>
  <c r="BH270" i="1"/>
  <c r="BH262" i="1"/>
  <c r="BH254" i="1"/>
  <c r="BH246" i="1"/>
  <c r="BH238" i="1"/>
  <c r="BH230" i="1"/>
  <c r="BH222" i="1"/>
  <c r="BH214" i="1"/>
  <c r="BH198" i="1"/>
  <c r="BH190" i="1"/>
  <c r="BH182" i="1"/>
  <c r="BH174" i="1"/>
  <c r="BH166" i="1"/>
  <c r="BH158" i="1"/>
  <c r="BH134" i="1"/>
  <c r="BH118" i="1"/>
  <c r="BH56" i="1"/>
  <c r="BH40" i="1"/>
  <c r="BH32" i="1"/>
  <c r="BH24" i="1"/>
  <c r="BH20" i="1"/>
  <c r="BH12" i="1"/>
  <c r="BH475" i="1"/>
  <c r="BH467" i="1"/>
  <c r="BH459" i="1"/>
  <c r="BH451" i="1"/>
  <c r="BH443" i="1"/>
  <c r="BH435" i="1"/>
  <c r="BH427" i="1"/>
  <c r="BH419" i="1"/>
  <c r="BH411" i="1"/>
  <c r="BH403" i="1"/>
  <c r="BH387" i="1"/>
  <c r="BH379" i="1"/>
  <c r="BH371" i="1"/>
  <c r="BH363" i="1"/>
  <c r="BH355" i="1"/>
  <c r="BH347" i="1"/>
  <c r="BH339" i="1"/>
  <c r="BH331" i="1"/>
  <c r="BH323" i="1"/>
  <c r="BH315" i="1"/>
  <c r="BH307" i="1"/>
  <c r="BH299" i="1"/>
  <c r="BH291" i="1"/>
  <c r="BH283" i="1"/>
  <c r="BH275" i="1"/>
  <c r="BH267" i="1"/>
  <c r="BH259" i="1"/>
  <c r="BH251" i="1"/>
  <c r="BH243" i="1"/>
  <c r="BH235" i="1"/>
  <c r="BH227" i="1"/>
  <c r="BH219" i="1"/>
  <c r="BH211" i="1"/>
  <c r="BH203" i="1"/>
  <c r="BH195" i="1"/>
  <c r="BH187" i="1"/>
  <c r="BH179" i="1"/>
  <c r="BH171" i="1"/>
  <c r="BH163" i="1"/>
  <c r="BH155" i="1"/>
  <c r="BH147" i="1"/>
  <c r="BH139" i="1"/>
  <c r="BH131" i="1"/>
  <c r="BH123" i="1"/>
  <c r="BH115" i="1"/>
  <c r="BH107" i="1"/>
  <c r="BH99" i="1"/>
  <c r="BH91" i="1"/>
  <c r="BH83" i="1"/>
  <c r="BH75" i="1"/>
  <c r="BH71" i="1"/>
  <c r="BH67" i="1"/>
  <c r="BH63" i="1"/>
  <c r="BH59" i="1"/>
  <c r="BH55" i="1"/>
  <c r="BH51" i="1"/>
  <c r="BH47" i="1"/>
  <c r="BH43" i="1"/>
  <c r="BH39" i="1"/>
  <c r="BH35" i="1"/>
  <c r="BH31" i="1"/>
  <c r="BH27" i="1"/>
  <c r="BH23" i="1"/>
  <c r="BH11" i="1"/>
  <c r="BH477" i="1"/>
  <c r="BH469" i="1"/>
  <c r="BH453" i="1"/>
  <c r="BH413" i="1"/>
  <c r="BH405" i="1"/>
  <c r="BH389" i="1"/>
  <c r="BH349" i="1"/>
  <c r="BH341" i="1"/>
  <c r="BH62" i="1"/>
  <c r="BH54" i="1"/>
  <c r="BH14" i="1"/>
  <c r="BH319" i="1"/>
  <c r="BH279" i="1"/>
  <c r="BH263" i="1"/>
  <c r="BH247" i="1"/>
  <c r="BH231" i="1"/>
  <c r="BH223" i="1"/>
  <c r="BH215" i="1"/>
  <c r="BH199" i="1"/>
  <c r="BH159" i="1"/>
  <c r="BH135" i="1"/>
  <c r="BH17" i="1"/>
  <c r="BH13" i="1"/>
  <c r="BH465" i="1"/>
  <c r="BH457" i="1"/>
  <c r="BH441" i="1"/>
  <c r="BH433" i="1"/>
  <c r="BH377" i="1"/>
  <c r="BH305" i="1"/>
  <c r="BH126" i="1"/>
  <c r="BH19" i="1"/>
  <c r="BH15" i="1"/>
  <c r="BH73" i="1"/>
  <c r="BH65" i="1"/>
  <c r="BH57" i="1"/>
  <c r="BH49" i="1"/>
  <c r="BH41" i="1"/>
  <c r="BH33" i="1"/>
  <c r="BH25" i="1"/>
  <c r="BH78" i="1"/>
  <c r="BH74" i="1"/>
  <c r="BH70" i="1"/>
  <c r="BH66" i="1"/>
  <c r="BH58" i="1"/>
  <c r="BH50" i="1"/>
  <c r="BH46" i="1"/>
  <c r="BH42" i="1"/>
  <c r="BH38" i="1"/>
  <c r="BH34" i="1"/>
  <c r="BH30" i="1"/>
  <c r="BH26" i="1"/>
  <c r="BH22" i="1"/>
  <c r="BH18" i="1"/>
  <c r="BH10" i="1"/>
  <c r="BH461" i="1"/>
  <c r="BH437" i="1"/>
  <c r="BH429" i="1"/>
  <c r="BH421" i="1"/>
  <c r="BH397" i="1"/>
  <c r="BH381" i="1"/>
  <c r="BH373" i="1"/>
  <c r="BH365" i="1"/>
  <c r="BH357" i="1"/>
  <c r="BH333" i="1"/>
  <c r="BH317" i="1"/>
  <c r="BH309" i="1"/>
  <c r="BH301" i="1"/>
  <c r="BH285" i="1"/>
  <c r="BH213" i="1"/>
  <c r="BH205" i="1"/>
  <c r="BH189" i="1"/>
  <c r="BH181" i="1"/>
  <c r="BH117" i="1"/>
  <c r="BH93" i="1"/>
  <c r="BH474" i="1"/>
  <c r="BH466" i="1"/>
  <c r="BH458" i="1"/>
  <c r="BH450" i="1"/>
  <c r="BH442" i="1"/>
  <c r="BH434" i="1"/>
  <c r="BH426" i="1"/>
  <c r="BH418" i="1"/>
  <c r="BH410" i="1"/>
  <c r="BH402" i="1"/>
  <c r="BH394" i="1"/>
  <c r="BH386" i="1"/>
  <c r="BH378" i="1"/>
  <c r="BH370" i="1"/>
  <c r="BH362" i="1"/>
  <c r="BH354" i="1"/>
  <c r="BH346" i="1"/>
  <c r="BH338" i="1"/>
  <c r="BH77" i="1"/>
  <c r="BH69" i="1"/>
  <c r="BH61" i="1"/>
  <c r="BH53" i="1"/>
  <c r="BH45" i="1"/>
  <c r="BH37" i="1"/>
  <c r="BH29" i="1"/>
  <c r="BH9" i="1"/>
  <c r="BH471" i="1"/>
  <c r="BH463" i="1"/>
  <c r="BH455" i="1"/>
  <c r="BH447" i="1"/>
  <c r="BH439" i="1"/>
  <c r="BH431" i="1"/>
  <c r="BH423" i="1"/>
  <c r="BH415" i="1"/>
  <c r="BH407" i="1"/>
  <c r="BH399" i="1"/>
  <c r="BH391" i="1"/>
  <c r="BH383" i="1"/>
  <c r="BH375" i="1"/>
  <c r="BH367" i="1"/>
  <c r="BH16" i="1"/>
  <c r="BH8" i="1"/>
  <c r="BH473" i="1"/>
  <c r="BH449" i="1"/>
  <c r="BH425" i="1"/>
  <c r="BH417" i="1"/>
  <c r="BH409" i="1"/>
  <c r="BH385" i="1"/>
  <c r="BH369" i="1"/>
  <c r="BH361" i="1"/>
  <c r="BH353" i="1"/>
  <c r="BH345" i="1"/>
  <c r="BH329" i="1"/>
  <c r="BH313" i="1"/>
  <c r="BH297" i="1"/>
  <c r="BH289" i="1"/>
  <c r="BH281" i="1"/>
  <c r="BH273" i="1"/>
  <c r="BH265" i="1"/>
  <c r="BH249" i="1"/>
  <c r="BH233" i="1"/>
  <c r="BH225" i="1"/>
  <c r="BH217" i="1"/>
  <c r="BH209" i="1"/>
  <c r="BH193" i="1"/>
  <c r="BH185" i="1"/>
  <c r="BH177" i="1"/>
  <c r="BH161" i="1"/>
  <c r="BH153" i="1"/>
  <c r="BH145" i="1"/>
  <c r="BH137" i="1"/>
  <c r="BH129" i="1"/>
  <c r="BH121" i="1"/>
  <c r="BH113" i="1"/>
  <c r="BH105" i="1"/>
  <c r="BH97" i="1"/>
  <c r="BH89" i="1"/>
  <c r="BH81" i="1"/>
  <c r="BH150" i="1"/>
  <c r="BH142" i="1"/>
  <c r="BH110" i="1"/>
  <c r="BH94" i="1"/>
  <c r="BH325" i="1"/>
  <c r="BH293" i="1"/>
  <c r="BH261" i="1"/>
  <c r="BH229" i="1"/>
  <c r="BH197" i="1"/>
  <c r="BH165" i="1"/>
  <c r="BH157" i="1"/>
  <c r="BH141" i="1"/>
  <c r="BH125" i="1"/>
  <c r="BH109" i="1"/>
  <c r="BH101" i="1"/>
  <c r="BH85" i="1"/>
  <c r="BH330" i="1"/>
  <c r="BH322" i="1"/>
  <c r="BH314" i="1"/>
  <c r="BH306" i="1"/>
  <c r="BH298" i="1"/>
  <c r="BH290" i="1"/>
  <c r="BH282" i="1"/>
  <c r="BH274" i="1"/>
  <c r="BH266" i="1"/>
  <c r="BH258" i="1"/>
  <c r="BH250" i="1"/>
  <c r="BH242" i="1"/>
  <c r="BH234" i="1"/>
  <c r="BH226" i="1"/>
  <c r="BH218" i="1"/>
  <c r="BH210" i="1"/>
  <c r="BH202" i="1"/>
  <c r="BH194" i="1"/>
  <c r="BH186" i="1"/>
  <c r="BH178" i="1"/>
  <c r="BH170" i="1"/>
  <c r="BH162" i="1"/>
  <c r="BH154" i="1"/>
  <c r="BH146" i="1"/>
  <c r="BH138" i="1"/>
  <c r="BH130" i="1"/>
  <c r="BH122" i="1"/>
  <c r="BH114" i="1"/>
  <c r="BH106" i="1"/>
  <c r="BH98" i="1"/>
  <c r="BH90" i="1"/>
  <c r="BH82" i="1"/>
  <c r="BH359" i="1"/>
  <c r="BH351" i="1"/>
  <c r="BH343" i="1"/>
  <c r="BH335" i="1"/>
  <c r="BH303" i="1"/>
  <c r="BH271" i="1"/>
  <c r="BH239" i="1"/>
  <c r="BH207" i="1"/>
  <c r="BH175" i="1"/>
  <c r="BH151" i="1"/>
  <c r="BH143" i="1"/>
  <c r="BH127" i="1"/>
  <c r="BH119" i="1"/>
  <c r="BH111" i="1"/>
  <c r="BH95" i="1"/>
  <c r="BH87" i="1"/>
  <c r="X262" i="1"/>
  <c r="X229" i="1"/>
  <c r="X50" i="1"/>
  <c r="X358" i="1"/>
  <c r="X294" i="1"/>
  <c r="X230" i="1"/>
  <c r="X30" i="1"/>
  <c r="X478" i="1"/>
  <c r="X470" i="1"/>
  <c r="X462" i="1"/>
  <c r="X454" i="1"/>
  <c r="X418" i="1"/>
  <c r="X390" i="1"/>
  <c r="X382" i="1"/>
  <c r="X374" i="1"/>
  <c r="X366" i="1"/>
  <c r="X350" i="1"/>
  <c r="X342" i="1"/>
  <c r="X334" i="1"/>
  <c r="X326" i="1"/>
  <c r="X318" i="1"/>
  <c r="X310" i="1"/>
  <c r="X302" i="1"/>
  <c r="X286" i="1"/>
  <c r="X278" i="1"/>
  <c r="X270" i="1"/>
  <c r="X254" i="1"/>
  <c r="X246" i="1"/>
  <c r="X238" i="1"/>
  <c r="X222" i="1"/>
  <c r="X214" i="1"/>
  <c r="X194" i="1"/>
  <c r="X208" i="1"/>
  <c r="X96" i="1"/>
  <c r="X44" i="1"/>
  <c r="X475" i="1"/>
  <c r="X471" i="1"/>
  <c r="X467" i="1"/>
  <c r="X463" i="1"/>
  <c r="X459" i="1"/>
  <c r="X455" i="1"/>
  <c r="X451" i="1"/>
  <c r="X447" i="1"/>
  <c r="X443" i="1"/>
  <c r="X439" i="1"/>
  <c r="X435" i="1"/>
  <c r="X431" i="1"/>
  <c r="X427" i="1"/>
  <c r="X423" i="1"/>
  <c r="X419" i="1"/>
  <c r="X415" i="1"/>
  <c r="X411" i="1"/>
  <c r="X407" i="1"/>
  <c r="X403" i="1"/>
  <c r="X399" i="1"/>
  <c r="X395" i="1"/>
  <c r="X391" i="1"/>
  <c r="X387" i="1"/>
  <c r="X383" i="1"/>
  <c r="X379" i="1"/>
  <c r="X375" i="1"/>
  <c r="X371" i="1"/>
  <c r="X367" i="1"/>
  <c r="X363" i="1"/>
  <c r="X359" i="1"/>
  <c r="X355" i="1"/>
  <c r="X351" i="1"/>
  <c r="X347" i="1"/>
  <c r="X343" i="1"/>
  <c r="X339" i="1"/>
  <c r="X335" i="1"/>
  <c r="X331" i="1"/>
  <c r="X327" i="1"/>
  <c r="X323" i="1"/>
  <c r="X319" i="1"/>
  <c r="X315" i="1"/>
  <c r="X311" i="1"/>
  <c r="X307" i="1"/>
  <c r="X303" i="1"/>
  <c r="X299" i="1"/>
  <c r="X295" i="1"/>
  <c r="X291" i="1"/>
  <c r="X287" i="1"/>
  <c r="X283" i="1"/>
  <c r="X279" i="1"/>
  <c r="X275" i="1"/>
  <c r="X271" i="1"/>
  <c r="X267" i="1"/>
  <c r="X263" i="1"/>
  <c r="X259" i="1"/>
  <c r="X255" i="1"/>
  <c r="X251" i="1"/>
  <c r="X247" i="1"/>
  <c r="X243" i="1"/>
  <c r="X239" i="1"/>
  <c r="X235" i="1"/>
  <c r="X231" i="1"/>
  <c r="X227" i="1"/>
  <c r="X223" i="1"/>
  <c r="X219" i="1"/>
  <c r="X215" i="1"/>
  <c r="X211" i="1"/>
  <c r="X207" i="1"/>
  <c r="X203" i="1"/>
  <c r="X199" i="1"/>
  <c r="X195" i="1"/>
  <c r="X191" i="1"/>
  <c r="X187" i="1"/>
  <c r="X183" i="1"/>
  <c r="X179" i="1"/>
  <c r="X175" i="1"/>
  <c r="X171" i="1"/>
  <c r="X103" i="1"/>
  <c r="X389" i="1"/>
  <c r="X205" i="1"/>
  <c r="X185" i="1"/>
  <c r="X153" i="1"/>
  <c r="X137" i="1"/>
  <c r="X125" i="1"/>
  <c r="X97" i="1"/>
  <c r="X368" i="1"/>
  <c r="X77" i="1"/>
  <c r="X57" i="1"/>
  <c r="X49" i="1"/>
  <c r="X29" i="1"/>
  <c r="X9" i="1"/>
  <c r="X144" i="1"/>
  <c r="X80" i="1"/>
  <c r="X40" i="1"/>
  <c r="X4" i="1"/>
  <c r="X174" i="1"/>
  <c r="X166" i="1"/>
  <c r="X154" i="1"/>
  <c r="X146" i="1"/>
  <c r="X126" i="1"/>
  <c r="X118" i="1"/>
  <c r="X106" i="1"/>
  <c r="X98" i="1"/>
  <c r="X78" i="1"/>
  <c r="X58" i="1"/>
  <c r="X10" i="1"/>
  <c r="X6" i="1"/>
  <c r="X424" i="1"/>
  <c r="X384" i="1"/>
  <c r="X380" i="1"/>
  <c r="X324" i="1"/>
  <c r="X320" i="1"/>
  <c r="X308" i="1"/>
  <c r="X296" i="1"/>
  <c r="X252" i="1"/>
  <c r="X236" i="1"/>
  <c r="X232" i="1"/>
  <c r="X216" i="1"/>
  <c r="X204" i="1"/>
  <c r="X188" i="1"/>
  <c r="X164" i="1"/>
  <c r="X156" i="1"/>
  <c r="X124" i="1"/>
  <c r="X100" i="1"/>
  <c r="X76" i="1"/>
  <c r="X60" i="1"/>
  <c r="X36" i="1"/>
  <c r="X24" i="1"/>
  <c r="X16" i="1"/>
  <c r="X12" i="1"/>
  <c r="X473" i="1"/>
  <c r="X465" i="1"/>
  <c r="X461" i="1"/>
  <c r="X445" i="1"/>
  <c r="X437" i="1"/>
  <c r="X433" i="1"/>
  <c r="X417" i="1"/>
  <c r="X413" i="1"/>
  <c r="X409" i="1"/>
  <c r="X405" i="1"/>
  <c r="X401" i="1"/>
  <c r="X397" i="1"/>
  <c r="X393" i="1"/>
  <c r="X385" i="1"/>
  <c r="X381" i="1"/>
  <c r="X377" i="1"/>
  <c r="X373" i="1"/>
  <c r="X369" i="1"/>
  <c r="X365" i="1"/>
  <c r="X361" i="1"/>
  <c r="X357" i="1"/>
  <c r="X353" i="1"/>
  <c r="X349" i="1"/>
  <c r="X345" i="1"/>
  <c r="X341" i="1"/>
  <c r="X337" i="1"/>
  <c r="X333" i="1"/>
  <c r="X329" i="1"/>
  <c r="X325" i="1"/>
  <c r="X321" i="1"/>
  <c r="X317" i="1"/>
  <c r="X313" i="1"/>
  <c r="X309" i="1"/>
  <c r="X305" i="1"/>
  <c r="X301" i="1"/>
  <c r="X297" i="1"/>
  <c r="X293" i="1"/>
  <c r="X289" i="1"/>
  <c r="X285" i="1"/>
  <c r="X281" i="1"/>
  <c r="X277" i="1"/>
  <c r="X273" i="1"/>
  <c r="X269" i="1"/>
  <c r="X265" i="1"/>
  <c r="X261" i="1"/>
  <c r="X257" i="1"/>
  <c r="X253" i="1"/>
  <c r="X249" i="1"/>
  <c r="X245" i="1"/>
  <c r="X241" i="1"/>
  <c r="X237" i="1"/>
  <c r="X233" i="1"/>
  <c r="X225" i="1"/>
  <c r="X221" i="1"/>
  <c r="X217" i="1"/>
  <c r="X213" i="1"/>
  <c r="X209" i="1"/>
  <c r="X201" i="1"/>
  <c r="X197" i="1"/>
  <c r="X193" i="1"/>
  <c r="X189" i="1"/>
  <c r="X181" i="1"/>
  <c r="X177" i="1"/>
  <c r="X173" i="1"/>
  <c r="X169" i="1"/>
  <c r="X165" i="1"/>
  <c r="X161" i="1"/>
  <c r="X157" i="1"/>
  <c r="X149" i="1"/>
  <c r="X145" i="1"/>
  <c r="X141" i="1"/>
  <c r="X133" i="1"/>
  <c r="X129" i="1"/>
  <c r="X121" i="1"/>
  <c r="X117" i="1"/>
  <c r="X113" i="1"/>
  <c r="X109" i="1"/>
  <c r="X105" i="1"/>
  <c r="X101" i="1"/>
  <c r="X416" i="1"/>
  <c r="X356" i="1"/>
  <c r="X328" i="1"/>
  <c r="X304" i="1"/>
  <c r="X284" i="1"/>
  <c r="X264" i="1"/>
  <c r="X212" i="1"/>
  <c r="X192" i="1"/>
  <c r="X168" i="1"/>
  <c r="X140" i="1"/>
  <c r="X104" i="1"/>
  <c r="X72" i="1"/>
  <c r="X52" i="1"/>
  <c r="X8" i="1"/>
  <c r="AC35" i="1"/>
  <c r="X167" i="1"/>
  <c r="X163" i="1"/>
  <c r="X159" i="1"/>
  <c r="X155" i="1"/>
  <c r="X151" i="1"/>
  <c r="X147" i="1"/>
  <c r="X143" i="1"/>
  <c r="X139" i="1"/>
  <c r="X135" i="1"/>
  <c r="X131" i="1"/>
  <c r="X127" i="1"/>
  <c r="X123" i="1"/>
  <c r="X119" i="1"/>
  <c r="X115" i="1"/>
  <c r="X111" i="1"/>
  <c r="X107" i="1"/>
  <c r="X99" i="1"/>
  <c r="X95" i="1"/>
  <c r="X91" i="1"/>
  <c r="X87" i="1"/>
  <c r="X83" i="1"/>
  <c r="X79" i="1"/>
  <c r="X75" i="1"/>
  <c r="X71" i="1"/>
  <c r="X67" i="1"/>
  <c r="X63" i="1"/>
  <c r="X59" i="1"/>
  <c r="X55" i="1"/>
  <c r="X51" i="1"/>
  <c r="X47" i="1"/>
  <c r="X43" i="1"/>
  <c r="X39" i="1"/>
  <c r="X35" i="1"/>
  <c r="X31" i="1"/>
  <c r="X27" i="1"/>
  <c r="X23" i="1"/>
  <c r="X19" i="1"/>
  <c r="X15" i="1"/>
  <c r="X11" i="1"/>
  <c r="X7" i="1"/>
  <c r="X3" i="1"/>
  <c r="X464" i="1"/>
  <c r="X364" i="1"/>
  <c r="X344" i="1"/>
  <c r="X300" i="1"/>
  <c r="X280" i="1"/>
  <c r="X256" i="1"/>
  <c r="X220" i="1"/>
  <c r="X196" i="1"/>
  <c r="X176" i="1"/>
  <c r="X132" i="1"/>
  <c r="X108" i="1"/>
  <c r="X48" i="1"/>
  <c r="X392" i="1"/>
  <c r="X372" i="1"/>
  <c r="X348" i="1"/>
  <c r="X316" i="1"/>
  <c r="X272" i="1"/>
  <c r="X244" i="1"/>
  <c r="X184" i="1"/>
  <c r="X120" i="1"/>
  <c r="X92" i="1"/>
  <c r="X64" i="1"/>
  <c r="X28" i="1"/>
  <c r="X360" i="1"/>
  <c r="X336" i="1"/>
  <c r="X292" i="1"/>
  <c r="X268" i="1"/>
  <c r="X240" i="1"/>
  <c r="X172" i="1"/>
  <c r="X148" i="1"/>
  <c r="X116" i="1"/>
  <c r="X84" i="1"/>
  <c r="X56" i="1"/>
  <c r="X20" i="1"/>
  <c r="X408" i="1"/>
  <c r="X340" i="1"/>
  <c r="X312" i="1"/>
  <c r="X288" i="1"/>
  <c r="X260" i="1"/>
  <c r="X224" i="1"/>
  <c r="X200" i="1"/>
  <c r="X180" i="1"/>
  <c r="X160" i="1"/>
  <c r="X136" i="1"/>
  <c r="X112" i="1"/>
  <c r="X68" i="1"/>
  <c r="X32" i="1"/>
  <c r="X456" i="1"/>
  <c r="X400" i="1"/>
  <c r="X376" i="1"/>
  <c r="X352" i="1"/>
  <c r="X332" i="1"/>
  <c r="X276" i="1"/>
  <c r="X248" i="1"/>
  <c r="X228" i="1"/>
  <c r="X152" i="1"/>
  <c r="X128" i="1"/>
  <c r="X88" i="1"/>
  <c r="AC387" i="1"/>
  <c r="AC323" i="1"/>
  <c r="AC259" i="1"/>
  <c r="AC195" i="1"/>
  <c r="AC67" i="1"/>
  <c r="AC443" i="1"/>
  <c r="AC379" i="1"/>
  <c r="AC315" i="1"/>
  <c r="AC251" i="1"/>
  <c r="AC187" i="1"/>
  <c r="AC123" i="1"/>
  <c r="AC59" i="1"/>
  <c r="AC131" i="1"/>
  <c r="X2" i="1"/>
  <c r="Y2" i="1" s="1"/>
  <c r="AC435" i="1"/>
  <c r="AC371" i="1"/>
  <c r="AC307" i="1"/>
  <c r="AC243" i="1"/>
  <c r="AC179" i="1"/>
  <c r="AC115" i="1"/>
  <c r="AC51" i="1"/>
  <c r="AC451" i="1"/>
  <c r="AC427" i="1"/>
  <c r="AC363" i="1"/>
  <c r="AC299" i="1"/>
  <c r="AC235" i="1"/>
  <c r="AC171" i="1"/>
  <c r="AC107" i="1"/>
  <c r="AC43" i="1"/>
  <c r="AC419" i="1"/>
  <c r="AC355" i="1"/>
  <c r="AC291" i="1"/>
  <c r="AC227" i="1"/>
  <c r="AC163" i="1"/>
  <c r="AC99" i="1"/>
  <c r="AC6" i="1"/>
  <c r="AC14" i="1"/>
  <c r="AC22" i="1"/>
  <c r="AC30" i="1"/>
  <c r="AC38" i="1"/>
  <c r="AC46" i="1"/>
  <c r="AC54" i="1"/>
  <c r="AC62" i="1"/>
  <c r="AC70" i="1"/>
  <c r="AC78" i="1"/>
  <c r="AC86" i="1"/>
  <c r="AC94" i="1"/>
  <c r="AC102" i="1"/>
  <c r="AC110" i="1"/>
  <c r="AC118" i="1"/>
  <c r="AC126" i="1"/>
  <c r="AC134" i="1"/>
  <c r="AC142" i="1"/>
  <c r="AC150" i="1"/>
  <c r="AC158" i="1"/>
  <c r="AC166" i="1"/>
  <c r="AC174" i="1"/>
  <c r="AC182" i="1"/>
  <c r="AC190" i="1"/>
  <c r="AC198" i="1"/>
  <c r="AC206" i="1"/>
  <c r="AC214" i="1"/>
  <c r="AC222" i="1"/>
  <c r="AC230" i="1"/>
  <c r="AC238" i="1"/>
  <c r="AC246" i="1"/>
  <c r="AC254" i="1"/>
  <c r="AC262" i="1"/>
  <c r="AC270" i="1"/>
  <c r="AC278" i="1"/>
  <c r="AC286" i="1"/>
  <c r="AC294" i="1"/>
  <c r="AC302" i="1"/>
  <c r="AC310" i="1"/>
  <c r="AC318" i="1"/>
  <c r="AC326" i="1"/>
  <c r="AC334" i="1"/>
  <c r="AC342" i="1"/>
  <c r="AC350" i="1"/>
  <c r="AC358" i="1"/>
  <c r="AC366" i="1"/>
  <c r="AC374" i="1"/>
  <c r="AC382" i="1"/>
  <c r="AC390" i="1"/>
  <c r="AC398" i="1"/>
  <c r="AC406" i="1"/>
  <c r="AC414" i="1"/>
  <c r="AC422" i="1"/>
  <c r="AC430" i="1"/>
  <c r="AC438" i="1"/>
  <c r="AC446" i="1"/>
  <c r="AC454" i="1"/>
  <c r="AC462" i="1"/>
  <c r="AC470" i="1"/>
  <c r="AC478" i="1"/>
  <c r="AC7" i="1"/>
  <c r="AC15" i="1"/>
  <c r="AC23" i="1"/>
  <c r="AC31" i="1"/>
  <c r="AC39" i="1"/>
  <c r="AC47" i="1"/>
  <c r="AC55" i="1"/>
  <c r="AC63" i="1"/>
  <c r="AC71" i="1"/>
  <c r="AC79" i="1"/>
  <c r="AC87" i="1"/>
  <c r="AC95" i="1"/>
  <c r="AC103" i="1"/>
  <c r="AC111" i="1"/>
  <c r="AC119" i="1"/>
  <c r="AC127" i="1"/>
  <c r="AC135" i="1"/>
  <c r="AC143" i="1"/>
  <c r="AC151" i="1"/>
  <c r="AC159" i="1"/>
  <c r="AC167" i="1"/>
  <c r="AC175" i="1"/>
  <c r="AC183" i="1"/>
  <c r="AC191" i="1"/>
  <c r="AC199" i="1"/>
  <c r="AC207" i="1"/>
  <c r="AC215" i="1"/>
  <c r="AC223" i="1"/>
  <c r="AC231" i="1"/>
  <c r="AC239" i="1"/>
  <c r="AC247" i="1"/>
  <c r="AC255" i="1"/>
  <c r="AC263" i="1"/>
  <c r="AC271" i="1"/>
  <c r="AC279" i="1"/>
  <c r="AC287" i="1"/>
  <c r="AC295" i="1"/>
  <c r="AC303" i="1"/>
  <c r="AC311" i="1"/>
  <c r="AC319" i="1"/>
  <c r="AC327" i="1"/>
  <c r="AC335" i="1"/>
  <c r="AC343" i="1"/>
  <c r="AC351" i="1"/>
  <c r="AC359" i="1"/>
  <c r="AC367" i="1"/>
  <c r="AC375" i="1"/>
  <c r="AC383" i="1"/>
  <c r="AC391" i="1"/>
  <c r="AC399" i="1"/>
  <c r="AC407" i="1"/>
  <c r="AC415" i="1"/>
  <c r="AC423" i="1"/>
  <c r="AC431" i="1"/>
  <c r="AC439" i="1"/>
  <c r="AC447" i="1"/>
  <c r="AC455" i="1"/>
  <c r="AC463" i="1"/>
  <c r="AC471" i="1"/>
  <c r="AC8" i="1"/>
  <c r="AC16" i="1"/>
  <c r="AC24" i="1"/>
  <c r="AC32" i="1"/>
  <c r="AC40" i="1"/>
  <c r="AC48" i="1"/>
  <c r="AC56" i="1"/>
  <c r="AC64" i="1"/>
  <c r="AC72" i="1"/>
  <c r="AC80" i="1"/>
  <c r="AC88" i="1"/>
  <c r="AC96" i="1"/>
  <c r="AC104" i="1"/>
  <c r="AC112" i="1"/>
  <c r="AC120" i="1"/>
  <c r="AC128" i="1"/>
  <c r="AC136" i="1"/>
  <c r="AC144" i="1"/>
  <c r="AC152" i="1"/>
  <c r="AC160" i="1"/>
  <c r="AC168" i="1"/>
  <c r="AC176" i="1"/>
  <c r="AC184" i="1"/>
  <c r="AC192" i="1"/>
  <c r="AC200" i="1"/>
  <c r="AC208" i="1"/>
  <c r="AC216" i="1"/>
  <c r="AC224" i="1"/>
  <c r="AC232" i="1"/>
  <c r="AC240" i="1"/>
  <c r="AC248" i="1"/>
  <c r="AC256" i="1"/>
  <c r="AC264" i="1"/>
  <c r="AC272" i="1"/>
  <c r="AC280" i="1"/>
  <c r="AC288" i="1"/>
  <c r="AC296" i="1"/>
  <c r="AC304" i="1"/>
  <c r="AC312" i="1"/>
  <c r="AC320" i="1"/>
  <c r="AC328" i="1"/>
  <c r="AC336" i="1"/>
  <c r="AC344" i="1"/>
  <c r="AC352" i="1"/>
  <c r="AC360" i="1"/>
  <c r="AC368" i="1"/>
  <c r="AC376" i="1"/>
  <c r="AC384" i="1"/>
  <c r="AC392" i="1"/>
  <c r="AC400" i="1"/>
  <c r="AC408" i="1"/>
  <c r="AC416" i="1"/>
  <c r="AC424" i="1"/>
  <c r="AC432" i="1"/>
  <c r="AC440" i="1"/>
  <c r="AC448" i="1"/>
  <c r="AC456" i="1"/>
  <c r="AC464" i="1"/>
  <c r="AC472" i="1"/>
  <c r="AC9" i="1"/>
  <c r="AC17" i="1"/>
  <c r="AC25" i="1"/>
  <c r="AC33" i="1"/>
  <c r="AC41" i="1"/>
  <c r="AC49" i="1"/>
  <c r="AC57" i="1"/>
  <c r="AC65" i="1"/>
  <c r="AC73" i="1"/>
  <c r="AC81" i="1"/>
  <c r="AC89" i="1"/>
  <c r="AC97" i="1"/>
  <c r="AC105" i="1"/>
  <c r="AC113" i="1"/>
  <c r="AC121" i="1"/>
  <c r="AC129" i="1"/>
  <c r="AC137" i="1"/>
  <c r="AC145" i="1"/>
  <c r="AC153" i="1"/>
  <c r="AC161" i="1"/>
  <c r="AC169" i="1"/>
  <c r="AC177" i="1"/>
  <c r="AC185" i="1"/>
  <c r="AC193" i="1"/>
  <c r="AC201" i="1"/>
  <c r="AC209" i="1"/>
  <c r="AC217" i="1"/>
  <c r="AC225" i="1"/>
  <c r="AC233" i="1"/>
  <c r="AC241" i="1"/>
  <c r="AC249" i="1"/>
  <c r="AC257" i="1"/>
  <c r="AC265" i="1"/>
  <c r="AC273" i="1"/>
  <c r="AC281" i="1"/>
  <c r="AC289" i="1"/>
  <c r="AC297" i="1"/>
  <c r="AC305" i="1"/>
  <c r="AC313" i="1"/>
  <c r="AC321" i="1"/>
  <c r="AC329" i="1"/>
  <c r="AC337" i="1"/>
  <c r="AC345" i="1"/>
  <c r="AC353" i="1"/>
  <c r="AC361" i="1"/>
  <c r="AC369" i="1"/>
  <c r="AC377" i="1"/>
  <c r="AC385" i="1"/>
  <c r="AC393" i="1"/>
  <c r="AC401" i="1"/>
  <c r="AC409" i="1"/>
  <c r="AC417" i="1"/>
  <c r="AC425" i="1"/>
  <c r="AC433" i="1"/>
  <c r="AC441" i="1"/>
  <c r="AC449" i="1"/>
  <c r="AC457" i="1"/>
  <c r="AC465" i="1"/>
  <c r="AC473" i="1"/>
  <c r="AC10" i="1"/>
  <c r="AC18" i="1"/>
  <c r="AC26" i="1"/>
  <c r="AC34" i="1"/>
  <c r="AC42" i="1"/>
  <c r="AC50" i="1"/>
  <c r="AC58" i="1"/>
  <c r="AC66" i="1"/>
  <c r="AC74" i="1"/>
  <c r="AC82" i="1"/>
  <c r="AC90" i="1"/>
  <c r="AC98" i="1"/>
  <c r="AC106" i="1"/>
  <c r="AC114" i="1"/>
  <c r="AC122" i="1"/>
  <c r="AC130" i="1"/>
  <c r="AC138" i="1"/>
  <c r="AC146" i="1"/>
  <c r="AC154" i="1"/>
  <c r="AC162" i="1"/>
  <c r="AC170" i="1"/>
  <c r="AC178" i="1"/>
  <c r="AC186" i="1"/>
  <c r="AC194" i="1"/>
  <c r="AC202" i="1"/>
  <c r="AC210" i="1"/>
  <c r="AC218" i="1"/>
  <c r="AC226" i="1"/>
  <c r="AC234" i="1"/>
  <c r="AC242" i="1"/>
  <c r="AC250" i="1"/>
  <c r="AC258" i="1"/>
  <c r="AC266" i="1"/>
  <c r="AC274" i="1"/>
  <c r="AC282" i="1"/>
  <c r="AC290" i="1"/>
  <c r="AC298" i="1"/>
  <c r="AC306" i="1"/>
  <c r="AC314" i="1"/>
  <c r="AC322" i="1"/>
  <c r="AC330" i="1"/>
  <c r="AC338" i="1"/>
  <c r="AC346" i="1"/>
  <c r="AC354" i="1"/>
  <c r="AC362" i="1"/>
  <c r="AC370" i="1"/>
  <c r="AC378" i="1"/>
  <c r="AC386" i="1"/>
  <c r="AC394" i="1"/>
  <c r="AC402" i="1"/>
  <c r="AC410" i="1"/>
  <c r="AC418" i="1"/>
  <c r="AC426" i="1"/>
  <c r="AC434" i="1"/>
  <c r="AC442" i="1"/>
  <c r="AC450" i="1"/>
  <c r="AC458" i="1"/>
  <c r="AC466" i="1"/>
  <c r="AC474" i="1"/>
  <c r="AC12" i="1"/>
  <c r="AC20" i="1"/>
  <c r="AC28" i="1"/>
  <c r="AC36" i="1"/>
  <c r="AC44" i="1"/>
  <c r="AC52" i="1"/>
  <c r="AC60" i="1"/>
  <c r="AC68" i="1"/>
  <c r="AC76" i="1"/>
  <c r="AC84" i="1"/>
  <c r="AC92" i="1"/>
  <c r="AC100" i="1"/>
  <c r="AC108" i="1"/>
  <c r="AC116" i="1"/>
  <c r="AC124" i="1"/>
  <c r="AC132" i="1"/>
  <c r="AC140" i="1"/>
  <c r="AC148" i="1"/>
  <c r="AC156" i="1"/>
  <c r="AC164" i="1"/>
  <c r="AC172" i="1"/>
  <c r="AC180" i="1"/>
  <c r="AC188" i="1"/>
  <c r="AC196" i="1"/>
  <c r="AC204" i="1"/>
  <c r="AC212" i="1"/>
  <c r="AC220" i="1"/>
  <c r="AC228" i="1"/>
  <c r="AC236" i="1"/>
  <c r="AC244" i="1"/>
  <c r="AC252" i="1"/>
  <c r="AC260" i="1"/>
  <c r="AC268" i="1"/>
  <c r="AC276" i="1"/>
  <c r="AC284" i="1"/>
  <c r="AC292" i="1"/>
  <c r="AC300" i="1"/>
  <c r="AC308" i="1"/>
  <c r="AC316" i="1"/>
  <c r="AC324" i="1"/>
  <c r="AC332" i="1"/>
  <c r="AC340" i="1"/>
  <c r="AC348" i="1"/>
  <c r="AC356" i="1"/>
  <c r="AC364" i="1"/>
  <c r="AC372" i="1"/>
  <c r="AC380" i="1"/>
  <c r="AC388" i="1"/>
  <c r="AC396" i="1"/>
  <c r="AC404" i="1"/>
  <c r="AC412" i="1"/>
  <c r="AC420" i="1"/>
  <c r="AC428" i="1"/>
  <c r="AC436" i="1"/>
  <c r="AC444" i="1"/>
  <c r="AC452" i="1"/>
  <c r="AC460" i="1"/>
  <c r="AC468" i="1"/>
  <c r="AC476" i="1"/>
  <c r="AC13" i="1"/>
  <c r="AC21" i="1"/>
  <c r="AC29" i="1"/>
  <c r="AC37" i="1"/>
  <c r="AC45" i="1"/>
  <c r="AC53" i="1"/>
  <c r="AC61" i="1"/>
  <c r="AC69" i="1"/>
  <c r="AC77" i="1"/>
  <c r="AC85" i="1"/>
  <c r="AC93" i="1"/>
  <c r="AC101" i="1"/>
  <c r="AC109" i="1"/>
  <c r="AC117" i="1"/>
  <c r="AC125" i="1"/>
  <c r="AC133" i="1"/>
  <c r="AC141" i="1"/>
  <c r="AC149" i="1"/>
  <c r="AC157" i="1"/>
  <c r="AC165" i="1"/>
  <c r="AC173" i="1"/>
  <c r="AC181" i="1"/>
  <c r="AC189" i="1"/>
  <c r="AC197" i="1"/>
  <c r="AC205" i="1"/>
  <c r="AC213" i="1"/>
  <c r="AC221" i="1"/>
  <c r="AC229" i="1"/>
  <c r="AC237" i="1"/>
  <c r="AC245" i="1"/>
  <c r="AC253" i="1"/>
  <c r="AC261" i="1"/>
  <c r="AC269" i="1"/>
  <c r="AC277" i="1"/>
  <c r="AC285" i="1"/>
  <c r="AC293" i="1"/>
  <c r="AC301" i="1"/>
  <c r="AC309" i="1"/>
  <c r="AC317" i="1"/>
  <c r="AC325" i="1"/>
  <c r="AC333" i="1"/>
  <c r="AC341" i="1"/>
  <c r="AC349" i="1"/>
  <c r="AC357" i="1"/>
  <c r="AC365" i="1"/>
  <c r="AC373" i="1"/>
  <c r="AC381" i="1"/>
  <c r="AC389" i="1"/>
  <c r="AC397" i="1"/>
  <c r="AC405" i="1"/>
  <c r="AC413" i="1"/>
  <c r="AC421" i="1"/>
  <c r="AC429" i="1"/>
  <c r="AC437" i="1"/>
  <c r="AC445" i="1"/>
  <c r="AC453" i="1"/>
  <c r="AC461" i="1"/>
  <c r="AC469" i="1"/>
  <c r="AC477" i="1"/>
  <c r="AC475" i="1"/>
  <c r="AC411" i="1"/>
  <c r="AC347" i="1"/>
  <c r="AC283" i="1"/>
  <c r="AC219" i="1"/>
  <c r="AC155" i="1"/>
  <c r="AC91" i="1"/>
  <c r="AC27" i="1"/>
  <c r="AC467" i="1"/>
  <c r="AC403" i="1"/>
  <c r="AC339" i="1"/>
  <c r="AC275" i="1"/>
  <c r="AC211" i="1"/>
  <c r="AC147" i="1"/>
  <c r="AC83" i="1"/>
  <c r="AC19" i="1"/>
  <c r="AC459" i="1"/>
  <c r="AC395" i="1"/>
  <c r="AC331" i="1"/>
  <c r="AC267" i="1"/>
  <c r="AC203" i="1"/>
  <c r="AC139" i="1"/>
  <c r="AC75" i="1"/>
  <c r="AC11" i="1"/>
  <c r="AC5" i="1"/>
  <c r="AC4" i="1"/>
  <c r="X93" i="1"/>
  <c r="X89" i="1"/>
  <c r="X85" i="1"/>
  <c r="X81" i="1"/>
  <c r="X73" i="1"/>
  <c r="X69" i="1"/>
  <c r="X65" i="1"/>
  <c r="X61" i="1"/>
  <c r="X53" i="1"/>
  <c r="X45" i="1"/>
  <c r="X41" i="1"/>
  <c r="X37" i="1"/>
  <c r="X33" i="1"/>
  <c r="X25" i="1"/>
  <c r="X21" i="1"/>
  <c r="X17" i="1"/>
  <c r="X13" i="1"/>
  <c r="X5" i="1"/>
  <c r="AC3" i="1"/>
  <c r="X474" i="1"/>
  <c r="X466" i="1"/>
  <c r="X458" i="1"/>
  <c r="X450" i="1"/>
  <c r="X442" i="1"/>
  <c r="X426" i="1"/>
  <c r="X422" i="1"/>
  <c r="X414" i="1"/>
  <c r="X410" i="1"/>
  <c r="X406" i="1"/>
  <c r="X402" i="1"/>
  <c r="X398" i="1"/>
  <c r="X394" i="1"/>
  <c r="X386" i="1"/>
  <c r="X378" i="1"/>
  <c r="X370" i="1"/>
  <c r="X362" i="1"/>
  <c r="X354" i="1"/>
  <c r="X346" i="1"/>
  <c r="X338" i="1"/>
  <c r="X330" i="1"/>
  <c r="X322" i="1"/>
  <c r="X314" i="1"/>
  <c r="X306" i="1"/>
  <c r="X298" i="1"/>
  <c r="X290" i="1"/>
  <c r="X282" i="1"/>
  <c r="X274" i="1"/>
  <c r="X266" i="1"/>
  <c r="X258" i="1"/>
  <c r="X250" i="1"/>
  <c r="X242" i="1"/>
  <c r="X234" i="1"/>
  <c r="X226" i="1"/>
  <c r="X218" i="1"/>
  <c r="X210" i="1"/>
  <c r="X206" i="1"/>
  <c r="X202" i="1"/>
  <c r="X198" i="1"/>
  <c r="X190" i="1"/>
  <c r="X186" i="1"/>
  <c r="X182" i="1"/>
  <c r="X178" i="1"/>
  <c r="X170" i="1"/>
  <c r="X162" i="1"/>
  <c r="X158" i="1"/>
  <c r="X150" i="1"/>
  <c r="X142" i="1"/>
  <c r="X138" i="1"/>
  <c r="X134" i="1"/>
  <c r="X130" i="1"/>
  <c r="X122" i="1"/>
  <c r="X114" i="1"/>
  <c r="X110" i="1"/>
  <c r="X102" i="1"/>
  <c r="X94" i="1"/>
  <c r="X90" i="1"/>
  <c r="X86" i="1"/>
  <c r="X82" i="1"/>
  <c r="X74" i="1"/>
  <c r="X70" i="1"/>
  <c r="X66" i="1"/>
  <c r="X62" i="1"/>
  <c r="X54" i="1"/>
  <c r="X46" i="1"/>
  <c r="X42" i="1"/>
  <c r="X38" i="1"/>
  <c r="X34" i="1"/>
  <c r="X26" i="1"/>
  <c r="X22" i="1"/>
  <c r="X18" i="1"/>
  <c r="X14" i="1"/>
  <c r="X477" i="1"/>
  <c r="X469" i="1"/>
  <c r="X457" i="1"/>
  <c r="X453" i="1"/>
  <c r="X449" i="1"/>
  <c r="X441" i="1"/>
  <c r="X429" i="1"/>
  <c r="X425" i="1"/>
  <c r="X421" i="1"/>
  <c r="X476" i="1"/>
  <c r="X472" i="1"/>
  <c r="X468" i="1"/>
  <c r="X460" i="1"/>
  <c r="X452" i="1"/>
  <c r="X448" i="1"/>
  <c r="X444" i="1"/>
  <c r="X440" i="1"/>
  <c r="X436" i="1"/>
  <c r="X432" i="1"/>
  <c r="X428" i="1"/>
  <c r="X420" i="1"/>
  <c r="X412" i="1"/>
  <c r="X404" i="1"/>
  <c r="X396" i="1"/>
  <c r="X388" i="1"/>
  <c r="X446" i="1"/>
  <c r="X438" i="1"/>
  <c r="X434" i="1"/>
  <c r="X430" i="1"/>
  <c r="Y135" i="1" l="1"/>
  <c r="Y367" i="1"/>
  <c r="Y142" i="1"/>
  <c r="Y242" i="1"/>
  <c r="Y78" i="1"/>
  <c r="Y102" i="1"/>
  <c r="Y314" i="1"/>
  <c r="Y162" i="1"/>
  <c r="Y12" i="1"/>
  <c r="Y173" i="1"/>
  <c r="Y338" i="1"/>
  <c r="Y256" i="1"/>
  <c r="Y289" i="1"/>
  <c r="Y386" i="1"/>
  <c r="Y184" i="1"/>
  <c r="Y26" i="1"/>
  <c r="Y309" i="1"/>
  <c r="Y170" i="1"/>
  <c r="Y82" i="1"/>
  <c r="Y150" i="1"/>
  <c r="Y222" i="1"/>
  <c r="Y307" i="1"/>
  <c r="Y11" i="1"/>
  <c r="Y373" i="1"/>
  <c r="Y25" i="1"/>
  <c r="Y258" i="1"/>
  <c r="Y149" i="1"/>
  <c r="Y123" i="1"/>
  <c r="Y401" i="1"/>
  <c r="Y127" i="1"/>
  <c r="Y84" i="1"/>
  <c r="Y245" i="1"/>
  <c r="Y132" i="1"/>
  <c r="Y42" i="1"/>
  <c r="Y203" i="1"/>
  <c r="Y303" i="1"/>
  <c r="Y225" i="1"/>
  <c r="Y100" i="1"/>
  <c r="Y336" i="1"/>
  <c r="Y180" i="1"/>
  <c r="Y260" i="1"/>
  <c r="Y75" i="1"/>
  <c r="Y207" i="1"/>
  <c r="Y6" i="1"/>
  <c r="Y293" i="1"/>
  <c r="Y7" i="1"/>
  <c r="Y60" i="1"/>
  <c r="Y351" i="1"/>
  <c r="Y273" i="1"/>
  <c r="Y95" i="1"/>
  <c r="Y384" i="1"/>
  <c r="Y122" i="1"/>
  <c r="Y243" i="1"/>
  <c r="Y106" i="1"/>
  <c r="Y54" i="1"/>
  <c r="Y94" i="1"/>
  <c r="Y190" i="1"/>
  <c r="Y306" i="1"/>
  <c r="Y370" i="1"/>
  <c r="Y212" i="1"/>
  <c r="Y57" i="1"/>
  <c r="Y357" i="1"/>
  <c r="Y238" i="1"/>
  <c r="Y59" i="1"/>
  <c r="Y4" i="1"/>
  <c r="Y337" i="1"/>
  <c r="Y101" i="1"/>
  <c r="Y130" i="1"/>
  <c r="Y371" i="1"/>
  <c r="Y66" i="1"/>
  <c r="Y110" i="1"/>
  <c r="Y158" i="1"/>
  <c r="Y202" i="1"/>
  <c r="Y322" i="1"/>
  <c r="Y426" i="1"/>
  <c r="Y85" i="1"/>
  <c r="Y160" i="1"/>
  <c r="Y114" i="1"/>
  <c r="Y276" i="1"/>
  <c r="Y302" i="1"/>
  <c r="Y108" i="1"/>
  <c r="Y10" i="1"/>
  <c r="Y470" i="1"/>
  <c r="Y324" i="1"/>
  <c r="Y167" i="1"/>
  <c r="Y22" i="1"/>
  <c r="Y350" i="1"/>
  <c r="Y139" i="1"/>
  <c r="Y239" i="1"/>
  <c r="Y126" i="1"/>
  <c r="Y5" i="1"/>
  <c r="Y272" i="1"/>
  <c r="Y286" i="1"/>
  <c r="Y353" i="1"/>
  <c r="Y164" i="1"/>
  <c r="Y13" i="1"/>
  <c r="Y223" i="1"/>
  <c r="Y3" i="1"/>
  <c r="Y128" i="1"/>
  <c r="Y9" i="1"/>
  <c r="Y340" i="1"/>
  <c r="Y229" i="1"/>
  <c r="Y49" i="1"/>
  <c r="Y366" i="1"/>
  <c r="Y187" i="1"/>
  <c r="Y287" i="1"/>
  <c r="Y208" i="1"/>
  <c r="Y72" i="1"/>
  <c r="Y320" i="1"/>
  <c r="Y8" i="1"/>
  <c r="Y18" i="1"/>
  <c r="Y93" i="1"/>
  <c r="Y193" i="1"/>
  <c r="Y268" i="1"/>
  <c r="Y332" i="1"/>
  <c r="Y76" i="1"/>
  <c r="Y237" i="1"/>
  <c r="Y301" i="1"/>
  <c r="Y365" i="1"/>
  <c r="Y40" i="1"/>
  <c r="Y141" i="1"/>
  <c r="Y230" i="1"/>
  <c r="Y294" i="1"/>
  <c r="Y358" i="1"/>
  <c r="Y67" i="1"/>
  <c r="Y131" i="1"/>
  <c r="Y195" i="1"/>
  <c r="Y69" i="1"/>
  <c r="Y151" i="1"/>
  <c r="Y231" i="1"/>
  <c r="Y295" i="1"/>
  <c r="Y359" i="1"/>
  <c r="Y16" i="1"/>
  <c r="Y117" i="1"/>
  <c r="Y217" i="1"/>
  <c r="Y281" i="1"/>
  <c r="Y345" i="1"/>
  <c r="Y417" i="1"/>
  <c r="Y81" i="1"/>
  <c r="Y111" i="1"/>
  <c r="Y264" i="1"/>
  <c r="Y328" i="1"/>
  <c r="Y402" i="1"/>
  <c r="Y92" i="1"/>
  <c r="Y161" i="1"/>
  <c r="Y250" i="1"/>
  <c r="Y395" i="1"/>
  <c r="Y182" i="1"/>
  <c r="Y251" i="1"/>
  <c r="Y315" i="1"/>
  <c r="Y379" i="1"/>
  <c r="Y183" i="1"/>
  <c r="Y137" i="1"/>
  <c r="Y186" i="1"/>
  <c r="Y28" i="1"/>
  <c r="Y134" i="1"/>
  <c r="Y387" i="1"/>
  <c r="Y20" i="1"/>
  <c r="Y120" i="1"/>
  <c r="Y220" i="1"/>
  <c r="Y284" i="1"/>
  <c r="Y348" i="1"/>
  <c r="Y176" i="1"/>
  <c r="Y253" i="1"/>
  <c r="Y317" i="1"/>
  <c r="Y381" i="1"/>
  <c r="Y68" i="1"/>
  <c r="Y168" i="1"/>
  <c r="Y246" i="1"/>
  <c r="Y310" i="1"/>
  <c r="Y374" i="1"/>
  <c r="Y19" i="1"/>
  <c r="Y83" i="1"/>
  <c r="Y147" i="1"/>
  <c r="Y211" i="1"/>
  <c r="Y87" i="1"/>
  <c r="Y169" i="1"/>
  <c r="Y247" i="1"/>
  <c r="Y311" i="1"/>
  <c r="Y375" i="1"/>
  <c r="Y44" i="1"/>
  <c r="Y144" i="1"/>
  <c r="Y233" i="1"/>
  <c r="Y297" i="1"/>
  <c r="Y361" i="1"/>
  <c r="Y17" i="1"/>
  <c r="Y109" i="1"/>
  <c r="Y159" i="1"/>
  <c r="Y216" i="1"/>
  <c r="Y280" i="1"/>
  <c r="Y344" i="1"/>
  <c r="Y178" i="1"/>
  <c r="Y50" i="1"/>
  <c r="Y189" i="1"/>
  <c r="Y200" i="1"/>
  <c r="Y274" i="1"/>
  <c r="Y346" i="1"/>
  <c r="Y457" i="1"/>
  <c r="Y201" i="1"/>
  <c r="Y267" i="1"/>
  <c r="Y331" i="1"/>
  <c r="Y416" i="1"/>
  <c r="Y156" i="1"/>
  <c r="Y145" i="1"/>
  <c r="Y165" i="1"/>
  <c r="Y323" i="1"/>
  <c r="Y97" i="1"/>
  <c r="Y29" i="1"/>
  <c r="Y228" i="1"/>
  <c r="Y292" i="1"/>
  <c r="Y356" i="1"/>
  <c r="Y21" i="1"/>
  <c r="Y103" i="1"/>
  <c r="Y185" i="1"/>
  <c r="Y261" i="1"/>
  <c r="Y325" i="1"/>
  <c r="Y389" i="1"/>
  <c r="Y77" i="1"/>
  <c r="Y177" i="1"/>
  <c r="Y254" i="1"/>
  <c r="Y318" i="1"/>
  <c r="Y382" i="1"/>
  <c r="Y27" i="1"/>
  <c r="Y91" i="1"/>
  <c r="Y155" i="1"/>
  <c r="Y14" i="1"/>
  <c r="Y96" i="1"/>
  <c r="Y188" i="1"/>
  <c r="Y255" i="1"/>
  <c r="Y319" i="1"/>
  <c r="Y383" i="1"/>
  <c r="Y53" i="1"/>
  <c r="Y153" i="1"/>
  <c r="Y241" i="1"/>
  <c r="Y305" i="1"/>
  <c r="Y369" i="1"/>
  <c r="Y36" i="1"/>
  <c r="Y138" i="1"/>
  <c r="Y175" i="1"/>
  <c r="Y224" i="1"/>
  <c r="Y288" i="1"/>
  <c r="Y352" i="1"/>
  <c r="Y388" i="1"/>
  <c r="Y74" i="1"/>
  <c r="Y198" i="1"/>
  <c r="Y209" i="1"/>
  <c r="Y282" i="1"/>
  <c r="Y354" i="1"/>
  <c r="Y37" i="1"/>
  <c r="Y210" i="1"/>
  <c r="Y275" i="1"/>
  <c r="Y339" i="1"/>
  <c r="Y125" i="1"/>
  <c r="Y79" i="1"/>
  <c r="Y52" i="1"/>
  <c r="Y419" i="1"/>
  <c r="Y266" i="1"/>
  <c r="Y259" i="1"/>
  <c r="Y146" i="1"/>
  <c r="Y129" i="1"/>
  <c r="Y430" i="1"/>
  <c r="Y38" i="1"/>
  <c r="Y148" i="1"/>
  <c r="Y236" i="1"/>
  <c r="Y300" i="1"/>
  <c r="Y364" i="1"/>
  <c r="Y30" i="1"/>
  <c r="Y112" i="1"/>
  <c r="Y204" i="1"/>
  <c r="Y269" i="1"/>
  <c r="Y333" i="1"/>
  <c r="Y397" i="1"/>
  <c r="Y86" i="1"/>
  <c r="Y196" i="1"/>
  <c r="Y262" i="1"/>
  <c r="Y326" i="1"/>
  <c r="Y390" i="1"/>
  <c r="Y35" i="1"/>
  <c r="Y99" i="1"/>
  <c r="Y163" i="1"/>
  <c r="Y23" i="1"/>
  <c r="Y105" i="1"/>
  <c r="Y197" i="1"/>
  <c r="Y263" i="1"/>
  <c r="Y327" i="1"/>
  <c r="Y391" i="1"/>
  <c r="Y62" i="1"/>
  <c r="Y172" i="1"/>
  <c r="Y249" i="1"/>
  <c r="Y313" i="1"/>
  <c r="Y377" i="1"/>
  <c r="Y45" i="1"/>
  <c r="Y31" i="1"/>
  <c r="Y199" i="1"/>
  <c r="Y232" i="1"/>
  <c r="Y296" i="1"/>
  <c r="Y360" i="1"/>
  <c r="Y396" i="1"/>
  <c r="Y403" i="1"/>
  <c r="Y218" i="1"/>
  <c r="Y290" i="1"/>
  <c r="Y362" i="1"/>
  <c r="Y46" i="1"/>
  <c r="Y219" i="1"/>
  <c r="Y283" i="1"/>
  <c r="Y347" i="1"/>
  <c r="Y394" i="1"/>
  <c r="Y88" i="1"/>
  <c r="Y61" i="1"/>
  <c r="Y15" i="1"/>
  <c r="Y174" i="1"/>
  <c r="Y192" i="1"/>
  <c r="Y56" i="1"/>
  <c r="Y308" i="1"/>
  <c r="Y372" i="1"/>
  <c r="Y121" i="1"/>
  <c r="Y213" i="1"/>
  <c r="Y277" i="1"/>
  <c r="Y341" i="1"/>
  <c r="Y34" i="1"/>
  <c r="Y104" i="1"/>
  <c r="Y205" i="1"/>
  <c r="Y270" i="1"/>
  <c r="Y334" i="1"/>
  <c r="Y398" i="1"/>
  <c r="Y43" i="1"/>
  <c r="Y107" i="1"/>
  <c r="Y171" i="1"/>
  <c r="Y32" i="1"/>
  <c r="Y124" i="1"/>
  <c r="Y206" i="1"/>
  <c r="Y271" i="1"/>
  <c r="Y335" i="1"/>
  <c r="Y399" i="1"/>
  <c r="Y80" i="1"/>
  <c r="Y181" i="1"/>
  <c r="Y257" i="1"/>
  <c r="Y321" i="1"/>
  <c r="Y385" i="1"/>
  <c r="Y47" i="1"/>
  <c r="Y33" i="1"/>
  <c r="Y240" i="1"/>
  <c r="Y304" i="1"/>
  <c r="Y368" i="1"/>
  <c r="Y404" i="1"/>
  <c r="Y55" i="1"/>
  <c r="Y226" i="1"/>
  <c r="Y298" i="1"/>
  <c r="Y143" i="1"/>
  <c r="Y227" i="1"/>
  <c r="Y291" i="1"/>
  <c r="Y355" i="1"/>
  <c r="Y330" i="1"/>
  <c r="Y98" i="1"/>
  <c r="Y70" i="1"/>
  <c r="Y429" i="1"/>
  <c r="Y24" i="1"/>
  <c r="Y154" i="1"/>
  <c r="Y191" i="1"/>
  <c r="Y157" i="1"/>
  <c r="Y244" i="1"/>
  <c r="Y39" i="1"/>
  <c r="Y65" i="1"/>
  <c r="Y166" i="1"/>
  <c r="Y252" i="1"/>
  <c r="Y316" i="1"/>
  <c r="Y380" i="1"/>
  <c r="Y48" i="1"/>
  <c r="Y140" i="1"/>
  <c r="Y221" i="1"/>
  <c r="Y285" i="1"/>
  <c r="Y349" i="1"/>
  <c r="Y113" i="1"/>
  <c r="Y214" i="1"/>
  <c r="Y278" i="1"/>
  <c r="Y342" i="1"/>
  <c r="Y406" i="1"/>
  <c r="Y51" i="1"/>
  <c r="Y115" i="1"/>
  <c r="Y179" i="1"/>
  <c r="Y41" i="1"/>
  <c r="Y133" i="1"/>
  <c r="Y215" i="1"/>
  <c r="Y279" i="1"/>
  <c r="Y343" i="1"/>
  <c r="Y58" i="1"/>
  <c r="Y89" i="1"/>
  <c r="Y265" i="1"/>
  <c r="Y329" i="1"/>
  <c r="Y393" i="1"/>
  <c r="Y63" i="1"/>
  <c r="Y71" i="1"/>
  <c r="Y90" i="1"/>
  <c r="Y248" i="1"/>
  <c r="Y312" i="1"/>
  <c r="Y376" i="1"/>
  <c r="Y194" i="1"/>
  <c r="Y73" i="1"/>
  <c r="Y64" i="1"/>
  <c r="Y234" i="1"/>
  <c r="Y378" i="1"/>
  <c r="Y152" i="1"/>
  <c r="Y235" i="1"/>
  <c r="Y299" i="1"/>
  <c r="Y363" i="1"/>
  <c r="Y116" i="1"/>
  <c r="Y118" i="1"/>
  <c r="Y119" i="1"/>
  <c r="Y136" i="1"/>
  <c r="Y414" i="1"/>
  <c r="Y412" i="1"/>
  <c r="Y400" i="1"/>
  <c r="Y392" i="1"/>
  <c r="Y422" i="1"/>
  <c r="Y407" i="1"/>
  <c r="Y420" i="1"/>
  <c r="Y424" i="1"/>
  <c r="Y418" i="1"/>
  <c r="Y410" i="1"/>
  <c r="Y408" i="1"/>
  <c r="Y415" i="1"/>
  <c r="Y411" i="1"/>
  <c r="Y428" i="1"/>
  <c r="Y461" i="1"/>
  <c r="Y405" i="1"/>
  <c r="Y423" i="1"/>
  <c r="Y440" i="1"/>
  <c r="Y474" i="1"/>
  <c r="Y438" i="1"/>
  <c r="Y413" i="1"/>
  <c r="Y431" i="1"/>
  <c r="Y427" i="1"/>
  <c r="Y421" i="1"/>
  <c r="Y467" i="1"/>
  <c r="Y435" i="1"/>
  <c r="Y425" i="1"/>
  <c r="Y462" i="1"/>
  <c r="Y409" i="1"/>
  <c r="Y444" i="1"/>
  <c r="Y478" i="1"/>
  <c r="Y439" i="1"/>
  <c r="Y448" i="1"/>
  <c r="Y477" i="1"/>
  <c r="Y469" i="1"/>
  <c r="Y434" i="1"/>
  <c r="Y459" i="1"/>
  <c r="Y442" i="1"/>
  <c r="Y460" i="1"/>
  <c r="Y447" i="1"/>
  <c r="Y437" i="1"/>
  <c r="Y463" i="1"/>
  <c r="Y468" i="1"/>
  <c r="Y446" i="1"/>
  <c r="Y475" i="1"/>
  <c r="Y473" i="1"/>
  <c r="Y472" i="1"/>
  <c r="Y441" i="1"/>
  <c r="Y471" i="1"/>
  <c r="Y456" i="1"/>
  <c r="Y464" i="1"/>
  <c r="Y455" i="1"/>
  <c r="Y476" i="1"/>
  <c r="Y449" i="1"/>
  <c r="Y465" i="1"/>
  <c r="Y436" i="1"/>
  <c r="Y454" i="1"/>
  <c r="Y451" i="1"/>
  <c r="Y433" i="1"/>
  <c r="Y432" i="1"/>
  <c r="Y450" i="1"/>
  <c r="Y443" i="1"/>
  <c r="Y445" i="1"/>
  <c r="Y453" i="1"/>
  <c r="Y466" i="1"/>
  <c r="Y458" i="1"/>
  <c r="Y452" i="1"/>
  <c r="K24" i="9" l="1"/>
  <c r="B6" i="19" l="1"/>
  <c r="C5" i="19"/>
  <c r="C4" i="19"/>
  <c r="C3" i="19"/>
  <c r="C2" i="19"/>
  <c r="B24" i="3"/>
  <c r="B6" i="15"/>
  <c r="C5" i="15"/>
  <c r="C4" i="15"/>
  <c r="C3" i="15"/>
  <c r="C2" i="15"/>
  <c r="D12" i="22" l="1"/>
  <c r="B24" i="23"/>
  <c r="B25" i="3"/>
  <c r="E12" i="22" l="1"/>
  <c r="B25" i="23"/>
  <c r="B26" i="3"/>
  <c r="B27" i="3" l="1"/>
  <c r="B28" i="3" s="1"/>
  <c r="F12" i="22"/>
  <c r="B26" i="23"/>
  <c r="B30" i="3"/>
  <c r="B31" i="3"/>
  <c r="B29" i="3" l="1"/>
  <c r="H12" i="22"/>
  <c r="B28" i="23"/>
  <c r="K12" i="22"/>
  <c r="B31" i="23"/>
  <c r="J12" i="22"/>
  <c r="B30" i="23"/>
  <c r="G12" i="22"/>
  <c r="B27" i="23"/>
  <c r="B32" i="3"/>
  <c r="B33" i="3" l="1"/>
  <c r="L12" i="22"/>
  <c r="B32" i="23"/>
  <c r="I12" i="22"/>
  <c r="B29" i="23"/>
  <c r="B6" i="12"/>
  <c r="C5" i="12"/>
  <c r="C4" i="12"/>
  <c r="C3" i="12"/>
  <c r="C2" i="12"/>
  <c r="B6" i="11"/>
  <c r="C5" i="11"/>
  <c r="C4" i="11"/>
  <c r="C3" i="11"/>
  <c r="C2" i="11"/>
  <c r="B6" i="10"/>
  <c r="C5" i="10"/>
  <c r="C4" i="10"/>
  <c r="C3" i="10"/>
  <c r="C2" i="10"/>
  <c r="B6" i="9"/>
  <c r="C5" i="9"/>
  <c r="C4" i="9"/>
  <c r="C3" i="9"/>
  <c r="C2" i="9"/>
  <c r="B6" i="8"/>
  <c r="C5" i="8"/>
  <c r="C4" i="8"/>
  <c r="C3" i="8"/>
  <c r="C2" i="8"/>
  <c r="B6" i="7"/>
  <c r="C5" i="7"/>
  <c r="C4" i="7"/>
  <c r="C3" i="7"/>
  <c r="C2" i="7"/>
  <c r="B6" i="6"/>
  <c r="C5" i="6"/>
  <c r="C4" i="6"/>
  <c r="C3" i="6"/>
  <c r="C2" i="6"/>
  <c r="B6" i="5"/>
  <c r="C5" i="5"/>
  <c r="C4" i="5"/>
  <c r="C3" i="5"/>
  <c r="C2" i="5"/>
  <c r="B6" i="3"/>
  <c r="C5" i="3"/>
  <c r="C4" i="3"/>
  <c r="C3" i="3"/>
  <c r="C2" i="3"/>
  <c r="M12" i="22" l="1"/>
  <c r="B33" i="23"/>
  <c r="AT9" i="1"/>
  <c r="AT10" i="1"/>
  <c r="AT11" i="1"/>
  <c r="AT12" i="1"/>
  <c r="AT13" i="1"/>
  <c r="AT14" i="1"/>
  <c r="AT15" i="1"/>
  <c r="AT16" i="1"/>
  <c r="AT17" i="1"/>
  <c r="AT18" i="1"/>
  <c r="AT19" i="1"/>
  <c r="AT20" i="1"/>
  <c r="AT21" i="1"/>
  <c r="AT22" i="1"/>
  <c r="AT23" i="1"/>
  <c r="AT24" i="1"/>
  <c r="AT25" i="1"/>
  <c r="AT26" i="1"/>
  <c r="AT27" i="1"/>
  <c r="AT28" i="1"/>
  <c r="AT29" i="1"/>
  <c r="AT30" i="1"/>
  <c r="AT31" i="1"/>
  <c r="AT32" i="1"/>
  <c r="AT33" i="1"/>
  <c r="AT34" i="1"/>
  <c r="AT35" i="1"/>
  <c r="AT36" i="1"/>
  <c r="AT37" i="1"/>
  <c r="AT38" i="1"/>
  <c r="AT39" i="1"/>
  <c r="AT40" i="1"/>
  <c r="AT41" i="1"/>
  <c r="AT42" i="1"/>
  <c r="AT43" i="1"/>
  <c r="AT44" i="1"/>
  <c r="AT45" i="1"/>
  <c r="AT46" i="1"/>
  <c r="AT47" i="1"/>
  <c r="AT48" i="1"/>
  <c r="AT49" i="1"/>
  <c r="AT50" i="1"/>
  <c r="AT51" i="1"/>
  <c r="AT52" i="1"/>
  <c r="AT53" i="1"/>
  <c r="AT54" i="1"/>
  <c r="AT55" i="1"/>
  <c r="AT56" i="1"/>
  <c r="AT57" i="1"/>
  <c r="AT58" i="1"/>
  <c r="AT59" i="1"/>
  <c r="AT60" i="1"/>
  <c r="AT61" i="1"/>
  <c r="AT62" i="1"/>
  <c r="AT63" i="1"/>
  <c r="AT64" i="1"/>
  <c r="AT65" i="1"/>
  <c r="AT66" i="1"/>
  <c r="AT67" i="1"/>
  <c r="AT68" i="1"/>
  <c r="AT69" i="1"/>
  <c r="AT70" i="1"/>
  <c r="AT71" i="1"/>
  <c r="AT72" i="1"/>
  <c r="AT73" i="1"/>
  <c r="AT74" i="1"/>
  <c r="AT75" i="1"/>
  <c r="AT76" i="1"/>
  <c r="AT77" i="1"/>
  <c r="AT78" i="1"/>
  <c r="AT79" i="1"/>
  <c r="AT80" i="1"/>
  <c r="AT81" i="1"/>
  <c r="AT82" i="1"/>
  <c r="AT83" i="1"/>
  <c r="AT84" i="1"/>
  <c r="AT85" i="1"/>
  <c r="AT86" i="1"/>
  <c r="AT87" i="1"/>
  <c r="AT88" i="1"/>
  <c r="AT89" i="1"/>
  <c r="AT90" i="1"/>
  <c r="AT91" i="1"/>
  <c r="AT92" i="1"/>
  <c r="AT93" i="1"/>
  <c r="AT94" i="1"/>
  <c r="AT95" i="1"/>
  <c r="AT96" i="1"/>
  <c r="AT97" i="1"/>
  <c r="AT98" i="1"/>
  <c r="AT99" i="1"/>
  <c r="AT100" i="1"/>
  <c r="AT101" i="1"/>
  <c r="AT102" i="1"/>
  <c r="AT103" i="1"/>
  <c r="AT104" i="1"/>
  <c r="AT105" i="1"/>
  <c r="AT106" i="1"/>
  <c r="AT107" i="1"/>
  <c r="AT108" i="1"/>
  <c r="AT109" i="1"/>
  <c r="AT110" i="1"/>
  <c r="AT111" i="1"/>
  <c r="AT112" i="1"/>
  <c r="AT113" i="1"/>
  <c r="AT114" i="1"/>
  <c r="AT115" i="1"/>
  <c r="AT116" i="1"/>
  <c r="AT117" i="1"/>
  <c r="AT118" i="1"/>
  <c r="AT119" i="1"/>
  <c r="AT120" i="1"/>
  <c r="AT121" i="1"/>
  <c r="AT122" i="1"/>
  <c r="AT123" i="1"/>
  <c r="AT124" i="1"/>
  <c r="AT125" i="1"/>
  <c r="AT126" i="1"/>
  <c r="AT127" i="1"/>
  <c r="AT128" i="1"/>
  <c r="AT129" i="1"/>
  <c r="AT130" i="1"/>
  <c r="AT131" i="1"/>
  <c r="AT132" i="1"/>
  <c r="AT133" i="1"/>
  <c r="AT134" i="1"/>
  <c r="AT135" i="1"/>
  <c r="AT136" i="1"/>
  <c r="AT137" i="1"/>
  <c r="AT138" i="1"/>
  <c r="AT139" i="1"/>
  <c r="AT140" i="1"/>
  <c r="AT141" i="1"/>
  <c r="AT142" i="1"/>
  <c r="AT143" i="1"/>
  <c r="AT144" i="1"/>
  <c r="AT145" i="1"/>
  <c r="AT146" i="1"/>
  <c r="AT147" i="1"/>
  <c r="AT148" i="1"/>
  <c r="AT149" i="1"/>
  <c r="AT150" i="1"/>
  <c r="AT151" i="1"/>
  <c r="AT152" i="1"/>
  <c r="AT153" i="1"/>
  <c r="AT154" i="1"/>
  <c r="AT155" i="1"/>
  <c r="AT156" i="1"/>
  <c r="AT157" i="1"/>
  <c r="AT158" i="1"/>
  <c r="AT159" i="1"/>
  <c r="AT160" i="1"/>
  <c r="AT161" i="1"/>
  <c r="AT162" i="1"/>
  <c r="AT163" i="1"/>
  <c r="AT164" i="1"/>
  <c r="AT165" i="1"/>
  <c r="AT166" i="1"/>
  <c r="AT167" i="1"/>
  <c r="AT168" i="1"/>
  <c r="AT169" i="1"/>
  <c r="AT170" i="1"/>
  <c r="AT171" i="1"/>
  <c r="AT172" i="1"/>
  <c r="AT173" i="1"/>
  <c r="AT174" i="1"/>
  <c r="AT175" i="1"/>
  <c r="AT176" i="1"/>
  <c r="AT177" i="1"/>
  <c r="AT178" i="1"/>
  <c r="AT179" i="1"/>
  <c r="AT180" i="1"/>
  <c r="AT181" i="1"/>
  <c r="AT182" i="1"/>
  <c r="AT183" i="1"/>
  <c r="AT184" i="1"/>
  <c r="AT185" i="1"/>
  <c r="AT186" i="1"/>
  <c r="AT187" i="1"/>
  <c r="AT188" i="1"/>
  <c r="AT189" i="1"/>
  <c r="AT190" i="1"/>
  <c r="AT191" i="1"/>
  <c r="AT192" i="1"/>
  <c r="AT193" i="1"/>
  <c r="AT194" i="1"/>
  <c r="AT195" i="1"/>
  <c r="AT196" i="1"/>
  <c r="AT197" i="1"/>
  <c r="AT198" i="1"/>
  <c r="AT199" i="1"/>
  <c r="AT200" i="1"/>
  <c r="AT201" i="1"/>
  <c r="AT202" i="1"/>
  <c r="AT203" i="1"/>
  <c r="AT204" i="1"/>
  <c r="AT205" i="1"/>
  <c r="AT206" i="1"/>
  <c r="AT207" i="1"/>
  <c r="AT208" i="1"/>
  <c r="AT209" i="1"/>
  <c r="AT210" i="1"/>
  <c r="AT211" i="1"/>
  <c r="AT212" i="1"/>
  <c r="AT213" i="1"/>
  <c r="AT214" i="1"/>
  <c r="AT215" i="1"/>
  <c r="AT216" i="1"/>
  <c r="AT217" i="1"/>
  <c r="AT218" i="1"/>
  <c r="AT219" i="1"/>
  <c r="AT220" i="1"/>
  <c r="AT221" i="1"/>
  <c r="AT222" i="1"/>
  <c r="AT223" i="1"/>
  <c r="AT224" i="1"/>
  <c r="AT225" i="1"/>
  <c r="AT226" i="1"/>
  <c r="AT227" i="1"/>
  <c r="AT228" i="1"/>
  <c r="AT229" i="1"/>
  <c r="AT230" i="1"/>
  <c r="AT231" i="1"/>
  <c r="AT232" i="1"/>
  <c r="AT233" i="1"/>
  <c r="AT234" i="1"/>
  <c r="AT235" i="1"/>
  <c r="AT236" i="1"/>
  <c r="AT237" i="1"/>
  <c r="AT238" i="1"/>
  <c r="AT239" i="1"/>
  <c r="AT240" i="1"/>
  <c r="AT241" i="1"/>
  <c r="AT242" i="1"/>
  <c r="AT243" i="1"/>
  <c r="AT244" i="1"/>
  <c r="AT245" i="1"/>
  <c r="AT246" i="1"/>
  <c r="AT247" i="1"/>
  <c r="AT248" i="1"/>
  <c r="AT249" i="1"/>
  <c r="AT250" i="1"/>
  <c r="AT251" i="1"/>
  <c r="AT252" i="1"/>
  <c r="AT253" i="1"/>
  <c r="AT254" i="1"/>
  <c r="AT255" i="1"/>
  <c r="AT256" i="1"/>
  <c r="AT257" i="1"/>
  <c r="AT258" i="1"/>
  <c r="AT259" i="1"/>
  <c r="AT260" i="1"/>
  <c r="AT261" i="1"/>
  <c r="AT262" i="1"/>
  <c r="AT263" i="1"/>
  <c r="AT264" i="1"/>
  <c r="AT265" i="1"/>
  <c r="AT266" i="1"/>
  <c r="AT267" i="1"/>
  <c r="AT268" i="1"/>
  <c r="AT269" i="1"/>
  <c r="AT270" i="1"/>
  <c r="AT271" i="1"/>
  <c r="AT272" i="1"/>
  <c r="AT273" i="1"/>
  <c r="AT274" i="1"/>
  <c r="AT275" i="1"/>
  <c r="AT276" i="1"/>
  <c r="AT277" i="1"/>
  <c r="AT278" i="1"/>
  <c r="AT279" i="1"/>
  <c r="AT280" i="1"/>
  <c r="AT281" i="1"/>
  <c r="AT282" i="1"/>
  <c r="AT283" i="1"/>
  <c r="AT284" i="1"/>
  <c r="AT285" i="1"/>
  <c r="AT286" i="1"/>
  <c r="AT287" i="1"/>
  <c r="AT288" i="1"/>
  <c r="AT289" i="1"/>
  <c r="AT290" i="1"/>
  <c r="AT291" i="1"/>
  <c r="AT292" i="1"/>
  <c r="AT293" i="1"/>
  <c r="AT294" i="1"/>
  <c r="AT295" i="1"/>
  <c r="AT296" i="1"/>
  <c r="AT297" i="1"/>
  <c r="AT298" i="1"/>
  <c r="AT299" i="1"/>
  <c r="AT300" i="1"/>
  <c r="AT301" i="1"/>
  <c r="AT302" i="1"/>
  <c r="AT303" i="1"/>
  <c r="AT304" i="1"/>
  <c r="AT305" i="1"/>
  <c r="AT306" i="1"/>
  <c r="AT307" i="1"/>
  <c r="AT308" i="1"/>
  <c r="AT309" i="1"/>
  <c r="AT310" i="1"/>
  <c r="AT311" i="1"/>
  <c r="AT312" i="1"/>
  <c r="AT313" i="1"/>
  <c r="AT314" i="1"/>
  <c r="AT315" i="1"/>
  <c r="AT316" i="1"/>
  <c r="AT317" i="1"/>
  <c r="AT318" i="1"/>
  <c r="AT319" i="1"/>
  <c r="AT320" i="1"/>
  <c r="AT321" i="1"/>
  <c r="AT322" i="1"/>
  <c r="AT323" i="1"/>
  <c r="AT324" i="1"/>
  <c r="AT325" i="1"/>
  <c r="AT326" i="1"/>
  <c r="AT327" i="1"/>
  <c r="AT328" i="1"/>
  <c r="AT329" i="1"/>
  <c r="AT330" i="1"/>
  <c r="AT331" i="1"/>
  <c r="AT332" i="1"/>
  <c r="AT333" i="1"/>
  <c r="AT334" i="1"/>
  <c r="AT335" i="1"/>
  <c r="AT336" i="1"/>
  <c r="AT337" i="1"/>
  <c r="AT338" i="1"/>
  <c r="AT339" i="1"/>
  <c r="AT340" i="1"/>
  <c r="AT341" i="1"/>
  <c r="AT342" i="1"/>
  <c r="AT343" i="1"/>
  <c r="AT344" i="1"/>
  <c r="AT345" i="1"/>
  <c r="AT346" i="1"/>
  <c r="AT347" i="1"/>
  <c r="AT348" i="1"/>
  <c r="AT349" i="1"/>
  <c r="AT350" i="1"/>
  <c r="AT351" i="1"/>
  <c r="AT352" i="1"/>
  <c r="AT353" i="1"/>
  <c r="AT354" i="1"/>
  <c r="AT355" i="1"/>
  <c r="AT356" i="1"/>
  <c r="AT357" i="1"/>
  <c r="AT358" i="1"/>
  <c r="AT359" i="1"/>
  <c r="AT360" i="1"/>
  <c r="AT361" i="1"/>
  <c r="AT362" i="1"/>
  <c r="AT363" i="1"/>
  <c r="AT364" i="1"/>
  <c r="AT365" i="1"/>
  <c r="AT366" i="1"/>
  <c r="AT367" i="1"/>
  <c r="AT368" i="1"/>
  <c r="AT369" i="1"/>
  <c r="AT370" i="1"/>
  <c r="AT371" i="1"/>
  <c r="AT372" i="1"/>
  <c r="AT373" i="1"/>
  <c r="AT374" i="1"/>
  <c r="AT375" i="1"/>
  <c r="AT376" i="1"/>
  <c r="AT377" i="1"/>
  <c r="AT378" i="1"/>
  <c r="AT379" i="1"/>
  <c r="AT380" i="1"/>
  <c r="AT381" i="1"/>
  <c r="AT382" i="1"/>
  <c r="AT383" i="1"/>
  <c r="AT384" i="1"/>
  <c r="AT385" i="1"/>
  <c r="AT386" i="1"/>
  <c r="AT387" i="1"/>
  <c r="AT388" i="1"/>
  <c r="AT389" i="1"/>
  <c r="AT390" i="1"/>
  <c r="AT391" i="1"/>
  <c r="AT392" i="1"/>
  <c r="AT393" i="1"/>
  <c r="AT394" i="1"/>
  <c r="AT395" i="1"/>
  <c r="AT396" i="1"/>
  <c r="AT397" i="1"/>
  <c r="AT398" i="1"/>
  <c r="AT399" i="1"/>
  <c r="AT400" i="1"/>
  <c r="AT401" i="1"/>
  <c r="AT402" i="1"/>
  <c r="AT403" i="1"/>
  <c r="AT404" i="1"/>
  <c r="AT405" i="1"/>
  <c r="AT406" i="1"/>
  <c r="AT407" i="1"/>
  <c r="AT408" i="1"/>
  <c r="AT409" i="1"/>
  <c r="AT410" i="1"/>
  <c r="AT411" i="1"/>
  <c r="AT412" i="1"/>
  <c r="AT413" i="1"/>
  <c r="AT414" i="1"/>
  <c r="AT415" i="1"/>
  <c r="AT416" i="1"/>
  <c r="AT417" i="1"/>
  <c r="AT418" i="1"/>
  <c r="AT419" i="1"/>
  <c r="AT420" i="1"/>
  <c r="AT421" i="1"/>
  <c r="AT422" i="1"/>
  <c r="AT423" i="1"/>
  <c r="AT424" i="1"/>
  <c r="AT425" i="1"/>
  <c r="AT426" i="1"/>
  <c r="AT427" i="1"/>
  <c r="AT428" i="1"/>
  <c r="AT429" i="1"/>
  <c r="AT430" i="1"/>
  <c r="AT431" i="1"/>
  <c r="AT432" i="1"/>
  <c r="AT433" i="1"/>
  <c r="AT434" i="1"/>
  <c r="AT435" i="1"/>
  <c r="AT436" i="1"/>
  <c r="AT437" i="1"/>
  <c r="AT438" i="1"/>
  <c r="AT439" i="1"/>
  <c r="AT440" i="1"/>
  <c r="AT441" i="1"/>
  <c r="AT442" i="1"/>
  <c r="AT443" i="1"/>
  <c r="AT444" i="1"/>
  <c r="AT445" i="1"/>
  <c r="AT446" i="1"/>
  <c r="AT447" i="1"/>
  <c r="AT448" i="1"/>
  <c r="AT449" i="1"/>
  <c r="AT450" i="1"/>
  <c r="AT451" i="1"/>
  <c r="AT452" i="1"/>
  <c r="AT453" i="1"/>
  <c r="AT454" i="1"/>
  <c r="AT455" i="1"/>
  <c r="AT456" i="1"/>
  <c r="AT457" i="1"/>
  <c r="AT458" i="1"/>
  <c r="AT459" i="1"/>
  <c r="AT460" i="1"/>
  <c r="AT461" i="1"/>
  <c r="AT462" i="1"/>
  <c r="AT463" i="1"/>
  <c r="AT464" i="1"/>
  <c r="AT465" i="1"/>
  <c r="AT466" i="1"/>
  <c r="AT467" i="1"/>
  <c r="AT468" i="1"/>
  <c r="AT469" i="1"/>
  <c r="AT470" i="1"/>
  <c r="AT471" i="1"/>
  <c r="AT472" i="1"/>
  <c r="AT473" i="1"/>
  <c r="AT474" i="1"/>
  <c r="AT475" i="1"/>
  <c r="AT476" i="1"/>
  <c r="AT477" i="1"/>
  <c r="AT478" i="1"/>
  <c r="AS9" i="1"/>
  <c r="AS10" i="1"/>
  <c r="AS11" i="1"/>
  <c r="AS12" i="1"/>
  <c r="AS13" i="1"/>
  <c r="AS14" i="1"/>
  <c r="AS15" i="1"/>
  <c r="AS16" i="1"/>
  <c r="AS17" i="1"/>
  <c r="AS18" i="1"/>
  <c r="AS19" i="1"/>
  <c r="AS20" i="1"/>
  <c r="AS21" i="1"/>
  <c r="AS22" i="1"/>
  <c r="AS23" i="1"/>
  <c r="AS24" i="1"/>
  <c r="AS25" i="1"/>
  <c r="AS26" i="1"/>
  <c r="AS27" i="1"/>
  <c r="AS28" i="1"/>
  <c r="AS29" i="1"/>
  <c r="AS30" i="1"/>
  <c r="AS31" i="1"/>
  <c r="AS32" i="1"/>
  <c r="AS33" i="1"/>
  <c r="AS34" i="1"/>
  <c r="AS35" i="1"/>
  <c r="AS36" i="1"/>
  <c r="AS37" i="1"/>
  <c r="AS38" i="1"/>
  <c r="AS39" i="1"/>
  <c r="AS40" i="1"/>
  <c r="AS41" i="1"/>
  <c r="AS42" i="1"/>
  <c r="AS43" i="1"/>
  <c r="AS44" i="1"/>
  <c r="AS45" i="1"/>
  <c r="AS46" i="1"/>
  <c r="AS47" i="1"/>
  <c r="AS48" i="1"/>
  <c r="AS49" i="1"/>
  <c r="AS50" i="1"/>
  <c r="AS51" i="1"/>
  <c r="AS52" i="1"/>
  <c r="AS53" i="1"/>
  <c r="AS54" i="1"/>
  <c r="AS55" i="1"/>
  <c r="AS56" i="1"/>
  <c r="AS57" i="1"/>
  <c r="AS58" i="1"/>
  <c r="AS59" i="1"/>
  <c r="AS60" i="1"/>
  <c r="AS61" i="1"/>
  <c r="AS62" i="1"/>
  <c r="AS63" i="1"/>
  <c r="AS64" i="1"/>
  <c r="AS65" i="1"/>
  <c r="AS66" i="1"/>
  <c r="AS67" i="1"/>
  <c r="AS68" i="1"/>
  <c r="AS69" i="1"/>
  <c r="AS70" i="1"/>
  <c r="AS71" i="1"/>
  <c r="AS72" i="1"/>
  <c r="AS73" i="1"/>
  <c r="AS74" i="1"/>
  <c r="AS75" i="1"/>
  <c r="AS76" i="1"/>
  <c r="AS77" i="1"/>
  <c r="AS78" i="1"/>
  <c r="AS79" i="1"/>
  <c r="AS80" i="1"/>
  <c r="AS81" i="1"/>
  <c r="AS82" i="1"/>
  <c r="AS83" i="1"/>
  <c r="AS84" i="1"/>
  <c r="AS85" i="1"/>
  <c r="AS86" i="1"/>
  <c r="AS87" i="1"/>
  <c r="AS88" i="1"/>
  <c r="AS89" i="1"/>
  <c r="AS90" i="1"/>
  <c r="AS91" i="1"/>
  <c r="AS92" i="1"/>
  <c r="AS93" i="1"/>
  <c r="AS94" i="1"/>
  <c r="AS95" i="1"/>
  <c r="AS96" i="1"/>
  <c r="AS97" i="1"/>
  <c r="AS98" i="1"/>
  <c r="AS99" i="1"/>
  <c r="AS100" i="1"/>
  <c r="AS101" i="1"/>
  <c r="AS102" i="1"/>
  <c r="AS103" i="1"/>
  <c r="AS104" i="1"/>
  <c r="AS105" i="1"/>
  <c r="AS106" i="1"/>
  <c r="AS107" i="1"/>
  <c r="AS108" i="1"/>
  <c r="AS109" i="1"/>
  <c r="AS110" i="1"/>
  <c r="AS111" i="1"/>
  <c r="AS112" i="1"/>
  <c r="AS113" i="1"/>
  <c r="AS114" i="1"/>
  <c r="AS115" i="1"/>
  <c r="AS116" i="1"/>
  <c r="AS117" i="1"/>
  <c r="AS118" i="1"/>
  <c r="AS119" i="1"/>
  <c r="AS120" i="1"/>
  <c r="AS121" i="1"/>
  <c r="AS122" i="1"/>
  <c r="AS123" i="1"/>
  <c r="AS124" i="1"/>
  <c r="AS125" i="1"/>
  <c r="AS126" i="1"/>
  <c r="AS127" i="1"/>
  <c r="AS128" i="1"/>
  <c r="AS129" i="1"/>
  <c r="AS130" i="1"/>
  <c r="AS131" i="1"/>
  <c r="AS132" i="1"/>
  <c r="AS133" i="1"/>
  <c r="AS134" i="1"/>
  <c r="AS135" i="1"/>
  <c r="AS136" i="1"/>
  <c r="AS137" i="1"/>
  <c r="AS138" i="1"/>
  <c r="AS139" i="1"/>
  <c r="AS140" i="1"/>
  <c r="AS141" i="1"/>
  <c r="AS142" i="1"/>
  <c r="AS143" i="1"/>
  <c r="AS144" i="1"/>
  <c r="AS145" i="1"/>
  <c r="AS146" i="1"/>
  <c r="AS147" i="1"/>
  <c r="AS148" i="1"/>
  <c r="AS149" i="1"/>
  <c r="AS150" i="1"/>
  <c r="AS151" i="1"/>
  <c r="AS152" i="1"/>
  <c r="AS153" i="1"/>
  <c r="AS154" i="1"/>
  <c r="AS155" i="1"/>
  <c r="AS156" i="1"/>
  <c r="AS157" i="1"/>
  <c r="AS158" i="1"/>
  <c r="AS159" i="1"/>
  <c r="AS160" i="1"/>
  <c r="AS161" i="1"/>
  <c r="AS162" i="1"/>
  <c r="AS163" i="1"/>
  <c r="AS164" i="1"/>
  <c r="AS165" i="1"/>
  <c r="AS166" i="1"/>
  <c r="AS167" i="1"/>
  <c r="AS168" i="1"/>
  <c r="AS169" i="1"/>
  <c r="AS170" i="1"/>
  <c r="AS171" i="1"/>
  <c r="AS172" i="1"/>
  <c r="AS173" i="1"/>
  <c r="AS174" i="1"/>
  <c r="AS175" i="1"/>
  <c r="AS176" i="1"/>
  <c r="AS177" i="1"/>
  <c r="AS178" i="1"/>
  <c r="AS179" i="1"/>
  <c r="AS180" i="1"/>
  <c r="AS181" i="1"/>
  <c r="AS182" i="1"/>
  <c r="AS183" i="1"/>
  <c r="AS184" i="1"/>
  <c r="AS185" i="1"/>
  <c r="AS186" i="1"/>
  <c r="AS187" i="1"/>
  <c r="AS188" i="1"/>
  <c r="AS189" i="1"/>
  <c r="AS190" i="1"/>
  <c r="AS191" i="1"/>
  <c r="AS192" i="1"/>
  <c r="AS193" i="1"/>
  <c r="AS194" i="1"/>
  <c r="AS195" i="1"/>
  <c r="AS196" i="1"/>
  <c r="AS197" i="1"/>
  <c r="AS198" i="1"/>
  <c r="AS199" i="1"/>
  <c r="AS200" i="1"/>
  <c r="AS201" i="1"/>
  <c r="AS202" i="1"/>
  <c r="AS203" i="1"/>
  <c r="AS204" i="1"/>
  <c r="AS205" i="1"/>
  <c r="AS206" i="1"/>
  <c r="AS207" i="1"/>
  <c r="AS208" i="1"/>
  <c r="AS209" i="1"/>
  <c r="AS210" i="1"/>
  <c r="AS211" i="1"/>
  <c r="AS212" i="1"/>
  <c r="AS213" i="1"/>
  <c r="AS214" i="1"/>
  <c r="AS215" i="1"/>
  <c r="AS216" i="1"/>
  <c r="AS217" i="1"/>
  <c r="AS218" i="1"/>
  <c r="AS219" i="1"/>
  <c r="AS220" i="1"/>
  <c r="AS221" i="1"/>
  <c r="AS222" i="1"/>
  <c r="AS223" i="1"/>
  <c r="AS224" i="1"/>
  <c r="AS225" i="1"/>
  <c r="AS226" i="1"/>
  <c r="AS227" i="1"/>
  <c r="AS228" i="1"/>
  <c r="AS229" i="1"/>
  <c r="AS230" i="1"/>
  <c r="AS231" i="1"/>
  <c r="AS232" i="1"/>
  <c r="AS233" i="1"/>
  <c r="AS234" i="1"/>
  <c r="AS235" i="1"/>
  <c r="AS236" i="1"/>
  <c r="AS237" i="1"/>
  <c r="AS238" i="1"/>
  <c r="AS239" i="1"/>
  <c r="AS240" i="1"/>
  <c r="AS241" i="1"/>
  <c r="AS242" i="1"/>
  <c r="AS243" i="1"/>
  <c r="AS244" i="1"/>
  <c r="AS245" i="1"/>
  <c r="AS246" i="1"/>
  <c r="AS247" i="1"/>
  <c r="AS248" i="1"/>
  <c r="AS249" i="1"/>
  <c r="AS250" i="1"/>
  <c r="AS251" i="1"/>
  <c r="AS252" i="1"/>
  <c r="AS253" i="1"/>
  <c r="AS254" i="1"/>
  <c r="AS255" i="1"/>
  <c r="AS256" i="1"/>
  <c r="AS257" i="1"/>
  <c r="AS258" i="1"/>
  <c r="AS259" i="1"/>
  <c r="AS260" i="1"/>
  <c r="AS261" i="1"/>
  <c r="AS262" i="1"/>
  <c r="AS263" i="1"/>
  <c r="AS264" i="1"/>
  <c r="AS265" i="1"/>
  <c r="AS266" i="1"/>
  <c r="AS267" i="1"/>
  <c r="AS268" i="1"/>
  <c r="AS269" i="1"/>
  <c r="AS270" i="1"/>
  <c r="AS271" i="1"/>
  <c r="AS272" i="1"/>
  <c r="AS273" i="1"/>
  <c r="AS274" i="1"/>
  <c r="AS275" i="1"/>
  <c r="AS276" i="1"/>
  <c r="AS277" i="1"/>
  <c r="AS278" i="1"/>
  <c r="AS279" i="1"/>
  <c r="AS280" i="1"/>
  <c r="AS281" i="1"/>
  <c r="AS282" i="1"/>
  <c r="AS283" i="1"/>
  <c r="AS284" i="1"/>
  <c r="AS285" i="1"/>
  <c r="AS286" i="1"/>
  <c r="AS287" i="1"/>
  <c r="AS288" i="1"/>
  <c r="AS289" i="1"/>
  <c r="AS290" i="1"/>
  <c r="AS291" i="1"/>
  <c r="AS292" i="1"/>
  <c r="AS293" i="1"/>
  <c r="AS294" i="1"/>
  <c r="AS295" i="1"/>
  <c r="AS296" i="1"/>
  <c r="AS297" i="1"/>
  <c r="AS298" i="1"/>
  <c r="AS299" i="1"/>
  <c r="AS300" i="1"/>
  <c r="AS301" i="1"/>
  <c r="AS302" i="1"/>
  <c r="AS303" i="1"/>
  <c r="AS304" i="1"/>
  <c r="AS305" i="1"/>
  <c r="AS306" i="1"/>
  <c r="AS307" i="1"/>
  <c r="AS308" i="1"/>
  <c r="AS309" i="1"/>
  <c r="AS310" i="1"/>
  <c r="AS311" i="1"/>
  <c r="AS312" i="1"/>
  <c r="AS313" i="1"/>
  <c r="AS314" i="1"/>
  <c r="AS315" i="1"/>
  <c r="AS316" i="1"/>
  <c r="AS317" i="1"/>
  <c r="AS318" i="1"/>
  <c r="AS319" i="1"/>
  <c r="AS320" i="1"/>
  <c r="AS321" i="1"/>
  <c r="AS322" i="1"/>
  <c r="AS323" i="1"/>
  <c r="AS324" i="1"/>
  <c r="AS325" i="1"/>
  <c r="AS326" i="1"/>
  <c r="AS327" i="1"/>
  <c r="AS328" i="1"/>
  <c r="AS329" i="1"/>
  <c r="AS330" i="1"/>
  <c r="AS331" i="1"/>
  <c r="AS332" i="1"/>
  <c r="AS333" i="1"/>
  <c r="AS334" i="1"/>
  <c r="AS335" i="1"/>
  <c r="AS336" i="1"/>
  <c r="AS337" i="1"/>
  <c r="AS338" i="1"/>
  <c r="AS339" i="1"/>
  <c r="AS340" i="1"/>
  <c r="AS341" i="1"/>
  <c r="AS342" i="1"/>
  <c r="AS343" i="1"/>
  <c r="AS344" i="1"/>
  <c r="AS345" i="1"/>
  <c r="AS346" i="1"/>
  <c r="AS347" i="1"/>
  <c r="AS348" i="1"/>
  <c r="AS349" i="1"/>
  <c r="AS350" i="1"/>
  <c r="AS351" i="1"/>
  <c r="AS352" i="1"/>
  <c r="AS353" i="1"/>
  <c r="AS354" i="1"/>
  <c r="AS355" i="1"/>
  <c r="AS356" i="1"/>
  <c r="AS357" i="1"/>
  <c r="AS358" i="1"/>
  <c r="AS359" i="1"/>
  <c r="AS360" i="1"/>
  <c r="AS361" i="1"/>
  <c r="AS362" i="1"/>
  <c r="AS363" i="1"/>
  <c r="AS364" i="1"/>
  <c r="AS365" i="1"/>
  <c r="AS366" i="1"/>
  <c r="AS367" i="1"/>
  <c r="AS368" i="1"/>
  <c r="AS369" i="1"/>
  <c r="AS370" i="1"/>
  <c r="AS371" i="1"/>
  <c r="AS372" i="1"/>
  <c r="AS373" i="1"/>
  <c r="AS374" i="1"/>
  <c r="AS375" i="1"/>
  <c r="AS376" i="1"/>
  <c r="AS377" i="1"/>
  <c r="AS378" i="1"/>
  <c r="AS379" i="1"/>
  <c r="AS380" i="1"/>
  <c r="AS381" i="1"/>
  <c r="AS382" i="1"/>
  <c r="AS383" i="1"/>
  <c r="AS384" i="1"/>
  <c r="AS385" i="1"/>
  <c r="AS386" i="1"/>
  <c r="AS387" i="1"/>
  <c r="AS388" i="1"/>
  <c r="AS389" i="1"/>
  <c r="AS390" i="1"/>
  <c r="AS391" i="1"/>
  <c r="AS392" i="1"/>
  <c r="AS393" i="1"/>
  <c r="AS394" i="1"/>
  <c r="AS395" i="1"/>
  <c r="AS396" i="1"/>
  <c r="AS397" i="1"/>
  <c r="AS398" i="1"/>
  <c r="AS399" i="1"/>
  <c r="AS400" i="1"/>
  <c r="AS401" i="1"/>
  <c r="AS402" i="1"/>
  <c r="AS403" i="1"/>
  <c r="AS404" i="1"/>
  <c r="AS405" i="1"/>
  <c r="AS406" i="1"/>
  <c r="AS407" i="1"/>
  <c r="AS408" i="1"/>
  <c r="AS409" i="1"/>
  <c r="AS410" i="1"/>
  <c r="AS411" i="1"/>
  <c r="AS412" i="1"/>
  <c r="AS413" i="1"/>
  <c r="AS414" i="1"/>
  <c r="AS415" i="1"/>
  <c r="AS416" i="1"/>
  <c r="AS417" i="1"/>
  <c r="AS418" i="1"/>
  <c r="AS419" i="1"/>
  <c r="AS420" i="1"/>
  <c r="AS421" i="1"/>
  <c r="AS422" i="1"/>
  <c r="AS423" i="1"/>
  <c r="AS424" i="1"/>
  <c r="AS425" i="1"/>
  <c r="AS426" i="1"/>
  <c r="AS427" i="1"/>
  <c r="AS428" i="1"/>
  <c r="AS429" i="1"/>
  <c r="AS430" i="1"/>
  <c r="AS431" i="1"/>
  <c r="AS432" i="1"/>
  <c r="AS433" i="1"/>
  <c r="AS434" i="1"/>
  <c r="AS435" i="1"/>
  <c r="AS436" i="1"/>
  <c r="AS437" i="1"/>
  <c r="AS438" i="1"/>
  <c r="AS439" i="1"/>
  <c r="AS440" i="1"/>
  <c r="AS441" i="1"/>
  <c r="AS442" i="1"/>
  <c r="AS443" i="1"/>
  <c r="AS444" i="1"/>
  <c r="AS445" i="1"/>
  <c r="AS446" i="1"/>
  <c r="AS447" i="1"/>
  <c r="AS448" i="1"/>
  <c r="AS449" i="1"/>
  <c r="AS450" i="1"/>
  <c r="AS451" i="1"/>
  <c r="AS452" i="1"/>
  <c r="AS453" i="1"/>
  <c r="AS454" i="1"/>
  <c r="AS455" i="1"/>
  <c r="AS456" i="1"/>
  <c r="AS457" i="1"/>
  <c r="AS458" i="1"/>
  <c r="AS459" i="1"/>
  <c r="AS460" i="1"/>
  <c r="AS461" i="1"/>
  <c r="AS462" i="1"/>
  <c r="AS463" i="1"/>
  <c r="AS464" i="1"/>
  <c r="AS465" i="1"/>
  <c r="AS466" i="1"/>
  <c r="AS467" i="1"/>
  <c r="AS468" i="1"/>
  <c r="AS469" i="1"/>
  <c r="AS470" i="1"/>
  <c r="AS471" i="1"/>
  <c r="AS472" i="1"/>
  <c r="AS473" i="1"/>
  <c r="AS474" i="1"/>
  <c r="AS475" i="1"/>
  <c r="AS476" i="1"/>
  <c r="AS477" i="1"/>
  <c r="AS478" i="1"/>
  <c r="AG9" i="1"/>
  <c r="AH9" i="1"/>
  <c r="AG10" i="1"/>
  <c r="AH10" i="1"/>
  <c r="AG11" i="1"/>
  <c r="AH11" i="1"/>
  <c r="AG12" i="1"/>
  <c r="AH12" i="1"/>
  <c r="AG13" i="1"/>
  <c r="AH13" i="1"/>
  <c r="AG14" i="1"/>
  <c r="AH14" i="1"/>
  <c r="AG15" i="1"/>
  <c r="AH15" i="1"/>
  <c r="AG16" i="1"/>
  <c r="AH16" i="1"/>
  <c r="AG17" i="1"/>
  <c r="AH17" i="1"/>
  <c r="AG18" i="1"/>
  <c r="AH18" i="1"/>
  <c r="AG19" i="1"/>
  <c r="AH19" i="1"/>
  <c r="AG20" i="1"/>
  <c r="AH20" i="1"/>
  <c r="AG21" i="1"/>
  <c r="AH21" i="1"/>
  <c r="AG22" i="1"/>
  <c r="AH22" i="1"/>
  <c r="AG23" i="1"/>
  <c r="AH23" i="1"/>
  <c r="AG24" i="1"/>
  <c r="AH24" i="1"/>
  <c r="AG25" i="1"/>
  <c r="AH25" i="1"/>
  <c r="AG26" i="1"/>
  <c r="AH26" i="1"/>
  <c r="AG27" i="1"/>
  <c r="AH27" i="1"/>
  <c r="AG28" i="1"/>
  <c r="AH28" i="1"/>
  <c r="AG29" i="1"/>
  <c r="AH29" i="1"/>
  <c r="AG30" i="1"/>
  <c r="AH30" i="1"/>
  <c r="AG31" i="1"/>
  <c r="AH31" i="1"/>
  <c r="AG32" i="1"/>
  <c r="AH32" i="1"/>
  <c r="AG33" i="1"/>
  <c r="AH33" i="1"/>
  <c r="AG34" i="1"/>
  <c r="AH34" i="1"/>
  <c r="AG35" i="1"/>
  <c r="AH35" i="1"/>
  <c r="AG36" i="1"/>
  <c r="AH36" i="1"/>
  <c r="AG37" i="1"/>
  <c r="AH37" i="1"/>
  <c r="AG38" i="1"/>
  <c r="AH38" i="1"/>
  <c r="AG39" i="1"/>
  <c r="AH39" i="1"/>
  <c r="AG40" i="1"/>
  <c r="AH40" i="1"/>
  <c r="AG41" i="1"/>
  <c r="AH41" i="1"/>
  <c r="AG42" i="1"/>
  <c r="AH42" i="1"/>
  <c r="AG43" i="1"/>
  <c r="AH43" i="1"/>
  <c r="AG44" i="1"/>
  <c r="AH44" i="1"/>
  <c r="AG45" i="1"/>
  <c r="AH45" i="1"/>
  <c r="AG46" i="1"/>
  <c r="AH46" i="1"/>
  <c r="AG47" i="1"/>
  <c r="AH47" i="1"/>
  <c r="AG48" i="1"/>
  <c r="AH48" i="1"/>
  <c r="AG49" i="1"/>
  <c r="AH49" i="1"/>
  <c r="AG50" i="1"/>
  <c r="AH50" i="1"/>
  <c r="AG51" i="1"/>
  <c r="AH51" i="1"/>
  <c r="AG52" i="1"/>
  <c r="AH52" i="1"/>
  <c r="AG53" i="1"/>
  <c r="AH53" i="1"/>
  <c r="AG54" i="1"/>
  <c r="AH54" i="1"/>
  <c r="AG55" i="1"/>
  <c r="AH55" i="1"/>
  <c r="AG56" i="1"/>
  <c r="AH56" i="1"/>
  <c r="AG57" i="1"/>
  <c r="AH57" i="1"/>
  <c r="AG58" i="1"/>
  <c r="AH58" i="1"/>
  <c r="AG59" i="1"/>
  <c r="AH59" i="1"/>
  <c r="AG60" i="1"/>
  <c r="AH60" i="1"/>
  <c r="AG61" i="1"/>
  <c r="AH61" i="1"/>
  <c r="AG62" i="1"/>
  <c r="AH62" i="1"/>
  <c r="AG63" i="1"/>
  <c r="AH63" i="1"/>
  <c r="AG64" i="1"/>
  <c r="AH64" i="1"/>
  <c r="AG65" i="1"/>
  <c r="AH65" i="1"/>
  <c r="AG66" i="1"/>
  <c r="AH66" i="1"/>
  <c r="AG67" i="1"/>
  <c r="AH67" i="1"/>
  <c r="AG68" i="1"/>
  <c r="AH68" i="1"/>
  <c r="AG69" i="1"/>
  <c r="AH69" i="1"/>
  <c r="AG70" i="1"/>
  <c r="AH70" i="1"/>
  <c r="AG71" i="1"/>
  <c r="AH71" i="1"/>
  <c r="AG72" i="1"/>
  <c r="AH72" i="1"/>
  <c r="AG73" i="1"/>
  <c r="AH73" i="1"/>
  <c r="AG74" i="1"/>
  <c r="AH74" i="1"/>
  <c r="AG75" i="1"/>
  <c r="AH75" i="1"/>
  <c r="AG76" i="1"/>
  <c r="AH76" i="1"/>
  <c r="AG77" i="1"/>
  <c r="AH77" i="1"/>
  <c r="AG78" i="1"/>
  <c r="AH78" i="1"/>
  <c r="AG79" i="1"/>
  <c r="AH79" i="1"/>
  <c r="AG80" i="1"/>
  <c r="AH80" i="1"/>
  <c r="AG81" i="1"/>
  <c r="AH81" i="1"/>
  <c r="AG82" i="1"/>
  <c r="AH82" i="1"/>
  <c r="AG83" i="1"/>
  <c r="AH83" i="1"/>
  <c r="AG84" i="1"/>
  <c r="AH84" i="1"/>
  <c r="AG85" i="1"/>
  <c r="AH85" i="1"/>
  <c r="AG86" i="1"/>
  <c r="AH86" i="1"/>
  <c r="AG87" i="1"/>
  <c r="AH87" i="1"/>
  <c r="AG88" i="1"/>
  <c r="AH88" i="1"/>
  <c r="AG89" i="1"/>
  <c r="AH89" i="1"/>
  <c r="AG90" i="1"/>
  <c r="AH90" i="1"/>
  <c r="AG91" i="1"/>
  <c r="AH91" i="1"/>
  <c r="AG92" i="1"/>
  <c r="AH92" i="1"/>
  <c r="AG93" i="1"/>
  <c r="AH93" i="1"/>
  <c r="AG94" i="1"/>
  <c r="AH94" i="1"/>
  <c r="AG95" i="1"/>
  <c r="AH95" i="1"/>
  <c r="AG96" i="1"/>
  <c r="AH96" i="1"/>
  <c r="AG97" i="1"/>
  <c r="AH97" i="1"/>
  <c r="AG98" i="1"/>
  <c r="AH98" i="1"/>
  <c r="AG99" i="1"/>
  <c r="AH99" i="1"/>
  <c r="AG100" i="1"/>
  <c r="AH100" i="1"/>
  <c r="AG101" i="1"/>
  <c r="AH101" i="1"/>
  <c r="AG102" i="1"/>
  <c r="AH102" i="1"/>
  <c r="AG103" i="1"/>
  <c r="AH103" i="1"/>
  <c r="AG104" i="1"/>
  <c r="AH104" i="1"/>
  <c r="AG105" i="1"/>
  <c r="AH105" i="1"/>
  <c r="AG106" i="1"/>
  <c r="AH106" i="1"/>
  <c r="AG107" i="1"/>
  <c r="AH107" i="1"/>
  <c r="AG108" i="1"/>
  <c r="AH108" i="1"/>
  <c r="AG109" i="1"/>
  <c r="AH109" i="1"/>
  <c r="AG110" i="1"/>
  <c r="AH110" i="1"/>
  <c r="AG111" i="1"/>
  <c r="AH111" i="1"/>
  <c r="AG112" i="1"/>
  <c r="AH112" i="1"/>
  <c r="AG113" i="1"/>
  <c r="AH113" i="1"/>
  <c r="AG114" i="1"/>
  <c r="AH114" i="1"/>
  <c r="AG115" i="1"/>
  <c r="AH115" i="1"/>
  <c r="AG116" i="1"/>
  <c r="AH116" i="1"/>
  <c r="AG117" i="1"/>
  <c r="AH117" i="1"/>
  <c r="AG118" i="1"/>
  <c r="AH118" i="1"/>
  <c r="AG119" i="1"/>
  <c r="AH119" i="1"/>
  <c r="AG120" i="1"/>
  <c r="AH120" i="1"/>
  <c r="AG121" i="1"/>
  <c r="AH121" i="1"/>
  <c r="AG122" i="1"/>
  <c r="AH122" i="1"/>
  <c r="AG123" i="1"/>
  <c r="AH123" i="1"/>
  <c r="AG124" i="1"/>
  <c r="AH124" i="1"/>
  <c r="AG125" i="1"/>
  <c r="AH125" i="1"/>
  <c r="AG126" i="1"/>
  <c r="AH126" i="1"/>
  <c r="AG127" i="1"/>
  <c r="AH127" i="1"/>
  <c r="AG128" i="1"/>
  <c r="AH128" i="1"/>
  <c r="AG129" i="1"/>
  <c r="AH129" i="1"/>
  <c r="AG130" i="1"/>
  <c r="AH130" i="1"/>
  <c r="AG131" i="1"/>
  <c r="AH131" i="1"/>
  <c r="AG132" i="1"/>
  <c r="AH132" i="1"/>
  <c r="AG133" i="1"/>
  <c r="AH133" i="1"/>
  <c r="AG134" i="1"/>
  <c r="AH134" i="1"/>
  <c r="AG135" i="1"/>
  <c r="AH135" i="1"/>
  <c r="AG136" i="1"/>
  <c r="AH136" i="1"/>
  <c r="AG137" i="1"/>
  <c r="AH137" i="1"/>
  <c r="AG138" i="1"/>
  <c r="AH138" i="1"/>
  <c r="AG139" i="1"/>
  <c r="AH139" i="1"/>
  <c r="AG140" i="1"/>
  <c r="AH140" i="1"/>
  <c r="AG141" i="1"/>
  <c r="AH141" i="1"/>
  <c r="AG142" i="1"/>
  <c r="AH142" i="1"/>
  <c r="AG143" i="1"/>
  <c r="AH143" i="1"/>
  <c r="AG144" i="1"/>
  <c r="AH144" i="1"/>
  <c r="AG145" i="1"/>
  <c r="AH145" i="1"/>
  <c r="AG146" i="1"/>
  <c r="AH146" i="1"/>
  <c r="AG147" i="1"/>
  <c r="AH147" i="1"/>
  <c r="AG148" i="1"/>
  <c r="AH148" i="1"/>
  <c r="AG149" i="1"/>
  <c r="AH149" i="1"/>
  <c r="AG150" i="1"/>
  <c r="AH150" i="1"/>
  <c r="AG151" i="1"/>
  <c r="AH151" i="1"/>
  <c r="AG152" i="1"/>
  <c r="AH152" i="1"/>
  <c r="AG153" i="1"/>
  <c r="AH153" i="1"/>
  <c r="AG154" i="1"/>
  <c r="AH154" i="1"/>
  <c r="AG155" i="1"/>
  <c r="AH155" i="1"/>
  <c r="AG156" i="1"/>
  <c r="AH156" i="1"/>
  <c r="AG157" i="1"/>
  <c r="AH157" i="1"/>
  <c r="AG158" i="1"/>
  <c r="AH158" i="1"/>
  <c r="AG159" i="1"/>
  <c r="AH159" i="1"/>
  <c r="AG160" i="1"/>
  <c r="AH160" i="1"/>
  <c r="AG161" i="1"/>
  <c r="AH161" i="1"/>
  <c r="AG162" i="1"/>
  <c r="AH162" i="1"/>
  <c r="AG163" i="1"/>
  <c r="AH163" i="1"/>
  <c r="AG164" i="1"/>
  <c r="AH164" i="1"/>
  <c r="AG165" i="1"/>
  <c r="AH165" i="1"/>
  <c r="AG166" i="1"/>
  <c r="AH166" i="1"/>
  <c r="AG167" i="1"/>
  <c r="AH167" i="1"/>
  <c r="AG168" i="1"/>
  <c r="AH168" i="1"/>
  <c r="AG169" i="1"/>
  <c r="AH169" i="1"/>
  <c r="AG170" i="1"/>
  <c r="AH170" i="1"/>
  <c r="AG171" i="1"/>
  <c r="AH171" i="1"/>
  <c r="AG172" i="1"/>
  <c r="AH172" i="1"/>
  <c r="AG173" i="1"/>
  <c r="AH173" i="1"/>
  <c r="AG174" i="1"/>
  <c r="AH174" i="1"/>
  <c r="AG175" i="1"/>
  <c r="AH175" i="1"/>
  <c r="AG176" i="1"/>
  <c r="AH176" i="1"/>
  <c r="AG177" i="1"/>
  <c r="AH177" i="1"/>
  <c r="AG178" i="1"/>
  <c r="AH178" i="1"/>
  <c r="AG179" i="1"/>
  <c r="AH179" i="1"/>
  <c r="AG180" i="1"/>
  <c r="AH180" i="1"/>
  <c r="AG181" i="1"/>
  <c r="AH181" i="1"/>
  <c r="AG182" i="1"/>
  <c r="AH182" i="1"/>
  <c r="AG183" i="1"/>
  <c r="AH183" i="1"/>
  <c r="AG184" i="1"/>
  <c r="AH184" i="1"/>
  <c r="AG185" i="1"/>
  <c r="AH185" i="1"/>
  <c r="AG186" i="1"/>
  <c r="AH186" i="1"/>
  <c r="AG187" i="1"/>
  <c r="AH187" i="1"/>
  <c r="AG188" i="1"/>
  <c r="AH188" i="1"/>
  <c r="AG189" i="1"/>
  <c r="AH189" i="1"/>
  <c r="AG190" i="1"/>
  <c r="AH190" i="1"/>
  <c r="AG191" i="1"/>
  <c r="AH191" i="1"/>
  <c r="AG192" i="1"/>
  <c r="AH192" i="1"/>
  <c r="AG193" i="1"/>
  <c r="AH193" i="1"/>
  <c r="AG194" i="1"/>
  <c r="AH194" i="1"/>
  <c r="AG195" i="1"/>
  <c r="AH195" i="1"/>
  <c r="AG196" i="1"/>
  <c r="AH196" i="1"/>
  <c r="AG197" i="1"/>
  <c r="AH197" i="1"/>
  <c r="AG198" i="1"/>
  <c r="AH198" i="1"/>
  <c r="AG199" i="1"/>
  <c r="AH199" i="1"/>
  <c r="AG200" i="1"/>
  <c r="AH200" i="1"/>
  <c r="AG201" i="1"/>
  <c r="AH201" i="1"/>
  <c r="AG202" i="1"/>
  <c r="AH202" i="1"/>
  <c r="AG203" i="1"/>
  <c r="AH203" i="1"/>
  <c r="AG204" i="1"/>
  <c r="AH204" i="1"/>
  <c r="AG205" i="1"/>
  <c r="AH205" i="1"/>
  <c r="AG206" i="1"/>
  <c r="AH206" i="1"/>
  <c r="AG207" i="1"/>
  <c r="AH207" i="1"/>
  <c r="AG208" i="1"/>
  <c r="AH208" i="1"/>
  <c r="AG209" i="1"/>
  <c r="AH209" i="1"/>
  <c r="AG210" i="1"/>
  <c r="AH210" i="1"/>
  <c r="AG211" i="1"/>
  <c r="AH211" i="1"/>
  <c r="AG212" i="1"/>
  <c r="AH212" i="1"/>
  <c r="AG213" i="1"/>
  <c r="AH213" i="1"/>
  <c r="AG214" i="1"/>
  <c r="AH214" i="1"/>
  <c r="AG215" i="1"/>
  <c r="AH215" i="1"/>
  <c r="AG216" i="1"/>
  <c r="AH216" i="1"/>
  <c r="AG217" i="1"/>
  <c r="AH217" i="1"/>
  <c r="AG218" i="1"/>
  <c r="AH218" i="1"/>
  <c r="AG219" i="1"/>
  <c r="AH219" i="1"/>
  <c r="AG220" i="1"/>
  <c r="AH220" i="1"/>
  <c r="AG221" i="1"/>
  <c r="AH221" i="1"/>
  <c r="AG222" i="1"/>
  <c r="AH222" i="1"/>
  <c r="AG223" i="1"/>
  <c r="AH223" i="1"/>
  <c r="AG224" i="1"/>
  <c r="AH224" i="1"/>
  <c r="AG225" i="1"/>
  <c r="AH225" i="1"/>
  <c r="AG226" i="1"/>
  <c r="AH226" i="1"/>
  <c r="AG227" i="1"/>
  <c r="AH227" i="1"/>
  <c r="AG228" i="1"/>
  <c r="AH228" i="1"/>
  <c r="AG229" i="1"/>
  <c r="AH229" i="1"/>
  <c r="AG230" i="1"/>
  <c r="AH230" i="1"/>
  <c r="AG231" i="1"/>
  <c r="AH231" i="1"/>
  <c r="AG232" i="1"/>
  <c r="AH232" i="1"/>
  <c r="AG233" i="1"/>
  <c r="AH233" i="1"/>
  <c r="AG234" i="1"/>
  <c r="AH234" i="1"/>
  <c r="AG235" i="1"/>
  <c r="AH235" i="1"/>
  <c r="AG236" i="1"/>
  <c r="AH236" i="1"/>
  <c r="AG237" i="1"/>
  <c r="AH237" i="1"/>
  <c r="AG238" i="1"/>
  <c r="AH238" i="1"/>
  <c r="AG239" i="1"/>
  <c r="AH239" i="1"/>
  <c r="AG240" i="1"/>
  <c r="AH240" i="1"/>
  <c r="AG241" i="1"/>
  <c r="AH241" i="1"/>
  <c r="AG242" i="1"/>
  <c r="AH242" i="1"/>
  <c r="AG243" i="1"/>
  <c r="AH243" i="1"/>
  <c r="AG244" i="1"/>
  <c r="AH244" i="1"/>
  <c r="AG245" i="1"/>
  <c r="AH245" i="1"/>
  <c r="AG246" i="1"/>
  <c r="AH246" i="1"/>
  <c r="AG247" i="1"/>
  <c r="AH247" i="1"/>
  <c r="AG248" i="1"/>
  <c r="AH248" i="1"/>
  <c r="AG249" i="1"/>
  <c r="AH249" i="1"/>
  <c r="AG250" i="1"/>
  <c r="AH250" i="1"/>
  <c r="AG251" i="1"/>
  <c r="AH251" i="1"/>
  <c r="AG252" i="1"/>
  <c r="AH252" i="1"/>
  <c r="AG253" i="1"/>
  <c r="AH253" i="1"/>
  <c r="AG254" i="1"/>
  <c r="AH254" i="1"/>
  <c r="AG255" i="1"/>
  <c r="AH255" i="1"/>
  <c r="AG256" i="1"/>
  <c r="AH256" i="1"/>
  <c r="AG257" i="1"/>
  <c r="AH257" i="1"/>
  <c r="AG258" i="1"/>
  <c r="AH258" i="1"/>
  <c r="AG259" i="1"/>
  <c r="AH259" i="1"/>
  <c r="AG260" i="1"/>
  <c r="AH260" i="1"/>
  <c r="AG261" i="1"/>
  <c r="AH261" i="1"/>
  <c r="AG262" i="1"/>
  <c r="AH262" i="1"/>
  <c r="AG263" i="1"/>
  <c r="AH263" i="1"/>
  <c r="AG264" i="1"/>
  <c r="AH264" i="1"/>
  <c r="AG265" i="1"/>
  <c r="AH265" i="1"/>
  <c r="AG266" i="1"/>
  <c r="AH266" i="1"/>
  <c r="AG267" i="1"/>
  <c r="AH267" i="1"/>
  <c r="AG268" i="1"/>
  <c r="AH268" i="1"/>
  <c r="AG269" i="1"/>
  <c r="AH269" i="1"/>
  <c r="AG270" i="1"/>
  <c r="AH270" i="1"/>
  <c r="AG271" i="1"/>
  <c r="AH271" i="1"/>
  <c r="AG272" i="1"/>
  <c r="AH272" i="1"/>
  <c r="AG273" i="1"/>
  <c r="AH273" i="1"/>
  <c r="AG274" i="1"/>
  <c r="AH274" i="1"/>
  <c r="AG275" i="1"/>
  <c r="AH275" i="1"/>
  <c r="AG276" i="1"/>
  <c r="AH276" i="1"/>
  <c r="AG277" i="1"/>
  <c r="AH277" i="1"/>
  <c r="AG278" i="1"/>
  <c r="AH278" i="1"/>
  <c r="AG279" i="1"/>
  <c r="AH279" i="1"/>
  <c r="AG280" i="1"/>
  <c r="AH280" i="1"/>
  <c r="AG281" i="1"/>
  <c r="AH281" i="1"/>
  <c r="AG282" i="1"/>
  <c r="AH282" i="1"/>
  <c r="AG283" i="1"/>
  <c r="AH283" i="1"/>
  <c r="AG284" i="1"/>
  <c r="AH284" i="1"/>
  <c r="AG285" i="1"/>
  <c r="AH285" i="1"/>
  <c r="AG286" i="1"/>
  <c r="AH286" i="1"/>
  <c r="AG287" i="1"/>
  <c r="AH287" i="1"/>
  <c r="AG288" i="1"/>
  <c r="AH288" i="1"/>
  <c r="AG289" i="1"/>
  <c r="AH289" i="1"/>
  <c r="AG290" i="1"/>
  <c r="AH290" i="1"/>
  <c r="AG291" i="1"/>
  <c r="AH291" i="1"/>
  <c r="AG292" i="1"/>
  <c r="AH292" i="1"/>
  <c r="AG293" i="1"/>
  <c r="AH293" i="1"/>
  <c r="AG294" i="1"/>
  <c r="AH294" i="1"/>
  <c r="AG295" i="1"/>
  <c r="AH295" i="1"/>
  <c r="AG296" i="1"/>
  <c r="AH296" i="1"/>
  <c r="AG297" i="1"/>
  <c r="AH297" i="1"/>
  <c r="AG298" i="1"/>
  <c r="AH298" i="1"/>
  <c r="AG299" i="1"/>
  <c r="AH299" i="1"/>
  <c r="AG300" i="1"/>
  <c r="AH300" i="1"/>
  <c r="AG301" i="1"/>
  <c r="AH301" i="1"/>
  <c r="AG302" i="1"/>
  <c r="AH302" i="1"/>
  <c r="AG303" i="1"/>
  <c r="AH303" i="1"/>
  <c r="AG304" i="1"/>
  <c r="AH304" i="1"/>
  <c r="AG305" i="1"/>
  <c r="AH305" i="1"/>
  <c r="AG306" i="1"/>
  <c r="AH306" i="1"/>
  <c r="AG307" i="1"/>
  <c r="AH307" i="1"/>
  <c r="AG308" i="1"/>
  <c r="AH308" i="1"/>
  <c r="AG309" i="1"/>
  <c r="AH309" i="1"/>
  <c r="AG310" i="1"/>
  <c r="AH310" i="1"/>
  <c r="AG311" i="1"/>
  <c r="AH311" i="1"/>
  <c r="AG312" i="1"/>
  <c r="AH312" i="1"/>
  <c r="AG313" i="1"/>
  <c r="AH313" i="1"/>
  <c r="AG314" i="1"/>
  <c r="AH314" i="1"/>
  <c r="AG315" i="1"/>
  <c r="AH315" i="1"/>
  <c r="AG316" i="1"/>
  <c r="AH316" i="1"/>
  <c r="AG317" i="1"/>
  <c r="AH317" i="1"/>
  <c r="AG318" i="1"/>
  <c r="AH318" i="1"/>
  <c r="AG319" i="1"/>
  <c r="AH319" i="1"/>
  <c r="AG320" i="1"/>
  <c r="AH320" i="1"/>
  <c r="AG321" i="1"/>
  <c r="AH321" i="1"/>
  <c r="AG322" i="1"/>
  <c r="AH322" i="1"/>
  <c r="AG323" i="1"/>
  <c r="AH323" i="1"/>
  <c r="AG324" i="1"/>
  <c r="AH324" i="1"/>
  <c r="AG325" i="1"/>
  <c r="AH325" i="1"/>
  <c r="AG326" i="1"/>
  <c r="AH326" i="1"/>
  <c r="AG327" i="1"/>
  <c r="AH327" i="1"/>
  <c r="AG328" i="1"/>
  <c r="AH328" i="1"/>
  <c r="AG329" i="1"/>
  <c r="AH329" i="1"/>
  <c r="AG330" i="1"/>
  <c r="AH330" i="1"/>
  <c r="AG331" i="1"/>
  <c r="AH331" i="1"/>
  <c r="AG332" i="1"/>
  <c r="AH332" i="1"/>
  <c r="AG333" i="1"/>
  <c r="AH333" i="1"/>
  <c r="AG334" i="1"/>
  <c r="AH334" i="1"/>
  <c r="AG335" i="1"/>
  <c r="AH335" i="1"/>
  <c r="AG336" i="1"/>
  <c r="AH336" i="1"/>
  <c r="AG337" i="1"/>
  <c r="AH337" i="1"/>
  <c r="AG338" i="1"/>
  <c r="AH338" i="1"/>
  <c r="AG339" i="1"/>
  <c r="AH339" i="1"/>
  <c r="AG340" i="1"/>
  <c r="AH340" i="1"/>
  <c r="AG341" i="1"/>
  <c r="AH341" i="1"/>
  <c r="AG342" i="1"/>
  <c r="AH342" i="1"/>
  <c r="AG343" i="1"/>
  <c r="AH343" i="1"/>
  <c r="AG344" i="1"/>
  <c r="AH344" i="1"/>
  <c r="AG345" i="1"/>
  <c r="AH345" i="1"/>
  <c r="AG346" i="1"/>
  <c r="AH346" i="1"/>
  <c r="AG347" i="1"/>
  <c r="AH347" i="1"/>
  <c r="AG348" i="1"/>
  <c r="AH348" i="1"/>
  <c r="AG349" i="1"/>
  <c r="AH349" i="1"/>
  <c r="AG350" i="1"/>
  <c r="AH350" i="1"/>
  <c r="AG351" i="1"/>
  <c r="AH351" i="1"/>
  <c r="AG352" i="1"/>
  <c r="AH352" i="1"/>
  <c r="AG353" i="1"/>
  <c r="AH353" i="1"/>
  <c r="AG354" i="1"/>
  <c r="AH354" i="1"/>
  <c r="AG355" i="1"/>
  <c r="AH355" i="1"/>
  <c r="AG356" i="1"/>
  <c r="AH356" i="1"/>
  <c r="AG357" i="1"/>
  <c r="AH357" i="1"/>
  <c r="AG358" i="1"/>
  <c r="AH358" i="1"/>
  <c r="AG359" i="1"/>
  <c r="AH359" i="1"/>
  <c r="AG360" i="1"/>
  <c r="AH360" i="1"/>
  <c r="AG361" i="1"/>
  <c r="AH361" i="1"/>
  <c r="AG362" i="1"/>
  <c r="AH362" i="1"/>
  <c r="AG363" i="1"/>
  <c r="AH363" i="1"/>
  <c r="AG364" i="1"/>
  <c r="AH364" i="1"/>
  <c r="AG365" i="1"/>
  <c r="AH365" i="1"/>
  <c r="AG366" i="1"/>
  <c r="AH366" i="1"/>
  <c r="AG367" i="1"/>
  <c r="AH367" i="1"/>
  <c r="AG368" i="1"/>
  <c r="AH368" i="1"/>
  <c r="AG369" i="1"/>
  <c r="AH369" i="1"/>
  <c r="AG370" i="1"/>
  <c r="AH370" i="1"/>
  <c r="AG371" i="1"/>
  <c r="AH371" i="1"/>
  <c r="AG372" i="1"/>
  <c r="AH372" i="1"/>
  <c r="AG373" i="1"/>
  <c r="AH373" i="1"/>
  <c r="AG374" i="1"/>
  <c r="AH374" i="1"/>
  <c r="AG375" i="1"/>
  <c r="AH375" i="1"/>
  <c r="AG376" i="1"/>
  <c r="AH376" i="1"/>
  <c r="AG377" i="1"/>
  <c r="AH377" i="1"/>
  <c r="AG378" i="1"/>
  <c r="AH378" i="1"/>
  <c r="AG379" i="1"/>
  <c r="AH379" i="1"/>
  <c r="AG380" i="1"/>
  <c r="AH380" i="1"/>
  <c r="AG381" i="1"/>
  <c r="AH381" i="1"/>
  <c r="AG382" i="1"/>
  <c r="AH382" i="1"/>
  <c r="AG383" i="1"/>
  <c r="AH383" i="1"/>
  <c r="AG384" i="1"/>
  <c r="AH384" i="1"/>
  <c r="AG385" i="1"/>
  <c r="AH385" i="1"/>
  <c r="AG386" i="1"/>
  <c r="AH386" i="1"/>
  <c r="AG387" i="1"/>
  <c r="AH387" i="1"/>
  <c r="AG388" i="1"/>
  <c r="AH388" i="1"/>
  <c r="AG389" i="1"/>
  <c r="AH389" i="1"/>
  <c r="AG390" i="1"/>
  <c r="AH390" i="1"/>
  <c r="AG391" i="1"/>
  <c r="AH391" i="1"/>
  <c r="AG392" i="1"/>
  <c r="AH392" i="1"/>
  <c r="AG393" i="1"/>
  <c r="AH393" i="1"/>
  <c r="AG394" i="1"/>
  <c r="AH394" i="1"/>
  <c r="AG395" i="1"/>
  <c r="AH395" i="1"/>
  <c r="AG396" i="1"/>
  <c r="AH396" i="1"/>
  <c r="AG397" i="1"/>
  <c r="AH397" i="1"/>
  <c r="AG398" i="1"/>
  <c r="AH398" i="1"/>
  <c r="AG399" i="1"/>
  <c r="AH399" i="1"/>
  <c r="AG400" i="1"/>
  <c r="AH400" i="1"/>
  <c r="AG401" i="1"/>
  <c r="AH401" i="1"/>
  <c r="AG402" i="1"/>
  <c r="AH402" i="1"/>
  <c r="AG403" i="1"/>
  <c r="AH403" i="1"/>
  <c r="AG404" i="1"/>
  <c r="AH404" i="1"/>
  <c r="AG405" i="1"/>
  <c r="AH405" i="1"/>
  <c r="AG406" i="1"/>
  <c r="AH406" i="1"/>
  <c r="AG407" i="1"/>
  <c r="AH407" i="1"/>
  <c r="AG408" i="1"/>
  <c r="AH408" i="1"/>
  <c r="AG409" i="1"/>
  <c r="AH409" i="1"/>
  <c r="AG410" i="1"/>
  <c r="AH410" i="1"/>
  <c r="AG411" i="1"/>
  <c r="AH411" i="1"/>
  <c r="AG412" i="1"/>
  <c r="AH412" i="1"/>
  <c r="AG413" i="1"/>
  <c r="AH413" i="1"/>
  <c r="AG414" i="1"/>
  <c r="AH414" i="1"/>
  <c r="AG415" i="1"/>
  <c r="AH415" i="1"/>
  <c r="AG416" i="1"/>
  <c r="AH416" i="1"/>
  <c r="AG417" i="1"/>
  <c r="AH417" i="1"/>
  <c r="AG418" i="1"/>
  <c r="AH418" i="1"/>
  <c r="AG419" i="1"/>
  <c r="AH419" i="1"/>
  <c r="AG420" i="1"/>
  <c r="AH420" i="1"/>
  <c r="AG421" i="1"/>
  <c r="AH421" i="1"/>
  <c r="AG422" i="1"/>
  <c r="AH422" i="1"/>
  <c r="AG423" i="1"/>
  <c r="AH423" i="1"/>
  <c r="AG424" i="1"/>
  <c r="AH424" i="1"/>
  <c r="AG425" i="1"/>
  <c r="AH425" i="1"/>
  <c r="AG426" i="1"/>
  <c r="AH426" i="1"/>
  <c r="AG427" i="1"/>
  <c r="AH427" i="1"/>
  <c r="AG428" i="1"/>
  <c r="AH428" i="1"/>
  <c r="AG429" i="1"/>
  <c r="AH429" i="1"/>
  <c r="AG430" i="1"/>
  <c r="AH430" i="1"/>
  <c r="AG431" i="1"/>
  <c r="AH431" i="1"/>
  <c r="AG432" i="1"/>
  <c r="AH432" i="1"/>
  <c r="AG433" i="1"/>
  <c r="AH433" i="1"/>
  <c r="AG434" i="1"/>
  <c r="AH434" i="1"/>
  <c r="AG435" i="1"/>
  <c r="AH435" i="1"/>
  <c r="AG436" i="1"/>
  <c r="AH436" i="1"/>
  <c r="AG437" i="1"/>
  <c r="AH437" i="1"/>
  <c r="AG438" i="1"/>
  <c r="AH438" i="1"/>
  <c r="AG439" i="1"/>
  <c r="AH439" i="1"/>
  <c r="AG440" i="1"/>
  <c r="AH440" i="1"/>
  <c r="AG441" i="1"/>
  <c r="AH441" i="1"/>
  <c r="AG442" i="1"/>
  <c r="AH442" i="1"/>
  <c r="AG443" i="1"/>
  <c r="AH443" i="1"/>
  <c r="AG444" i="1"/>
  <c r="AH444" i="1"/>
  <c r="AG445" i="1"/>
  <c r="AH445" i="1"/>
  <c r="AG446" i="1"/>
  <c r="AH446" i="1"/>
  <c r="AG447" i="1"/>
  <c r="AH447" i="1"/>
  <c r="AG448" i="1"/>
  <c r="AH448" i="1"/>
  <c r="AG449" i="1"/>
  <c r="AH449" i="1"/>
  <c r="AG450" i="1"/>
  <c r="AH450" i="1"/>
  <c r="AG451" i="1"/>
  <c r="AH451" i="1"/>
  <c r="AG452" i="1"/>
  <c r="AH452" i="1"/>
  <c r="AG453" i="1"/>
  <c r="AH453" i="1"/>
  <c r="AG454" i="1"/>
  <c r="AH454" i="1"/>
  <c r="AG455" i="1"/>
  <c r="AH455" i="1"/>
  <c r="AG456" i="1"/>
  <c r="AH456" i="1"/>
  <c r="AG457" i="1"/>
  <c r="AH457" i="1"/>
  <c r="AG458" i="1"/>
  <c r="AH458" i="1"/>
  <c r="AG459" i="1"/>
  <c r="AH459" i="1"/>
  <c r="AG460" i="1"/>
  <c r="AH460" i="1"/>
  <c r="AG461" i="1"/>
  <c r="AH461" i="1"/>
  <c r="AG462" i="1"/>
  <c r="AH462" i="1"/>
  <c r="AG463" i="1"/>
  <c r="AH463" i="1"/>
  <c r="AG464" i="1"/>
  <c r="AH464" i="1"/>
  <c r="AG465" i="1"/>
  <c r="AH465" i="1"/>
  <c r="AG466" i="1"/>
  <c r="AH466" i="1"/>
  <c r="AG467" i="1"/>
  <c r="AH467" i="1"/>
  <c r="AG468" i="1"/>
  <c r="AH468" i="1"/>
  <c r="AG469" i="1"/>
  <c r="AH469" i="1"/>
  <c r="AG470" i="1"/>
  <c r="AH470" i="1"/>
  <c r="AG471" i="1"/>
  <c r="AH471" i="1"/>
  <c r="AG472" i="1"/>
  <c r="AH472" i="1"/>
  <c r="AG473" i="1"/>
  <c r="AH473" i="1"/>
  <c r="AG474" i="1"/>
  <c r="AH474" i="1"/>
  <c r="AG475" i="1"/>
  <c r="AH475" i="1"/>
  <c r="AG476" i="1"/>
  <c r="AH476" i="1"/>
  <c r="AG477" i="1"/>
  <c r="AH477" i="1"/>
  <c r="AG478" i="1"/>
  <c r="AH478" i="1"/>
  <c r="AF9" i="1"/>
  <c r="AF10" i="1"/>
  <c r="AF11" i="1"/>
  <c r="AF12" i="1"/>
  <c r="AF13" i="1"/>
  <c r="AF14" i="1"/>
  <c r="AF15" i="1"/>
  <c r="AF16" i="1"/>
  <c r="AF17" i="1"/>
  <c r="AF18" i="1"/>
  <c r="AF19" i="1"/>
  <c r="AF20" i="1"/>
  <c r="AF21" i="1"/>
  <c r="AF22" i="1"/>
  <c r="AF23" i="1"/>
  <c r="AF24" i="1"/>
  <c r="AF25" i="1"/>
  <c r="AF26" i="1"/>
  <c r="AF27" i="1"/>
  <c r="AF28" i="1"/>
  <c r="AF29" i="1"/>
  <c r="AF30" i="1"/>
  <c r="AF31" i="1"/>
  <c r="AF32" i="1"/>
  <c r="AF33" i="1"/>
  <c r="AF34" i="1"/>
  <c r="AF35" i="1"/>
  <c r="AF36" i="1"/>
  <c r="AF37" i="1"/>
  <c r="AF38" i="1"/>
  <c r="AF39" i="1"/>
  <c r="AF40" i="1"/>
  <c r="AF41" i="1"/>
  <c r="AF42" i="1"/>
  <c r="AF43" i="1"/>
  <c r="AF44" i="1"/>
  <c r="AF45" i="1"/>
  <c r="AF46" i="1"/>
  <c r="AF47" i="1"/>
  <c r="AF48" i="1"/>
  <c r="AF49" i="1"/>
  <c r="AF50" i="1"/>
  <c r="AF51" i="1"/>
  <c r="AF52" i="1"/>
  <c r="AF53" i="1"/>
  <c r="AF54" i="1"/>
  <c r="AF55" i="1"/>
  <c r="AF56" i="1"/>
  <c r="AF57" i="1"/>
  <c r="AF58" i="1"/>
  <c r="AF59" i="1"/>
  <c r="AF60" i="1"/>
  <c r="AF61" i="1"/>
  <c r="AF62" i="1"/>
  <c r="AF63" i="1"/>
  <c r="AF64" i="1"/>
  <c r="AF65" i="1"/>
  <c r="AF66" i="1"/>
  <c r="AF67" i="1"/>
  <c r="AF68" i="1"/>
  <c r="AF69" i="1"/>
  <c r="AF70" i="1"/>
  <c r="AF71" i="1"/>
  <c r="AF72" i="1"/>
  <c r="AF73" i="1"/>
  <c r="AF74" i="1"/>
  <c r="AF75" i="1"/>
  <c r="AF76" i="1"/>
  <c r="AF77" i="1"/>
  <c r="AF78" i="1"/>
  <c r="AF79" i="1"/>
  <c r="AF80" i="1"/>
  <c r="AF81" i="1"/>
  <c r="AF82" i="1"/>
  <c r="AF83" i="1"/>
  <c r="AF84" i="1"/>
  <c r="AF85" i="1"/>
  <c r="AF86" i="1"/>
  <c r="AF87" i="1"/>
  <c r="AF88" i="1"/>
  <c r="AF89" i="1"/>
  <c r="AF90" i="1"/>
  <c r="AF91" i="1"/>
  <c r="AF92" i="1"/>
  <c r="AF93" i="1"/>
  <c r="AF94" i="1"/>
  <c r="AF95" i="1"/>
  <c r="AF96" i="1"/>
  <c r="AF97" i="1"/>
  <c r="AF98" i="1"/>
  <c r="AF99" i="1"/>
  <c r="AF100" i="1"/>
  <c r="AF101" i="1"/>
  <c r="AF102" i="1"/>
  <c r="AF103" i="1"/>
  <c r="AF104" i="1"/>
  <c r="AF105" i="1"/>
  <c r="AF106" i="1"/>
  <c r="AF107" i="1"/>
  <c r="AF108" i="1"/>
  <c r="AF109" i="1"/>
  <c r="AF110" i="1"/>
  <c r="AF111" i="1"/>
  <c r="AF112" i="1"/>
  <c r="AF113" i="1"/>
  <c r="AF114" i="1"/>
  <c r="AF115" i="1"/>
  <c r="AF116" i="1"/>
  <c r="AF117" i="1"/>
  <c r="AF118" i="1"/>
  <c r="AF119" i="1"/>
  <c r="AF120" i="1"/>
  <c r="AF121" i="1"/>
  <c r="AF122" i="1"/>
  <c r="AF123" i="1"/>
  <c r="AF124" i="1"/>
  <c r="AF125" i="1"/>
  <c r="AF126" i="1"/>
  <c r="AF127" i="1"/>
  <c r="AF128" i="1"/>
  <c r="AF129" i="1"/>
  <c r="AF130" i="1"/>
  <c r="AF131" i="1"/>
  <c r="AF132" i="1"/>
  <c r="AF133" i="1"/>
  <c r="AF134" i="1"/>
  <c r="AF135" i="1"/>
  <c r="AF136" i="1"/>
  <c r="AF137" i="1"/>
  <c r="AF138" i="1"/>
  <c r="AF139" i="1"/>
  <c r="AF140" i="1"/>
  <c r="AF141" i="1"/>
  <c r="AF142" i="1"/>
  <c r="AF143" i="1"/>
  <c r="AF144" i="1"/>
  <c r="AF145" i="1"/>
  <c r="AF146" i="1"/>
  <c r="AF147" i="1"/>
  <c r="AF148" i="1"/>
  <c r="AF149" i="1"/>
  <c r="AF150" i="1"/>
  <c r="AF151" i="1"/>
  <c r="AF152" i="1"/>
  <c r="AF153" i="1"/>
  <c r="AF154" i="1"/>
  <c r="AF155" i="1"/>
  <c r="AF156" i="1"/>
  <c r="AF157" i="1"/>
  <c r="AF158" i="1"/>
  <c r="AF159" i="1"/>
  <c r="AF160" i="1"/>
  <c r="AF161" i="1"/>
  <c r="AF162" i="1"/>
  <c r="AF163" i="1"/>
  <c r="AF164" i="1"/>
  <c r="AF165" i="1"/>
  <c r="AF166" i="1"/>
  <c r="AF167" i="1"/>
  <c r="AF168" i="1"/>
  <c r="AF169" i="1"/>
  <c r="AF170" i="1"/>
  <c r="AF171" i="1"/>
  <c r="AF172" i="1"/>
  <c r="AF173" i="1"/>
  <c r="AF174" i="1"/>
  <c r="AF175" i="1"/>
  <c r="AF176" i="1"/>
  <c r="AF177" i="1"/>
  <c r="AF178" i="1"/>
  <c r="AF179" i="1"/>
  <c r="AF180" i="1"/>
  <c r="AF181" i="1"/>
  <c r="AF182" i="1"/>
  <c r="AF183" i="1"/>
  <c r="AF184" i="1"/>
  <c r="AF185" i="1"/>
  <c r="AF186" i="1"/>
  <c r="AF187" i="1"/>
  <c r="AF188" i="1"/>
  <c r="AF189" i="1"/>
  <c r="AF190" i="1"/>
  <c r="AF191" i="1"/>
  <c r="AF192" i="1"/>
  <c r="AF193" i="1"/>
  <c r="AF194" i="1"/>
  <c r="AF195" i="1"/>
  <c r="AF196" i="1"/>
  <c r="AF197" i="1"/>
  <c r="AF198" i="1"/>
  <c r="AF199" i="1"/>
  <c r="AF200" i="1"/>
  <c r="AF201" i="1"/>
  <c r="AF202" i="1"/>
  <c r="AF203" i="1"/>
  <c r="AF204" i="1"/>
  <c r="AF205" i="1"/>
  <c r="AF206" i="1"/>
  <c r="AF207" i="1"/>
  <c r="AF208" i="1"/>
  <c r="AF209" i="1"/>
  <c r="AF210" i="1"/>
  <c r="AF211" i="1"/>
  <c r="AF212" i="1"/>
  <c r="AF213" i="1"/>
  <c r="AF214" i="1"/>
  <c r="AF215" i="1"/>
  <c r="AF216" i="1"/>
  <c r="AF217" i="1"/>
  <c r="AF218" i="1"/>
  <c r="AF219" i="1"/>
  <c r="AF220" i="1"/>
  <c r="AF221" i="1"/>
  <c r="AF222" i="1"/>
  <c r="AF223" i="1"/>
  <c r="AF224" i="1"/>
  <c r="AF225" i="1"/>
  <c r="AF226" i="1"/>
  <c r="AF227" i="1"/>
  <c r="AF228" i="1"/>
  <c r="AF229" i="1"/>
  <c r="AF230" i="1"/>
  <c r="AF231" i="1"/>
  <c r="AF232" i="1"/>
  <c r="AF233" i="1"/>
  <c r="AF234" i="1"/>
  <c r="AF235" i="1"/>
  <c r="AF236" i="1"/>
  <c r="AF237" i="1"/>
  <c r="AF238" i="1"/>
  <c r="AF239" i="1"/>
  <c r="AF240" i="1"/>
  <c r="AF241" i="1"/>
  <c r="AF242" i="1"/>
  <c r="AF243" i="1"/>
  <c r="AF244" i="1"/>
  <c r="AF245" i="1"/>
  <c r="AF246" i="1"/>
  <c r="AF247" i="1"/>
  <c r="AF248" i="1"/>
  <c r="AF249" i="1"/>
  <c r="AF250" i="1"/>
  <c r="AF251" i="1"/>
  <c r="AF252" i="1"/>
  <c r="AF253" i="1"/>
  <c r="AF254" i="1"/>
  <c r="AF255" i="1"/>
  <c r="AF256" i="1"/>
  <c r="AF257" i="1"/>
  <c r="AF258" i="1"/>
  <c r="AF259" i="1"/>
  <c r="AF260" i="1"/>
  <c r="AF261" i="1"/>
  <c r="AF262" i="1"/>
  <c r="AF263" i="1"/>
  <c r="AF264" i="1"/>
  <c r="AF265" i="1"/>
  <c r="AF266" i="1"/>
  <c r="AF267" i="1"/>
  <c r="AF268" i="1"/>
  <c r="AF269" i="1"/>
  <c r="AF270" i="1"/>
  <c r="AF271" i="1"/>
  <c r="AF272" i="1"/>
  <c r="AF273" i="1"/>
  <c r="AF274" i="1"/>
  <c r="AF275" i="1"/>
  <c r="AF276" i="1"/>
  <c r="AF277" i="1"/>
  <c r="AF278" i="1"/>
  <c r="AF279" i="1"/>
  <c r="AF280" i="1"/>
  <c r="AF281" i="1"/>
  <c r="AF282" i="1"/>
  <c r="AF283" i="1"/>
  <c r="AF284" i="1"/>
  <c r="AF285" i="1"/>
  <c r="AF286" i="1"/>
  <c r="AF287" i="1"/>
  <c r="AF288" i="1"/>
  <c r="AF289" i="1"/>
  <c r="AF290" i="1"/>
  <c r="AF291" i="1"/>
  <c r="AF292" i="1"/>
  <c r="AF293" i="1"/>
  <c r="AF294" i="1"/>
  <c r="AF295" i="1"/>
  <c r="AF296" i="1"/>
  <c r="AF297" i="1"/>
  <c r="AF298" i="1"/>
  <c r="AF299" i="1"/>
  <c r="AF300" i="1"/>
  <c r="AF301" i="1"/>
  <c r="AF302" i="1"/>
  <c r="AF303" i="1"/>
  <c r="AF304" i="1"/>
  <c r="AF305" i="1"/>
  <c r="AF306" i="1"/>
  <c r="AF307" i="1"/>
  <c r="AF308" i="1"/>
  <c r="AF309" i="1"/>
  <c r="AF310" i="1"/>
  <c r="AF311" i="1"/>
  <c r="AF312" i="1"/>
  <c r="AF313" i="1"/>
  <c r="AF314" i="1"/>
  <c r="AF315" i="1"/>
  <c r="AF316" i="1"/>
  <c r="AF317" i="1"/>
  <c r="AF318" i="1"/>
  <c r="AF319" i="1"/>
  <c r="AF320" i="1"/>
  <c r="AF321" i="1"/>
  <c r="AF322" i="1"/>
  <c r="AF323" i="1"/>
  <c r="AF324" i="1"/>
  <c r="AF325" i="1"/>
  <c r="AF326" i="1"/>
  <c r="AF327" i="1"/>
  <c r="AF328" i="1"/>
  <c r="AF329" i="1"/>
  <c r="AF330" i="1"/>
  <c r="AF331" i="1"/>
  <c r="AF332" i="1"/>
  <c r="AF333" i="1"/>
  <c r="AF334" i="1"/>
  <c r="AF335" i="1"/>
  <c r="AF336" i="1"/>
  <c r="AF337" i="1"/>
  <c r="AF338" i="1"/>
  <c r="AF339" i="1"/>
  <c r="AF340" i="1"/>
  <c r="AF341" i="1"/>
  <c r="AF342" i="1"/>
  <c r="AF343" i="1"/>
  <c r="AF344" i="1"/>
  <c r="AF345" i="1"/>
  <c r="AF346" i="1"/>
  <c r="AF347" i="1"/>
  <c r="AF348" i="1"/>
  <c r="AF349" i="1"/>
  <c r="AF350" i="1"/>
  <c r="AF351" i="1"/>
  <c r="AF352" i="1"/>
  <c r="AF353" i="1"/>
  <c r="AF354" i="1"/>
  <c r="AF355" i="1"/>
  <c r="AF356" i="1"/>
  <c r="AF357" i="1"/>
  <c r="AF358" i="1"/>
  <c r="AF359" i="1"/>
  <c r="AF360" i="1"/>
  <c r="AF361" i="1"/>
  <c r="AF362" i="1"/>
  <c r="AF363" i="1"/>
  <c r="AF364" i="1"/>
  <c r="AF365" i="1"/>
  <c r="AF366" i="1"/>
  <c r="AF367" i="1"/>
  <c r="AF368" i="1"/>
  <c r="AF369" i="1"/>
  <c r="AF370" i="1"/>
  <c r="AF371" i="1"/>
  <c r="AF372" i="1"/>
  <c r="AF373" i="1"/>
  <c r="AF374" i="1"/>
  <c r="AF375" i="1"/>
  <c r="AF376" i="1"/>
  <c r="AF377" i="1"/>
  <c r="AF378" i="1"/>
  <c r="AF379" i="1"/>
  <c r="AF380" i="1"/>
  <c r="AF381" i="1"/>
  <c r="AF382" i="1"/>
  <c r="AF383" i="1"/>
  <c r="AF384" i="1"/>
  <c r="AF385" i="1"/>
  <c r="AF386" i="1"/>
  <c r="AF387" i="1"/>
  <c r="AF388" i="1"/>
  <c r="AF389" i="1"/>
  <c r="AF390" i="1"/>
  <c r="AF391" i="1"/>
  <c r="AF392" i="1"/>
  <c r="AF393" i="1"/>
  <c r="AF394" i="1"/>
  <c r="AF395" i="1"/>
  <c r="AF396" i="1"/>
  <c r="AF397" i="1"/>
  <c r="AF398" i="1"/>
  <c r="AF399" i="1"/>
  <c r="AF400" i="1"/>
  <c r="AF401" i="1"/>
  <c r="AF402" i="1"/>
  <c r="AF403" i="1"/>
  <c r="AF404" i="1"/>
  <c r="AF405" i="1"/>
  <c r="AF406" i="1"/>
  <c r="AF407" i="1"/>
  <c r="AF408" i="1"/>
  <c r="AF409" i="1"/>
  <c r="AF410" i="1"/>
  <c r="AF411" i="1"/>
  <c r="AF412" i="1"/>
  <c r="AF413" i="1"/>
  <c r="AF414" i="1"/>
  <c r="AF415" i="1"/>
  <c r="AF416" i="1"/>
  <c r="AF417" i="1"/>
  <c r="AF418" i="1"/>
  <c r="AF419" i="1"/>
  <c r="AF420" i="1"/>
  <c r="AF421" i="1"/>
  <c r="AF422" i="1"/>
  <c r="AF423" i="1"/>
  <c r="AF424" i="1"/>
  <c r="AF425" i="1"/>
  <c r="AF426" i="1"/>
  <c r="AF427" i="1"/>
  <c r="AF428" i="1"/>
  <c r="AF429" i="1"/>
  <c r="AF430" i="1"/>
  <c r="AF431" i="1"/>
  <c r="AF432" i="1"/>
  <c r="AF433" i="1"/>
  <c r="AF434" i="1"/>
  <c r="AF435" i="1"/>
  <c r="AF436" i="1"/>
  <c r="AF437" i="1"/>
  <c r="AF438" i="1"/>
  <c r="AF439" i="1"/>
  <c r="AF440" i="1"/>
  <c r="AF441" i="1"/>
  <c r="AF442" i="1"/>
  <c r="AF443" i="1"/>
  <c r="AF444" i="1"/>
  <c r="AF445" i="1"/>
  <c r="AF446" i="1"/>
  <c r="AF447" i="1"/>
  <c r="AF448" i="1"/>
  <c r="AF449" i="1"/>
  <c r="AF450" i="1"/>
  <c r="AF451" i="1"/>
  <c r="AF452" i="1"/>
  <c r="AF453" i="1"/>
  <c r="AF454" i="1"/>
  <c r="AF455" i="1"/>
  <c r="AF456" i="1"/>
  <c r="AF457" i="1"/>
  <c r="AF458" i="1"/>
  <c r="AF459" i="1"/>
  <c r="AF460" i="1"/>
  <c r="AF461" i="1"/>
  <c r="AF462" i="1"/>
  <c r="AF463" i="1"/>
  <c r="AF464" i="1"/>
  <c r="AF465" i="1"/>
  <c r="AF466" i="1"/>
  <c r="AF467" i="1"/>
  <c r="AF468" i="1"/>
  <c r="AF469" i="1"/>
  <c r="AF470" i="1"/>
  <c r="AF471" i="1"/>
  <c r="AF472" i="1"/>
  <c r="AF473" i="1"/>
  <c r="AF474" i="1"/>
  <c r="AF475" i="1"/>
  <c r="AF476" i="1"/>
  <c r="AF477" i="1"/>
  <c r="AF478" i="1"/>
  <c r="L2" i="1"/>
  <c r="L3" i="1"/>
  <c r="L4" i="1"/>
  <c r="L5" i="1"/>
  <c r="L6" i="1"/>
  <c r="L7" i="1"/>
  <c r="L8" i="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G3" i="1"/>
  <c r="B408" i="1"/>
  <c r="B409" i="1"/>
  <c r="B410" i="1"/>
  <c r="B411" i="1"/>
  <c r="B412" i="1"/>
  <c r="B413" i="1"/>
  <c r="B414" i="1"/>
  <c r="B415" i="1"/>
  <c r="B416" i="1"/>
  <c r="B417" i="1"/>
  <c r="B418" i="1"/>
  <c r="B419" i="1"/>
  <c r="B420" i="1"/>
  <c r="B421" i="1"/>
  <c r="B422" i="1"/>
  <c r="B423" i="1"/>
  <c r="B424" i="1"/>
  <c r="B425" i="1"/>
  <c r="B426" i="1"/>
  <c r="B427" i="1"/>
  <c r="B428" i="1"/>
  <c r="B429" i="1"/>
  <c r="B430" i="1"/>
  <c r="B431" i="1"/>
  <c r="B432" i="1"/>
  <c r="B433" i="1"/>
  <c r="B434" i="1"/>
  <c r="B435" i="1"/>
  <c r="B436" i="1"/>
  <c r="B437" i="1"/>
  <c r="B438" i="1"/>
  <c r="B439" i="1"/>
  <c r="B440" i="1"/>
  <c r="B441" i="1"/>
  <c r="B442" i="1"/>
  <c r="B443" i="1"/>
  <c r="B444" i="1"/>
  <c r="B445" i="1"/>
  <c r="B446" i="1"/>
  <c r="B447" i="1"/>
  <c r="B448" i="1"/>
  <c r="B449" i="1"/>
  <c r="B450" i="1"/>
  <c r="B451" i="1"/>
  <c r="B452" i="1"/>
  <c r="B453" i="1"/>
  <c r="B454" i="1"/>
  <c r="B455" i="1"/>
  <c r="B456" i="1"/>
  <c r="B457" i="1"/>
  <c r="B458" i="1"/>
  <c r="B459" i="1"/>
  <c r="B460" i="1"/>
  <c r="B461" i="1"/>
  <c r="B462" i="1"/>
  <c r="B463" i="1"/>
  <c r="B464" i="1"/>
  <c r="B465" i="1"/>
  <c r="B466" i="1"/>
  <c r="B467" i="1"/>
  <c r="B468" i="1"/>
  <c r="B469" i="1"/>
  <c r="B470" i="1"/>
  <c r="B471" i="1"/>
  <c r="B472" i="1"/>
  <c r="B473" i="1"/>
  <c r="B474" i="1"/>
  <c r="B475" i="1"/>
  <c r="B476" i="1"/>
  <c r="B477" i="1"/>
  <c r="B478" i="1"/>
  <c r="B479" i="1"/>
  <c r="B480" i="1"/>
  <c r="B481" i="1"/>
  <c r="B482" i="1"/>
  <c r="B483" i="1"/>
  <c r="B484" i="1"/>
  <c r="B485" i="1"/>
  <c r="B486" i="1"/>
  <c r="B487" i="1"/>
  <c r="B488" i="1"/>
  <c r="B489" i="1"/>
  <c r="B490" i="1"/>
  <c r="B491" i="1"/>
  <c r="B492" i="1"/>
  <c r="B493" i="1"/>
  <c r="B494" i="1"/>
  <c r="B495" i="1"/>
  <c r="B496" i="1"/>
  <c r="B497" i="1"/>
  <c r="B498" i="1"/>
  <c r="B499" i="1"/>
  <c r="B500" i="1"/>
  <c r="K500" i="7" l="1"/>
  <c r="K499" i="7"/>
  <c r="K498" i="7"/>
  <c r="K497" i="7"/>
  <c r="K496" i="7"/>
  <c r="K495" i="7"/>
  <c r="K494" i="7"/>
  <c r="K493" i="7"/>
  <c r="K492" i="7"/>
  <c r="K491" i="7"/>
  <c r="K490" i="7"/>
  <c r="K489" i="7"/>
  <c r="K488" i="7"/>
  <c r="K487" i="7"/>
  <c r="K486" i="7"/>
  <c r="K485" i="7"/>
  <c r="K484" i="7"/>
  <c r="K483" i="7"/>
  <c r="K482" i="7"/>
  <c r="K481" i="7"/>
  <c r="K480" i="7"/>
  <c r="K479" i="7"/>
  <c r="K478" i="7"/>
  <c r="K477" i="7"/>
  <c r="K476" i="7"/>
  <c r="K475" i="7"/>
  <c r="K474" i="7"/>
  <c r="K473" i="7"/>
  <c r="K472" i="7"/>
  <c r="K471" i="7"/>
  <c r="K470" i="7"/>
  <c r="K469" i="7"/>
  <c r="K468" i="7"/>
  <c r="K467" i="7"/>
  <c r="K466" i="7"/>
  <c r="K465" i="7"/>
  <c r="K464" i="7"/>
  <c r="K463" i="7"/>
  <c r="K462" i="7"/>
  <c r="K461" i="7"/>
  <c r="K460" i="7"/>
  <c r="K459" i="7"/>
  <c r="K458" i="7"/>
  <c r="K457" i="7"/>
  <c r="K456" i="7"/>
  <c r="K455" i="7"/>
  <c r="K454" i="7"/>
  <c r="K453" i="7"/>
  <c r="K452" i="7"/>
  <c r="K451" i="7"/>
  <c r="K450" i="7"/>
  <c r="K449" i="7"/>
  <c r="K448" i="7"/>
  <c r="K447" i="7"/>
  <c r="K446" i="7"/>
  <c r="K445" i="7"/>
  <c r="K444" i="7"/>
  <c r="K443" i="7"/>
  <c r="K442" i="7"/>
  <c r="K441" i="7"/>
  <c r="K440" i="7"/>
  <c r="K439" i="7"/>
  <c r="K438" i="7"/>
  <c r="K437" i="7"/>
  <c r="K436" i="7"/>
  <c r="K435" i="7"/>
  <c r="K434" i="7"/>
  <c r="K433" i="7"/>
  <c r="K432" i="7"/>
  <c r="K431" i="7"/>
  <c r="K430" i="7"/>
  <c r="K429" i="7"/>
  <c r="K428" i="7"/>
  <c r="K427" i="7"/>
  <c r="K426" i="7"/>
  <c r="K425" i="7"/>
  <c r="K424" i="7"/>
  <c r="K423" i="7"/>
  <c r="K422" i="7"/>
  <c r="K421" i="7"/>
  <c r="K420" i="7"/>
  <c r="K419" i="7"/>
  <c r="K418" i="7"/>
  <c r="K417" i="7"/>
  <c r="K416" i="7"/>
  <c r="K415" i="7"/>
  <c r="K414" i="7"/>
  <c r="K413" i="7"/>
  <c r="K412" i="7"/>
  <c r="K411" i="7"/>
  <c r="K410" i="7"/>
  <c r="K409" i="7"/>
  <c r="K408" i="7"/>
  <c r="K407" i="7"/>
  <c r="K406" i="7"/>
  <c r="K405" i="7"/>
  <c r="K404" i="7"/>
  <c r="K403" i="7"/>
  <c r="K402" i="7"/>
  <c r="K401" i="7"/>
  <c r="K400" i="7"/>
  <c r="K399" i="7"/>
  <c r="K398" i="7"/>
  <c r="K397" i="7"/>
  <c r="K396" i="7"/>
  <c r="K395" i="7"/>
  <c r="K394" i="7"/>
  <c r="K393" i="7"/>
  <c r="K392" i="7"/>
  <c r="K391" i="7"/>
  <c r="K390" i="7"/>
  <c r="K389" i="7"/>
  <c r="K388" i="7"/>
  <c r="K387" i="7"/>
  <c r="K386" i="7"/>
  <c r="K385" i="7"/>
  <c r="K384" i="7"/>
  <c r="K383" i="7"/>
  <c r="K382" i="7"/>
  <c r="K381" i="7"/>
  <c r="K380" i="7"/>
  <c r="K379" i="7"/>
  <c r="K378" i="7"/>
  <c r="K377" i="7"/>
  <c r="K376" i="7"/>
  <c r="K375" i="7"/>
  <c r="K374" i="7"/>
  <c r="K373" i="7"/>
  <c r="K372" i="7"/>
  <c r="K371" i="7"/>
  <c r="K370" i="7"/>
  <c r="K369" i="7"/>
  <c r="K368" i="7"/>
  <c r="K367" i="7"/>
  <c r="K366" i="7"/>
  <c r="K365" i="7"/>
  <c r="K364" i="7"/>
  <c r="K363" i="7"/>
  <c r="K362" i="7"/>
  <c r="K361" i="7"/>
  <c r="K360" i="7"/>
  <c r="K359" i="7"/>
  <c r="K358" i="7"/>
  <c r="K357" i="7"/>
  <c r="K356" i="7"/>
  <c r="K355" i="7"/>
  <c r="K354" i="7"/>
  <c r="K353" i="7"/>
  <c r="K352" i="7"/>
  <c r="K351" i="7"/>
  <c r="K350" i="7"/>
  <c r="K349" i="7"/>
  <c r="K348" i="7"/>
  <c r="K347" i="7"/>
  <c r="K346" i="7"/>
  <c r="K345" i="7"/>
  <c r="K344" i="7"/>
  <c r="K343" i="7"/>
  <c r="K342" i="7"/>
  <c r="K341" i="7"/>
  <c r="K340" i="7"/>
  <c r="K339" i="7"/>
  <c r="K338" i="7"/>
  <c r="K337" i="7"/>
  <c r="K336" i="7"/>
  <c r="K335" i="7"/>
  <c r="K334" i="7"/>
  <c r="K333" i="7"/>
  <c r="K332" i="7"/>
  <c r="K331" i="7"/>
  <c r="K330" i="7"/>
  <c r="K329" i="7"/>
  <c r="K328" i="7"/>
  <c r="K327" i="7"/>
  <c r="K326" i="7"/>
  <c r="K325" i="7"/>
  <c r="K324" i="7"/>
  <c r="K323" i="7"/>
  <c r="K322" i="7"/>
  <c r="K321" i="7"/>
  <c r="K320" i="7"/>
  <c r="K319" i="7"/>
  <c r="K318" i="7"/>
  <c r="K317" i="7"/>
  <c r="K316" i="7"/>
  <c r="K315" i="7"/>
  <c r="K314" i="7"/>
  <c r="K313" i="7"/>
  <c r="K312" i="7"/>
  <c r="K311" i="7"/>
  <c r="K310" i="7"/>
  <c r="K309" i="7"/>
  <c r="K308" i="7"/>
  <c r="K307" i="7"/>
  <c r="K306" i="7"/>
  <c r="K305" i="7"/>
  <c r="K304" i="7"/>
  <c r="K303" i="7"/>
  <c r="K302" i="7"/>
  <c r="K301" i="7"/>
  <c r="K300" i="7"/>
  <c r="K299" i="7"/>
  <c r="K298" i="7"/>
  <c r="K297" i="7"/>
  <c r="K296" i="7"/>
  <c r="K295" i="7"/>
  <c r="K294" i="7"/>
  <c r="K293" i="7"/>
  <c r="K292" i="7"/>
  <c r="K291" i="7"/>
  <c r="K290" i="7"/>
  <c r="K289" i="7"/>
  <c r="K288" i="7"/>
  <c r="K287" i="7"/>
  <c r="K286" i="7"/>
  <c r="K285" i="7"/>
  <c r="K284" i="7"/>
  <c r="K283" i="7"/>
  <c r="K282" i="7"/>
  <c r="K281" i="7"/>
  <c r="K280" i="7"/>
  <c r="K279" i="7"/>
  <c r="K278" i="7"/>
  <c r="K277" i="7"/>
  <c r="K276" i="7"/>
  <c r="K275" i="7"/>
  <c r="K274" i="7"/>
  <c r="K273" i="7"/>
  <c r="K272" i="7"/>
  <c r="K271" i="7"/>
  <c r="K270" i="7"/>
  <c r="K269" i="7"/>
  <c r="K268" i="7"/>
  <c r="K267" i="7"/>
  <c r="K266" i="7"/>
  <c r="K265" i="7"/>
  <c r="K264" i="7"/>
  <c r="K263" i="7"/>
  <c r="K262" i="7"/>
  <c r="K261" i="7"/>
  <c r="K260" i="7"/>
  <c r="K259" i="7"/>
  <c r="K258" i="7"/>
  <c r="K257" i="7"/>
  <c r="K256" i="7"/>
  <c r="K255" i="7"/>
  <c r="K254" i="7"/>
  <c r="K253" i="7"/>
  <c r="K252" i="7"/>
  <c r="K251" i="7"/>
  <c r="K250" i="7"/>
  <c r="K249" i="7"/>
  <c r="K248" i="7"/>
  <c r="K247" i="7"/>
  <c r="K246" i="7"/>
  <c r="K245" i="7"/>
  <c r="K244" i="7"/>
  <c r="K243" i="7"/>
  <c r="K242" i="7"/>
  <c r="K241" i="7"/>
  <c r="K240" i="7"/>
  <c r="K239" i="7"/>
  <c r="K238" i="7"/>
  <c r="K237" i="7"/>
  <c r="K236" i="7"/>
  <c r="K235" i="7"/>
  <c r="K234" i="7"/>
  <c r="K233" i="7"/>
  <c r="K232" i="7"/>
  <c r="K231" i="7"/>
  <c r="K230" i="7"/>
  <c r="K229" i="7"/>
  <c r="K228" i="7"/>
  <c r="K227" i="7"/>
  <c r="K226" i="7"/>
  <c r="K225" i="7"/>
  <c r="K224" i="7"/>
  <c r="K223" i="7"/>
  <c r="K222" i="7"/>
  <c r="K221" i="7"/>
  <c r="K220" i="7"/>
  <c r="K219" i="7"/>
  <c r="K218" i="7"/>
  <c r="K217" i="7"/>
  <c r="K216" i="7"/>
  <c r="K215" i="7"/>
  <c r="K214" i="7"/>
  <c r="K213" i="7"/>
  <c r="K212" i="7"/>
  <c r="K211" i="7"/>
  <c r="K210" i="7"/>
  <c r="K209" i="7"/>
  <c r="K208" i="7"/>
  <c r="K207" i="7"/>
  <c r="K206" i="7"/>
  <c r="K205" i="7"/>
  <c r="K204" i="7"/>
  <c r="K203" i="7"/>
  <c r="K202" i="7"/>
  <c r="K201" i="7"/>
  <c r="K200" i="7"/>
  <c r="K199" i="7"/>
  <c r="K198" i="7"/>
  <c r="K197" i="7"/>
  <c r="K196" i="7"/>
  <c r="K195" i="7"/>
  <c r="K194" i="7"/>
  <c r="K193" i="7"/>
  <c r="K192" i="7"/>
  <c r="K191" i="7"/>
  <c r="K190" i="7"/>
  <c r="K189" i="7"/>
  <c r="K188" i="7"/>
  <c r="K187" i="7"/>
  <c r="K186" i="7"/>
  <c r="K185" i="7"/>
  <c r="K184" i="7"/>
  <c r="K183" i="7"/>
  <c r="K182" i="7"/>
  <c r="K181" i="7"/>
  <c r="K180" i="7"/>
  <c r="K179" i="7"/>
  <c r="K178" i="7"/>
  <c r="K177" i="7"/>
  <c r="K176" i="7"/>
  <c r="K175" i="7"/>
  <c r="K174" i="7"/>
  <c r="K173" i="7"/>
  <c r="K172" i="7"/>
  <c r="K171" i="7"/>
  <c r="K170" i="7"/>
  <c r="K169" i="7"/>
  <c r="K168" i="7"/>
  <c r="K167" i="7"/>
  <c r="K166" i="7"/>
  <c r="K165" i="7"/>
  <c r="K164" i="7"/>
  <c r="K163" i="7"/>
  <c r="K162" i="7"/>
  <c r="K161" i="7"/>
  <c r="K160" i="7"/>
  <c r="K159" i="7"/>
  <c r="K158" i="7"/>
  <c r="K157" i="7"/>
  <c r="K156" i="7"/>
  <c r="K155" i="7"/>
  <c r="K154" i="7"/>
  <c r="K153" i="7"/>
  <c r="K152" i="7"/>
  <c r="K151" i="7"/>
  <c r="K150" i="7"/>
  <c r="K149" i="7"/>
  <c r="K148" i="7"/>
  <c r="K147" i="7"/>
  <c r="K146" i="7"/>
  <c r="K145" i="7"/>
  <c r="K144" i="7"/>
  <c r="K143" i="7"/>
  <c r="K142" i="7"/>
  <c r="K141" i="7"/>
  <c r="K140" i="7"/>
  <c r="K139" i="7"/>
  <c r="K138" i="7"/>
  <c r="K137" i="7"/>
  <c r="K136" i="7"/>
  <c r="K135" i="7"/>
  <c r="K134" i="7"/>
  <c r="K133" i="7"/>
  <c r="K132" i="7"/>
  <c r="K131" i="7"/>
  <c r="K130" i="7"/>
  <c r="K129" i="7"/>
  <c r="K128" i="7"/>
  <c r="K127" i="7"/>
  <c r="K126" i="7"/>
  <c r="K125" i="7"/>
  <c r="K124" i="7"/>
  <c r="K123" i="7"/>
  <c r="K122" i="7"/>
  <c r="K121" i="7"/>
  <c r="K120" i="7"/>
  <c r="K119" i="7"/>
  <c r="K118" i="7"/>
  <c r="K117" i="7"/>
  <c r="K116" i="7"/>
  <c r="K115" i="7"/>
  <c r="K114" i="7"/>
  <c r="K113" i="7"/>
  <c r="K112" i="7"/>
  <c r="K111" i="7"/>
  <c r="K110" i="7"/>
  <c r="K109" i="7"/>
  <c r="K108" i="7"/>
  <c r="K107" i="7"/>
  <c r="K106" i="7"/>
  <c r="K105" i="7"/>
  <c r="K104" i="7"/>
  <c r="K103" i="7"/>
  <c r="K102" i="7"/>
  <c r="K101" i="7"/>
  <c r="K100" i="7"/>
  <c r="K99" i="7"/>
  <c r="K98" i="7"/>
  <c r="K97" i="7"/>
  <c r="K96" i="7"/>
  <c r="K95" i="7"/>
  <c r="K94" i="7"/>
  <c r="K93" i="7"/>
  <c r="K92" i="7"/>
  <c r="K91" i="7"/>
  <c r="K90" i="7"/>
  <c r="K89" i="7"/>
  <c r="K88" i="7"/>
  <c r="K87" i="7"/>
  <c r="K86" i="7"/>
  <c r="K85" i="7"/>
  <c r="K84" i="7"/>
  <c r="K83" i="7"/>
  <c r="K82" i="7"/>
  <c r="K81" i="7"/>
  <c r="K80" i="7"/>
  <c r="K79" i="7"/>
  <c r="K78" i="7"/>
  <c r="K77" i="7"/>
  <c r="K76" i="7"/>
  <c r="K75" i="7"/>
  <c r="K74" i="7"/>
  <c r="K73" i="7"/>
  <c r="K72" i="7"/>
  <c r="K71" i="7"/>
  <c r="K70" i="7"/>
  <c r="K69" i="7"/>
  <c r="K68" i="7"/>
  <c r="K67" i="7"/>
  <c r="K66" i="7"/>
  <c r="K65" i="7"/>
  <c r="K64" i="7"/>
  <c r="K63" i="7"/>
  <c r="K62" i="7"/>
  <c r="K61" i="7"/>
  <c r="K60" i="7"/>
  <c r="K59" i="7"/>
  <c r="K58" i="7"/>
  <c r="K57" i="7"/>
  <c r="K56" i="7"/>
  <c r="K55" i="7"/>
  <c r="K54" i="7"/>
  <c r="K53" i="7"/>
  <c r="K52" i="7"/>
  <c r="K51" i="7"/>
  <c r="K50" i="7"/>
  <c r="K49" i="7"/>
  <c r="K48" i="7"/>
  <c r="K47" i="7"/>
  <c r="K46" i="7"/>
  <c r="K45" i="7"/>
  <c r="K44" i="7"/>
  <c r="K43" i="7"/>
  <c r="K42" i="7"/>
  <c r="K41" i="7"/>
  <c r="K40" i="7"/>
  <c r="K39" i="7"/>
  <c r="K38" i="7"/>
  <c r="K37" i="7"/>
  <c r="K36" i="7"/>
  <c r="K35" i="7"/>
  <c r="K34" i="7"/>
  <c r="K33" i="7"/>
  <c r="K32" i="7"/>
  <c r="K31" i="7"/>
  <c r="K30" i="7"/>
  <c r="K29" i="7"/>
  <c r="K28" i="7"/>
  <c r="K27" i="7"/>
  <c r="K26" i="7"/>
  <c r="K25" i="7"/>
  <c r="K24" i="7"/>
  <c r="G11" i="1"/>
  <c r="G10" i="1"/>
  <c r="G9" i="1"/>
  <c r="G8" i="1"/>
  <c r="G7" i="1"/>
  <c r="G6" i="1"/>
  <c r="G5" i="1"/>
  <c r="G4" i="1"/>
  <c r="G2" i="1"/>
  <c r="I2" i="1" s="1"/>
  <c r="AV478" i="1"/>
  <c r="AI478" i="1"/>
  <c r="AV477" i="1"/>
  <c r="AI477" i="1"/>
  <c r="AI476" i="1"/>
  <c r="AV475" i="1"/>
  <c r="AI475" i="1"/>
  <c r="AV474" i="1"/>
  <c r="AI474" i="1"/>
  <c r="AV473" i="1"/>
  <c r="AI472" i="1"/>
  <c r="AV471" i="1"/>
  <c r="AI471" i="1"/>
  <c r="AV470" i="1"/>
  <c r="AI470" i="1"/>
  <c r="AV469" i="1"/>
  <c r="AV468" i="1"/>
  <c r="AI468" i="1"/>
  <c r="AV467" i="1"/>
  <c r="AI466" i="1"/>
  <c r="AV465" i="1"/>
  <c r="AI465" i="1"/>
  <c r="AV464" i="1"/>
  <c r="AI464" i="1"/>
  <c r="AV463" i="1"/>
  <c r="AI463" i="1"/>
  <c r="AV462" i="1"/>
  <c r="AI462" i="1"/>
  <c r="AI461" i="1"/>
  <c r="AI460" i="1"/>
  <c r="AI459" i="1"/>
  <c r="AV458" i="1"/>
  <c r="AI458" i="1"/>
  <c r="AI457" i="1"/>
  <c r="AV456" i="1"/>
  <c r="AI456" i="1"/>
  <c r="AI455" i="1"/>
  <c r="AV454" i="1"/>
  <c r="AI454" i="1"/>
  <c r="AV453" i="1"/>
  <c r="AI453" i="1"/>
  <c r="AV452" i="1"/>
  <c r="AI452" i="1"/>
  <c r="AV451" i="1"/>
  <c r="AI451" i="1"/>
  <c r="AI450" i="1"/>
  <c r="AV449" i="1"/>
  <c r="AI448" i="1"/>
  <c r="AV447" i="1"/>
  <c r="AI447" i="1"/>
  <c r="AV446" i="1"/>
  <c r="AI446" i="1"/>
  <c r="AV445" i="1"/>
  <c r="AI444" i="1"/>
  <c r="AV443" i="1"/>
  <c r="AV442" i="1"/>
  <c r="AI442" i="1"/>
  <c r="AV441" i="1"/>
  <c r="AI441" i="1"/>
  <c r="AV440" i="1"/>
  <c r="AI440" i="1"/>
  <c r="AV439" i="1"/>
  <c r="AI439" i="1"/>
  <c r="AV438" i="1"/>
  <c r="AI438" i="1"/>
  <c r="AI437" i="1"/>
  <c r="AV436" i="1"/>
  <c r="AI436" i="1"/>
  <c r="AI435" i="1"/>
  <c r="AV434" i="1"/>
  <c r="AV433" i="1"/>
  <c r="AI433" i="1"/>
  <c r="AV432" i="1"/>
  <c r="AV431" i="1"/>
  <c r="AI431" i="1"/>
  <c r="AV430" i="1"/>
  <c r="AI430" i="1"/>
  <c r="AI429" i="1"/>
  <c r="AV428" i="1"/>
  <c r="AI428" i="1"/>
  <c r="AI427" i="1"/>
  <c r="AV426" i="1"/>
  <c r="AV425" i="1"/>
  <c r="AI425" i="1"/>
  <c r="AV424" i="1"/>
  <c r="AV423" i="1"/>
  <c r="AI423" i="1"/>
  <c r="AV422" i="1"/>
  <c r="AI421" i="1"/>
  <c r="AV420" i="1"/>
  <c r="AI420" i="1"/>
  <c r="AV418" i="1"/>
  <c r="AI418" i="1"/>
  <c r="AI417" i="1"/>
  <c r="AV416" i="1"/>
  <c r="AI416" i="1"/>
  <c r="AV414" i="1"/>
  <c r="AI414" i="1"/>
  <c r="AI413" i="1"/>
  <c r="AV412" i="1"/>
  <c r="AI412" i="1"/>
  <c r="AI411" i="1"/>
  <c r="AV410" i="1"/>
  <c r="AI409" i="1"/>
  <c r="AV408" i="1"/>
  <c r="AI407" i="1"/>
  <c r="AV406" i="1"/>
  <c r="AI406" i="1"/>
  <c r="AI405" i="1"/>
  <c r="AV404" i="1"/>
  <c r="AV403" i="1"/>
  <c r="AI403" i="1"/>
  <c r="AV402" i="1"/>
  <c r="AV401" i="1"/>
  <c r="AI401" i="1"/>
  <c r="AV400" i="1"/>
  <c r="AI400" i="1"/>
  <c r="AI399" i="1"/>
  <c r="AV398" i="1"/>
  <c r="AI398" i="1"/>
  <c r="AI397" i="1"/>
  <c r="AV396" i="1"/>
  <c r="AV395" i="1"/>
  <c r="AI395" i="1"/>
  <c r="AV394" i="1"/>
  <c r="AV393" i="1"/>
  <c r="AI393" i="1"/>
  <c r="AV392" i="1"/>
  <c r="AI392" i="1"/>
  <c r="AV391" i="1"/>
  <c r="AI391" i="1"/>
  <c r="AV390" i="1"/>
  <c r="AV389" i="1"/>
  <c r="AI389" i="1"/>
  <c r="AV388" i="1"/>
  <c r="AI387" i="1"/>
  <c r="AV386" i="1"/>
  <c r="AV385" i="1"/>
  <c r="AI385" i="1"/>
  <c r="AV384" i="1"/>
  <c r="AI384" i="1"/>
  <c r="AV383" i="1"/>
  <c r="AI383" i="1"/>
  <c r="AV382" i="1"/>
  <c r="AI382" i="1"/>
  <c r="AV381" i="1"/>
  <c r="AI381" i="1"/>
  <c r="AV380" i="1"/>
  <c r="AV379" i="1"/>
  <c r="AI379" i="1"/>
  <c r="AV378" i="1"/>
  <c r="AV377" i="1"/>
  <c r="AI377" i="1"/>
  <c r="AI376" i="1"/>
  <c r="AV375" i="1"/>
  <c r="AI375" i="1"/>
  <c r="AV374" i="1"/>
  <c r="AI374" i="1"/>
  <c r="AI373" i="1"/>
  <c r="AV372" i="1"/>
  <c r="AI372" i="1"/>
  <c r="AV371" i="1"/>
  <c r="AI371" i="1"/>
  <c r="AV370" i="1"/>
  <c r="AI370" i="1"/>
  <c r="AV369" i="1"/>
  <c r="AI369" i="1"/>
  <c r="AV368" i="1"/>
  <c r="AI368" i="1"/>
  <c r="AV367" i="1"/>
  <c r="AI367" i="1"/>
  <c r="AV366" i="1"/>
  <c r="AI366" i="1"/>
  <c r="AV365" i="1"/>
  <c r="AI365" i="1"/>
  <c r="AV364" i="1"/>
  <c r="AI364" i="1"/>
  <c r="AV363" i="1"/>
  <c r="AI363" i="1"/>
  <c r="AV362" i="1"/>
  <c r="AI362" i="1"/>
  <c r="AV361" i="1"/>
  <c r="AI361" i="1"/>
  <c r="AV360" i="1"/>
  <c r="AI360" i="1"/>
  <c r="AV359" i="1"/>
  <c r="AI359" i="1"/>
  <c r="AV358" i="1"/>
  <c r="AI358" i="1"/>
  <c r="AV357" i="1"/>
  <c r="AI357" i="1"/>
  <c r="AV356" i="1"/>
  <c r="AI356" i="1"/>
  <c r="AV355" i="1"/>
  <c r="AI355" i="1"/>
  <c r="AV354" i="1"/>
  <c r="AI354" i="1"/>
  <c r="AV353" i="1"/>
  <c r="AV352" i="1"/>
  <c r="AI352" i="1"/>
  <c r="AI351" i="1"/>
  <c r="AV350" i="1"/>
  <c r="AI350" i="1"/>
  <c r="AI349" i="1"/>
  <c r="AV348" i="1"/>
  <c r="AI348" i="1"/>
  <c r="AV347" i="1"/>
  <c r="AV346" i="1"/>
  <c r="AI346" i="1"/>
  <c r="AV345" i="1"/>
  <c r="AI345" i="1"/>
  <c r="AV344" i="1"/>
  <c r="AI344" i="1"/>
  <c r="AV343" i="1"/>
  <c r="AI343" i="1"/>
  <c r="AV342" i="1"/>
  <c r="AI342" i="1"/>
  <c r="AV341" i="1"/>
  <c r="AI341" i="1"/>
  <c r="AV340" i="1"/>
  <c r="AI340" i="1"/>
  <c r="AV339" i="1"/>
  <c r="AI339" i="1"/>
  <c r="AV338" i="1"/>
  <c r="AI338" i="1"/>
  <c r="AV337" i="1"/>
  <c r="AI337" i="1"/>
  <c r="AV336" i="1"/>
  <c r="AI336" i="1"/>
  <c r="AV335" i="1"/>
  <c r="AI335" i="1"/>
  <c r="AV334" i="1"/>
  <c r="AI334" i="1"/>
  <c r="AV333" i="1"/>
  <c r="AI333" i="1"/>
  <c r="AV332" i="1"/>
  <c r="AI332" i="1"/>
  <c r="AV331" i="1"/>
  <c r="AI331" i="1"/>
  <c r="AV330" i="1"/>
  <c r="AI330" i="1"/>
  <c r="AV329" i="1"/>
  <c r="AI329" i="1"/>
  <c r="AV328" i="1"/>
  <c r="AI328" i="1"/>
  <c r="AV327" i="1"/>
  <c r="AI327" i="1"/>
  <c r="AV326" i="1"/>
  <c r="AI326" i="1"/>
  <c r="AV325" i="1"/>
  <c r="AI325" i="1"/>
  <c r="AV324" i="1"/>
  <c r="AI324" i="1"/>
  <c r="AV323" i="1"/>
  <c r="AI323" i="1"/>
  <c r="AV322" i="1"/>
  <c r="AI322" i="1"/>
  <c r="AV321" i="1"/>
  <c r="AI321" i="1"/>
  <c r="AV320" i="1"/>
  <c r="AI320" i="1"/>
  <c r="AV319" i="1"/>
  <c r="AI319" i="1"/>
  <c r="AV318" i="1"/>
  <c r="AI318" i="1"/>
  <c r="AV317" i="1"/>
  <c r="AI317" i="1"/>
  <c r="AV316" i="1"/>
  <c r="AI316" i="1"/>
  <c r="AV315" i="1"/>
  <c r="AI315" i="1"/>
  <c r="AV314" i="1"/>
  <c r="AI314" i="1"/>
  <c r="AV313" i="1"/>
  <c r="AI313" i="1"/>
  <c r="AV312" i="1"/>
  <c r="AI312" i="1"/>
  <c r="AV311" i="1"/>
  <c r="AI311" i="1"/>
  <c r="AV310" i="1"/>
  <c r="AI310" i="1"/>
  <c r="AV309" i="1"/>
  <c r="AI309" i="1"/>
  <c r="AV308" i="1"/>
  <c r="AI308" i="1"/>
  <c r="AV307" i="1"/>
  <c r="AI307" i="1"/>
  <c r="AV306" i="1"/>
  <c r="AI306" i="1"/>
  <c r="AV305" i="1"/>
  <c r="AI305" i="1"/>
  <c r="AV304" i="1"/>
  <c r="AI304" i="1"/>
  <c r="AV303" i="1"/>
  <c r="AI303" i="1"/>
  <c r="AV302" i="1"/>
  <c r="AI302" i="1"/>
  <c r="AV301" i="1"/>
  <c r="AI300" i="1"/>
  <c r="AV299" i="1"/>
  <c r="AI298" i="1"/>
  <c r="AV297" i="1"/>
  <c r="AI296" i="1"/>
  <c r="AV295" i="1"/>
  <c r="AI294" i="1"/>
  <c r="AV293" i="1"/>
  <c r="AV292" i="1"/>
  <c r="AI292" i="1"/>
  <c r="AV291" i="1"/>
  <c r="AI290" i="1"/>
  <c r="AV289" i="1"/>
  <c r="AI289" i="1"/>
  <c r="AV288" i="1"/>
  <c r="AI288" i="1"/>
  <c r="AV287" i="1"/>
  <c r="AI287" i="1"/>
  <c r="AV286" i="1"/>
  <c r="AI286" i="1"/>
  <c r="AV285" i="1"/>
  <c r="AI285" i="1"/>
  <c r="AV284" i="1"/>
  <c r="AI284" i="1"/>
  <c r="AV283" i="1"/>
  <c r="AI283" i="1"/>
  <c r="AV282" i="1"/>
  <c r="AI282" i="1"/>
  <c r="AV281" i="1"/>
  <c r="AI281" i="1"/>
  <c r="AV280" i="1"/>
  <c r="AI280" i="1"/>
  <c r="AV279" i="1"/>
  <c r="AI279" i="1"/>
  <c r="AV278" i="1"/>
  <c r="AI278" i="1"/>
  <c r="AV277" i="1"/>
  <c r="AI277" i="1"/>
  <c r="AV276" i="1"/>
  <c r="AI276" i="1"/>
  <c r="AV275" i="1"/>
  <c r="AI275" i="1"/>
  <c r="AV274" i="1"/>
  <c r="AI274" i="1"/>
  <c r="AV273" i="1"/>
  <c r="AI273" i="1"/>
  <c r="AV272" i="1"/>
  <c r="AI272" i="1"/>
  <c r="AV271" i="1"/>
  <c r="AI271" i="1"/>
  <c r="AV270" i="1"/>
  <c r="AI270" i="1"/>
  <c r="AV269" i="1"/>
  <c r="AI269" i="1"/>
  <c r="AV268" i="1"/>
  <c r="AI268" i="1"/>
  <c r="AV267" i="1"/>
  <c r="AI267" i="1"/>
  <c r="AV266" i="1"/>
  <c r="AI266" i="1"/>
  <c r="AV265" i="1"/>
  <c r="AI265" i="1"/>
  <c r="AV264" i="1"/>
  <c r="AI264" i="1"/>
  <c r="AV263" i="1"/>
  <c r="AI263" i="1"/>
  <c r="AV262" i="1"/>
  <c r="AI262" i="1"/>
  <c r="AV261" i="1"/>
  <c r="AI261" i="1"/>
  <c r="AV260" i="1"/>
  <c r="AI260" i="1"/>
  <c r="AV259" i="1"/>
  <c r="AI259" i="1"/>
  <c r="AV258" i="1"/>
  <c r="AI258" i="1"/>
  <c r="AV257" i="1"/>
  <c r="AI257" i="1"/>
  <c r="AV256" i="1"/>
  <c r="AI256" i="1"/>
  <c r="AV255" i="1"/>
  <c r="AI255" i="1"/>
  <c r="AV254" i="1"/>
  <c r="AI254" i="1"/>
  <c r="AV253" i="1"/>
  <c r="AI253" i="1"/>
  <c r="AV252" i="1"/>
  <c r="AI252" i="1"/>
  <c r="AV251" i="1"/>
  <c r="AI251" i="1"/>
  <c r="AV250" i="1"/>
  <c r="AI250" i="1"/>
  <c r="AV249" i="1"/>
  <c r="AI249" i="1"/>
  <c r="AV248" i="1"/>
  <c r="AI248" i="1"/>
  <c r="AI247" i="1"/>
  <c r="AV246" i="1"/>
  <c r="AI246" i="1"/>
  <c r="AV245" i="1"/>
  <c r="AI245" i="1"/>
  <c r="AV244" i="1"/>
  <c r="AV243" i="1"/>
  <c r="AI243" i="1"/>
  <c r="AV242" i="1"/>
  <c r="AV241" i="1"/>
  <c r="AI241" i="1"/>
  <c r="AV240" i="1"/>
  <c r="AV239" i="1"/>
  <c r="AI239" i="1"/>
  <c r="AV238" i="1"/>
  <c r="AI238" i="1"/>
  <c r="AV237" i="1"/>
  <c r="AI237" i="1"/>
  <c r="AV236" i="1"/>
  <c r="AI236" i="1"/>
  <c r="AV235" i="1"/>
  <c r="AI235" i="1"/>
  <c r="AV234" i="1"/>
  <c r="AI234" i="1"/>
  <c r="AV233" i="1"/>
  <c r="AI233" i="1"/>
  <c r="AV232" i="1"/>
  <c r="AI232" i="1"/>
  <c r="AV231" i="1"/>
  <c r="AI231" i="1"/>
  <c r="AV230" i="1"/>
  <c r="AI230" i="1"/>
  <c r="AV229" i="1"/>
  <c r="AI229" i="1"/>
  <c r="AV228" i="1"/>
  <c r="AI228" i="1"/>
  <c r="AV227" i="1"/>
  <c r="AI227" i="1"/>
  <c r="AV226" i="1"/>
  <c r="AI226" i="1"/>
  <c r="AV225" i="1"/>
  <c r="AI225" i="1"/>
  <c r="AV224" i="1"/>
  <c r="AI224" i="1"/>
  <c r="AV223" i="1"/>
  <c r="AI223" i="1"/>
  <c r="AV222" i="1"/>
  <c r="AI222" i="1"/>
  <c r="AV221" i="1"/>
  <c r="AI221" i="1"/>
  <c r="AV220" i="1"/>
  <c r="AI220" i="1"/>
  <c r="AV219" i="1"/>
  <c r="AI219" i="1"/>
  <c r="AV218" i="1"/>
  <c r="AI218" i="1"/>
  <c r="AV217" i="1"/>
  <c r="AI217" i="1"/>
  <c r="AV216" i="1"/>
  <c r="AI216" i="1"/>
  <c r="AV215" i="1"/>
  <c r="AI215" i="1"/>
  <c r="AV214" i="1"/>
  <c r="AI214" i="1"/>
  <c r="AV213" i="1"/>
  <c r="AI213" i="1"/>
  <c r="AV212" i="1"/>
  <c r="AI212" i="1"/>
  <c r="AV211" i="1"/>
  <c r="AI211" i="1"/>
  <c r="AV210" i="1"/>
  <c r="AI210" i="1"/>
  <c r="AV209" i="1"/>
  <c r="AI209" i="1"/>
  <c r="AV208" i="1"/>
  <c r="AI208" i="1"/>
  <c r="AV207" i="1"/>
  <c r="AI207" i="1"/>
  <c r="AV206" i="1"/>
  <c r="AI206" i="1"/>
  <c r="AV205" i="1"/>
  <c r="AI205" i="1"/>
  <c r="AV204" i="1"/>
  <c r="AI204" i="1"/>
  <c r="AV203" i="1"/>
  <c r="AI203" i="1"/>
  <c r="AV202" i="1"/>
  <c r="AI202" i="1"/>
  <c r="AV201" i="1"/>
  <c r="AI201" i="1"/>
  <c r="AV200" i="1"/>
  <c r="AI200" i="1"/>
  <c r="AV199" i="1"/>
  <c r="AI199" i="1"/>
  <c r="AV198" i="1"/>
  <c r="AI198" i="1"/>
  <c r="AV197" i="1"/>
  <c r="AI197" i="1"/>
  <c r="AV196" i="1"/>
  <c r="AI196" i="1"/>
  <c r="AV195" i="1"/>
  <c r="AI195" i="1"/>
  <c r="AV194" i="1"/>
  <c r="AI194" i="1"/>
  <c r="AV193" i="1"/>
  <c r="AI193" i="1"/>
  <c r="AV191" i="1"/>
  <c r="AI191" i="1"/>
  <c r="AV190" i="1"/>
  <c r="AV189" i="1"/>
  <c r="AI189" i="1"/>
  <c r="AV188" i="1"/>
  <c r="AI188" i="1"/>
  <c r="AV187" i="1"/>
  <c r="AI187" i="1"/>
  <c r="AV186" i="1"/>
  <c r="AI186" i="1"/>
  <c r="AV185" i="1"/>
  <c r="AI185" i="1"/>
  <c r="AV184" i="1"/>
  <c r="AI184" i="1"/>
  <c r="AV183" i="1"/>
  <c r="AI183" i="1"/>
  <c r="AV182" i="1"/>
  <c r="AI182" i="1"/>
  <c r="AV181" i="1"/>
  <c r="AI181" i="1"/>
  <c r="AV180" i="1"/>
  <c r="AI180" i="1"/>
  <c r="AV179" i="1"/>
  <c r="AI179" i="1"/>
  <c r="AV178" i="1"/>
  <c r="AI178" i="1"/>
  <c r="AV177" i="1"/>
  <c r="AI177" i="1"/>
  <c r="AV176" i="1"/>
  <c r="AI176" i="1"/>
  <c r="AV175" i="1"/>
  <c r="AI175" i="1"/>
  <c r="AV174" i="1"/>
  <c r="AI174" i="1"/>
  <c r="AV173" i="1"/>
  <c r="AI173" i="1"/>
  <c r="AV172" i="1"/>
  <c r="AI172" i="1"/>
  <c r="AV171" i="1"/>
  <c r="AI171" i="1"/>
  <c r="AV170" i="1"/>
  <c r="AI170" i="1"/>
  <c r="AV169" i="1"/>
  <c r="AI169" i="1"/>
  <c r="AV168" i="1"/>
  <c r="AI168" i="1"/>
  <c r="AV167" i="1"/>
  <c r="AI167" i="1"/>
  <c r="AV166" i="1"/>
  <c r="AI166" i="1"/>
  <c r="AV165" i="1"/>
  <c r="AI165" i="1"/>
  <c r="AV164" i="1"/>
  <c r="AI164" i="1"/>
  <c r="AV163" i="1"/>
  <c r="AI163" i="1"/>
  <c r="AV162" i="1"/>
  <c r="AI162" i="1"/>
  <c r="AV161" i="1"/>
  <c r="AI161" i="1"/>
  <c r="AV160" i="1"/>
  <c r="AI160" i="1"/>
  <c r="AV159" i="1"/>
  <c r="AI159" i="1"/>
  <c r="AV158" i="1"/>
  <c r="AI158" i="1"/>
  <c r="AV157" i="1"/>
  <c r="AI157" i="1"/>
  <c r="AV156" i="1"/>
  <c r="AI156" i="1"/>
  <c r="AV155" i="1"/>
  <c r="AI155" i="1"/>
  <c r="AV154" i="1"/>
  <c r="AI154" i="1"/>
  <c r="AV153" i="1"/>
  <c r="AI153" i="1"/>
  <c r="AV152" i="1"/>
  <c r="AI152" i="1"/>
  <c r="AV151" i="1"/>
  <c r="AI151" i="1"/>
  <c r="AV150" i="1"/>
  <c r="AI150" i="1"/>
  <c r="AV149" i="1"/>
  <c r="AI149" i="1"/>
  <c r="AV148" i="1"/>
  <c r="AI148" i="1"/>
  <c r="AV147" i="1"/>
  <c r="AI147" i="1"/>
  <c r="AV146" i="1"/>
  <c r="AI146" i="1"/>
  <c r="AV145" i="1"/>
  <c r="AI145" i="1"/>
  <c r="AV144" i="1"/>
  <c r="AI144" i="1"/>
  <c r="AV143" i="1"/>
  <c r="AI143" i="1"/>
  <c r="AV142" i="1"/>
  <c r="AI142" i="1"/>
  <c r="AV141" i="1"/>
  <c r="AI141" i="1"/>
  <c r="AV140" i="1"/>
  <c r="AI140" i="1"/>
  <c r="AV139" i="1"/>
  <c r="AI139" i="1"/>
  <c r="AV138" i="1"/>
  <c r="AI138" i="1"/>
  <c r="AV137" i="1"/>
  <c r="AI137" i="1"/>
  <c r="AV136" i="1"/>
  <c r="AI136" i="1"/>
  <c r="AV135" i="1"/>
  <c r="AI135" i="1"/>
  <c r="AV134" i="1"/>
  <c r="AI134" i="1"/>
  <c r="AV133" i="1"/>
  <c r="AI133" i="1"/>
  <c r="AV132" i="1"/>
  <c r="AI132" i="1"/>
  <c r="AV131" i="1"/>
  <c r="AI131" i="1"/>
  <c r="AV130" i="1"/>
  <c r="AI130" i="1"/>
  <c r="AV129" i="1"/>
  <c r="AI129" i="1"/>
  <c r="AV128" i="1"/>
  <c r="AI128" i="1"/>
  <c r="AV127" i="1"/>
  <c r="AI127" i="1"/>
  <c r="AV126" i="1"/>
  <c r="AI126" i="1"/>
  <c r="AV125" i="1"/>
  <c r="AI125" i="1"/>
  <c r="AV124" i="1"/>
  <c r="AI124" i="1"/>
  <c r="AV123" i="1"/>
  <c r="AI123" i="1"/>
  <c r="AV122" i="1"/>
  <c r="AI122" i="1"/>
  <c r="AV121" i="1"/>
  <c r="AI121" i="1"/>
  <c r="AV120" i="1"/>
  <c r="AI120" i="1"/>
  <c r="AV119" i="1"/>
  <c r="AI119" i="1"/>
  <c r="AV118" i="1"/>
  <c r="AI118" i="1"/>
  <c r="AV117" i="1"/>
  <c r="AI117" i="1"/>
  <c r="AV116" i="1"/>
  <c r="AI116" i="1"/>
  <c r="AV115" i="1"/>
  <c r="AI115" i="1"/>
  <c r="AV114" i="1"/>
  <c r="AI114" i="1"/>
  <c r="AV113" i="1"/>
  <c r="AI113" i="1"/>
  <c r="AV112" i="1"/>
  <c r="AI112" i="1"/>
  <c r="AV111" i="1"/>
  <c r="AI111" i="1"/>
  <c r="AV110" i="1"/>
  <c r="AI110" i="1"/>
  <c r="AV109" i="1"/>
  <c r="AI109" i="1"/>
  <c r="AV108" i="1"/>
  <c r="AI108" i="1"/>
  <c r="AV107" i="1"/>
  <c r="AI107" i="1"/>
  <c r="AV106" i="1"/>
  <c r="AI106" i="1"/>
  <c r="AV105" i="1"/>
  <c r="AI105" i="1"/>
  <c r="AV104" i="1"/>
  <c r="AI104" i="1"/>
  <c r="AV103" i="1"/>
  <c r="AI103" i="1"/>
  <c r="AV102" i="1"/>
  <c r="AI102" i="1"/>
  <c r="AV101" i="1"/>
  <c r="AI101" i="1"/>
  <c r="AV100" i="1"/>
  <c r="AI100" i="1"/>
  <c r="AV99" i="1"/>
  <c r="AV98" i="1"/>
  <c r="AI98" i="1"/>
  <c r="AV97" i="1"/>
  <c r="AV96" i="1"/>
  <c r="AI96" i="1"/>
  <c r="AV95" i="1"/>
  <c r="AI95" i="1"/>
  <c r="AV94" i="1"/>
  <c r="AI94" i="1"/>
  <c r="AV93" i="1"/>
  <c r="AI93" i="1"/>
  <c r="AV92" i="1"/>
  <c r="AI92" i="1"/>
  <c r="T92" i="1"/>
  <c r="AV91" i="1"/>
  <c r="AI91" i="1"/>
  <c r="AV90" i="1"/>
  <c r="AI90" i="1"/>
  <c r="AV89" i="1"/>
  <c r="AI89" i="1"/>
  <c r="AV88" i="1"/>
  <c r="AI88" i="1"/>
  <c r="AV87" i="1"/>
  <c r="AI87" i="1"/>
  <c r="AV86" i="1"/>
  <c r="AI86" i="1"/>
  <c r="AV85" i="1"/>
  <c r="AI85" i="1"/>
  <c r="AV84" i="1"/>
  <c r="AI84" i="1"/>
  <c r="T84" i="1"/>
  <c r="AV83" i="1"/>
  <c r="AI83" i="1"/>
  <c r="AV82" i="1"/>
  <c r="AI82" i="1"/>
  <c r="AV81" i="1"/>
  <c r="AI81" i="1"/>
  <c r="AV80" i="1"/>
  <c r="AI80" i="1"/>
  <c r="AV79" i="1"/>
  <c r="AI79" i="1"/>
  <c r="AV78" i="1"/>
  <c r="AI78" i="1"/>
  <c r="AV77" i="1"/>
  <c r="AI77" i="1"/>
  <c r="AV76" i="1"/>
  <c r="AI76" i="1"/>
  <c r="T76" i="1"/>
  <c r="AV75" i="1"/>
  <c r="AI75" i="1"/>
  <c r="AV74" i="1"/>
  <c r="AI74" i="1"/>
  <c r="AV73" i="1"/>
  <c r="AI73" i="1"/>
  <c r="AV72" i="1"/>
  <c r="AI72" i="1"/>
  <c r="AV71" i="1"/>
  <c r="AI71" i="1"/>
  <c r="AV70" i="1"/>
  <c r="AI70" i="1"/>
  <c r="AV69" i="1"/>
  <c r="AI69" i="1"/>
  <c r="AV68" i="1"/>
  <c r="AI68" i="1"/>
  <c r="T68" i="1"/>
  <c r="AV67" i="1"/>
  <c r="AI67" i="1"/>
  <c r="AV66" i="1"/>
  <c r="AI66" i="1"/>
  <c r="AV65" i="1"/>
  <c r="AI65" i="1"/>
  <c r="AV64" i="1"/>
  <c r="AI64" i="1"/>
  <c r="T64" i="1"/>
  <c r="AV63" i="1"/>
  <c r="AI63" i="1"/>
  <c r="AV62" i="1"/>
  <c r="AI62" i="1"/>
  <c r="AV61" i="1"/>
  <c r="AI61" i="1"/>
  <c r="AV60" i="1"/>
  <c r="AI60" i="1"/>
  <c r="T60" i="1"/>
  <c r="AV59" i="1"/>
  <c r="AI59" i="1"/>
  <c r="AV58" i="1"/>
  <c r="AI58" i="1"/>
  <c r="AV57" i="1"/>
  <c r="AI57" i="1"/>
  <c r="AV56" i="1"/>
  <c r="AI56" i="1"/>
  <c r="AV55" i="1"/>
  <c r="AI55" i="1"/>
  <c r="AV54" i="1"/>
  <c r="AI54" i="1"/>
  <c r="AV53" i="1"/>
  <c r="AI53" i="1"/>
  <c r="AV52" i="1"/>
  <c r="AI52" i="1"/>
  <c r="AV51" i="1"/>
  <c r="AI51" i="1"/>
  <c r="AV50" i="1"/>
  <c r="AI50" i="1"/>
  <c r="AV49" i="1"/>
  <c r="AI49" i="1"/>
  <c r="AV48" i="1"/>
  <c r="AI48" i="1"/>
  <c r="AV47" i="1"/>
  <c r="AI47" i="1"/>
  <c r="AV46" i="1"/>
  <c r="AI46" i="1"/>
  <c r="AV45" i="1"/>
  <c r="AI45" i="1"/>
  <c r="AV44" i="1"/>
  <c r="AI44" i="1"/>
  <c r="AV43" i="1"/>
  <c r="AI43" i="1"/>
  <c r="AV42" i="1"/>
  <c r="AI42" i="1"/>
  <c r="AV41" i="1"/>
  <c r="AI41" i="1"/>
  <c r="AV40" i="1"/>
  <c r="AI40" i="1"/>
  <c r="AV39" i="1"/>
  <c r="AI39" i="1"/>
  <c r="AV38" i="1"/>
  <c r="AI38" i="1"/>
  <c r="AV37" i="1"/>
  <c r="AI37" i="1"/>
  <c r="AV36" i="1"/>
  <c r="AI36" i="1"/>
  <c r="AV35" i="1"/>
  <c r="AI35" i="1"/>
  <c r="AV34" i="1"/>
  <c r="AI34" i="1"/>
  <c r="AV33" i="1"/>
  <c r="AI33" i="1"/>
  <c r="AV32" i="1"/>
  <c r="AI32" i="1"/>
  <c r="AV31" i="1"/>
  <c r="AI31" i="1"/>
  <c r="AV30" i="1"/>
  <c r="AI30" i="1"/>
  <c r="AV29" i="1"/>
  <c r="AI29" i="1"/>
  <c r="AV28" i="1"/>
  <c r="AI28" i="1"/>
  <c r="AV27" i="1"/>
  <c r="AI27" i="1"/>
  <c r="AV26" i="1"/>
  <c r="AI26" i="1"/>
  <c r="AV25" i="1"/>
  <c r="AI25" i="1"/>
  <c r="AV24" i="1"/>
  <c r="AI24" i="1"/>
  <c r="AV23" i="1"/>
  <c r="AI23" i="1"/>
  <c r="AV22" i="1"/>
  <c r="AI22" i="1"/>
  <c r="AV21" i="1"/>
  <c r="AI21" i="1"/>
  <c r="AV20" i="1"/>
  <c r="AI20" i="1"/>
  <c r="AV19" i="1"/>
  <c r="AI19" i="1"/>
  <c r="AV18" i="1"/>
  <c r="AI18" i="1"/>
  <c r="AV17" i="1"/>
  <c r="AI17" i="1"/>
  <c r="AV16" i="1"/>
  <c r="AI16" i="1"/>
  <c r="T16" i="1"/>
  <c r="AI15" i="1"/>
  <c r="AV14" i="1"/>
  <c r="AI13" i="1"/>
  <c r="AV12" i="1"/>
  <c r="AI11" i="1"/>
  <c r="AV10" i="1"/>
  <c r="AI10" i="1"/>
  <c r="AV9" i="1"/>
  <c r="AI9" i="1"/>
  <c r="T8" i="1"/>
  <c r="N5" i="1"/>
  <c r="D5" i="1"/>
  <c r="A5" i="1" s="1"/>
  <c r="N3" i="1"/>
  <c r="D3" i="1"/>
  <c r="T2" i="1"/>
  <c r="T7" i="1"/>
  <c r="N2" i="1"/>
  <c r="K2" i="1" s="1"/>
  <c r="N19" i="1"/>
  <c r="K19" i="1" s="1"/>
  <c r="D2" i="1"/>
  <c r="A2" i="1" s="1"/>
  <c r="D7" i="1"/>
  <c r="A7" i="1" s="1"/>
  <c r="A3" i="1" l="1"/>
  <c r="I4" i="1"/>
  <c r="F2" i="1"/>
  <c r="I11" i="1"/>
  <c r="I5" i="1"/>
  <c r="T3" i="1"/>
  <c r="K3" i="1"/>
  <c r="N4" i="1"/>
  <c r="N10" i="1"/>
  <c r="K10" i="1" s="1"/>
  <c r="D11" i="1"/>
  <c r="A11" i="1" s="1"/>
  <c r="D24" i="1"/>
  <c r="A24" i="1" s="1"/>
  <c r="D44" i="1"/>
  <c r="A44" i="1" s="1"/>
  <c r="N72" i="1"/>
  <c r="K72" i="1" s="1"/>
  <c r="N88" i="1"/>
  <c r="K88" i="1" s="1"/>
  <c r="D90" i="1"/>
  <c r="A90" i="1" s="1"/>
  <c r="N97" i="1"/>
  <c r="K97" i="1" s="1"/>
  <c r="T6" i="1"/>
  <c r="I7" i="1"/>
  <c r="I8" i="1"/>
  <c r="N9" i="1"/>
  <c r="K9" i="1" s="1"/>
  <c r="AV11" i="1"/>
  <c r="D12" i="1"/>
  <c r="A12" i="1" s="1"/>
  <c r="AI12" i="1"/>
  <c r="AV13" i="1"/>
  <c r="D14" i="1"/>
  <c r="A14" i="1" s="1"/>
  <c r="AI14" i="1"/>
  <c r="AV15" i="1"/>
  <c r="D16" i="1"/>
  <c r="A16" i="1" s="1"/>
  <c r="D17" i="1"/>
  <c r="A17" i="1" s="1"/>
  <c r="N18" i="1"/>
  <c r="K18" i="1" s="1"/>
  <c r="T22" i="1"/>
  <c r="N24" i="1"/>
  <c r="K24" i="1" s="1"/>
  <c r="T26" i="1"/>
  <c r="N28" i="1"/>
  <c r="K28" i="1" s="1"/>
  <c r="T30" i="1"/>
  <c r="N32" i="1"/>
  <c r="K32" i="1" s="1"/>
  <c r="T34" i="1"/>
  <c r="N36" i="1"/>
  <c r="K36" i="1" s="1"/>
  <c r="T38" i="1"/>
  <c r="N40" i="1"/>
  <c r="K40" i="1" s="1"/>
  <c r="T42" i="1"/>
  <c r="N44" i="1"/>
  <c r="K44" i="1" s="1"/>
  <c r="T46" i="1"/>
  <c r="N48" i="1"/>
  <c r="K48" i="1" s="1"/>
  <c r="T50" i="1"/>
  <c r="N52" i="1"/>
  <c r="K52" i="1" s="1"/>
  <c r="T54" i="1"/>
  <c r="N56" i="1"/>
  <c r="K56" i="1" s="1"/>
  <c r="T58" i="1"/>
  <c r="D60" i="1"/>
  <c r="A60" i="1" s="1"/>
  <c r="D64" i="1"/>
  <c r="A64" i="1" s="1"/>
  <c r="D68" i="1"/>
  <c r="A68" i="1" s="1"/>
  <c r="T70" i="1"/>
  <c r="N74" i="1"/>
  <c r="K74" i="1" s="1"/>
  <c r="D76" i="1"/>
  <c r="A76" i="1" s="1"/>
  <c r="T78" i="1"/>
  <c r="N82" i="1"/>
  <c r="K82" i="1" s="1"/>
  <c r="D84" i="1"/>
  <c r="A84" i="1" s="1"/>
  <c r="T86" i="1"/>
  <c r="N90" i="1"/>
  <c r="K90" i="1" s="1"/>
  <c r="D92" i="1"/>
  <c r="A92" i="1" s="1"/>
  <c r="T94" i="1"/>
  <c r="D96" i="1"/>
  <c r="A96" i="1" s="1"/>
  <c r="D98" i="1"/>
  <c r="A98" i="1" s="1"/>
  <c r="D4" i="1"/>
  <c r="A4" i="1" s="1"/>
  <c r="N7" i="1"/>
  <c r="D18" i="1"/>
  <c r="A18" i="1" s="1"/>
  <c r="D19" i="1"/>
  <c r="A19" i="1" s="1"/>
  <c r="D32" i="1"/>
  <c r="A32" i="1" s="1"/>
  <c r="D36" i="1"/>
  <c r="A36" i="1" s="1"/>
  <c r="D40" i="1"/>
  <c r="A40" i="1" s="1"/>
  <c r="D48" i="1"/>
  <c r="A48" i="1" s="1"/>
  <c r="D52" i="1"/>
  <c r="A52" i="1" s="1"/>
  <c r="D56" i="1"/>
  <c r="A56" i="1" s="1"/>
  <c r="N62" i="1"/>
  <c r="K62" i="1" s="1"/>
  <c r="D74" i="1"/>
  <c r="A74" i="1" s="1"/>
  <c r="D82" i="1"/>
  <c r="A82" i="1" s="1"/>
  <c r="I3" i="1"/>
  <c r="D6" i="1"/>
  <c r="A6" i="1" s="1"/>
  <c r="N6" i="1"/>
  <c r="I9" i="1"/>
  <c r="T12" i="1"/>
  <c r="N15" i="1"/>
  <c r="K15" i="1" s="1"/>
  <c r="N16" i="1"/>
  <c r="K16" i="1" s="1"/>
  <c r="D30" i="1"/>
  <c r="A30" i="1" s="1"/>
  <c r="D34" i="1"/>
  <c r="A34" i="1" s="1"/>
  <c r="D38" i="1"/>
  <c r="A38" i="1" s="1"/>
  <c r="D42" i="1"/>
  <c r="A42" i="1" s="1"/>
  <c r="D46" i="1"/>
  <c r="A46" i="1" s="1"/>
  <c r="D50" i="1"/>
  <c r="A50" i="1" s="1"/>
  <c r="D54" i="1"/>
  <c r="A54" i="1" s="1"/>
  <c r="D58" i="1"/>
  <c r="A58" i="1" s="1"/>
  <c r="N60" i="1"/>
  <c r="K60" i="1" s="1"/>
  <c r="T62" i="1"/>
  <c r="N64" i="1"/>
  <c r="K64" i="1" s="1"/>
  <c r="T66" i="1"/>
  <c r="N68" i="1"/>
  <c r="K68" i="1" s="1"/>
  <c r="D70" i="1"/>
  <c r="A70" i="1" s="1"/>
  <c r="T72" i="1"/>
  <c r="N76" i="1"/>
  <c r="K76" i="1" s="1"/>
  <c r="D78" i="1"/>
  <c r="A78" i="1" s="1"/>
  <c r="T80" i="1"/>
  <c r="N84" i="1"/>
  <c r="K84" i="1" s="1"/>
  <c r="D86" i="1"/>
  <c r="A86" i="1" s="1"/>
  <c r="T88" i="1"/>
  <c r="N92" i="1"/>
  <c r="K92" i="1" s="1"/>
  <c r="D94" i="1"/>
  <c r="A94" i="1" s="1"/>
  <c r="N96" i="1"/>
  <c r="K96" i="1" s="1"/>
  <c r="I6" i="1"/>
  <c r="D10" i="1"/>
  <c r="A10" i="1" s="1"/>
  <c r="N20" i="1"/>
  <c r="K20" i="1" s="1"/>
  <c r="D28" i="1"/>
  <c r="A28" i="1" s="1"/>
  <c r="N66" i="1"/>
  <c r="K66" i="1" s="1"/>
  <c r="N80" i="1"/>
  <c r="K80" i="1" s="1"/>
  <c r="D478" i="1"/>
  <c r="A478" i="1" s="1"/>
  <c r="D472" i="1"/>
  <c r="A472" i="1" s="1"/>
  <c r="D468" i="1"/>
  <c r="A468" i="1" s="1"/>
  <c r="D474" i="1"/>
  <c r="A474" i="1" s="1"/>
  <c r="D467" i="1"/>
  <c r="A467" i="1" s="1"/>
  <c r="D465" i="1"/>
  <c r="A465" i="1" s="1"/>
  <c r="D463" i="1"/>
  <c r="A463" i="1" s="1"/>
  <c r="D461" i="1"/>
  <c r="A461" i="1" s="1"/>
  <c r="D476" i="1"/>
  <c r="A476" i="1" s="1"/>
  <c r="D469" i="1"/>
  <c r="A469" i="1" s="1"/>
  <c r="D458" i="1"/>
  <c r="A458" i="1" s="1"/>
  <c r="D456" i="1"/>
  <c r="A456" i="1" s="1"/>
  <c r="D454" i="1"/>
  <c r="A454" i="1" s="1"/>
  <c r="D448" i="1"/>
  <c r="A448" i="1" s="1"/>
  <c r="D446" i="1"/>
  <c r="A446" i="1" s="1"/>
  <c r="D444" i="1"/>
  <c r="A444" i="1" s="1"/>
  <c r="D450" i="1"/>
  <c r="A450" i="1" s="1"/>
  <c r="D452" i="1"/>
  <c r="A452" i="1" s="1"/>
  <c r="D440" i="1"/>
  <c r="A440" i="1" s="1"/>
  <c r="D442" i="1"/>
  <c r="A442" i="1" s="1"/>
  <c r="D438" i="1"/>
  <c r="A438" i="1" s="1"/>
  <c r="D437" i="1"/>
  <c r="A437" i="1" s="1"/>
  <c r="D429" i="1"/>
  <c r="A429" i="1" s="1"/>
  <c r="D421" i="1"/>
  <c r="A421" i="1" s="1"/>
  <c r="D417" i="1"/>
  <c r="A417" i="1" s="1"/>
  <c r="D413" i="1"/>
  <c r="A413" i="1" s="1"/>
  <c r="D411" i="1"/>
  <c r="A411" i="1" s="1"/>
  <c r="D409" i="1"/>
  <c r="A409" i="1" s="1"/>
  <c r="D431" i="1"/>
  <c r="A431" i="1" s="1"/>
  <c r="D423" i="1"/>
  <c r="A423" i="1" s="1"/>
  <c r="D433" i="1"/>
  <c r="A433" i="1" s="1"/>
  <c r="D425" i="1"/>
  <c r="A425" i="1" s="1"/>
  <c r="D419" i="1"/>
  <c r="A419" i="1" s="1"/>
  <c r="D415" i="1"/>
  <c r="A415" i="1" s="1"/>
  <c r="D401" i="1"/>
  <c r="A401" i="1" s="1"/>
  <c r="D435" i="1"/>
  <c r="A435" i="1" s="1"/>
  <c r="D427" i="1"/>
  <c r="A427" i="1" s="1"/>
  <c r="D403" i="1"/>
  <c r="A403" i="1" s="1"/>
  <c r="D405" i="1"/>
  <c r="A405" i="1" s="1"/>
  <c r="D407" i="1"/>
  <c r="A407" i="1" s="1"/>
  <c r="D399" i="1"/>
  <c r="A399" i="1" s="1"/>
  <c r="D396" i="1"/>
  <c r="A396" i="1" s="1"/>
  <c r="D391" i="1"/>
  <c r="A391" i="1" s="1"/>
  <c r="D388" i="1"/>
  <c r="A388" i="1" s="1"/>
  <c r="D393" i="1"/>
  <c r="A393" i="1" s="1"/>
  <c r="D380" i="1"/>
  <c r="A380" i="1" s="1"/>
  <c r="D377" i="1"/>
  <c r="A377" i="1" s="1"/>
  <c r="D373" i="1"/>
  <c r="A373" i="1" s="1"/>
  <c r="D371" i="1"/>
  <c r="A371" i="1" s="1"/>
  <c r="D369" i="1"/>
  <c r="A369" i="1" s="1"/>
  <c r="D367" i="1"/>
  <c r="A367" i="1" s="1"/>
  <c r="D365" i="1"/>
  <c r="A365" i="1" s="1"/>
  <c r="D363" i="1"/>
  <c r="A363" i="1" s="1"/>
  <c r="D361" i="1"/>
  <c r="A361" i="1" s="1"/>
  <c r="D359" i="1"/>
  <c r="A359" i="1" s="1"/>
  <c r="D357" i="1"/>
  <c r="A357" i="1" s="1"/>
  <c r="D355" i="1"/>
  <c r="A355" i="1" s="1"/>
  <c r="D390" i="1"/>
  <c r="A390" i="1" s="1"/>
  <c r="D383" i="1"/>
  <c r="A383" i="1" s="1"/>
  <c r="D382" i="1"/>
  <c r="A382" i="1" s="1"/>
  <c r="D375" i="1"/>
  <c r="A375" i="1" s="1"/>
  <c r="D344" i="1"/>
  <c r="A344" i="1" s="1"/>
  <c r="D342" i="1"/>
  <c r="A342" i="1" s="1"/>
  <c r="D340" i="1"/>
  <c r="A340" i="1" s="1"/>
  <c r="D338" i="1"/>
  <c r="A338" i="1" s="1"/>
  <c r="D336" i="1"/>
  <c r="A336" i="1" s="1"/>
  <c r="D334" i="1"/>
  <c r="A334" i="1" s="1"/>
  <c r="D332" i="1"/>
  <c r="A332" i="1" s="1"/>
  <c r="D330" i="1"/>
  <c r="A330" i="1" s="1"/>
  <c r="D328" i="1"/>
  <c r="A328" i="1" s="1"/>
  <c r="D326" i="1"/>
  <c r="A326" i="1" s="1"/>
  <c r="D324" i="1"/>
  <c r="A324" i="1" s="1"/>
  <c r="D322" i="1"/>
  <c r="A322" i="1" s="1"/>
  <c r="D320" i="1"/>
  <c r="A320" i="1" s="1"/>
  <c r="D318" i="1"/>
  <c r="A318" i="1" s="1"/>
  <c r="D316" i="1"/>
  <c r="A316" i="1" s="1"/>
  <c r="D314" i="1"/>
  <c r="A314" i="1" s="1"/>
  <c r="D312" i="1"/>
  <c r="A312" i="1" s="1"/>
  <c r="D310" i="1"/>
  <c r="A310" i="1" s="1"/>
  <c r="D308" i="1"/>
  <c r="A308" i="1" s="1"/>
  <c r="D306" i="1"/>
  <c r="A306" i="1" s="1"/>
  <c r="D304" i="1"/>
  <c r="A304" i="1" s="1"/>
  <c r="D302" i="1"/>
  <c r="A302" i="1" s="1"/>
  <c r="D300" i="1"/>
  <c r="A300" i="1" s="1"/>
  <c r="D298" i="1"/>
  <c r="A298" i="1" s="1"/>
  <c r="D353" i="1"/>
  <c r="A353" i="1" s="1"/>
  <c r="D351" i="1"/>
  <c r="A351" i="1" s="1"/>
  <c r="D349" i="1"/>
  <c r="A349" i="1" s="1"/>
  <c r="D292" i="1"/>
  <c r="A292" i="1" s="1"/>
  <c r="D294" i="1"/>
  <c r="A294" i="1" s="1"/>
  <c r="D296" i="1"/>
  <c r="A296" i="1" s="1"/>
  <c r="D289" i="1"/>
  <c r="A289" i="1" s="1"/>
  <c r="D287" i="1"/>
  <c r="A287" i="1" s="1"/>
  <c r="D285" i="1"/>
  <c r="A285" i="1" s="1"/>
  <c r="D283" i="1"/>
  <c r="A283" i="1" s="1"/>
  <c r="D281" i="1"/>
  <c r="A281" i="1" s="1"/>
  <c r="D279" i="1"/>
  <c r="A279" i="1" s="1"/>
  <c r="D277" i="1"/>
  <c r="A277" i="1" s="1"/>
  <c r="D275" i="1"/>
  <c r="A275" i="1" s="1"/>
  <c r="D273" i="1"/>
  <c r="A273" i="1" s="1"/>
  <c r="D271" i="1"/>
  <c r="A271" i="1" s="1"/>
  <c r="D269" i="1"/>
  <c r="A269" i="1" s="1"/>
  <c r="D267" i="1"/>
  <c r="A267" i="1" s="1"/>
  <c r="D265" i="1"/>
  <c r="A265" i="1" s="1"/>
  <c r="D263" i="1"/>
  <c r="A263" i="1" s="1"/>
  <c r="D261" i="1"/>
  <c r="A261" i="1" s="1"/>
  <c r="D259" i="1"/>
  <c r="A259" i="1" s="1"/>
  <c r="D257" i="1"/>
  <c r="A257" i="1" s="1"/>
  <c r="D255" i="1"/>
  <c r="A255" i="1" s="1"/>
  <c r="D253" i="1"/>
  <c r="A253" i="1" s="1"/>
  <c r="D251" i="1"/>
  <c r="A251" i="1" s="1"/>
  <c r="D249" i="1"/>
  <c r="A249" i="1" s="1"/>
  <c r="D290" i="1"/>
  <c r="A290" i="1" s="1"/>
  <c r="D247" i="1"/>
  <c r="A247" i="1" s="1"/>
  <c r="D243" i="1"/>
  <c r="A243" i="1" s="1"/>
  <c r="D240" i="1"/>
  <c r="A240" i="1" s="1"/>
  <c r="D245" i="1"/>
  <c r="A245" i="1" s="1"/>
  <c r="D242" i="1"/>
  <c r="A242" i="1" s="1"/>
  <c r="D238" i="1"/>
  <c r="A238" i="1" s="1"/>
  <c r="D236" i="1"/>
  <c r="A236" i="1" s="1"/>
  <c r="D234" i="1"/>
  <c r="A234" i="1" s="1"/>
  <c r="D232" i="1"/>
  <c r="A232" i="1" s="1"/>
  <c r="D230" i="1"/>
  <c r="A230" i="1" s="1"/>
  <c r="D228" i="1"/>
  <c r="A228" i="1" s="1"/>
  <c r="D226" i="1"/>
  <c r="A226" i="1" s="1"/>
  <c r="D224" i="1"/>
  <c r="A224" i="1" s="1"/>
  <c r="D222" i="1"/>
  <c r="A222" i="1" s="1"/>
  <c r="D220" i="1"/>
  <c r="A220" i="1" s="1"/>
  <c r="D218" i="1"/>
  <c r="A218" i="1" s="1"/>
  <c r="D216" i="1"/>
  <c r="A216" i="1" s="1"/>
  <c r="D214" i="1"/>
  <c r="A214" i="1" s="1"/>
  <c r="D212" i="1"/>
  <c r="A212" i="1" s="1"/>
  <c r="D210" i="1"/>
  <c r="A210" i="1" s="1"/>
  <c r="D208" i="1"/>
  <c r="A208" i="1" s="1"/>
  <c r="D206" i="1"/>
  <c r="A206" i="1" s="1"/>
  <c r="D204" i="1"/>
  <c r="A204" i="1" s="1"/>
  <c r="D202" i="1"/>
  <c r="A202" i="1" s="1"/>
  <c r="D192" i="1"/>
  <c r="A192" i="1" s="1"/>
  <c r="D189" i="1"/>
  <c r="A189" i="1" s="1"/>
  <c r="D187" i="1"/>
  <c r="A187" i="1" s="1"/>
  <c r="D185" i="1"/>
  <c r="A185" i="1" s="1"/>
  <c r="D183" i="1"/>
  <c r="A183" i="1" s="1"/>
  <c r="D181" i="1"/>
  <c r="A181" i="1" s="1"/>
  <c r="D179" i="1"/>
  <c r="A179" i="1" s="1"/>
  <c r="D177" i="1"/>
  <c r="A177" i="1" s="1"/>
  <c r="D175" i="1"/>
  <c r="A175" i="1" s="1"/>
  <c r="D173" i="1"/>
  <c r="A173" i="1" s="1"/>
  <c r="D171" i="1"/>
  <c r="A171" i="1" s="1"/>
  <c r="D169" i="1"/>
  <c r="A169" i="1" s="1"/>
  <c r="D167" i="1"/>
  <c r="A167" i="1" s="1"/>
  <c r="D165" i="1"/>
  <c r="A165" i="1" s="1"/>
  <c r="D163" i="1"/>
  <c r="A163" i="1" s="1"/>
  <c r="D161" i="1"/>
  <c r="A161" i="1" s="1"/>
  <c r="D159" i="1"/>
  <c r="A159" i="1" s="1"/>
  <c r="D157" i="1"/>
  <c r="A157" i="1" s="1"/>
  <c r="D155" i="1"/>
  <c r="A155" i="1" s="1"/>
  <c r="D153" i="1"/>
  <c r="A153" i="1" s="1"/>
  <c r="D151" i="1"/>
  <c r="A151" i="1" s="1"/>
  <c r="D149" i="1"/>
  <c r="A149" i="1" s="1"/>
  <c r="D147" i="1"/>
  <c r="A147" i="1" s="1"/>
  <c r="D145" i="1"/>
  <c r="A145" i="1" s="1"/>
  <c r="D143" i="1"/>
  <c r="A143" i="1" s="1"/>
  <c r="D141" i="1"/>
  <c r="A141" i="1" s="1"/>
  <c r="D139" i="1"/>
  <c r="A139" i="1" s="1"/>
  <c r="D137" i="1"/>
  <c r="A137" i="1" s="1"/>
  <c r="D135" i="1"/>
  <c r="A135" i="1" s="1"/>
  <c r="D133" i="1"/>
  <c r="A133" i="1" s="1"/>
  <c r="D131" i="1"/>
  <c r="A131" i="1" s="1"/>
  <c r="D129" i="1"/>
  <c r="A129" i="1" s="1"/>
  <c r="D127" i="1"/>
  <c r="A127" i="1" s="1"/>
  <c r="D125" i="1"/>
  <c r="A125" i="1" s="1"/>
  <c r="D123" i="1"/>
  <c r="A123" i="1" s="1"/>
  <c r="D200" i="1"/>
  <c r="A200" i="1" s="1"/>
  <c r="D198" i="1"/>
  <c r="A198" i="1" s="1"/>
  <c r="D196" i="1"/>
  <c r="A196" i="1" s="1"/>
  <c r="D194" i="1"/>
  <c r="A194" i="1" s="1"/>
  <c r="D190" i="1"/>
  <c r="A190" i="1" s="1"/>
  <c r="D99" i="1"/>
  <c r="A99" i="1" s="1"/>
  <c r="D101" i="1"/>
  <c r="A101" i="1" s="1"/>
  <c r="D121" i="1"/>
  <c r="A121" i="1" s="1"/>
  <c r="D119" i="1"/>
  <c r="A119" i="1" s="1"/>
  <c r="D117" i="1"/>
  <c r="A117" i="1" s="1"/>
  <c r="D115" i="1"/>
  <c r="A115" i="1" s="1"/>
  <c r="D113" i="1"/>
  <c r="A113" i="1" s="1"/>
  <c r="D111" i="1"/>
  <c r="A111" i="1" s="1"/>
  <c r="D109" i="1"/>
  <c r="A109" i="1" s="1"/>
  <c r="D107" i="1"/>
  <c r="A107" i="1" s="1"/>
  <c r="D105" i="1"/>
  <c r="A105" i="1" s="1"/>
  <c r="D103" i="1"/>
  <c r="A103" i="1" s="1"/>
  <c r="D97" i="1"/>
  <c r="A97" i="1" s="1"/>
  <c r="D95" i="1"/>
  <c r="A95" i="1" s="1"/>
  <c r="D93" i="1"/>
  <c r="A93" i="1" s="1"/>
  <c r="D91" i="1"/>
  <c r="A91" i="1" s="1"/>
  <c r="D89" i="1"/>
  <c r="A89" i="1" s="1"/>
  <c r="D87" i="1"/>
  <c r="A87" i="1" s="1"/>
  <c r="D85" i="1"/>
  <c r="A85" i="1" s="1"/>
  <c r="D83" i="1"/>
  <c r="A83" i="1" s="1"/>
  <c r="D81" i="1"/>
  <c r="A81" i="1" s="1"/>
  <c r="D79" i="1"/>
  <c r="A79" i="1" s="1"/>
  <c r="D77" i="1"/>
  <c r="A77" i="1" s="1"/>
  <c r="D75" i="1"/>
  <c r="A75" i="1" s="1"/>
  <c r="D73" i="1"/>
  <c r="A73" i="1" s="1"/>
  <c r="D71" i="1"/>
  <c r="A71" i="1" s="1"/>
  <c r="D69" i="1"/>
  <c r="A69" i="1" s="1"/>
  <c r="D67" i="1"/>
  <c r="A67" i="1" s="1"/>
  <c r="D65" i="1"/>
  <c r="A65" i="1" s="1"/>
  <c r="D63" i="1"/>
  <c r="A63" i="1" s="1"/>
  <c r="D61" i="1"/>
  <c r="A61" i="1" s="1"/>
  <c r="D59" i="1"/>
  <c r="A59" i="1" s="1"/>
  <c r="D57" i="1"/>
  <c r="A57" i="1" s="1"/>
  <c r="D55" i="1"/>
  <c r="A55" i="1" s="1"/>
  <c r="D53" i="1"/>
  <c r="A53" i="1" s="1"/>
  <c r="D51" i="1"/>
  <c r="A51" i="1" s="1"/>
  <c r="D49" i="1"/>
  <c r="A49" i="1" s="1"/>
  <c r="D47" i="1"/>
  <c r="A47" i="1" s="1"/>
  <c r="D45" i="1"/>
  <c r="A45" i="1" s="1"/>
  <c r="D43" i="1"/>
  <c r="A43" i="1" s="1"/>
  <c r="D41" i="1"/>
  <c r="A41" i="1" s="1"/>
  <c r="D39" i="1"/>
  <c r="A39" i="1" s="1"/>
  <c r="D37" i="1"/>
  <c r="A37" i="1" s="1"/>
  <c r="D35" i="1"/>
  <c r="A35" i="1" s="1"/>
  <c r="D33" i="1"/>
  <c r="A33" i="1" s="1"/>
  <c r="D31" i="1"/>
  <c r="A31" i="1" s="1"/>
  <c r="D29" i="1"/>
  <c r="A29" i="1" s="1"/>
  <c r="D27" i="1"/>
  <c r="A27" i="1" s="1"/>
  <c r="D25" i="1"/>
  <c r="A25" i="1" s="1"/>
  <c r="D23" i="1"/>
  <c r="A23" i="1" s="1"/>
  <c r="N99" i="1"/>
  <c r="K99" i="1" s="1"/>
  <c r="N98" i="1"/>
  <c r="K98" i="1" s="1"/>
  <c r="N101" i="1"/>
  <c r="K101" i="1" s="1"/>
  <c r="N95" i="1"/>
  <c r="K95" i="1" s="1"/>
  <c r="N93" i="1"/>
  <c r="K93" i="1" s="1"/>
  <c r="N91" i="1"/>
  <c r="K91" i="1" s="1"/>
  <c r="N89" i="1"/>
  <c r="K89" i="1" s="1"/>
  <c r="N87" i="1"/>
  <c r="K87" i="1" s="1"/>
  <c r="N85" i="1"/>
  <c r="K85" i="1" s="1"/>
  <c r="N83" i="1"/>
  <c r="K83" i="1" s="1"/>
  <c r="N81" i="1"/>
  <c r="K81" i="1" s="1"/>
  <c r="N79" i="1"/>
  <c r="K79" i="1" s="1"/>
  <c r="N77" i="1"/>
  <c r="K77" i="1" s="1"/>
  <c r="N75" i="1"/>
  <c r="K75" i="1" s="1"/>
  <c r="N73" i="1"/>
  <c r="K73" i="1" s="1"/>
  <c r="N71" i="1"/>
  <c r="K71" i="1" s="1"/>
  <c r="N69" i="1"/>
  <c r="K69" i="1" s="1"/>
  <c r="N67" i="1"/>
  <c r="K67" i="1" s="1"/>
  <c r="N65" i="1"/>
  <c r="K65" i="1" s="1"/>
  <c r="N63" i="1"/>
  <c r="K63" i="1" s="1"/>
  <c r="N61" i="1"/>
  <c r="K61" i="1" s="1"/>
  <c r="N59" i="1"/>
  <c r="K59" i="1" s="1"/>
  <c r="N57" i="1"/>
  <c r="K57" i="1" s="1"/>
  <c r="N55" i="1"/>
  <c r="K55" i="1" s="1"/>
  <c r="N53" i="1"/>
  <c r="K53" i="1" s="1"/>
  <c r="N51" i="1"/>
  <c r="K51" i="1" s="1"/>
  <c r="N49" i="1"/>
  <c r="K49" i="1" s="1"/>
  <c r="N47" i="1"/>
  <c r="K47" i="1" s="1"/>
  <c r="N45" i="1"/>
  <c r="K45" i="1" s="1"/>
  <c r="N43" i="1"/>
  <c r="K43" i="1" s="1"/>
  <c r="N41" i="1"/>
  <c r="K41" i="1" s="1"/>
  <c r="N39" i="1"/>
  <c r="K39" i="1" s="1"/>
  <c r="N37" i="1"/>
  <c r="K37" i="1" s="1"/>
  <c r="N35" i="1"/>
  <c r="K35" i="1" s="1"/>
  <c r="N33" i="1"/>
  <c r="K33" i="1" s="1"/>
  <c r="N31" i="1"/>
  <c r="K31" i="1" s="1"/>
  <c r="N29" i="1"/>
  <c r="K29" i="1" s="1"/>
  <c r="N27" i="1"/>
  <c r="K27" i="1" s="1"/>
  <c r="N25" i="1"/>
  <c r="K25" i="1" s="1"/>
  <c r="N23" i="1"/>
  <c r="K23" i="1" s="1"/>
  <c r="N21" i="1"/>
  <c r="K21" i="1" s="1"/>
  <c r="T9" i="1"/>
  <c r="I10" i="1"/>
  <c r="N11" i="1"/>
  <c r="K11" i="1" s="1"/>
  <c r="N13" i="1"/>
  <c r="K13" i="1" s="1"/>
  <c r="T14" i="1"/>
  <c r="T20" i="1"/>
  <c r="D22" i="1"/>
  <c r="A22" i="1" s="1"/>
  <c r="D26" i="1"/>
  <c r="A26" i="1" s="1"/>
  <c r="T478" i="1"/>
  <c r="T472" i="1"/>
  <c r="T468" i="1"/>
  <c r="T474" i="1"/>
  <c r="T476" i="1"/>
  <c r="T470" i="1"/>
  <c r="T466" i="1"/>
  <c r="T464" i="1"/>
  <c r="T457" i="1"/>
  <c r="T450" i="1"/>
  <c r="T462" i="1"/>
  <c r="T455" i="1"/>
  <c r="T453" i="1"/>
  <c r="T444" i="1"/>
  <c r="T442" i="1"/>
  <c r="T448" i="1"/>
  <c r="T431" i="1"/>
  <c r="T423" i="1"/>
  <c r="T422" i="1"/>
  <c r="T418" i="1"/>
  <c r="T414" i="1"/>
  <c r="T440" i="1"/>
  <c r="T433" i="1"/>
  <c r="T425" i="1"/>
  <c r="T459" i="1"/>
  <c r="T435" i="1"/>
  <c r="T427" i="1"/>
  <c r="T446" i="1"/>
  <c r="T413" i="1"/>
  <c r="T403" i="1"/>
  <c r="T395" i="1"/>
  <c r="T387" i="1"/>
  <c r="T379" i="1"/>
  <c r="T417" i="1"/>
  <c r="T405" i="1"/>
  <c r="T393" i="1"/>
  <c r="T385" i="1"/>
  <c r="T377" i="1"/>
  <c r="T438" i="1"/>
  <c r="T421" i="1"/>
  <c r="T411" i="1"/>
  <c r="T407" i="1"/>
  <c r="T399" i="1"/>
  <c r="T437" i="1"/>
  <c r="T429" i="1"/>
  <c r="T409" i="1"/>
  <c r="T401" i="1"/>
  <c r="T397" i="1"/>
  <c r="T389" i="1"/>
  <c r="T391" i="1"/>
  <c r="T381" i="1"/>
  <c r="T383" i="1"/>
  <c r="T375" i="1"/>
  <c r="T372" i="1"/>
  <c r="T370" i="1"/>
  <c r="T368" i="1"/>
  <c r="T366" i="1"/>
  <c r="T364" i="1"/>
  <c r="T362" i="1"/>
  <c r="T360" i="1"/>
  <c r="T358" i="1"/>
  <c r="T356" i="1"/>
  <c r="T354" i="1"/>
  <c r="T352" i="1"/>
  <c r="T350" i="1"/>
  <c r="T348" i="1"/>
  <c r="T346" i="1"/>
  <c r="T344" i="1"/>
  <c r="T342" i="1"/>
  <c r="T340" i="1"/>
  <c r="T338" i="1"/>
  <c r="T336" i="1"/>
  <c r="T334" i="1"/>
  <c r="T332" i="1"/>
  <c r="T330" i="1"/>
  <c r="T328" i="1"/>
  <c r="T326" i="1"/>
  <c r="T324" i="1"/>
  <c r="T322" i="1"/>
  <c r="T320" i="1"/>
  <c r="T318" i="1"/>
  <c r="T316" i="1"/>
  <c r="T314" i="1"/>
  <c r="T312" i="1"/>
  <c r="T310" i="1"/>
  <c r="T308" i="1"/>
  <c r="T306" i="1"/>
  <c r="T304" i="1"/>
  <c r="T294" i="1"/>
  <c r="T302" i="1"/>
  <c r="T296" i="1"/>
  <c r="T289" i="1"/>
  <c r="T287" i="1"/>
  <c r="T285" i="1"/>
  <c r="T283" i="1"/>
  <c r="T281" i="1"/>
  <c r="T279" i="1"/>
  <c r="T277" i="1"/>
  <c r="T275" i="1"/>
  <c r="T273" i="1"/>
  <c r="T271" i="1"/>
  <c r="T269" i="1"/>
  <c r="T267" i="1"/>
  <c r="T265" i="1"/>
  <c r="T263" i="1"/>
  <c r="T261" i="1"/>
  <c r="T259" i="1"/>
  <c r="T257" i="1"/>
  <c r="T255" i="1"/>
  <c r="T253" i="1"/>
  <c r="T300" i="1"/>
  <c r="T290" i="1"/>
  <c r="T298" i="1"/>
  <c r="T292" i="1"/>
  <c r="T241" i="1"/>
  <c r="T237" i="1"/>
  <c r="T235" i="1"/>
  <c r="T233" i="1"/>
  <c r="T231" i="1"/>
  <c r="T229" i="1"/>
  <c r="T227" i="1"/>
  <c r="T225" i="1"/>
  <c r="T223" i="1"/>
  <c r="T221" i="1"/>
  <c r="T219" i="1"/>
  <c r="T217" i="1"/>
  <c r="T215" i="1"/>
  <c r="T213" i="1"/>
  <c r="T211" i="1"/>
  <c r="T209" i="1"/>
  <c r="T207" i="1"/>
  <c r="T205" i="1"/>
  <c r="T203" i="1"/>
  <c r="T201" i="1"/>
  <c r="T199" i="1"/>
  <c r="T197" i="1"/>
  <c r="T195" i="1"/>
  <c r="T193" i="1"/>
  <c r="T251" i="1"/>
  <c r="T239" i="1"/>
  <c r="T249" i="1"/>
  <c r="T245" i="1"/>
  <c r="T247" i="1"/>
  <c r="T243" i="1"/>
  <c r="T188" i="1"/>
  <c r="T186" i="1"/>
  <c r="T184" i="1"/>
  <c r="T182" i="1"/>
  <c r="T180" i="1"/>
  <c r="T178" i="1"/>
  <c r="T176" i="1"/>
  <c r="T174" i="1"/>
  <c r="T172" i="1"/>
  <c r="T170" i="1"/>
  <c r="T168" i="1"/>
  <c r="T166" i="1"/>
  <c r="T164" i="1"/>
  <c r="T162" i="1"/>
  <c r="T160" i="1"/>
  <c r="T158" i="1"/>
  <c r="T156" i="1"/>
  <c r="T154" i="1"/>
  <c r="T152" i="1"/>
  <c r="T150" i="1"/>
  <c r="T148" i="1"/>
  <c r="T146" i="1"/>
  <c r="T144" i="1"/>
  <c r="T142" i="1"/>
  <c r="T140" i="1"/>
  <c r="T138" i="1"/>
  <c r="T136" i="1"/>
  <c r="T134" i="1"/>
  <c r="T132" i="1"/>
  <c r="T130" i="1"/>
  <c r="T128" i="1"/>
  <c r="T126" i="1"/>
  <c r="T124" i="1"/>
  <c r="T122" i="1"/>
  <c r="T120" i="1"/>
  <c r="T118" i="1"/>
  <c r="T116" i="1"/>
  <c r="T114" i="1"/>
  <c r="T112" i="1"/>
  <c r="T110" i="1"/>
  <c r="T108" i="1"/>
  <c r="T106" i="1"/>
  <c r="T104" i="1"/>
  <c r="T102" i="1"/>
  <c r="T100" i="1"/>
  <c r="T191" i="1"/>
  <c r="T189" i="1"/>
  <c r="T96" i="1"/>
  <c r="T98" i="1"/>
  <c r="T95" i="1"/>
  <c r="T93" i="1"/>
  <c r="T91" i="1"/>
  <c r="T89" i="1"/>
  <c r="T87" i="1"/>
  <c r="T85" i="1"/>
  <c r="T83" i="1"/>
  <c r="T81" i="1"/>
  <c r="T79" i="1"/>
  <c r="T77" i="1"/>
  <c r="T75" i="1"/>
  <c r="T73" i="1"/>
  <c r="T71" i="1"/>
  <c r="T69" i="1"/>
  <c r="T67" i="1"/>
  <c r="T65" i="1"/>
  <c r="T63" i="1"/>
  <c r="T61" i="1"/>
  <c r="T59" i="1"/>
  <c r="T57" i="1"/>
  <c r="T55" i="1"/>
  <c r="T53" i="1"/>
  <c r="T51" i="1"/>
  <c r="T49" i="1"/>
  <c r="T47" i="1"/>
  <c r="T45" i="1"/>
  <c r="T43" i="1"/>
  <c r="T41" i="1"/>
  <c r="T39" i="1"/>
  <c r="T37" i="1"/>
  <c r="T35" i="1"/>
  <c r="T33" i="1"/>
  <c r="T31" i="1"/>
  <c r="T29" i="1"/>
  <c r="T27" i="1"/>
  <c r="T25" i="1"/>
  <c r="T23" i="1"/>
  <c r="T21" i="1"/>
  <c r="T19" i="1"/>
  <c r="T17" i="1"/>
  <c r="D8" i="1"/>
  <c r="A8" i="1" s="1"/>
  <c r="N8" i="1"/>
  <c r="K8" i="1" s="1"/>
  <c r="D9" i="1"/>
  <c r="A9" i="1" s="1"/>
  <c r="T10" i="1"/>
  <c r="T11" i="1"/>
  <c r="N12" i="1"/>
  <c r="K12" i="1" s="1"/>
  <c r="D13" i="1"/>
  <c r="A13" i="1" s="1"/>
  <c r="T13" i="1"/>
  <c r="N14" i="1"/>
  <c r="K14" i="1" s="1"/>
  <c r="D15" i="1"/>
  <c r="A15" i="1" s="1"/>
  <c r="T15" i="1"/>
  <c r="N17" i="1"/>
  <c r="K17" i="1" s="1"/>
  <c r="T18" i="1"/>
  <c r="D20" i="1"/>
  <c r="A20" i="1" s="1"/>
  <c r="D21" i="1"/>
  <c r="A21" i="1" s="1"/>
  <c r="N22" i="1"/>
  <c r="K22" i="1" s="1"/>
  <c r="T24" i="1"/>
  <c r="N26" i="1"/>
  <c r="K26" i="1" s="1"/>
  <c r="T28" i="1"/>
  <c r="N30" i="1"/>
  <c r="K30" i="1" s="1"/>
  <c r="T32" i="1"/>
  <c r="N34" i="1"/>
  <c r="K34" i="1" s="1"/>
  <c r="T36" i="1"/>
  <c r="N38" i="1"/>
  <c r="K38" i="1" s="1"/>
  <c r="T40" i="1"/>
  <c r="N42" i="1"/>
  <c r="K42" i="1" s="1"/>
  <c r="T44" i="1"/>
  <c r="N46" i="1"/>
  <c r="K46" i="1" s="1"/>
  <c r="T48" i="1"/>
  <c r="N50" i="1"/>
  <c r="K50" i="1" s="1"/>
  <c r="T52" i="1"/>
  <c r="N54" i="1"/>
  <c r="K54" i="1" s="1"/>
  <c r="T56" i="1"/>
  <c r="N58" i="1"/>
  <c r="K58" i="1" s="1"/>
  <c r="D62" i="1"/>
  <c r="A62" i="1" s="1"/>
  <c r="D66" i="1"/>
  <c r="A66" i="1" s="1"/>
  <c r="N70" i="1"/>
  <c r="K70" i="1" s="1"/>
  <c r="D72" i="1"/>
  <c r="A72" i="1" s="1"/>
  <c r="T74" i="1"/>
  <c r="N78" i="1"/>
  <c r="K78" i="1" s="1"/>
  <c r="D80" i="1"/>
  <c r="A80" i="1" s="1"/>
  <c r="T82" i="1"/>
  <c r="N86" i="1"/>
  <c r="K86" i="1" s="1"/>
  <c r="D88" i="1"/>
  <c r="A88" i="1" s="1"/>
  <c r="T90" i="1"/>
  <c r="N94" i="1"/>
  <c r="K94" i="1" s="1"/>
  <c r="T97" i="1"/>
  <c r="D102" i="1"/>
  <c r="A102" i="1" s="1"/>
  <c r="D104" i="1"/>
  <c r="A104" i="1" s="1"/>
  <c r="D106" i="1"/>
  <c r="A106" i="1" s="1"/>
  <c r="D108" i="1"/>
  <c r="A108" i="1" s="1"/>
  <c r="D110" i="1"/>
  <c r="A110" i="1" s="1"/>
  <c r="D112" i="1"/>
  <c r="A112" i="1" s="1"/>
  <c r="D114" i="1"/>
  <c r="A114" i="1" s="1"/>
  <c r="D116" i="1"/>
  <c r="A116" i="1" s="1"/>
  <c r="D118" i="1"/>
  <c r="A118" i="1" s="1"/>
  <c r="D120" i="1"/>
  <c r="A120" i="1" s="1"/>
  <c r="AI97" i="1"/>
  <c r="AI99" i="1"/>
  <c r="D100" i="1"/>
  <c r="A100" i="1" s="1"/>
  <c r="T101" i="1"/>
  <c r="T103" i="1"/>
  <c r="T105" i="1"/>
  <c r="T107" i="1"/>
  <c r="T109" i="1"/>
  <c r="T111" i="1"/>
  <c r="T113" i="1"/>
  <c r="T115" i="1"/>
  <c r="T117" i="1"/>
  <c r="T119" i="1"/>
  <c r="T121" i="1"/>
  <c r="T99" i="1"/>
  <c r="N100" i="1"/>
  <c r="K100" i="1" s="1"/>
  <c r="D122" i="1"/>
  <c r="A122" i="1" s="1"/>
  <c r="T123" i="1"/>
  <c r="D124" i="1"/>
  <c r="A124" i="1" s="1"/>
  <c r="T125" i="1"/>
  <c r="D126" i="1"/>
  <c r="A126" i="1" s="1"/>
  <c r="T127" i="1"/>
  <c r="D128" i="1"/>
  <c r="A128" i="1" s="1"/>
  <c r="T129" i="1"/>
  <c r="D130" i="1"/>
  <c r="A130" i="1" s="1"/>
  <c r="T131" i="1"/>
  <c r="D132" i="1"/>
  <c r="A132" i="1" s="1"/>
  <c r="T133" i="1"/>
  <c r="D134" i="1"/>
  <c r="A134" i="1" s="1"/>
  <c r="T135" i="1"/>
  <c r="D136" i="1"/>
  <c r="A136" i="1" s="1"/>
  <c r="T137" i="1"/>
  <c r="D138" i="1"/>
  <c r="A138" i="1" s="1"/>
  <c r="T139" i="1"/>
  <c r="D140" i="1"/>
  <c r="A140" i="1" s="1"/>
  <c r="T141" i="1"/>
  <c r="D142" i="1"/>
  <c r="A142" i="1" s="1"/>
  <c r="T143" i="1"/>
  <c r="D144" i="1"/>
  <c r="A144" i="1" s="1"/>
  <c r="T145" i="1"/>
  <c r="D146" i="1"/>
  <c r="A146" i="1" s="1"/>
  <c r="T147" i="1"/>
  <c r="D148" i="1"/>
  <c r="A148" i="1" s="1"/>
  <c r="T149" i="1"/>
  <c r="D150" i="1"/>
  <c r="A150" i="1" s="1"/>
  <c r="T151" i="1"/>
  <c r="D152" i="1"/>
  <c r="A152" i="1" s="1"/>
  <c r="T153" i="1"/>
  <c r="D154" i="1"/>
  <c r="A154" i="1" s="1"/>
  <c r="T155" i="1"/>
  <c r="D156" i="1"/>
  <c r="A156" i="1" s="1"/>
  <c r="T157" i="1"/>
  <c r="D158" i="1"/>
  <c r="A158" i="1" s="1"/>
  <c r="T159" i="1"/>
  <c r="D160" i="1"/>
  <c r="A160" i="1" s="1"/>
  <c r="T161" i="1"/>
  <c r="D162" i="1"/>
  <c r="A162" i="1" s="1"/>
  <c r="T163" i="1"/>
  <c r="D164" i="1"/>
  <c r="A164" i="1" s="1"/>
  <c r="T165" i="1"/>
  <c r="D166" i="1"/>
  <c r="A166" i="1" s="1"/>
  <c r="T167" i="1"/>
  <c r="D168" i="1"/>
  <c r="A168" i="1" s="1"/>
  <c r="T169" i="1"/>
  <c r="D170" i="1"/>
  <c r="A170" i="1" s="1"/>
  <c r="T171" i="1"/>
  <c r="D172" i="1"/>
  <c r="A172" i="1" s="1"/>
  <c r="T173" i="1"/>
  <c r="D174" i="1"/>
  <c r="A174" i="1" s="1"/>
  <c r="T175" i="1"/>
  <c r="D176" i="1"/>
  <c r="A176" i="1" s="1"/>
  <c r="T177" i="1"/>
  <c r="D178" i="1"/>
  <c r="A178" i="1" s="1"/>
  <c r="T179" i="1"/>
  <c r="D180" i="1"/>
  <c r="A180" i="1" s="1"/>
  <c r="T181" i="1"/>
  <c r="D182" i="1"/>
  <c r="A182" i="1" s="1"/>
  <c r="T183" i="1"/>
  <c r="D184" i="1"/>
  <c r="A184" i="1" s="1"/>
  <c r="T185" i="1"/>
  <c r="D186" i="1"/>
  <c r="A186" i="1" s="1"/>
  <c r="T187" i="1"/>
  <c r="D188" i="1"/>
  <c r="A188" i="1" s="1"/>
  <c r="T194" i="1"/>
  <c r="T196" i="1"/>
  <c r="T198" i="1"/>
  <c r="T200" i="1"/>
  <c r="D191" i="1"/>
  <c r="A191" i="1" s="1"/>
  <c r="T192" i="1"/>
  <c r="AI192" i="1"/>
  <c r="D241" i="1"/>
  <c r="A241" i="1" s="1"/>
  <c r="T190" i="1"/>
  <c r="AI190" i="1"/>
  <c r="AV192" i="1"/>
  <c r="T202" i="1"/>
  <c r="D203" i="1"/>
  <c r="A203" i="1" s="1"/>
  <c r="T204" i="1"/>
  <c r="D205" i="1"/>
  <c r="A205" i="1" s="1"/>
  <c r="T206" i="1"/>
  <c r="D207" i="1"/>
  <c r="A207" i="1" s="1"/>
  <c r="T208" i="1"/>
  <c r="D209" i="1"/>
  <c r="A209" i="1" s="1"/>
  <c r="T210" i="1"/>
  <c r="D211" i="1"/>
  <c r="A211" i="1" s="1"/>
  <c r="T212" i="1"/>
  <c r="D213" i="1"/>
  <c r="A213" i="1" s="1"/>
  <c r="T214" i="1"/>
  <c r="D215" i="1"/>
  <c r="A215" i="1" s="1"/>
  <c r="T216" i="1"/>
  <c r="D217" i="1"/>
  <c r="A217" i="1" s="1"/>
  <c r="T218" i="1"/>
  <c r="D219" i="1"/>
  <c r="A219" i="1" s="1"/>
  <c r="T220" i="1"/>
  <c r="D221" i="1"/>
  <c r="A221" i="1" s="1"/>
  <c r="T222" i="1"/>
  <c r="D223" i="1"/>
  <c r="A223" i="1" s="1"/>
  <c r="T224" i="1"/>
  <c r="D225" i="1"/>
  <c r="A225" i="1" s="1"/>
  <c r="T226" i="1"/>
  <c r="D227" i="1"/>
  <c r="A227" i="1" s="1"/>
  <c r="T228" i="1"/>
  <c r="D229" i="1"/>
  <c r="A229" i="1" s="1"/>
  <c r="T230" i="1"/>
  <c r="D231" i="1"/>
  <c r="A231" i="1" s="1"/>
  <c r="T232" i="1"/>
  <c r="D233" i="1"/>
  <c r="A233" i="1" s="1"/>
  <c r="T234" i="1"/>
  <c r="D235" i="1"/>
  <c r="A235" i="1" s="1"/>
  <c r="T236" i="1"/>
  <c r="D237" i="1"/>
  <c r="A237" i="1" s="1"/>
  <c r="T238" i="1"/>
  <c r="D239" i="1"/>
  <c r="A239" i="1" s="1"/>
  <c r="D193" i="1"/>
  <c r="A193" i="1" s="1"/>
  <c r="D195" i="1"/>
  <c r="A195" i="1" s="1"/>
  <c r="D197" i="1"/>
  <c r="A197" i="1" s="1"/>
  <c r="D199" i="1"/>
  <c r="A199" i="1" s="1"/>
  <c r="D201" i="1"/>
  <c r="A201" i="1" s="1"/>
  <c r="D244" i="1"/>
  <c r="A244" i="1" s="1"/>
  <c r="D250" i="1"/>
  <c r="A250" i="1" s="1"/>
  <c r="D258" i="1"/>
  <c r="A258" i="1" s="1"/>
  <c r="D266" i="1"/>
  <c r="A266" i="1" s="1"/>
  <c r="T272" i="1"/>
  <c r="T274" i="1"/>
  <c r="T276" i="1"/>
  <c r="T278" i="1"/>
  <c r="T280" i="1"/>
  <c r="T282" i="1"/>
  <c r="T284" i="1"/>
  <c r="T240" i="1"/>
  <c r="T248" i="1"/>
  <c r="D256" i="1"/>
  <c r="A256" i="1" s="1"/>
  <c r="D264" i="1"/>
  <c r="A264" i="1" s="1"/>
  <c r="T286" i="1"/>
  <c r="T288" i="1"/>
  <c r="AI240" i="1"/>
  <c r="T242" i="1"/>
  <c r="AI244" i="1"/>
  <c r="T246" i="1"/>
  <c r="AV247" i="1"/>
  <c r="D248" i="1"/>
  <c r="A248" i="1" s="1"/>
  <c r="D254" i="1"/>
  <c r="A254" i="1" s="1"/>
  <c r="D262" i="1"/>
  <c r="A262" i="1" s="1"/>
  <c r="D270" i="1"/>
  <c r="A270" i="1" s="1"/>
  <c r="D272" i="1"/>
  <c r="A272" i="1" s="1"/>
  <c r="D274" i="1"/>
  <c r="A274" i="1" s="1"/>
  <c r="D276" i="1"/>
  <c r="A276" i="1" s="1"/>
  <c r="D278" i="1"/>
  <c r="A278" i="1" s="1"/>
  <c r="D280" i="1"/>
  <c r="A280" i="1" s="1"/>
  <c r="D282" i="1"/>
  <c r="A282" i="1" s="1"/>
  <c r="D284" i="1"/>
  <c r="A284" i="1" s="1"/>
  <c r="AI242" i="1"/>
  <c r="T244" i="1"/>
  <c r="D246" i="1"/>
  <c r="A246" i="1" s="1"/>
  <c r="T250" i="1"/>
  <c r="D252" i="1"/>
  <c r="A252" i="1" s="1"/>
  <c r="D260" i="1"/>
  <c r="A260" i="1" s="1"/>
  <c r="D268" i="1"/>
  <c r="A268" i="1" s="1"/>
  <c r="D286" i="1"/>
  <c r="A286" i="1" s="1"/>
  <c r="D288" i="1"/>
  <c r="A288" i="1" s="1"/>
  <c r="T252" i="1"/>
  <c r="T254" i="1"/>
  <c r="T256" i="1"/>
  <c r="T258" i="1"/>
  <c r="T260" i="1"/>
  <c r="T262" i="1"/>
  <c r="T264" i="1"/>
  <c r="T266" i="1"/>
  <c r="T268" i="1"/>
  <c r="T270" i="1"/>
  <c r="AI293" i="1"/>
  <c r="T295" i="1"/>
  <c r="AV298" i="1"/>
  <c r="AI299" i="1"/>
  <c r="D301" i="1"/>
  <c r="A301" i="1" s="1"/>
  <c r="D307" i="1"/>
  <c r="A307" i="1" s="1"/>
  <c r="D315" i="1"/>
  <c r="A315" i="1" s="1"/>
  <c r="D323" i="1"/>
  <c r="A323" i="1" s="1"/>
  <c r="D331" i="1"/>
  <c r="A331" i="1" s="1"/>
  <c r="D339" i="1"/>
  <c r="A339" i="1" s="1"/>
  <c r="AI291" i="1"/>
  <c r="T293" i="1"/>
  <c r="AV294" i="1"/>
  <c r="D295" i="1"/>
  <c r="A295" i="1" s="1"/>
  <c r="T297" i="1"/>
  <c r="AV300" i="1"/>
  <c r="AI301" i="1"/>
  <c r="D303" i="1"/>
  <c r="A303" i="1" s="1"/>
  <c r="D305" i="1"/>
  <c r="A305" i="1" s="1"/>
  <c r="D313" i="1"/>
  <c r="A313" i="1" s="1"/>
  <c r="D321" i="1"/>
  <c r="A321" i="1" s="1"/>
  <c r="D329" i="1"/>
  <c r="A329" i="1" s="1"/>
  <c r="D337" i="1"/>
  <c r="A337" i="1" s="1"/>
  <c r="D345" i="1"/>
  <c r="A345" i="1" s="1"/>
  <c r="D347" i="1"/>
  <c r="A347" i="1" s="1"/>
  <c r="T291" i="1"/>
  <c r="D293" i="1"/>
  <c r="A293" i="1" s="1"/>
  <c r="D297" i="1"/>
  <c r="A297" i="1" s="1"/>
  <c r="T299" i="1"/>
  <c r="D311" i="1"/>
  <c r="A311" i="1" s="1"/>
  <c r="D319" i="1"/>
  <c r="A319" i="1" s="1"/>
  <c r="D327" i="1"/>
  <c r="A327" i="1" s="1"/>
  <c r="D335" i="1"/>
  <c r="A335" i="1" s="1"/>
  <c r="D343" i="1"/>
  <c r="A343" i="1" s="1"/>
  <c r="D346" i="1"/>
  <c r="A346" i="1" s="1"/>
  <c r="AV290" i="1"/>
  <c r="D291" i="1"/>
  <c r="A291" i="1" s="1"/>
  <c r="AI295" i="1"/>
  <c r="AV296" i="1"/>
  <c r="AI297" i="1"/>
  <c r="D299" i="1"/>
  <c r="A299" i="1" s="1"/>
  <c r="T301" i="1"/>
  <c r="D309" i="1"/>
  <c r="A309" i="1" s="1"/>
  <c r="D317" i="1"/>
  <c r="A317" i="1" s="1"/>
  <c r="D325" i="1"/>
  <c r="A325" i="1" s="1"/>
  <c r="D333" i="1"/>
  <c r="A333" i="1" s="1"/>
  <c r="D341" i="1"/>
  <c r="A341" i="1" s="1"/>
  <c r="T347" i="1"/>
  <c r="D348" i="1"/>
  <c r="A348" i="1" s="1"/>
  <c r="D385" i="1"/>
  <c r="A385" i="1" s="1"/>
  <c r="AI347" i="1"/>
  <c r="AV349" i="1"/>
  <c r="D350" i="1"/>
  <c r="A350" i="1" s="1"/>
  <c r="AV351" i="1"/>
  <c r="D352" i="1"/>
  <c r="A352" i="1" s="1"/>
  <c r="AI353" i="1"/>
  <c r="T374" i="1"/>
  <c r="T303" i="1"/>
  <c r="T305" i="1"/>
  <c r="T307" i="1"/>
  <c r="T309" i="1"/>
  <c r="T311" i="1"/>
  <c r="T313" i="1"/>
  <c r="T315" i="1"/>
  <c r="T317" i="1"/>
  <c r="T319" i="1"/>
  <c r="T321" i="1"/>
  <c r="T323" i="1"/>
  <c r="T325" i="1"/>
  <c r="T327" i="1"/>
  <c r="T329" i="1"/>
  <c r="T331" i="1"/>
  <c r="T333" i="1"/>
  <c r="T335" i="1"/>
  <c r="T337" i="1"/>
  <c r="T339" i="1"/>
  <c r="T341" i="1"/>
  <c r="T343" i="1"/>
  <c r="T345" i="1"/>
  <c r="T349" i="1"/>
  <c r="T351" i="1"/>
  <c r="T353" i="1"/>
  <c r="D354" i="1"/>
  <c r="A354" i="1" s="1"/>
  <c r="T355" i="1"/>
  <c r="D356" i="1"/>
  <c r="A356" i="1" s="1"/>
  <c r="T357" i="1"/>
  <c r="D358" i="1"/>
  <c r="A358" i="1" s="1"/>
  <c r="T359" i="1"/>
  <c r="D360" i="1"/>
  <c r="A360" i="1" s="1"/>
  <c r="T361" i="1"/>
  <c r="D362" i="1"/>
  <c r="A362" i="1" s="1"/>
  <c r="T363" i="1"/>
  <c r="D364" i="1"/>
  <c r="A364" i="1" s="1"/>
  <c r="T365" i="1"/>
  <c r="D366" i="1"/>
  <c r="A366" i="1" s="1"/>
  <c r="T367" i="1"/>
  <c r="D368" i="1"/>
  <c r="A368" i="1" s="1"/>
  <c r="T369" i="1"/>
  <c r="D370" i="1"/>
  <c r="A370" i="1" s="1"/>
  <c r="T371" i="1"/>
  <c r="D372" i="1"/>
  <c r="A372" i="1" s="1"/>
  <c r="T373" i="1"/>
  <c r="AV373" i="1"/>
  <c r="T376" i="1"/>
  <c r="AV376" i="1"/>
  <c r="AV387" i="1"/>
  <c r="D389" i="1"/>
  <c r="A389" i="1" s="1"/>
  <c r="D395" i="1"/>
  <c r="A395" i="1" s="1"/>
  <c r="D376" i="1"/>
  <c r="A376" i="1" s="1"/>
  <c r="T378" i="1"/>
  <c r="T386" i="1"/>
  <c r="D392" i="1"/>
  <c r="A392" i="1" s="1"/>
  <c r="T384" i="1"/>
  <c r="D374" i="1"/>
  <c r="A374" i="1" s="1"/>
  <c r="D378" i="1"/>
  <c r="A378" i="1" s="1"/>
  <c r="D379" i="1"/>
  <c r="A379" i="1" s="1"/>
  <c r="D381" i="1"/>
  <c r="A381" i="1" s="1"/>
  <c r="D384" i="1"/>
  <c r="A384" i="1" s="1"/>
  <c r="D386" i="1"/>
  <c r="A386" i="1" s="1"/>
  <c r="D387" i="1"/>
  <c r="A387" i="1" s="1"/>
  <c r="D394" i="1"/>
  <c r="A394" i="1" s="1"/>
  <c r="D397" i="1"/>
  <c r="A397" i="1" s="1"/>
  <c r="AI390" i="1"/>
  <c r="T392" i="1"/>
  <c r="AV397" i="1"/>
  <c r="D398" i="1"/>
  <c r="A398" i="1" s="1"/>
  <c r="AI402" i="1"/>
  <c r="T404" i="1"/>
  <c r="AV405" i="1"/>
  <c r="D406" i="1"/>
  <c r="A406" i="1" s="1"/>
  <c r="AV409" i="1"/>
  <c r="AI410" i="1"/>
  <c r="D412" i="1"/>
  <c r="A412" i="1" s="1"/>
  <c r="AI415" i="1"/>
  <c r="T419" i="1"/>
  <c r="T420" i="1"/>
  <c r="AI422" i="1"/>
  <c r="T394" i="1"/>
  <c r="T402" i="1"/>
  <c r="D404" i="1"/>
  <c r="A404" i="1" s="1"/>
  <c r="T408" i="1"/>
  <c r="T415" i="1"/>
  <c r="T416" i="1"/>
  <c r="T439" i="1"/>
  <c r="AI378" i="1"/>
  <c r="T380" i="1"/>
  <c r="AI386" i="1"/>
  <c r="T388" i="1"/>
  <c r="AI394" i="1"/>
  <c r="T396" i="1"/>
  <c r="T400" i="1"/>
  <c r="D402" i="1"/>
  <c r="A402" i="1" s="1"/>
  <c r="D408" i="1"/>
  <c r="A408" i="1" s="1"/>
  <c r="T410" i="1"/>
  <c r="T412" i="1"/>
  <c r="D420" i="1"/>
  <c r="A420" i="1" s="1"/>
  <c r="T424" i="1"/>
  <c r="D426" i="1"/>
  <c r="A426" i="1" s="1"/>
  <c r="T432" i="1"/>
  <c r="D434" i="1"/>
  <c r="A434" i="1" s="1"/>
  <c r="AI380" i="1"/>
  <c r="T382" i="1"/>
  <c r="AI388" i="1"/>
  <c r="T390" i="1"/>
  <c r="AI396" i="1"/>
  <c r="T398" i="1"/>
  <c r="AV399" i="1"/>
  <c r="D400" i="1"/>
  <c r="A400" i="1" s="1"/>
  <c r="AI404" i="1"/>
  <c r="T406" i="1"/>
  <c r="AV407" i="1"/>
  <c r="AI408" i="1"/>
  <c r="D410" i="1"/>
  <c r="A410" i="1" s="1"/>
  <c r="D416" i="1"/>
  <c r="A416" i="1" s="1"/>
  <c r="AI419" i="1"/>
  <c r="D481" i="1"/>
  <c r="A481" i="1" s="1"/>
  <c r="D485" i="1"/>
  <c r="A485" i="1" s="1"/>
  <c r="D489" i="1"/>
  <c r="A489" i="1" s="1"/>
  <c r="D493" i="1"/>
  <c r="A493" i="1" s="1"/>
  <c r="D497" i="1"/>
  <c r="A497" i="1" s="1"/>
  <c r="AV411" i="1"/>
  <c r="AV415" i="1"/>
  <c r="AV419" i="1"/>
  <c r="D424" i="1"/>
  <c r="A424" i="1" s="1"/>
  <c r="T430" i="1"/>
  <c r="D432" i="1"/>
  <c r="A432" i="1" s="1"/>
  <c r="D439" i="1"/>
  <c r="A439" i="1" s="1"/>
  <c r="D449" i="1"/>
  <c r="A449" i="1" s="1"/>
  <c r="D414" i="1"/>
  <c r="A414" i="1" s="1"/>
  <c r="D418" i="1"/>
  <c r="A418" i="1" s="1"/>
  <c r="D422" i="1"/>
  <c r="A422" i="1" s="1"/>
  <c r="AI426" i="1"/>
  <c r="T428" i="1"/>
  <c r="AV429" i="1"/>
  <c r="D430" i="1"/>
  <c r="A430" i="1" s="1"/>
  <c r="AI434" i="1"/>
  <c r="T436" i="1"/>
  <c r="AV437" i="1"/>
  <c r="AV413" i="1"/>
  <c r="AV417" i="1"/>
  <c r="AV421" i="1"/>
  <c r="AI424" i="1"/>
  <c r="T426" i="1"/>
  <c r="AV427" i="1"/>
  <c r="D428" i="1"/>
  <c r="A428" i="1" s="1"/>
  <c r="AI432" i="1"/>
  <c r="T434" i="1"/>
  <c r="AV435" i="1"/>
  <c r="D436" i="1"/>
  <c r="A436" i="1" s="1"/>
  <c r="T441" i="1"/>
  <c r="T443" i="1"/>
  <c r="D443" i="1"/>
  <c r="A443" i="1" s="1"/>
  <c r="T445" i="1"/>
  <c r="AV448" i="1"/>
  <c r="AI449" i="1"/>
  <c r="T456" i="1"/>
  <c r="D459" i="1"/>
  <c r="A459" i="1" s="1"/>
  <c r="D441" i="1"/>
  <c r="A441" i="1" s="1"/>
  <c r="D445" i="1"/>
  <c r="A445" i="1" s="1"/>
  <c r="T447" i="1"/>
  <c r="AI443" i="1"/>
  <c r="AV444" i="1"/>
  <c r="AI445" i="1"/>
  <c r="D447" i="1"/>
  <c r="A447" i="1" s="1"/>
  <c r="T449" i="1"/>
  <c r="T451" i="1"/>
  <c r="D451" i="1"/>
  <c r="A451" i="1" s="1"/>
  <c r="D453" i="1"/>
  <c r="A453" i="1" s="1"/>
  <c r="AV455" i="1"/>
  <c r="T458" i="1"/>
  <c r="T460" i="1"/>
  <c r="T467" i="1"/>
  <c r="AV450" i="1"/>
  <c r="D455" i="1"/>
  <c r="A455" i="1" s="1"/>
  <c r="AV457" i="1"/>
  <c r="T452" i="1"/>
  <c r="T454" i="1"/>
  <c r="D457" i="1"/>
  <c r="A457" i="1" s="1"/>
  <c r="D460" i="1"/>
  <c r="A460" i="1" s="1"/>
  <c r="T461" i="1"/>
  <c r="D462" i="1"/>
  <c r="A462" i="1" s="1"/>
  <c r="AV459" i="1"/>
  <c r="D464" i="1"/>
  <c r="A464" i="1" s="1"/>
  <c r="AV466" i="1"/>
  <c r="T473" i="1"/>
  <c r="AV460" i="1"/>
  <c r="AV461" i="1"/>
  <c r="T463" i="1"/>
  <c r="D466" i="1"/>
  <c r="A466" i="1" s="1"/>
  <c r="D470" i="1"/>
  <c r="A470" i="1" s="1"/>
  <c r="D475" i="1"/>
  <c r="A475" i="1" s="1"/>
  <c r="T465" i="1"/>
  <c r="D471" i="1"/>
  <c r="A471" i="1" s="1"/>
  <c r="AV472" i="1"/>
  <c r="D473" i="1"/>
  <c r="A473" i="1" s="1"/>
  <c r="D482" i="1"/>
  <c r="A482" i="1" s="1"/>
  <c r="D486" i="1"/>
  <c r="A486" i="1" s="1"/>
  <c r="D490" i="1"/>
  <c r="A490" i="1" s="1"/>
  <c r="D494" i="1"/>
  <c r="A494" i="1" s="1"/>
  <c r="D498" i="1"/>
  <c r="A498" i="1" s="1"/>
  <c r="AI467" i="1"/>
  <c r="T469" i="1"/>
  <c r="T477" i="1"/>
  <c r="D479" i="1"/>
  <c r="A479" i="1" s="1"/>
  <c r="D483" i="1"/>
  <c r="A483" i="1" s="1"/>
  <c r="D487" i="1"/>
  <c r="A487" i="1" s="1"/>
  <c r="D491" i="1"/>
  <c r="A491" i="1" s="1"/>
  <c r="D495" i="1"/>
  <c r="A495" i="1" s="1"/>
  <c r="D499" i="1"/>
  <c r="A499" i="1" s="1"/>
  <c r="AI469" i="1"/>
  <c r="T471" i="1"/>
  <c r="AI473" i="1"/>
  <c r="T475" i="1"/>
  <c r="AV476" i="1"/>
  <c r="D477" i="1"/>
  <c r="A477" i="1" s="1"/>
  <c r="D480" i="1"/>
  <c r="A480" i="1" s="1"/>
  <c r="D484" i="1"/>
  <c r="A484" i="1" s="1"/>
  <c r="D488" i="1"/>
  <c r="A488" i="1" s="1"/>
  <c r="D492" i="1"/>
  <c r="A492" i="1" s="1"/>
  <c r="D496" i="1"/>
  <c r="A496" i="1" s="1"/>
  <c r="D500" i="1"/>
  <c r="A500" i="1" s="1"/>
  <c r="K4" i="1" l="1"/>
  <c r="K5" i="1" s="1"/>
  <c r="T4" i="1"/>
  <c r="F3" i="1"/>
  <c r="F4" i="1" s="1"/>
  <c r="F5" i="1" s="1"/>
  <c r="C2" i="1"/>
  <c r="C498" i="1"/>
  <c r="C5" i="1"/>
  <c r="C12" i="1"/>
  <c r="C16" i="1"/>
  <c r="C24" i="1"/>
  <c r="C32" i="1"/>
  <c r="C40" i="1"/>
  <c r="C48" i="1"/>
  <c r="C56" i="1"/>
  <c r="C64" i="1"/>
  <c r="C72" i="1"/>
  <c r="C80" i="1"/>
  <c r="C88" i="1"/>
  <c r="C7" i="1"/>
  <c r="C15" i="1"/>
  <c r="C23" i="1"/>
  <c r="C31" i="1"/>
  <c r="C39" i="1"/>
  <c r="C47" i="1"/>
  <c r="C55" i="1"/>
  <c r="C63" i="1"/>
  <c r="C71" i="1"/>
  <c r="C79" i="1"/>
  <c r="C87" i="1"/>
  <c r="C95" i="1"/>
  <c r="C100" i="1"/>
  <c r="C108" i="1"/>
  <c r="C116" i="1"/>
  <c r="C124" i="1"/>
  <c r="C132" i="1"/>
  <c r="C140" i="1"/>
  <c r="C148" i="1"/>
  <c r="C156" i="1"/>
  <c r="C164" i="1"/>
  <c r="C172" i="1"/>
  <c r="C180" i="1"/>
  <c r="C188" i="1"/>
  <c r="C105" i="1"/>
  <c r="C113" i="1"/>
  <c r="C121" i="1"/>
  <c r="C129" i="1"/>
  <c r="C137" i="1"/>
  <c r="C145" i="1"/>
  <c r="C153" i="1"/>
  <c r="C161" i="1"/>
  <c r="C169" i="1"/>
  <c r="C177" i="1"/>
  <c r="C185" i="1"/>
  <c r="C246" i="1"/>
  <c r="C195" i="1"/>
  <c r="C203" i="1"/>
  <c r="C211" i="1"/>
  <c r="C219" i="1"/>
  <c r="C227" i="1"/>
  <c r="C235" i="1"/>
  <c r="C240" i="1"/>
  <c r="C200" i="1"/>
  <c r="C208" i="1"/>
  <c r="C216" i="1"/>
  <c r="C224" i="1"/>
  <c r="C232" i="1"/>
  <c r="C242" i="1"/>
  <c r="C243" i="1"/>
  <c r="C251" i="1"/>
  <c r="C259" i="1"/>
  <c r="C267" i="1"/>
  <c r="C275" i="1"/>
  <c r="C283" i="1"/>
  <c r="C291" i="1"/>
  <c r="C254" i="1"/>
  <c r="C262" i="1"/>
  <c r="C270" i="1"/>
  <c r="C278" i="1"/>
  <c r="C286" i="1"/>
  <c r="C293" i="1"/>
  <c r="C309" i="1"/>
  <c r="C317" i="1"/>
  <c r="C325" i="1"/>
  <c r="C333" i="1"/>
  <c r="C341" i="1"/>
  <c r="C290" i="1"/>
  <c r="C298" i="1"/>
  <c r="C306" i="1"/>
  <c r="C314" i="1"/>
  <c r="C322" i="1"/>
  <c r="C330" i="1"/>
  <c r="C338" i="1"/>
  <c r="C346" i="1"/>
  <c r="C349" i="1"/>
  <c r="C357" i="1"/>
  <c r="C365" i="1"/>
  <c r="C373" i="1"/>
  <c r="C350" i="1"/>
  <c r="C358" i="1"/>
  <c r="C366" i="1"/>
  <c r="C390" i="1"/>
  <c r="C406" i="1"/>
  <c r="C404" i="1"/>
  <c r="C396" i="1"/>
  <c r="C428" i="1"/>
  <c r="C420" i="1"/>
  <c r="C375" i="1"/>
  <c r="C383" i="1"/>
  <c r="C391" i="1"/>
  <c r="C399" i="1"/>
  <c r="C407" i="1"/>
  <c r="C417" i="1"/>
  <c r="C439" i="1"/>
  <c r="C430" i="1"/>
  <c r="C423" i="1"/>
  <c r="C431" i="1"/>
  <c r="C441" i="1"/>
  <c r="C471" i="1"/>
  <c r="C444" i="1"/>
  <c r="C456" i="1"/>
  <c r="C461" i="1"/>
  <c r="C457" i="1"/>
  <c r="C475" i="1"/>
  <c r="C473" i="1"/>
  <c r="C472" i="1"/>
  <c r="C479" i="1"/>
  <c r="C483" i="1"/>
  <c r="C487" i="1"/>
  <c r="C491" i="1"/>
  <c r="C495" i="1"/>
  <c r="C499" i="1"/>
  <c r="C10" i="1"/>
  <c r="C18" i="1"/>
  <c r="C26" i="1"/>
  <c r="C34" i="1"/>
  <c r="C42" i="1"/>
  <c r="C50" i="1"/>
  <c r="C58" i="1"/>
  <c r="C66" i="1"/>
  <c r="C74" i="1"/>
  <c r="C82" i="1"/>
  <c r="C90" i="1"/>
  <c r="C9" i="1"/>
  <c r="C17" i="1"/>
  <c r="C25" i="1"/>
  <c r="C33" i="1"/>
  <c r="C41" i="1"/>
  <c r="C49" i="1"/>
  <c r="C57" i="1"/>
  <c r="C65" i="1"/>
  <c r="C73" i="1"/>
  <c r="C81" i="1"/>
  <c r="C89" i="1"/>
  <c r="C97" i="1"/>
  <c r="C102" i="1"/>
  <c r="C110" i="1"/>
  <c r="C118" i="1"/>
  <c r="C126" i="1"/>
  <c r="C134" i="1"/>
  <c r="C142" i="1"/>
  <c r="C150" i="1"/>
  <c r="C158" i="1"/>
  <c r="C166" i="1"/>
  <c r="C174" i="1"/>
  <c r="C182" i="1"/>
  <c r="C99" i="1"/>
  <c r="C107" i="1"/>
  <c r="C115" i="1"/>
  <c r="C123" i="1"/>
  <c r="C131" i="1"/>
  <c r="C139" i="1"/>
  <c r="C147" i="1"/>
  <c r="C155" i="1"/>
  <c r="C163" i="1"/>
  <c r="C171" i="1"/>
  <c r="C179" i="1"/>
  <c r="C187" i="1"/>
  <c r="C189" i="1"/>
  <c r="C197" i="1"/>
  <c r="C205" i="1"/>
  <c r="C213" i="1"/>
  <c r="C221" i="1"/>
  <c r="C229" i="1"/>
  <c r="C237" i="1"/>
  <c r="C194" i="1"/>
  <c r="C202" i="1"/>
  <c r="C210" i="1"/>
  <c r="C218" i="1"/>
  <c r="C226" i="1"/>
  <c r="C234" i="1"/>
  <c r="C248" i="1"/>
  <c r="C245" i="1"/>
  <c r="C253" i="1"/>
  <c r="C261" i="1"/>
  <c r="C269" i="1"/>
  <c r="C277" i="1"/>
  <c r="C285" i="1"/>
  <c r="C299" i="1"/>
  <c r="C256" i="1"/>
  <c r="C264" i="1"/>
  <c r="C272" i="1"/>
  <c r="C280" i="1"/>
  <c r="C288" i="1"/>
  <c r="C297" i="1"/>
  <c r="C311" i="1"/>
  <c r="C319" i="1"/>
  <c r="C327" i="1"/>
  <c r="C335" i="1"/>
  <c r="C343" i="1"/>
  <c r="C292" i="1"/>
  <c r="C300" i="1"/>
  <c r="C308" i="1"/>
  <c r="C316" i="1"/>
  <c r="C324" i="1"/>
  <c r="C332" i="1"/>
  <c r="C340" i="1"/>
  <c r="C374" i="1"/>
  <c r="C351" i="1"/>
  <c r="C359" i="1"/>
  <c r="C367" i="1"/>
  <c r="C376" i="1"/>
  <c r="C352" i="1"/>
  <c r="C360" i="1"/>
  <c r="C368" i="1"/>
  <c r="C400" i="1"/>
  <c r="C378" i="1"/>
  <c r="C419" i="1"/>
  <c r="C402" i="1"/>
  <c r="C436" i="1"/>
  <c r="C426" i="1"/>
  <c r="C377" i="1"/>
  <c r="C385" i="1"/>
  <c r="C393" i="1"/>
  <c r="C401" i="1"/>
  <c r="C409" i="1"/>
  <c r="C421" i="1"/>
  <c r="C414" i="1"/>
  <c r="C449" i="1"/>
  <c r="C425" i="1"/>
  <c r="C433" i="1"/>
  <c r="C445" i="1"/>
  <c r="C438" i="1"/>
  <c r="C446" i="1"/>
  <c r="C458" i="1"/>
  <c r="C465" i="1"/>
  <c r="C459" i="1"/>
  <c r="C462" i="1"/>
  <c r="C469" i="1"/>
  <c r="C474" i="1"/>
  <c r="C480" i="1"/>
  <c r="C484" i="1"/>
  <c r="C488" i="1"/>
  <c r="C492" i="1"/>
  <c r="C496" i="1"/>
  <c r="C500" i="1"/>
  <c r="C8" i="1"/>
  <c r="C4" i="1"/>
  <c r="C20" i="1"/>
  <c r="C28" i="1"/>
  <c r="C36" i="1"/>
  <c r="C44" i="1"/>
  <c r="C52" i="1"/>
  <c r="C60" i="1"/>
  <c r="C68" i="1"/>
  <c r="C76" i="1"/>
  <c r="C84" i="1"/>
  <c r="C92" i="1"/>
  <c r="C11" i="1"/>
  <c r="C19" i="1"/>
  <c r="C27" i="1"/>
  <c r="C35" i="1"/>
  <c r="C43" i="1"/>
  <c r="C51" i="1"/>
  <c r="C59" i="1"/>
  <c r="C67" i="1"/>
  <c r="C75" i="1"/>
  <c r="C83" i="1"/>
  <c r="C91" i="1"/>
  <c r="C96" i="1"/>
  <c r="C104" i="1"/>
  <c r="C112" i="1"/>
  <c r="C120" i="1"/>
  <c r="C128" i="1"/>
  <c r="C136" i="1"/>
  <c r="C144" i="1"/>
  <c r="C152" i="1"/>
  <c r="C160" i="1"/>
  <c r="C168" i="1"/>
  <c r="C176" i="1"/>
  <c r="C184" i="1"/>
  <c r="C101" i="1"/>
  <c r="C109" i="1"/>
  <c r="C117" i="1"/>
  <c r="C125" i="1"/>
  <c r="C133" i="1"/>
  <c r="C141" i="1"/>
  <c r="C149" i="1"/>
  <c r="C157" i="1"/>
  <c r="C165" i="1"/>
  <c r="C173" i="1"/>
  <c r="C181" i="1"/>
  <c r="C192" i="1"/>
  <c r="C191" i="1"/>
  <c r="C199" i="1"/>
  <c r="C207" i="1"/>
  <c r="C215" i="1"/>
  <c r="C223" i="1"/>
  <c r="C231" i="1"/>
  <c r="C244" i="1"/>
  <c r="C196" i="1"/>
  <c r="C204" i="1"/>
  <c r="C212" i="1"/>
  <c r="C220" i="1"/>
  <c r="C228" i="1"/>
  <c r="C236" i="1"/>
  <c r="C239" i="1"/>
  <c r="C247" i="1"/>
  <c r="C255" i="1"/>
  <c r="C263" i="1"/>
  <c r="C271" i="1"/>
  <c r="C279" i="1"/>
  <c r="C287" i="1"/>
  <c r="C301" i="1"/>
  <c r="C258" i="1"/>
  <c r="C266" i="1"/>
  <c r="C274" i="1"/>
  <c r="C282" i="1"/>
  <c r="C295" i="1"/>
  <c r="C305" i="1"/>
  <c r="C313" i="1"/>
  <c r="C321" i="1"/>
  <c r="C329" i="1"/>
  <c r="C337" i="1"/>
  <c r="C345" i="1"/>
  <c r="C294" i="1"/>
  <c r="C302" i="1"/>
  <c r="C310" i="1"/>
  <c r="C318" i="1"/>
  <c r="C326" i="1"/>
  <c r="C334" i="1"/>
  <c r="C342" i="1"/>
  <c r="C382" i="1"/>
  <c r="C353" i="1"/>
  <c r="C361" i="1"/>
  <c r="C369" i="1"/>
  <c r="C392" i="1"/>
  <c r="C354" i="1"/>
  <c r="C362" i="1"/>
  <c r="C370" i="1"/>
  <c r="C410" i="1"/>
  <c r="C386" i="1"/>
  <c r="C380" i="1"/>
  <c r="C408" i="1"/>
  <c r="C412" i="1"/>
  <c r="C434" i="1"/>
  <c r="C379" i="1"/>
  <c r="C387" i="1"/>
  <c r="C395" i="1"/>
  <c r="C403" i="1"/>
  <c r="C411" i="1"/>
  <c r="C424" i="1"/>
  <c r="C418" i="1"/>
  <c r="C443" i="1"/>
  <c r="C427" i="1"/>
  <c r="C435" i="1"/>
  <c r="C450" i="1"/>
  <c r="C440" i="1"/>
  <c r="C448" i="1"/>
  <c r="C463" i="1"/>
  <c r="C453" i="1"/>
  <c r="C467" i="1"/>
  <c r="C464" i="1"/>
  <c r="C468" i="1"/>
  <c r="C476" i="1"/>
  <c r="C481" i="1"/>
  <c r="C485" i="1"/>
  <c r="C489" i="1"/>
  <c r="C493" i="1"/>
  <c r="C497" i="1"/>
  <c r="C3" i="1"/>
  <c r="C14" i="1"/>
  <c r="C6" i="1"/>
  <c r="C22" i="1"/>
  <c r="C30" i="1"/>
  <c r="C38" i="1"/>
  <c r="C46" i="1"/>
  <c r="C54" i="1"/>
  <c r="C62" i="1"/>
  <c r="C70" i="1"/>
  <c r="C78" i="1"/>
  <c r="C86" i="1"/>
  <c r="C94" i="1"/>
  <c r="C13" i="1"/>
  <c r="C21" i="1"/>
  <c r="C29" i="1"/>
  <c r="C37" i="1"/>
  <c r="C45" i="1"/>
  <c r="C53" i="1"/>
  <c r="C61" i="1"/>
  <c r="C69" i="1"/>
  <c r="C77" i="1"/>
  <c r="C85" i="1"/>
  <c r="C93" i="1"/>
  <c r="C98" i="1"/>
  <c r="C106" i="1"/>
  <c r="C114" i="1"/>
  <c r="C122" i="1"/>
  <c r="C130" i="1"/>
  <c r="C138" i="1"/>
  <c r="C146" i="1"/>
  <c r="C154" i="1"/>
  <c r="C162" i="1"/>
  <c r="C170" i="1"/>
  <c r="C178" i="1"/>
  <c r="C186" i="1"/>
  <c r="C103" i="1"/>
  <c r="C111" i="1"/>
  <c r="C119" i="1"/>
  <c r="C127" i="1"/>
  <c r="C135" i="1"/>
  <c r="C143" i="1"/>
  <c r="C151" i="1"/>
  <c r="C159" i="1"/>
  <c r="C167" i="1"/>
  <c r="C175" i="1"/>
  <c r="C183" i="1"/>
  <c r="C190" i="1"/>
  <c r="C193" i="1"/>
  <c r="C201" i="1"/>
  <c r="C209" i="1"/>
  <c r="C217" i="1"/>
  <c r="C225" i="1"/>
  <c r="C233" i="1"/>
  <c r="C250" i="1"/>
  <c r="C198" i="1"/>
  <c r="C206" i="1"/>
  <c r="C214" i="1"/>
  <c r="C222" i="1"/>
  <c r="C230" i="1"/>
  <c r="C238" i="1"/>
  <c r="C241" i="1"/>
  <c r="C249" i="1"/>
  <c r="C257" i="1"/>
  <c r="C265" i="1"/>
  <c r="C273" i="1"/>
  <c r="C281" i="1"/>
  <c r="C289" i="1"/>
  <c r="C252" i="1"/>
  <c r="C260" i="1"/>
  <c r="C268" i="1"/>
  <c r="C276" i="1"/>
  <c r="C284" i="1"/>
  <c r="C303" i="1"/>
  <c r="C307" i="1"/>
  <c r="C315" i="1"/>
  <c r="C323" i="1"/>
  <c r="C331" i="1"/>
  <c r="C339" i="1"/>
  <c r="C347" i="1"/>
  <c r="C296" i="1"/>
  <c r="C304" i="1"/>
  <c r="C312" i="1"/>
  <c r="C320" i="1"/>
  <c r="C328" i="1"/>
  <c r="C336" i="1"/>
  <c r="C344" i="1"/>
  <c r="C384" i="1"/>
  <c r="C355" i="1"/>
  <c r="C363" i="1"/>
  <c r="C371" i="1"/>
  <c r="C348" i="1"/>
  <c r="C356" i="1"/>
  <c r="C364" i="1"/>
  <c r="C372" i="1"/>
  <c r="C398" i="1"/>
  <c r="C394" i="1"/>
  <c r="C388" i="1"/>
  <c r="C415" i="1"/>
  <c r="C416" i="1"/>
  <c r="C447" i="1"/>
  <c r="C381" i="1"/>
  <c r="C389" i="1"/>
  <c r="C397" i="1"/>
  <c r="C405" i="1"/>
  <c r="C413" i="1"/>
  <c r="C432" i="1"/>
  <c r="C422" i="1"/>
  <c r="C452" i="1"/>
  <c r="C429" i="1"/>
  <c r="C437" i="1"/>
  <c r="C454" i="1"/>
  <c r="C442" i="1"/>
  <c r="C451" i="1"/>
  <c r="C460" i="1"/>
  <c r="C455" i="1"/>
  <c r="C477" i="1"/>
  <c r="C466" i="1"/>
  <c r="C470" i="1"/>
  <c r="C478" i="1"/>
  <c r="C482" i="1"/>
  <c r="C486" i="1"/>
  <c r="C490" i="1"/>
  <c r="C494" i="1"/>
  <c r="K6" i="1" l="1"/>
  <c r="M2" i="1" s="1"/>
  <c r="K7" i="1"/>
  <c r="M31" i="1" s="1"/>
  <c r="T5" i="1"/>
  <c r="AB85" i="1" s="1"/>
  <c r="AA104" i="1"/>
  <c r="AA42" i="1"/>
  <c r="AA178" i="1"/>
  <c r="AA252" i="1"/>
  <c r="AB442" i="1"/>
  <c r="AA281" i="1"/>
  <c r="AB78" i="1"/>
  <c r="AA158" i="1"/>
  <c r="AB354" i="1"/>
  <c r="AA29" i="1"/>
  <c r="AB161" i="1"/>
  <c r="AA411" i="1"/>
  <c r="AA18" i="1"/>
  <c r="AB186" i="1"/>
  <c r="AA130" i="1"/>
  <c r="AB254" i="1"/>
  <c r="AA365" i="1"/>
  <c r="AA30" i="1"/>
  <c r="AA33" i="1"/>
  <c r="AB169" i="1"/>
  <c r="AB208" i="1"/>
  <c r="AA289" i="1"/>
  <c r="AB437" i="1"/>
  <c r="AB30" i="1"/>
  <c r="AA99" i="1"/>
  <c r="AA166" i="1"/>
  <c r="AB262" i="1"/>
  <c r="AA305" i="1"/>
  <c r="AA386" i="1"/>
  <c r="F6" i="1"/>
  <c r="F7" i="1" s="1"/>
  <c r="AB153" i="1" l="1"/>
  <c r="AB252" i="1"/>
  <c r="AA54" i="1"/>
  <c r="AA310" i="1"/>
  <c r="M4" i="1"/>
  <c r="M3" i="1"/>
  <c r="M45" i="1"/>
  <c r="M50" i="1"/>
  <c r="M95" i="1"/>
  <c r="M69" i="1"/>
  <c r="M18" i="1"/>
  <c r="M72" i="1"/>
  <c r="M36" i="1"/>
  <c r="M100" i="1"/>
  <c r="M5" i="1"/>
  <c r="M52" i="1"/>
  <c r="M62" i="1"/>
  <c r="M70" i="1"/>
  <c r="M42" i="1"/>
  <c r="M97" i="1"/>
  <c r="M67" i="1"/>
  <c r="M19" i="1"/>
  <c r="M91" i="1"/>
  <c r="M54" i="1"/>
  <c r="M12" i="1"/>
  <c r="M86" i="1"/>
  <c r="M46" i="1"/>
  <c r="M81" i="1"/>
  <c r="M17" i="1"/>
  <c r="M43" i="1"/>
  <c r="M22" i="1"/>
  <c r="M6" i="1"/>
  <c r="M71" i="1"/>
  <c r="M11" i="1"/>
  <c r="M94" i="1"/>
  <c r="M61" i="1"/>
  <c r="M66" i="1"/>
  <c r="M53" i="1"/>
  <c r="M28" i="1"/>
  <c r="M84" i="1"/>
  <c r="M47" i="1"/>
  <c r="M85" i="1"/>
  <c r="M80" i="1"/>
  <c r="M63" i="1"/>
  <c r="M20" i="1"/>
  <c r="M56" i="1"/>
  <c r="M27" i="1"/>
  <c r="M7" i="1"/>
  <c r="M25" i="1"/>
  <c r="M65" i="1"/>
  <c r="M10" i="1"/>
  <c r="M30" i="1"/>
  <c r="M37" i="1"/>
  <c r="M49" i="1"/>
  <c r="M96" i="1"/>
  <c r="M51" i="1"/>
  <c r="M21" i="1"/>
  <c r="M83" i="1"/>
  <c r="M34" i="1"/>
  <c r="M23" i="1"/>
  <c r="M92" i="1"/>
  <c r="M33" i="1"/>
  <c r="M57" i="1"/>
  <c r="M64" i="1"/>
  <c r="M76" i="1"/>
  <c r="M35" i="1"/>
  <c r="M78" i="1"/>
  <c r="M48" i="1"/>
  <c r="M74" i="1"/>
  <c r="M15" i="1"/>
  <c r="M101" i="1"/>
  <c r="M77" i="1"/>
  <c r="M89" i="1"/>
  <c r="M73" i="1"/>
  <c r="M16" i="1"/>
  <c r="M44" i="1"/>
  <c r="M90" i="1"/>
  <c r="M24" i="1"/>
  <c r="M55" i="1"/>
  <c r="M60" i="1"/>
  <c r="M14" i="1"/>
  <c r="M88" i="1"/>
  <c r="M99" i="1"/>
  <c r="M13" i="1"/>
  <c r="M87" i="1"/>
  <c r="M9" i="1"/>
  <c r="M98" i="1"/>
  <c r="M79" i="1"/>
  <c r="M26" i="1"/>
  <c r="M38" i="1"/>
  <c r="M82" i="1"/>
  <c r="M8" i="1"/>
  <c r="M93" i="1"/>
  <c r="M59" i="1"/>
  <c r="M39" i="1"/>
  <c r="M40" i="1"/>
  <c r="AB302" i="1"/>
  <c r="AB171" i="1"/>
  <c r="AB14" i="1"/>
  <c r="AA257" i="1"/>
  <c r="AB128" i="1"/>
  <c r="AB413" i="1"/>
  <c r="AB257" i="1"/>
  <c r="AB63" i="1"/>
  <c r="AA378" i="1"/>
  <c r="AB184" i="1"/>
  <c r="AA314" i="1"/>
  <c r="AB454" i="1"/>
  <c r="AB112" i="1"/>
  <c r="AA154" i="1"/>
  <c r="AA206" i="1"/>
  <c r="AA111" i="1"/>
  <c r="AB281" i="1"/>
  <c r="Z281" i="1" s="1"/>
  <c r="AA373" i="1"/>
  <c r="AA322" i="1"/>
  <c r="AB107" i="1"/>
  <c r="Z107" i="1" s="1"/>
  <c r="AA460" i="1"/>
  <c r="AB260" i="1"/>
  <c r="AB69" i="1"/>
  <c r="AB362" i="1"/>
  <c r="AB202" i="1"/>
  <c r="AB86" i="1"/>
  <c r="AB292" i="1"/>
  <c r="AB120" i="1"/>
  <c r="Z120" i="1" s="1"/>
  <c r="AB343" i="1"/>
  <c r="AA390" i="1"/>
  <c r="AB53" i="1"/>
  <c r="AA183" i="1"/>
  <c r="AB168" i="1"/>
  <c r="AB31" i="1"/>
  <c r="AB197" i="1"/>
  <c r="AA170" i="1"/>
  <c r="Z170" i="1" s="1"/>
  <c r="AB421" i="1"/>
  <c r="AA291" i="1"/>
  <c r="AA163" i="1"/>
  <c r="Z163" i="1" s="1"/>
  <c r="AA449" i="1"/>
  <c r="AB263" i="1"/>
  <c r="AB5" i="1"/>
  <c r="AA358" i="1"/>
  <c r="AA162" i="1"/>
  <c r="AB22" i="1"/>
  <c r="AA285" i="1"/>
  <c r="AA93" i="1"/>
  <c r="AB249" i="1"/>
  <c r="Z249" i="1" s="1"/>
  <c r="AA347" i="1"/>
  <c r="AA120" i="1"/>
  <c r="AB170" i="1"/>
  <c r="AA85" i="1"/>
  <c r="AA391" i="1"/>
  <c r="AA139" i="1"/>
  <c r="AA103" i="1"/>
  <c r="AB68" i="1"/>
  <c r="AB317" i="1"/>
  <c r="AA384" i="1"/>
  <c r="AB15" i="1"/>
  <c r="AB370" i="1"/>
  <c r="AB265" i="1"/>
  <c r="AB130" i="1"/>
  <c r="AB418" i="1"/>
  <c r="Z418" i="1" s="1"/>
  <c r="AA218" i="1"/>
  <c r="AB92" i="1"/>
  <c r="AA301" i="1"/>
  <c r="AB163" i="1"/>
  <c r="AA445" i="1"/>
  <c r="AB255" i="1"/>
  <c r="AA90" i="1"/>
  <c r="AA187" i="1"/>
  <c r="AA288" i="1"/>
  <c r="AA22" i="1"/>
  <c r="Z22" i="1" s="1"/>
  <c r="AB395" i="1"/>
  <c r="AB394" i="1"/>
  <c r="AB284" i="1"/>
  <c r="Z284" i="1" s="1"/>
  <c r="AA272" i="1"/>
  <c r="AB77" i="1"/>
  <c r="AA362" i="1"/>
  <c r="AA243" i="1"/>
  <c r="AB71" i="1"/>
  <c r="AA385" i="1"/>
  <c r="AA241" i="1"/>
  <c r="AB28" i="1"/>
  <c r="AB294" i="1"/>
  <c r="AA159" i="1"/>
  <c r="AB429" i="1"/>
  <c r="AB200" i="1"/>
  <c r="AB6" i="1"/>
  <c r="AA123" i="1"/>
  <c r="AA248" i="1"/>
  <c r="AB373" i="1"/>
  <c r="AB408" i="1"/>
  <c r="AB357" i="1"/>
  <c r="AA193" i="1"/>
  <c r="AB195" i="1"/>
  <c r="AA369" i="1"/>
  <c r="AA242" i="1"/>
  <c r="AB94" i="1"/>
  <c r="AB368" i="1"/>
  <c r="AA209" i="1"/>
  <c r="AA62" i="1"/>
  <c r="AA318" i="1"/>
  <c r="AA127" i="1"/>
  <c r="AB411" i="1"/>
  <c r="Z411" i="1" s="1"/>
  <c r="AA214" i="1"/>
  <c r="AB396" i="1"/>
  <c r="AB55" i="1"/>
  <c r="AA233" i="1"/>
  <c r="AA325" i="1"/>
  <c r="AA245" i="1"/>
  <c r="AB319" i="1"/>
  <c r="AB93" i="1"/>
  <c r="AA2" i="1"/>
  <c r="AC2" i="1"/>
  <c r="AB2" i="1"/>
  <c r="AB4" i="1"/>
  <c r="AA34" i="1"/>
  <c r="AB3" i="1"/>
  <c r="AA3" i="1"/>
  <c r="AA4" i="1"/>
  <c r="AA337" i="1"/>
  <c r="AB210" i="1"/>
  <c r="AA131" i="1"/>
  <c r="AA477" i="1"/>
  <c r="AB300" i="1"/>
  <c r="AB242" i="1"/>
  <c r="Z242" i="1" s="1"/>
  <c r="AA65" i="1"/>
  <c r="AA404" i="1"/>
  <c r="AA350" i="1"/>
  <c r="AB99" i="1"/>
  <c r="AA12" i="1"/>
  <c r="AB360" i="1"/>
  <c r="AB235" i="1"/>
  <c r="AA58" i="1"/>
  <c r="AB229" i="1"/>
  <c r="AB403" i="1"/>
  <c r="AB192" i="1"/>
  <c r="AB397" i="1"/>
  <c r="AB473" i="1"/>
  <c r="AB145" i="1"/>
  <c r="AB289" i="1"/>
  <c r="AB203" i="1"/>
  <c r="AB146" i="1"/>
  <c r="AB273" i="1"/>
  <c r="AA426" i="1"/>
  <c r="AA290" i="1"/>
  <c r="AA134" i="1"/>
  <c r="AB7" i="1"/>
  <c r="AA419" i="1"/>
  <c r="AA264" i="1"/>
  <c r="AB105" i="1"/>
  <c r="AA94" i="1"/>
  <c r="AA333" i="1"/>
  <c r="AB237" i="1"/>
  <c r="AB122" i="1"/>
  <c r="AA415" i="1"/>
  <c r="AA260" i="1"/>
  <c r="AB61" i="1"/>
  <c r="AA329" i="1"/>
  <c r="AB114" i="1"/>
  <c r="AA249" i="1"/>
  <c r="AA25" i="1"/>
  <c r="AA186" i="1"/>
  <c r="AB333" i="1"/>
  <c r="AB381" i="1"/>
  <c r="AA473" i="1"/>
  <c r="Z473" i="1" s="1"/>
  <c r="AA298" i="1"/>
  <c r="AB121" i="1"/>
  <c r="AB426" i="1"/>
  <c r="AB52" i="1"/>
  <c r="AB46" i="1"/>
  <c r="Z46" i="1" s="1"/>
  <c r="AA38" i="1"/>
  <c r="AB250" i="1"/>
  <c r="AB349" i="1"/>
  <c r="AB309" i="1"/>
  <c r="AA294" i="1"/>
  <c r="Z294" i="1" s="1"/>
  <c r="AB335" i="1"/>
  <c r="AB106" i="1"/>
  <c r="AB371" i="1"/>
  <c r="AB219" i="1"/>
  <c r="AA116" i="1"/>
  <c r="AA317" i="1"/>
  <c r="AA146" i="1"/>
  <c r="Z146" i="1" s="1"/>
  <c r="AB455" i="1"/>
  <c r="AB287" i="1"/>
  <c r="AB29" i="1"/>
  <c r="AA345" i="1"/>
  <c r="AA142" i="1"/>
  <c r="AA472" i="1"/>
  <c r="AB279" i="1"/>
  <c r="AA73" i="1"/>
  <c r="AA341" i="1"/>
  <c r="AA138" i="1"/>
  <c r="AB299" i="1"/>
  <c r="AB221" i="1"/>
  <c r="Z221" i="1" s="1"/>
  <c r="AB47" i="1"/>
  <c r="AB340" i="1"/>
  <c r="AA201" i="1"/>
  <c r="AA82" i="1"/>
  <c r="AB326" i="1"/>
  <c r="AA175" i="1"/>
  <c r="AA431" i="1"/>
  <c r="AB232" i="1"/>
  <c r="AA45" i="1"/>
  <c r="AA313" i="1"/>
  <c r="AB187" i="1"/>
  <c r="AA427" i="1"/>
  <c r="AB224" i="1"/>
  <c r="AA41" i="1"/>
  <c r="AB310" i="1"/>
  <c r="AB179" i="1"/>
  <c r="AB271" i="1"/>
  <c r="AA46" i="1"/>
  <c r="AA334" i="1"/>
  <c r="AA143" i="1"/>
  <c r="AB449" i="1"/>
  <c r="AA230" i="1"/>
  <c r="AA13" i="1"/>
  <c r="AA330" i="1"/>
  <c r="AB123" i="1"/>
  <c r="AB402" i="1"/>
  <c r="AA194" i="1"/>
  <c r="AA9" i="1"/>
  <c r="AA326" i="1"/>
  <c r="Z326" i="1" s="1"/>
  <c r="AA167" i="1"/>
  <c r="AB216" i="1"/>
  <c r="AA61" i="1"/>
  <c r="Z61" i="1" s="1"/>
  <c r="AA361" i="1"/>
  <c r="AA126" i="1"/>
  <c r="AA443" i="1"/>
  <c r="AB247" i="1"/>
  <c r="AA89" i="1"/>
  <c r="AA357" i="1"/>
  <c r="Z357" i="1" s="1"/>
  <c r="AB147" i="1"/>
  <c r="AA439" i="1"/>
  <c r="AA284" i="1"/>
  <c r="AB45" i="1"/>
  <c r="AB450" i="1"/>
  <c r="AB286" i="1"/>
  <c r="AB95" i="1"/>
  <c r="AB355" i="1"/>
  <c r="AA221" i="1"/>
  <c r="AA74" i="1"/>
  <c r="AB311" i="1"/>
  <c r="AA107" i="1"/>
  <c r="AB316" i="1"/>
  <c r="AA217" i="1"/>
  <c r="AA70" i="1"/>
  <c r="AB270" i="1"/>
  <c r="AB79" i="1"/>
  <c r="AB136" i="1"/>
  <c r="AA237" i="1"/>
  <c r="AB20" i="1"/>
  <c r="AA297" i="1"/>
  <c r="AA155" i="1"/>
  <c r="AB352" i="1"/>
  <c r="AA210" i="1"/>
  <c r="Z210" i="1" s="1"/>
  <c r="AB76" i="1"/>
  <c r="AA342" i="1"/>
  <c r="AA151" i="1"/>
  <c r="AA403" i="1"/>
  <c r="AA238" i="1"/>
  <c r="AA53" i="1"/>
  <c r="Z53" i="1" s="1"/>
  <c r="AB374" i="1"/>
  <c r="AB205" i="1"/>
  <c r="AB54" i="1"/>
  <c r="AA269" i="1"/>
  <c r="AB152" i="1"/>
  <c r="AA387" i="1"/>
  <c r="AB226" i="1"/>
  <c r="AB23" i="1"/>
  <c r="AA265" i="1"/>
  <c r="Z265" i="1" s="1"/>
  <c r="AB144" i="1"/>
  <c r="AA366" i="1"/>
  <c r="AB218" i="1"/>
  <c r="AB474" i="1"/>
  <c r="AA423" i="1"/>
  <c r="AA37" i="1"/>
  <c r="AA26" i="1"/>
  <c r="AA346" i="1"/>
  <c r="AB155" i="1"/>
  <c r="AA14" i="1"/>
  <c r="AB341" i="1"/>
  <c r="AB227" i="1"/>
  <c r="AA57" i="1"/>
  <c r="AB388" i="1"/>
  <c r="AB241" i="1"/>
  <c r="Z241" i="1" s="1"/>
  <c r="AA119" i="1"/>
  <c r="AB430" i="1"/>
  <c r="AA277" i="1"/>
  <c r="AA229" i="1"/>
  <c r="AA21" i="1"/>
  <c r="AA392" i="1"/>
  <c r="AA302" i="1"/>
  <c r="Z302" i="1" s="1"/>
  <c r="AB131" i="1"/>
  <c r="Z131" i="1" s="1"/>
  <c r="AA476" i="1"/>
  <c r="AB324" i="1"/>
  <c r="AA198" i="1"/>
  <c r="AA77" i="1"/>
  <c r="Z77" i="1" s="1"/>
  <c r="AA370" i="1"/>
  <c r="AB278" i="1"/>
  <c r="AA171" i="1"/>
  <c r="Z171" i="1" s="1"/>
  <c r="AA459" i="1"/>
  <c r="AB276" i="1"/>
  <c r="AB185" i="1"/>
  <c r="AB44" i="1"/>
  <c r="AA309" i="1"/>
  <c r="AB189" i="1"/>
  <c r="AB138" i="1"/>
  <c r="AB447" i="1"/>
  <c r="AA268" i="1"/>
  <c r="AB113" i="1"/>
  <c r="AB38" i="1"/>
  <c r="AB392" i="1"/>
  <c r="AA222" i="1"/>
  <c r="AB13" i="1"/>
  <c r="AA253" i="1"/>
  <c r="AA205" i="1"/>
  <c r="AB84" i="1"/>
  <c r="AA354" i="1"/>
  <c r="Z354" i="1" s="1"/>
  <c r="AB194" i="1"/>
  <c r="AB178" i="1"/>
  <c r="AA407" i="1"/>
  <c r="AA256" i="1"/>
  <c r="AB176" i="1"/>
  <c r="AA86" i="1"/>
  <c r="AB342" i="1"/>
  <c r="Z342" i="1" s="1"/>
  <c r="AA122" i="1"/>
  <c r="AB70" i="1"/>
  <c r="AA418" i="1"/>
  <c r="AB239" i="1"/>
  <c r="AB104" i="1"/>
  <c r="Z104" i="1" s="1"/>
  <c r="AA50" i="1"/>
  <c r="AA349" i="1"/>
  <c r="Z349" i="1" s="1"/>
  <c r="AB234" i="1"/>
  <c r="AB154" i="1"/>
  <c r="Z154" i="1" s="1"/>
  <c r="AB379" i="1"/>
  <c r="AA276" i="1"/>
  <c r="AB129" i="1"/>
  <c r="AA108" i="1"/>
  <c r="AB318" i="1"/>
  <c r="AA174" i="1"/>
  <c r="AB87" i="1"/>
  <c r="AB386" i="1"/>
  <c r="Z386" i="1" s="1"/>
  <c r="AA226" i="1"/>
  <c r="AB21" i="1"/>
  <c r="AA393" i="1"/>
  <c r="AB303" i="1"/>
  <c r="AB115" i="1"/>
  <c r="AB12" i="1"/>
  <c r="AB308" i="1"/>
  <c r="AA190" i="1"/>
  <c r="AA69" i="1"/>
  <c r="AA135" i="1"/>
  <c r="AA464" i="1"/>
  <c r="AA261" i="1"/>
  <c r="AA213" i="1"/>
  <c r="AB36" i="1"/>
  <c r="AA455" i="1"/>
  <c r="AB268" i="1"/>
  <c r="AB177" i="1"/>
  <c r="AA66" i="1"/>
  <c r="M58" i="1"/>
  <c r="M32" i="1"/>
  <c r="M29" i="1"/>
  <c r="M75" i="1"/>
  <c r="M41" i="1"/>
  <c r="M68" i="1"/>
  <c r="Z99" i="1"/>
  <c r="Z257" i="1"/>
  <c r="AB37" i="1"/>
  <c r="AA234" i="1"/>
  <c r="AB363" i="1"/>
  <c r="AB461" i="1"/>
  <c r="AA147" i="1"/>
  <c r="AB327" i="1"/>
  <c r="AB400" i="1"/>
  <c r="AB412" i="1"/>
  <c r="AB456" i="1"/>
  <c r="AA456" i="1"/>
  <c r="AB96" i="1"/>
  <c r="AA239" i="1"/>
  <c r="AB378" i="1"/>
  <c r="AB466" i="1"/>
  <c r="AA16" i="1"/>
  <c r="AA179" i="1"/>
  <c r="AA306" i="1"/>
  <c r="AA402" i="1"/>
  <c r="AB420" i="1"/>
  <c r="AB444" i="1"/>
  <c r="AB463" i="1"/>
  <c r="AA78" i="1"/>
  <c r="AB160" i="1"/>
  <c r="AB301" i="1"/>
  <c r="Z301" i="1" s="1"/>
  <c r="AA398" i="1"/>
  <c r="AB139" i="1"/>
  <c r="Z139" i="1" s="1"/>
  <c r="AA338" i="1"/>
  <c r="AB389" i="1"/>
  <c r="AA441" i="1"/>
  <c r="AB458" i="1"/>
  <c r="AB469" i="1"/>
  <c r="AA112" i="1"/>
  <c r="AB137" i="1"/>
  <c r="AA280" i="1"/>
  <c r="AA399" i="1"/>
  <c r="AB62" i="1"/>
  <c r="AA150" i="1"/>
  <c r="AB334" i="1"/>
  <c r="AB405" i="1"/>
  <c r="AB423" i="1"/>
  <c r="AA451" i="1"/>
  <c r="AB475" i="1"/>
  <c r="AB60" i="1"/>
  <c r="AA197" i="1"/>
  <c r="AA293" i="1"/>
  <c r="AB387" i="1"/>
  <c r="AB39" i="1"/>
  <c r="AA182" i="1"/>
  <c r="AA321" i="1"/>
  <c r="AA412" i="1"/>
  <c r="AB431" i="1"/>
  <c r="AA469" i="1"/>
  <c r="AA463" i="1"/>
  <c r="AA36" i="1"/>
  <c r="AA68" i="1"/>
  <c r="AA102" i="1"/>
  <c r="AB40" i="1"/>
  <c r="AA11" i="1"/>
  <c r="AA43" i="1"/>
  <c r="AA75" i="1"/>
  <c r="AB25" i="1"/>
  <c r="AB89" i="1"/>
  <c r="AB148" i="1"/>
  <c r="AB117" i="1"/>
  <c r="AB181" i="1"/>
  <c r="AA223" i="1"/>
  <c r="AB215" i="1"/>
  <c r="AA208" i="1"/>
  <c r="AB196" i="1"/>
  <c r="AB251" i="1"/>
  <c r="AA17" i="1"/>
  <c r="AA225" i="1"/>
  <c r="AA273" i="1"/>
  <c r="AB419" i="1"/>
  <c r="Z419" i="1" s="1"/>
  <c r="AB98" i="1"/>
  <c r="AB213" i="1"/>
  <c r="AA353" i="1"/>
  <c r="AA420" i="1"/>
  <c r="AA440" i="1"/>
  <c r="AB457" i="1"/>
  <c r="AA467" i="1"/>
  <c r="AA49" i="1"/>
  <c r="AB211" i="1"/>
  <c r="AB325" i="1"/>
  <c r="Z325" i="1" s="1"/>
  <c r="AA435" i="1"/>
  <c r="AB162" i="1"/>
  <c r="AA240" i="1"/>
  <c r="AB365" i="1"/>
  <c r="Z365" i="1" s="1"/>
  <c r="AA430" i="1"/>
  <c r="AA444" i="1"/>
  <c r="AB467" i="1"/>
  <c r="AB468" i="1"/>
  <c r="AA202" i="1"/>
  <c r="AA452" i="1"/>
  <c r="AA48" i="1"/>
  <c r="AA84" i="1"/>
  <c r="AB16" i="1"/>
  <c r="AB88" i="1"/>
  <c r="AA39" i="1"/>
  <c r="AA79" i="1"/>
  <c r="AB41" i="1"/>
  <c r="AB108" i="1"/>
  <c r="AB180" i="1"/>
  <c r="AB157" i="1"/>
  <c r="AA215" i="1"/>
  <c r="AB207" i="1"/>
  <c r="AA212" i="1"/>
  <c r="AB212" i="1"/>
  <c r="AB275" i="1"/>
  <c r="AA270" i="1"/>
  <c r="AB280" i="1"/>
  <c r="AA267" i="1"/>
  <c r="AB313" i="1"/>
  <c r="Z313" i="1" s="1"/>
  <c r="AB312" i="1"/>
  <c r="AB367" i="1"/>
  <c r="AA388" i="1"/>
  <c r="AB376" i="1"/>
  <c r="AB422" i="1"/>
  <c r="AB415" i="1"/>
  <c r="AA437" i="1"/>
  <c r="AA447" i="1"/>
  <c r="AA466" i="1"/>
  <c r="AA8" i="1"/>
  <c r="AB332" i="1"/>
  <c r="AB476" i="1"/>
  <c r="AA52" i="1"/>
  <c r="AA88" i="1"/>
  <c r="AB24" i="1"/>
  <c r="AA7" i="1"/>
  <c r="AA47" i="1"/>
  <c r="AA83" i="1"/>
  <c r="AB49" i="1"/>
  <c r="AB116" i="1"/>
  <c r="Z116" i="1" s="1"/>
  <c r="AB188" i="1"/>
  <c r="AB165" i="1"/>
  <c r="AA219" i="1"/>
  <c r="AB223" i="1"/>
  <c r="AA216" i="1"/>
  <c r="Z216" i="1" s="1"/>
  <c r="AB220" i="1"/>
  <c r="AB283" i="1"/>
  <c r="AA274" i="1"/>
  <c r="AB288" i="1"/>
  <c r="AA271" i="1"/>
  <c r="AB321" i="1"/>
  <c r="AB320" i="1"/>
  <c r="AA374" i="1"/>
  <c r="AA395" i="1"/>
  <c r="AA394" i="1"/>
  <c r="AA432" i="1"/>
  <c r="AA436" i="1"/>
  <c r="AB443" i="1"/>
  <c r="AA453" i="1"/>
  <c r="AA470" i="1"/>
  <c r="AB66" i="1"/>
  <c r="AB35" i="1"/>
  <c r="AA98" i="1"/>
  <c r="AB158" i="1"/>
  <c r="Z158" i="1" s="1"/>
  <c r="AA113" i="1"/>
  <c r="AA145" i="1"/>
  <c r="AA177" i="1"/>
  <c r="AB135" i="1"/>
  <c r="AA124" i="1"/>
  <c r="AA156" i="1"/>
  <c r="AA188" i="1"/>
  <c r="AB233" i="1"/>
  <c r="Z233" i="1" s="1"/>
  <c r="AB245" i="1"/>
  <c r="AB266" i="1"/>
  <c r="AA352" i="1"/>
  <c r="AA320" i="1"/>
  <c r="AB298" i="1"/>
  <c r="AA303" i="1"/>
  <c r="AA335" i="1"/>
  <c r="AA367" i="1"/>
  <c r="AA364" i="1"/>
  <c r="AA396" i="1"/>
  <c r="AA377" i="1"/>
  <c r="AB452" i="1"/>
  <c r="AA20" i="1"/>
  <c r="AB10" i="1"/>
  <c r="AA56" i="1"/>
  <c r="AA92" i="1"/>
  <c r="AB32" i="1"/>
  <c r="AA15" i="1"/>
  <c r="AA51" i="1"/>
  <c r="AA87" i="1"/>
  <c r="AB57" i="1"/>
  <c r="AB124" i="1"/>
  <c r="AB101" i="1"/>
  <c r="AB173" i="1"/>
  <c r="AA227" i="1"/>
  <c r="AB231" i="1"/>
  <c r="AA220" i="1"/>
  <c r="AB228" i="1"/>
  <c r="AB291" i="1"/>
  <c r="Z291" i="1" s="1"/>
  <c r="AA278" i="1"/>
  <c r="AB297" i="1"/>
  <c r="AA275" i="1"/>
  <c r="AB329" i="1"/>
  <c r="AB328" i="1"/>
  <c r="AA380" i="1"/>
  <c r="AA397" i="1"/>
  <c r="AB410" i="1"/>
  <c r="AB375" i="1"/>
  <c r="AA413" i="1"/>
  <c r="AB425" i="1"/>
  <c r="AA457" i="1"/>
  <c r="AB462" i="1"/>
  <c r="AB97" i="1"/>
  <c r="AB74" i="1"/>
  <c r="AB43" i="1"/>
  <c r="AB102" i="1"/>
  <c r="AB166" i="1"/>
  <c r="Z166" i="1" s="1"/>
  <c r="AA117" i="1"/>
  <c r="AA149" i="1"/>
  <c r="AA181" i="1"/>
  <c r="AB143" i="1"/>
  <c r="AA128" i="1"/>
  <c r="AA160" i="1"/>
  <c r="AB240" i="1"/>
  <c r="AB198" i="1"/>
  <c r="AB253" i="1"/>
  <c r="Z253" i="1" s="1"/>
  <c r="AB274" i="1"/>
  <c r="AA292" i="1"/>
  <c r="Z292" i="1" s="1"/>
  <c r="AA324" i="1"/>
  <c r="AB306" i="1"/>
  <c r="AA307" i="1"/>
  <c r="AA339" i="1"/>
  <c r="AA371" i="1"/>
  <c r="AA368" i="1"/>
  <c r="AA406" i="1"/>
  <c r="AB384" i="1"/>
  <c r="AB393" i="1"/>
  <c r="Z393" i="1" s="1"/>
  <c r="AA438" i="1"/>
  <c r="AB448" i="1"/>
  <c r="AB471" i="1"/>
  <c r="AA115" i="1"/>
  <c r="AA24" i="1"/>
  <c r="AA60" i="1"/>
  <c r="AA96" i="1"/>
  <c r="AB48" i="1"/>
  <c r="AA19" i="1"/>
  <c r="AA55" i="1"/>
  <c r="AA91" i="1"/>
  <c r="AB65" i="1"/>
  <c r="AB132" i="1"/>
  <c r="AB109" i="1"/>
  <c r="AA195" i="1"/>
  <c r="AA231" i="1"/>
  <c r="AB244" i="1"/>
  <c r="AA224" i="1"/>
  <c r="AB236" i="1"/>
  <c r="AA250" i="1"/>
  <c r="AA282" i="1"/>
  <c r="AA247" i="1"/>
  <c r="AA279" i="1"/>
  <c r="AB337" i="1"/>
  <c r="Z337" i="1" s="1"/>
  <c r="AB336" i="1"/>
  <c r="AB348" i="1"/>
  <c r="AB406" i="1"/>
  <c r="AB451" i="1"/>
  <c r="AB383" i="1"/>
  <c r="AA417" i="1"/>
  <c r="AB433" i="1"/>
  <c r="AA475" i="1"/>
  <c r="AB470" i="1"/>
  <c r="AB18" i="1"/>
  <c r="AB82" i="1"/>
  <c r="AB51" i="1"/>
  <c r="AB110" i="1"/>
  <c r="AB174" i="1"/>
  <c r="AA121" i="1"/>
  <c r="AA153" i="1"/>
  <c r="AA185" i="1"/>
  <c r="AB151" i="1"/>
  <c r="AA132" i="1"/>
  <c r="AA164" i="1"/>
  <c r="AB246" i="1"/>
  <c r="AB206" i="1"/>
  <c r="AB261" i="1"/>
  <c r="AB282" i="1"/>
  <c r="AA296" i="1"/>
  <c r="AA328" i="1"/>
  <c r="AB314" i="1"/>
  <c r="Z314" i="1" s="1"/>
  <c r="AA311" i="1"/>
  <c r="AA343" i="1"/>
  <c r="AB353" i="1"/>
  <c r="AA372" i="1"/>
  <c r="AB398" i="1"/>
  <c r="AA400" i="1"/>
  <c r="AB401" i="1"/>
  <c r="AB445" i="1"/>
  <c r="Z445" i="1" s="1"/>
  <c r="AB453" i="1"/>
  <c r="AA461" i="1"/>
  <c r="AB295" i="1"/>
  <c r="AA379" i="1"/>
  <c r="AA32" i="1"/>
  <c r="AA72" i="1"/>
  <c r="AA110" i="1"/>
  <c r="AB64" i="1"/>
  <c r="AA27" i="1"/>
  <c r="AA63" i="1"/>
  <c r="AB9" i="1"/>
  <c r="AB81" i="1"/>
  <c r="AB156" i="1"/>
  <c r="AB133" i="1"/>
  <c r="AA203" i="1"/>
  <c r="AA244" i="1"/>
  <c r="AA196" i="1"/>
  <c r="AA232" i="1"/>
  <c r="AB243" i="1"/>
  <c r="AA258" i="1"/>
  <c r="AB256" i="1"/>
  <c r="AA255" i="1"/>
  <c r="AA287" i="1"/>
  <c r="AA348" i="1"/>
  <c r="AA381" i="1"/>
  <c r="AB364" i="1"/>
  <c r="AB382" i="1"/>
  <c r="AA405" i="1"/>
  <c r="AB399" i="1"/>
  <c r="AA425" i="1"/>
  <c r="AB438" i="1"/>
  <c r="AB477" i="1"/>
  <c r="Z477" i="1" s="1"/>
  <c r="AA474" i="1"/>
  <c r="AB8" i="1"/>
  <c r="AB34" i="1"/>
  <c r="AA100" i="1"/>
  <c r="AB67" i="1"/>
  <c r="AB126" i="1"/>
  <c r="AB190" i="1"/>
  <c r="AA129" i="1"/>
  <c r="AA161" i="1"/>
  <c r="AB103" i="1"/>
  <c r="AB167" i="1"/>
  <c r="AA140" i="1"/>
  <c r="AA172" i="1"/>
  <c r="AB201" i="1"/>
  <c r="AB222" i="1"/>
  <c r="AB277" i="1"/>
  <c r="AB315" i="1"/>
  <c r="AA304" i="1"/>
  <c r="AA336" i="1"/>
  <c r="AB330" i="1"/>
  <c r="AA319" i="1"/>
  <c r="AA351" i="1"/>
  <c r="AB369" i="1"/>
  <c r="AB358" i="1"/>
  <c r="Z358" i="1" s="1"/>
  <c r="AA376" i="1"/>
  <c r="AB417" i="1"/>
  <c r="AA416" i="1"/>
  <c r="AB435" i="1"/>
  <c r="AA450" i="1"/>
  <c r="AB472" i="1"/>
  <c r="Z472" i="1" s="1"/>
  <c r="AB42" i="1"/>
  <c r="AB11" i="1"/>
  <c r="AB75" i="1"/>
  <c r="AB134" i="1"/>
  <c r="AA101" i="1"/>
  <c r="AA133" i="1"/>
  <c r="AA165" i="1"/>
  <c r="AB111" i="1"/>
  <c r="AB175" i="1"/>
  <c r="AA144" i="1"/>
  <c r="AA176" i="1"/>
  <c r="AB209" i="1"/>
  <c r="Z209" i="1" s="1"/>
  <c r="AB230" i="1"/>
  <c r="AB285" i="1"/>
  <c r="Z285" i="1" s="1"/>
  <c r="AB323" i="1"/>
  <c r="AA308" i="1"/>
  <c r="AA340" i="1"/>
  <c r="AB338" i="1"/>
  <c r="AA323" i="1"/>
  <c r="AA355" i="1"/>
  <c r="AA382" i="1"/>
  <c r="AB366" i="1"/>
  <c r="AA383" i="1"/>
  <c r="AA424" i="1"/>
  <c r="AB424" i="1"/>
  <c r="AB441" i="1"/>
  <c r="AA408" i="1"/>
  <c r="AA40" i="1"/>
  <c r="AA76" i="1"/>
  <c r="AA114" i="1"/>
  <c r="AB72" i="1"/>
  <c r="AA31" i="1"/>
  <c r="AA67" i="1"/>
  <c r="AB17" i="1"/>
  <c r="AA97" i="1"/>
  <c r="AB164" i="1"/>
  <c r="AB141" i="1"/>
  <c r="AA207" i="1"/>
  <c r="AB191" i="1"/>
  <c r="AA200" i="1"/>
  <c r="AA236" i="1"/>
  <c r="AB259" i="1"/>
  <c r="AA262" i="1"/>
  <c r="AB264" i="1"/>
  <c r="AA259" i="1"/>
  <c r="AB293" i="1"/>
  <c r="AB296" i="1"/>
  <c r="AB351" i="1"/>
  <c r="AB372" i="1"/>
  <c r="AB404" i="1"/>
  <c r="AA409" i="1"/>
  <c r="AB407" i="1"/>
  <c r="AA429" i="1"/>
  <c r="AB446" i="1"/>
  <c r="AA468" i="1"/>
  <c r="AA478" i="1"/>
  <c r="AA81" i="1"/>
  <c r="AA448" i="1"/>
  <c r="AA6" i="1"/>
  <c r="AA44" i="1"/>
  <c r="AA80" i="1"/>
  <c r="AA118" i="1"/>
  <c r="AB80" i="1"/>
  <c r="AA35" i="1"/>
  <c r="AA71" i="1"/>
  <c r="AB33" i="1"/>
  <c r="AB100" i="1"/>
  <c r="AB172" i="1"/>
  <c r="AB149" i="1"/>
  <c r="AA211" i="1"/>
  <c r="AB199" i="1"/>
  <c r="AA204" i="1"/>
  <c r="AB204" i="1"/>
  <c r="AB267" i="1"/>
  <c r="AA266" i="1"/>
  <c r="AB272" i="1"/>
  <c r="Z272" i="1" s="1"/>
  <c r="AA263" i="1"/>
  <c r="AB305" i="1"/>
  <c r="Z305" i="1" s="1"/>
  <c r="AB304" i="1"/>
  <c r="AB359" i="1"/>
  <c r="AB380" i="1"/>
  <c r="AB428" i="1"/>
  <c r="AB414" i="1"/>
  <c r="AB432" i="1"/>
  <c r="AA433" i="1"/>
  <c r="AB465" i="1"/>
  <c r="AA462" i="1"/>
  <c r="AB50" i="1"/>
  <c r="AB19" i="1"/>
  <c r="AB83" i="1"/>
  <c r="AB142" i="1"/>
  <c r="AA105" i="1"/>
  <c r="AA137" i="1"/>
  <c r="AA169" i="1"/>
  <c r="AB119" i="1"/>
  <c r="AB183" i="1"/>
  <c r="AA148" i="1"/>
  <c r="AA180" i="1"/>
  <c r="AB217" i="1"/>
  <c r="AB238" i="1"/>
  <c r="AA295" i="1"/>
  <c r="AB331" i="1"/>
  <c r="AA312" i="1"/>
  <c r="AA344" i="1"/>
  <c r="AB346" i="1"/>
  <c r="AA327" i="1"/>
  <c r="AA359" i="1"/>
  <c r="AA356" i="1"/>
  <c r="AA375" i="1"/>
  <c r="AB390" i="1"/>
  <c r="Z390" i="1" s="1"/>
  <c r="AB434" i="1"/>
  <c r="AA410" i="1"/>
  <c r="AA442" i="1"/>
  <c r="AA458" i="1"/>
  <c r="AB56" i="1"/>
  <c r="AA235" i="1"/>
  <c r="AB345" i="1"/>
  <c r="AB459" i="1"/>
  <c r="AB91" i="1"/>
  <c r="AA173" i="1"/>
  <c r="AA184" i="1"/>
  <c r="AB339" i="1"/>
  <c r="AA331" i="1"/>
  <c r="AB436" i="1"/>
  <c r="AA446" i="1"/>
  <c r="AB193" i="1"/>
  <c r="AB347" i="1"/>
  <c r="AB440" i="1"/>
  <c r="AA23" i="1"/>
  <c r="AA192" i="1"/>
  <c r="AB344" i="1"/>
  <c r="AB478" i="1"/>
  <c r="AB118" i="1"/>
  <c r="AA189" i="1"/>
  <c r="AA300" i="1"/>
  <c r="AA422" i="1"/>
  <c r="AA10" i="1"/>
  <c r="AA59" i="1"/>
  <c r="AA228" i="1"/>
  <c r="AB356" i="1"/>
  <c r="AB150" i="1"/>
  <c r="AB127" i="1"/>
  <c r="AB225" i="1"/>
  <c r="AA316" i="1"/>
  <c r="AA363" i="1"/>
  <c r="AB377" i="1"/>
  <c r="AB460" i="1"/>
  <c r="Z460" i="1" s="1"/>
  <c r="AA95" i="1"/>
  <c r="AA246" i="1"/>
  <c r="AA434" i="1"/>
  <c r="AB26" i="1"/>
  <c r="AB182" i="1"/>
  <c r="AB159" i="1"/>
  <c r="Z159" i="1" s="1"/>
  <c r="AB214" i="1"/>
  <c r="Z214" i="1" s="1"/>
  <c r="AA332" i="1"/>
  <c r="AB361" i="1"/>
  <c r="Z361" i="1" s="1"/>
  <c r="AB385" i="1"/>
  <c r="Z385" i="1" s="1"/>
  <c r="AA454" i="1"/>
  <c r="AB90" i="1"/>
  <c r="AA125" i="1"/>
  <c r="AA136" i="1"/>
  <c r="AB322" i="1"/>
  <c r="Z322" i="1" s="1"/>
  <c r="AB350" i="1"/>
  <c r="Z350" i="1" s="1"/>
  <c r="AA5" i="1"/>
  <c r="AB59" i="1"/>
  <c r="AA414" i="1"/>
  <c r="AB73" i="1"/>
  <c r="AA254" i="1"/>
  <c r="AA401" i="1"/>
  <c r="AB58" i="1"/>
  <c r="AA109" i="1"/>
  <c r="AA191" i="1"/>
  <c r="AB248" i="1"/>
  <c r="Z248" i="1" s="1"/>
  <c r="AB290" i="1"/>
  <c r="Z290" i="1" s="1"/>
  <c r="AA360" i="1"/>
  <c r="AB409" i="1"/>
  <c r="AA471" i="1"/>
  <c r="AB269" i="1"/>
  <c r="Z269" i="1" s="1"/>
  <c r="AB464" i="1"/>
  <c r="AA157" i="1"/>
  <c r="AA315" i="1"/>
  <c r="AA28" i="1"/>
  <c r="AB140" i="1"/>
  <c r="AA286" i="1"/>
  <c r="AB391" i="1"/>
  <c r="Z391" i="1" s="1"/>
  <c r="AB416" i="1"/>
  <c r="AA64" i="1"/>
  <c r="AB125" i="1"/>
  <c r="AA251" i="1"/>
  <c r="AA421" i="1"/>
  <c r="AB27" i="1"/>
  <c r="AA141" i="1"/>
  <c r="AA152" i="1"/>
  <c r="AB258" i="1"/>
  <c r="AA299" i="1"/>
  <c r="AA389" i="1"/>
  <c r="AA428" i="1"/>
  <c r="AA465" i="1"/>
  <c r="AA168" i="1"/>
  <c r="AB307" i="1"/>
  <c r="AB427" i="1"/>
  <c r="AA106" i="1"/>
  <c r="AA199" i="1"/>
  <c r="AA283" i="1"/>
  <c r="AB439" i="1"/>
  <c r="Z289" i="1"/>
  <c r="Z13" i="1"/>
  <c r="Z93" i="1"/>
  <c r="Z187" i="1"/>
  <c r="Z29" i="1"/>
  <c r="Z123" i="1"/>
  <c r="Z426" i="1"/>
  <c r="Z333" i="1"/>
  <c r="Z54" i="1"/>
  <c r="Z85" i="1"/>
  <c r="Z318" i="1"/>
  <c r="Z21" i="1"/>
  <c r="Z392" i="1"/>
  <c r="Z12" i="1"/>
  <c r="Z237" i="1"/>
  <c r="Z252" i="1"/>
  <c r="Z86" i="1"/>
  <c r="Z260" i="1"/>
  <c r="Z178" i="1"/>
  <c r="Z373" i="1"/>
  <c r="Z30" i="1"/>
  <c r="Z130" i="1"/>
  <c r="Z14" i="1"/>
  <c r="Z229" i="1"/>
  <c r="Z45" i="1"/>
  <c r="Z186" i="1"/>
  <c r="Z403" i="1"/>
  <c r="F8" i="1"/>
  <c r="Z222" i="1" l="1"/>
  <c r="Z201" i="1"/>
  <c r="Z370" i="1"/>
  <c r="Z193" i="1"/>
  <c r="Z330" i="1"/>
  <c r="Z310" i="1"/>
  <c r="Z439" i="1"/>
  <c r="Z345" i="1"/>
  <c r="Z206" i="1"/>
  <c r="Z245" i="1"/>
  <c r="Z162" i="1"/>
  <c r="Z334" i="1"/>
  <c r="Z69" i="1"/>
  <c r="Z238" i="1"/>
  <c r="Z407" i="1"/>
  <c r="Z264" i="1"/>
  <c r="Z134" i="1"/>
  <c r="Z103" i="1"/>
  <c r="Z122" i="1"/>
  <c r="Z341" i="1"/>
  <c r="Z94" i="1"/>
  <c r="Z317" i="1"/>
  <c r="Z378" i="1"/>
  <c r="Z404" i="1"/>
  <c r="Z455" i="1"/>
  <c r="Z309" i="1"/>
  <c r="Z218" i="1"/>
  <c r="Z362" i="1"/>
  <c r="Z369" i="1"/>
  <c r="Z114" i="1"/>
  <c r="Z127" i="1"/>
  <c r="Z243" i="1"/>
  <c r="Z329" i="1"/>
  <c r="Z226" i="1"/>
  <c r="Z194" i="1"/>
  <c r="Z38" i="1"/>
  <c r="Z155" i="1"/>
  <c r="Z217" i="1"/>
  <c r="Z449" i="1"/>
  <c r="Z298" i="1"/>
  <c r="Z427" i="1"/>
  <c r="Z200" i="1"/>
  <c r="Z111" i="1"/>
  <c r="Z143" i="1"/>
  <c r="Z366" i="1"/>
  <c r="Z443" i="1"/>
  <c r="Z415" i="1"/>
  <c r="Z4" i="1"/>
  <c r="Z2" i="1"/>
  <c r="Z387" i="1"/>
  <c r="Z268" i="1"/>
  <c r="Z3" i="1"/>
  <c r="Z135" i="1"/>
  <c r="Z476" i="1"/>
  <c r="Z205" i="1"/>
  <c r="Z138" i="1"/>
  <c r="Z276" i="1"/>
  <c r="Z175" i="1"/>
  <c r="Z70" i="1"/>
  <c r="Z379" i="1"/>
  <c r="Z230" i="1"/>
  <c r="Z167" i="1"/>
  <c r="Z213" i="1"/>
  <c r="Z346" i="1"/>
  <c r="Z190" i="1"/>
  <c r="Z119" i="1"/>
  <c r="Z423" i="1"/>
  <c r="Z261" i="1"/>
  <c r="Z108" i="1"/>
  <c r="Z41" i="1"/>
  <c r="Z25" i="1"/>
  <c r="Z37" i="1"/>
  <c r="Z65" i="1"/>
  <c r="Z62" i="1"/>
  <c r="Z58" i="1"/>
  <c r="Z33" i="1"/>
  <c r="Z82" i="1"/>
  <c r="Z34" i="1"/>
  <c r="Z89" i="1"/>
  <c r="Z42" i="1"/>
  <c r="Z18" i="1"/>
  <c r="Z20" i="1"/>
  <c r="Z66" i="1"/>
  <c r="Z50" i="1"/>
  <c r="Z74" i="1"/>
  <c r="Z9" i="1"/>
  <c r="Z73" i="1"/>
  <c r="Z90" i="1"/>
  <c r="Z198" i="1"/>
  <c r="Z297" i="1"/>
  <c r="Z430" i="1"/>
  <c r="Z44" i="1"/>
  <c r="Z355" i="1"/>
  <c r="Z368" i="1"/>
  <c r="Z277" i="1"/>
  <c r="Z278" i="1"/>
  <c r="Z189" i="1"/>
  <c r="Z459" i="1"/>
  <c r="Z447" i="1"/>
  <c r="Z126" i="1"/>
  <c r="Z255" i="1"/>
  <c r="Z397" i="1"/>
  <c r="Z57" i="1"/>
  <c r="Z185" i="1"/>
  <c r="Z413" i="1"/>
  <c r="Z335" i="1"/>
  <c r="Z388" i="1"/>
  <c r="Z78" i="1"/>
  <c r="Z311" i="1"/>
  <c r="Z208" i="1"/>
  <c r="Z262" i="1"/>
  <c r="Z151" i="1"/>
  <c r="Z177" i="1"/>
  <c r="Z324" i="1"/>
  <c r="Z26" i="1"/>
  <c r="Z450" i="1"/>
  <c r="Z347" i="1"/>
  <c r="Z219" i="1"/>
  <c r="Z456" i="1"/>
  <c r="Z464" i="1"/>
  <c r="Z183" i="1"/>
  <c r="Z55" i="1"/>
  <c r="Z128" i="1"/>
  <c r="Z142" i="1"/>
  <c r="Z105" i="1"/>
  <c r="Z308" i="1"/>
  <c r="Z174" i="1"/>
  <c r="Z256" i="1"/>
  <c r="Z384" i="1"/>
  <c r="Z431" i="1"/>
  <c r="Z47" i="1"/>
  <c r="Z288" i="1"/>
  <c r="Z136" i="1"/>
  <c r="Z374" i="1"/>
  <c r="Z192" i="1"/>
  <c r="Z394" i="1"/>
  <c r="Z315" i="1"/>
  <c r="Z446" i="1"/>
  <c r="Z433" i="1"/>
  <c r="Z259" i="1"/>
  <c r="Z416" i="1"/>
  <c r="Z417" i="1"/>
  <c r="Z149" i="1"/>
  <c r="Z283" i="1"/>
  <c r="Z389" i="1"/>
  <c r="Z157" i="1"/>
  <c r="Z191" i="1"/>
  <c r="Z356" i="1"/>
  <c r="Z40" i="1"/>
  <c r="Z304" i="1"/>
  <c r="Z461" i="1"/>
  <c r="Z282" i="1"/>
  <c r="Z24" i="1"/>
  <c r="Z117" i="1"/>
  <c r="Z275" i="1"/>
  <c r="Z367" i="1"/>
  <c r="Z432" i="1"/>
  <c r="Z274" i="1"/>
  <c r="Z240" i="1"/>
  <c r="Z353" i="1"/>
  <c r="Z463" i="1"/>
  <c r="Z293" i="1"/>
  <c r="Z150" i="1"/>
  <c r="Z306" i="1"/>
  <c r="Z381" i="1"/>
  <c r="Z63" i="1"/>
  <c r="Z263" i="1"/>
  <c r="Z115" i="1"/>
  <c r="Z197" i="1"/>
  <c r="Z271" i="1"/>
  <c r="Z15" i="1"/>
  <c r="Z428" i="1"/>
  <c r="Z336" i="1"/>
  <c r="Z300" i="1"/>
  <c r="Z199" i="1"/>
  <c r="Z64" i="1"/>
  <c r="Z109" i="1"/>
  <c r="Z332" i="1"/>
  <c r="Z228" i="1"/>
  <c r="Z331" i="1"/>
  <c r="Z359" i="1"/>
  <c r="Z266" i="1"/>
  <c r="Z409" i="1"/>
  <c r="Z97" i="1"/>
  <c r="Z323" i="1"/>
  <c r="Z376" i="1"/>
  <c r="Z196" i="1"/>
  <c r="Z27" i="1"/>
  <c r="Z164" i="1"/>
  <c r="Z56" i="1"/>
  <c r="Z188" i="1"/>
  <c r="Z98" i="1"/>
  <c r="Z75" i="1"/>
  <c r="Z469" i="1"/>
  <c r="Z36" i="1"/>
  <c r="Z250" i="1"/>
  <c r="Z303" i="1"/>
  <c r="Z239" i="1"/>
  <c r="Z28" i="1"/>
  <c r="Z179" i="1"/>
  <c r="Z79" i="1"/>
  <c r="Z121" i="1"/>
  <c r="Z251" i="1"/>
  <c r="Z246" i="1"/>
  <c r="Z137" i="1"/>
  <c r="Z227" i="1"/>
  <c r="Z59" i="1"/>
  <c r="Z458" i="1"/>
  <c r="Z327" i="1"/>
  <c r="Z180" i="1"/>
  <c r="Z448" i="1"/>
  <c r="Z348" i="1"/>
  <c r="Z244" i="1"/>
  <c r="Z132" i="1"/>
  <c r="Z91" i="1"/>
  <c r="Z339" i="1"/>
  <c r="Z156" i="1"/>
  <c r="Z83" i="1"/>
  <c r="Z8" i="1"/>
  <c r="Z212" i="1"/>
  <c r="Z39" i="1"/>
  <c r="Z435" i="1"/>
  <c r="Z43" i="1"/>
  <c r="Z399" i="1"/>
  <c r="Z441" i="1"/>
  <c r="Z16" i="1"/>
  <c r="Z273" i="1"/>
  <c r="Z299" i="1"/>
  <c r="Z371" i="1"/>
  <c r="Z129" i="1"/>
  <c r="Z84" i="1"/>
  <c r="Z169" i="1"/>
  <c r="Z145" i="1"/>
  <c r="Z454" i="1"/>
  <c r="Z295" i="1"/>
  <c r="Z382" i="1"/>
  <c r="Z60" i="1"/>
  <c r="Z436" i="1"/>
  <c r="Z452" i="1"/>
  <c r="Z471" i="1"/>
  <c r="Z401" i="1"/>
  <c r="Z363" i="1"/>
  <c r="Z10" i="1"/>
  <c r="Z148" i="1"/>
  <c r="Z81" i="1"/>
  <c r="Z236" i="1"/>
  <c r="Z67" i="1"/>
  <c r="Z110" i="1"/>
  <c r="Z328" i="1"/>
  <c r="Z307" i="1"/>
  <c r="Z160" i="1"/>
  <c r="Z124" i="1"/>
  <c r="Z466" i="1"/>
  <c r="Z223" i="1"/>
  <c r="Z11" i="1"/>
  <c r="Z412" i="1"/>
  <c r="Z280" i="1"/>
  <c r="Z232" i="1"/>
  <c r="Z6" i="1"/>
  <c r="Z474" i="1"/>
  <c r="Z147" i="1"/>
  <c r="Z161" i="1"/>
  <c r="Z437" i="1"/>
  <c r="Z52" i="1"/>
  <c r="Z92" i="1"/>
  <c r="Z360" i="1"/>
  <c r="Z144" i="1"/>
  <c r="Z106" i="1"/>
  <c r="Z375" i="1"/>
  <c r="Z101" i="1"/>
  <c r="Z457" i="1"/>
  <c r="Z364" i="1"/>
  <c r="Z5" i="1"/>
  <c r="Z141" i="1"/>
  <c r="Z125" i="1"/>
  <c r="Z422" i="1"/>
  <c r="Z173" i="1"/>
  <c r="Z410" i="1"/>
  <c r="Z344" i="1"/>
  <c r="Z204" i="1"/>
  <c r="Z35" i="1"/>
  <c r="Z478" i="1"/>
  <c r="Z424" i="1"/>
  <c r="Z351" i="1"/>
  <c r="Z425" i="1"/>
  <c r="Z72" i="1"/>
  <c r="Z400" i="1"/>
  <c r="Z296" i="1"/>
  <c r="Z19" i="1"/>
  <c r="Z438" i="1"/>
  <c r="Z320" i="1"/>
  <c r="Z470" i="1"/>
  <c r="Z215" i="1"/>
  <c r="Z467" i="1"/>
  <c r="Z321" i="1"/>
  <c r="Z451" i="1"/>
  <c r="Z338" i="1"/>
  <c r="Z340" i="1"/>
  <c r="Z316" i="1"/>
  <c r="Z152" i="1"/>
  <c r="Z112" i="1"/>
  <c r="Z7" i="1"/>
  <c r="Z68" i="1"/>
  <c r="Z234" i="1"/>
  <c r="Z71" i="1"/>
  <c r="Z168" i="1"/>
  <c r="Z421" i="1"/>
  <c r="Z279" i="1"/>
  <c r="Z343" i="1"/>
  <c r="Z254" i="1"/>
  <c r="Z203" i="1"/>
  <c r="Z80" i="1"/>
  <c r="Z406" i="1"/>
  <c r="Z420" i="1"/>
  <c r="Z312" i="1"/>
  <c r="Z462" i="1"/>
  <c r="Z468" i="1"/>
  <c r="Z383" i="1"/>
  <c r="Z165" i="1"/>
  <c r="Z172" i="1"/>
  <c r="Z32" i="1"/>
  <c r="Z475" i="1"/>
  <c r="Z231" i="1"/>
  <c r="Z380" i="1"/>
  <c r="Z220" i="1"/>
  <c r="Z51" i="1"/>
  <c r="Z377" i="1"/>
  <c r="Z453" i="1"/>
  <c r="Z267" i="1"/>
  <c r="Z444" i="1"/>
  <c r="Z49" i="1"/>
  <c r="Z225" i="1"/>
  <c r="Z102" i="1"/>
  <c r="Z182" i="1"/>
  <c r="Z442" i="1"/>
  <c r="Z23" i="1"/>
  <c r="Z287" i="1"/>
  <c r="Z247" i="1"/>
  <c r="Z395" i="1"/>
  <c r="Z87" i="1"/>
  <c r="Z176" i="1"/>
  <c r="Z429" i="1"/>
  <c r="Z224" i="1"/>
  <c r="Z153" i="1"/>
  <c r="Z402" i="1"/>
  <c r="Z396" i="1"/>
  <c r="Z113" i="1"/>
  <c r="Z465" i="1"/>
  <c r="Z414" i="1"/>
  <c r="Z434" i="1"/>
  <c r="Z211" i="1"/>
  <c r="Z118" i="1"/>
  <c r="Z207" i="1"/>
  <c r="Z133" i="1"/>
  <c r="Z140" i="1"/>
  <c r="Z100" i="1"/>
  <c r="Z405" i="1"/>
  <c r="Z258" i="1"/>
  <c r="Z372" i="1"/>
  <c r="Z96" i="1"/>
  <c r="Z181" i="1"/>
  <c r="Z88" i="1"/>
  <c r="Z48" i="1"/>
  <c r="Z440" i="1"/>
  <c r="Z17" i="1"/>
  <c r="Z398" i="1"/>
  <c r="Z195" i="1"/>
  <c r="Z31" i="1"/>
  <c r="Z184" i="1"/>
  <c r="Z270" i="1"/>
  <c r="Z95" i="1"/>
  <c r="Z352" i="1"/>
  <c r="Z202" i="1"/>
  <c r="Z408" i="1"/>
  <c r="Z319" i="1"/>
  <c r="Z286" i="1"/>
  <c r="Z76" i="1"/>
  <c r="Z235" i="1"/>
  <c r="F9" i="1"/>
  <c r="B27" i="5" l="1"/>
  <c r="BD5" i="1" s="1"/>
  <c r="B26" i="9"/>
  <c r="AS4" i="1" s="1"/>
  <c r="C27" i="5"/>
  <c r="BE5" i="1" s="1"/>
  <c r="C26" i="5"/>
  <c r="BE4" i="1" s="1"/>
  <c r="C26" i="9"/>
  <c r="AT4" i="1" s="1"/>
  <c r="B26" i="5"/>
  <c r="BD4" i="1" s="1"/>
  <c r="C25" i="9"/>
  <c r="AT3" i="1" s="1"/>
  <c r="B24" i="5"/>
  <c r="BD2" i="1" s="1"/>
  <c r="C29" i="5"/>
  <c r="BE7" i="1" s="1"/>
  <c r="B29" i="5"/>
  <c r="BD7" i="1" s="1"/>
  <c r="C24" i="5"/>
  <c r="BE2" i="1" s="1"/>
  <c r="B25" i="9"/>
  <c r="AS3" i="1" s="1"/>
  <c r="C28" i="9"/>
  <c r="AT6" i="1" s="1"/>
  <c r="C24" i="9"/>
  <c r="AT2" i="1" s="1"/>
  <c r="B25" i="5"/>
  <c r="BD3" i="1" s="1"/>
  <c r="B24" i="9"/>
  <c r="AS2" i="1" s="1"/>
  <c r="C25" i="5"/>
  <c r="BE3" i="1" s="1"/>
  <c r="B30" i="9"/>
  <c r="AS8" i="1" s="1"/>
  <c r="C30" i="9"/>
  <c r="AT8" i="1" s="1"/>
  <c r="B28" i="9"/>
  <c r="AS6" i="1" s="1"/>
  <c r="B29" i="9"/>
  <c r="AS7" i="1" s="1"/>
  <c r="C29" i="9"/>
  <c r="AT7" i="1" s="1"/>
  <c r="C27" i="9"/>
  <c r="AT5" i="1" s="1"/>
  <c r="B27" i="9"/>
  <c r="AS5" i="1" s="1"/>
  <c r="B28" i="5"/>
  <c r="BD6" i="1" s="1"/>
  <c r="C28" i="5"/>
  <c r="BE6" i="1" s="1"/>
  <c r="F10" i="1"/>
  <c r="AV4" i="1" l="1"/>
  <c r="AV8" i="1"/>
  <c r="BH4" i="1"/>
  <c r="BH5" i="1"/>
  <c r="AV3" i="1"/>
  <c r="BH7" i="1"/>
  <c r="BH2" i="1"/>
  <c r="BI2" i="1" s="1"/>
  <c r="BC2" i="1" s="1"/>
  <c r="AV2" i="1"/>
  <c r="BH3" i="1"/>
  <c r="AV6" i="1"/>
  <c r="AV7" i="1"/>
  <c r="AV5" i="1"/>
  <c r="BH6" i="1"/>
  <c r="F11" i="1"/>
  <c r="H3" i="1" s="1"/>
  <c r="AW46" i="1" l="1"/>
  <c r="AR46" i="1" s="1"/>
  <c r="AW266" i="1"/>
  <c r="AR266" i="1" s="1"/>
  <c r="AW461" i="1"/>
  <c r="AR461" i="1" s="1"/>
  <c r="AW168" i="1"/>
  <c r="AR168" i="1" s="1"/>
  <c r="AW182" i="1"/>
  <c r="AR182" i="1" s="1"/>
  <c r="AW282" i="1"/>
  <c r="AR282" i="1" s="1"/>
  <c r="AW464" i="1"/>
  <c r="AR464" i="1" s="1"/>
  <c r="AW388" i="1"/>
  <c r="AR388" i="1" s="1"/>
  <c r="AW115" i="1"/>
  <c r="AR115" i="1" s="1"/>
  <c r="AW176" i="1"/>
  <c r="AR176" i="1" s="1"/>
  <c r="AW406" i="1"/>
  <c r="AR406" i="1" s="1"/>
  <c r="AW426" i="1"/>
  <c r="AR426" i="1" s="1"/>
  <c r="AW225" i="1"/>
  <c r="AR225" i="1" s="1"/>
  <c r="AW206" i="1"/>
  <c r="AR206" i="1" s="1"/>
  <c r="AW77" i="1"/>
  <c r="AR77" i="1" s="1"/>
  <c r="AW284" i="1"/>
  <c r="AR284" i="1" s="1"/>
  <c r="AW475" i="1"/>
  <c r="AR475" i="1" s="1"/>
  <c r="AW164" i="1"/>
  <c r="AR164" i="1" s="1"/>
  <c r="AW323" i="1"/>
  <c r="AR323" i="1" s="1"/>
  <c r="AW472" i="1"/>
  <c r="AR472" i="1" s="1"/>
  <c r="AW400" i="1"/>
  <c r="AR400" i="1" s="1"/>
  <c r="AW239" i="1"/>
  <c r="AR239" i="1" s="1"/>
  <c r="AW471" i="1"/>
  <c r="AR471" i="1" s="1"/>
  <c r="AW114" i="1"/>
  <c r="AR114" i="1" s="1"/>
  <c r="AW258" i="1"/>
  <c r="AR258" i="1" s="1"/>
  <c r="AW156" i="1"/>
  <c r="AR156" i="1" s="1"/>
  <c r="AW373" i="1"/>
  <c r="AR373" i="1" s="1"/>
  <c r="AW290" i="1"/>
  <c r="AR290" i="1" s="1"/>
  <c r="AW342" i="1"/>
  <c r="AR342" i="1" s="1"/>
  <c r="AW460" i="1"/>
  <c r="AR460" i="1" s="1"/>
  <c r="AW136" i="1"/>
  <c r="AR136" i="1" s="1"/>
  <c r="AW351" i="1"/>
  <c r="AR351" i="1" s="1"/>
  <c r="AW431" i="1"/>
  <c r="AR431" i="1" s="1"/>
  <c r="AW25" i="1"/>
  <c r="AR25" i="1" s="1"/>
  <c r="AW335" i="1"/>
  <c r="AR335" i="1" s="1"/>
  <c r="AW255" i="1"/>
  <c r="AR255" i="1" s="1"/>
  <c r="AW333" i="1"/>
  <c r="AR333" i="1" s="1"/>
  <c r="AW157" i="1"/>
  <c r="AR157" i="1" s="1"/>
  <c r="AW428" i="1"/>
  <c r="AR428" i="1" s="1"/>
  <c r="AW155" i="1"/>
  <c r="AR155" i="1" s="1"/>
  <c r="AW227" i="1"/>
  <c r="AR227" i="1" s="1"/>
  <c r="AW24" i="1"/>
  <c r="AR24" i="1" s="1"/>
  <c r="AW37" i="1"/>
  <c r="AR37" i="1" s="1"/>
  <c r="AW52" i="1"/>
  <c r="AR52" i="1" s="1"/>
  <c r="AW123" i="1"/>
  <c r="AR123" i="1" s="1"/>
  <c r="AW360" i="1"/>
  <c r="AR360" i="1" s="1"/>
  <c r="AW100" i="1"/>
  <c r="AR100" i="1" s="1"/>
  <c r="AW435" i="1"/>
  <c r="AR435" i="1" s="1"/>
  <c r="AW201" i="1"/>
  <c r="AR201" i="1" s="1"/>
  <c r="AW310" i="1"/>
  <c r="AR310" i="1" s="1"/>
  <c r="AW94" i="1"/>
  <c r="AR94" i="1" s="1"/>
  <c r="AW30" i="1"/>
  <c r="AR30" i="1" s="1"/>
  <c r="AW16" i="1"/>
  <c r="AR16" i="1" s="1"/>
  <c r="AW242" i="1"/>
  <c r="AR242" i="1" s="1"/>
  <c r="AW321" i="1"/>
  <c r="AR321" i="1" s="1"/>
  <c r="AW22" i="1"/>
  <c r="AR22" i="1" s="1"/>
  <c r="AW141" i="1"/>
  <c r="AR141" i="1" s="1"/>
  <c r="AW424" i="1"/>
  <c r="AR424" i="1" s="1"/>
  <c r="AW420" i="1"/>
  <c r="AR420" i="1" s="1"/>
  <c r="AW316" i="1"/>
  <c r="AR316" i="1" s="1"/>
  <c r="AW111" i="1"/>
  <c r="AR111" i="1" s="1"/>
  <c r="AW374" i="1"/>
  <c r="AR374" i="1" s="1"/>
  <c r="AW343" i="1"/>
  <c r="AR343" i="1" s="1"/>
  <c r="AW289" i="1"/>
  <c r="AR289" i="1" s="1"/>
  <c r="AW214" i="1"/>
  <c r="AR214" i="1" s="1"/>
  <c r="AW177" i="1"/>
  <c r="AR177" i="1" s="1"/>
  <c r="AW276" i="1"/>
  <c r="AR276" i="1" s="1"/>
  <c r="AW270" i="1"/>
  <c r="AR270" i="1" s="1"/>
  <c r="AW139" i="1"/>
  <c r="AR139" i="1" s="1"/>
  <c r="AW6" i="1"/>
  <c r="AW279" i="1"/>
  <c r="AR279" i="1" s="1"/>
  <c r="AW149" i="1"/>
  <c r="AR149" i="1" s="1"/>
  <c r="AW135" i="1"/>
  <c r="AR135" i="1" s="1"/>
  <c r="AW370" i="1"/>
  <c r="AR370" i="1" s="1"/>
  <c r="AW12" i="1"/>
  <c r="AR12" i="1" s="1"/>
  <c r="AW154" i="1"/>
  <c r="AR154" i="1" s="1"/>
  <c r="AW188" i="1"/>
  <c r="AR188" i="1" s="1"/>
  <c r="AW42" i="1"/>
  <c r="AR42" i="1" s="1"/>
  <c r="AW477" i="1"/>
  <c r="AR477" i="1" s="1"/>
  <c r="AW19" i="1"/>
  <c r="AR19" i="1" s="1"/>
  <c r="AW142" i="1"/>
  <c r="AR142" i="1" s="1"/>
  <c r="AW449" i="1"/>
  <c r="AR449" i="1" s="1"/>
  <c r="AW427" i="1"/>
  <c r="AR427" i="1" s="1"/>
  <c r="AW48" i="1"/>
  <c r="AR48" i="1" s="1"/>
  <c r="AW32" i="1"/>
  <c r="AR32" i="1" s="1"/>
  <c r="AW372" i="1"/>
  <c r="AR372" i="1" s="1"/>
  <c r="AW209" i="1"/>
  <c r="AR209" i="1" s="1"/>
  <c r="AW78" i="1"/>
  <c r="AR78" i="1" s="1"/>
  <c r="AW277" i="1"/>
  <c r="AR277" i="1" s="1"/>
  <c r="AW210" i="1"/>
  <c r="AR210" i="1" s="1"/>
  <c r="AW264" i="1"/>
  <c r="AR264" i="1" s="1"/>
  <c r="AW75" i="1"/>
  <c r="AR75" i="1" s="1"/>
  <c r="AW458" i="1"/>
  <c r="AR458" i="1" s="1"/>
  <c r="AW23" i="1"/>
  <c r="AR23" i="1" s="1"/>
  <c r="AW390" i="1"/>
  <c r="AR390" i="1" s="1"/>
  <c r="AW218" i="1"/>
  <c r="AR218" i="1" s="1"/>
  <c r="AW302" i="1"/>
  <c r="AR302" i="1" s="1"/>
  <c r="AW144" i="1"/>
  <c r="AR144" i="1" s="1"/>
  <c r="AW197" i="1"/>
  <c r="AR197" i="1" s="1"/>
  <c r="AW166" i="1"/>
  <c r="AR166" i="1" s="1"/>
  <c r="AW303" i="1"/>
  <c r="AR303" i="1" s="1"/>
  <c r="AW192" i="1"/>
  <c r="AR192" i="1" s="1"/>
  <c r="AW151" i="1"/>
  <c r="AR151" i="1" s="1"/>
  <c r="AW362" i="1"/>
  <c r="AR362" i="1" s="1"/>
  <c r="AW470" i="1"/>
  <c r="AR470" i="1" s="1"/>
  <c r="AW262" i="1"/>
  <c r="AR262" i="1" s="1"/>
  <c r="AW441" i="1"/>
  <c r="AR441" i="1" s="1"/>
  <c r="AW278" i="1"/>
  <c r="AR278" i="1" s="1"/>
  <c r="AW224" i="1"/>
  <c r="AR224" i="1" s="1"/>
  <c r="AW153" i="1"/>
  <c r="AR153" i="1" s="1"/>
  <c r="AW392" i="1"/>
  <c r="AR392" i="1" s="1"/>
  <c r="AW308" i="1"/>
  <c r="AR308" i="1" s="1"/>
  <c r="AW387" i="1"/>
  <c r="AR387" i="1" s="1"/>
  <c r="AW467" i="1"/>
  <c r="AR467" i="1" s="1"/>
  <c r="AW71" i="1"/>
  <c r="AR71" i="1" s="1"/>
  <c r="AW415" i="1"/>
  <c r="AR415" i="1" s="1"/>
  <c r="AW129" i="1"/>
  <c r="AR129" i="1" s="1"/>
  <c r="AW252" i="1"/>
  <c r="AR252" i="1" s="1"/>
  <c r="AW253" i="1"/>
  <c r="AR253" i="1" s="1"/>
  <c r="AW397" i="1"/>
  <c r="AR397" i="1" s="1"/>
  <c r="AW162" i="1"/>
  <c r="AR162" i="1" s="1"/>
  <c r="AW66" i="1"/>
  <c r="AR66" i="1" s="1"/>
  <c r="AW15" i="1"/>
  <c r="AR15" i="1" s="1"/>
  <c r="AW140" i="1"/>
  <c r="AR140" i="1" s="1"/>
  <c r="AW88" i="1"/>
  <c r="AR88" i="1" s="1"/>
  <c r="AW367" i="1"/>
  <c r="AR367" i="1" s="1"/>
  <c r="AW249" i="1"/>
  <c r="AR249" i="1" s="1"/>
  <c r="AW245" i="1"/>
  <c r="AR245" i="1" s="1"/>
  <c r="AW436" i="1"/>
  <c r="AR436" i="1" s="1"/>
  <c r="AW288" i="1"/>
  <c r="AR288" i="1" s="1"/>
  <c r="AW8" i="1"/>
  <c r="AR8" i="1" s="1"/>
  <c r="AW440" i="1"/>
  <c r="AR440" i="1" s="1"/>
  <c r="AW138" i="1"/>
  <c r="AR138" i="1" s="1"/>
  <c r="AW41" i="1"/>
  <c r="AR41" i="1" s="1"/>
  <c r="AW241" i="1"/>
  <c r="AR241" i="1" s="1"/>
  <c r="AW194" i="1"/>
  <c r="AR194" i="1" s="1"/>
  <c r="AW386" i="1"/>
  <c r="AR386" i="1" s="1"/>
  <c r="AW51" i="1"/>
  <c r="AR51" i="1" s="1"/>
  <c r="AW56" i="1"/>
  <c r="AR56" i="1" s="1"/>
  <c r="AW466" i="1"/>
  <c r="AR466" i="1" s="1"/>
  <c r="AW20" i="1"/>
  <c r="AR20" i="1" s="1"/>
  <c r="AW359" i="1"/>
  <c r="AR359" i="1" s="1"/>
  <c r="AW405" i="1"/>
  <c r="AR405" i="1" s="1"/>
  <c r="AW220" i="1"/>
  <c r="AR220" i="1" s="1"/>
  <c r="AW325" i="1"/>
  <c r="AR325" i="1" s="1"/>
  <c r="AW235" i="1"/>
  <c r="AR235" i="1" s="1"/>
  <c r="AW58" i="1"/>
  <c r="AR58" i="1" s="1"/>
  <c r="AW132" i="1"/>
  <c r="AR132" i="1" s="1"/>
  <c r="AW292" i="1"/>
  <c r="AR292" i="1" s="1"/>
  <c r="AW230" i="1"/>
  <c r="AR230" i="1" s="1"/>
  <c r="AW314" i="1"/>
  <c r="AR314" i="1" s="1"/>
  <c r="AW414" i="1"/>
  <c r="AR414" i="1" s="1"/>
  <c r="BI4" i="1"/>
  <c r="BI3" i="1"/>
  <c r="BC3" i="1" s="1"/>
  <c r="BI5" i="1"/>
  <c r="AW457" i="1"/>
  <c r="AR457" i="1" s="1"/>
  <c r="AW353" i="1"/>
  <c r="AR353" i="1" s="1"/>
  <c r="AW444" i="1"/>
  <c r="AR444" i="1" s="1"/>
  <c r="AW170" i="1"/>
  <c r="AR170" i="1" s="1"/>
  <c r="AW275" i="1"/>
  <c r="AR275" i="1" s="1"/>
  <c r="AW313" i="1"/>
  <c r="AR313" i="1" s="1"/>
  <c r="AW38" i="1"/>
  <c r="AR38" i="1" s="1"/>
  <c r="AW382" i="1"/>
  <c r="AR382" i="1" s="1"/>
  <c r="AW287" i="1"/>
  <c r="AR287" i="1" s="1"/>
  <c r="AW34" i="1"/>
  <c r="AR34" i="1" s="1"/>
  <c r="AW205" i="1"/>
  <c r="AR205" i="1" s="1"/>
  <c r="AW101" i="1"/>
  <c r="AR101" i="1" s="1"/>
  <c r="AW447" i="1"/>
  <c r="AR447" i="1" s="1"/>
  <c r="AW189" i="1"/>
  <c r="AR189" i="1" s="1"/>
  <c r="AW433" i="1"/>
  <c r="AR433" i="1" s="1"/>
  <c r="AW172" i="1"/>
  <c r="AR172" i="1" s="1"/>
  <c r="AW341" i="1"/>
  <c r="AR341" i="1" s="1"/>
  <c r="AW102" i="1"/>
  <c r="AR102" i="1" s="1"/>
  <c r="AW430" i="1"/>
  <c r="AR430" i="1" s="1"/>
  <c r="AW462" i="1"/>
  <c r="AR462" i="1" s="1"/>
  <c r="AW3" i="1"/>
  <c r="AR3" i="1" s="1"/>
  <c r="AW4" i="1"/>
  <c r="AW2" i="1"/>
  <c r="AR2" i="1" s="1"/>
  <c r="AW265" i="1"/>
  <c r="AR265" i="1" s="1"/>
  <c r="AW345" i="1"/>
  <c r="AR345" i="1" s="1"/>
  <c r="AW328" i="1"/>
  <c r="AR328" i="1" s="1"/>
  <c r="AW350" i="1"/>
  <c r="AR350" i="1" s="1"/>
  <c r="AW268" i="1"/>
  <c r="AR268" i="1" s="1"/>
  <c r="AW204" i="1"/>
  <c r="AR204" i="1" s="1"/>
  <c r="AW74" i="1"/>
  <c r="AR74" i="1" s="1"/>
  <c r="AW7" i="1"/>
  <c r="AW63" i="1"/>
  <c r="AR63" i="1" s="1"/>
  <c r="AW469" i="1"/>
  <c r="AR469" i="1" s="1"/>
  <c r="AW17" i="1"/>
  <c r="AR17" i="1" s="1"/>
  <c r="AW244" i="1"/>
  <c r="AR244" i="1" s="1"/>
  <c r="AW330" i="1"/>
  <c r="AR330" i="1" s="1"/>
  <c r="AW62" i="1"/>
  <c r="AR62" i="1" s="1"/>
  <c r="AW68" i="1"/>
  <c r="AR68" i="1" s="1"/>
  <c r="AW107" i="1"/>
  <c r="AR107" i="1" s="1"/>
  <c r="AW213" i="1"/>
  <c r="AR213" i="1" s="1"/>
  <c r="AW53" i="1"/>
  <c r="AR53" i="1" s="1"/>
  <c r="AW286" i="1"/>
  <c r="AR286" i="1" s="1"/>
  <c r="AW116" i="1"/>
  <c r="AR116" i="1" s="1"/>
  <c r="AW269" i="1"/>
  <c r="AR269" i="1" s="1"/>
  <c r="AW322" i="1"/>
  <c r="AR322" i="1" s="1"/>
  <c r="AW47" i="1"/>
  <c r="AR47" i="1" s="1"/>
  <c r="AW280" i="1"/>
  <c r="AR280" i="1" s="1"/>
  <c r="AW216" i="1"/>
  <c r="AR216" i="1" s="1"/>
  <c r="AW99" i="1"/>
  <c r="AR99" i="1" s="1"/>
  <c r="AW432" i="1"/>
  <c r="AR432" i="1" s="1"/>
  <c r="AW18" i="1"/>
  <c r="AR18" i="1" s="1"/>
  <c r="AW59" i="1"/>
  <c r="AR59" i="1" s="1"/>
  <c r="AW126" i="1"/>
  <c r="AR126" i="1" s="1"/>
  <c r="AW202" i="1"/>
  <c r="AR202" i="1" s="1"/>
  <c r="AW26" i="1"/>
  <c r="AR26" i="1" s="1"/>
  <c r="AW408" i="1"/>
  <c r="AR408" i="1" s="1"/>
  <c r="AW113" i="1"/>
  <c r="AR113" i="1" s="1"/>
  <c r="AW174" i="1"/>
  <c r="AR174" i="1" s="1"/>
  <c r="AW89" i="1"/>
  <c r="AR89" i="1" s="1"/>
  <c r="AW21" i="1"/>
  <c r="AR21" i="1" s="1"/>
  <c r="AW378" i="1"/>
  <c r="AR378" i="1" s="1"/>
  <c r="AW44" i="1"/>
  <c r="AR44" i="1" s="1"/>
  <c r="AW221" i="1"/>
  <c r="AR221" i="1" s="1"/>
  <c r="AW391" i="1"/>
  <c r="AR391" i="1" s="1"/>
  <c r="AW352" i="1"/>
  <c r="AR352" i="1" s="1"/>
  <c r="AW377" i="1"/>
  <c r="AR377" i="1" s="1"/>
  <c r="AW178" i="1"/>
  <c r="AR178" i="1" s="1"/>
  <c r="AW119" i="1"/>
  <c r="AR119" i="1" s="1"/>
  <c r="AW346" i="1"/>
  <c r="AR346" i="1" s="1"/>
  <c r="AW184" i="1"/>
  <c r="AR184" i="1" s="1"/>
  <c r="AW300" i="1"/>
  <c r="AR300" i="1" s="1"/>
  <c r="AW233" i="1"/>
  <c r="AR233" i="1" s="1"/>
  <c r="AW228" i="1"/>
  <c r="AR228" i="1" s="1"/>
  <c r="AW306" i="1"/>
  <c r="AR306" i="1" s="1"/>
  <c r="AW379" i="1"/>
  <c r="AR379" i="1" s="1"/>
  <c r="AW274" i="1"/>
  <c r="AR274" i="1" s="1"/>
  <c r="AW93" i="1"/>
  <c r="AR93" i="1" s="1"/>
  <c r="AW246" i="1"/>
  <c r="AR246" i="1" s="1"/>
  <c r="AW110" i="1"/>
  <c r="AR110" i="1" s="1"/>
  <c r="AW301" i="1"/>
  <c r="AR301" i="1" s="1"/>
  <c r="AW257" i="1"/>
  <c r="AR257" i="1" s="1"/>
  <c r="AW117" i="1"/>
  <c r="AR117" i="1" s="1"/>
  <c r="AW327" i="1"/>
  <c r="AR327" i="1" s="1"/>
  <c r="AW304" i="1"/>
  <c r="AR304" i="1" s="1"/>
  <c r="AW273" i="1"/>
  <c r="AR273" i="1" s="1"/>
  <c r="AW36" i="1"/>
  <c r="AR36" i="1" s="1"/>
  <c r="AW91" i="1"/>
  <c r="AR91" i="1" s="1"/>
  <c r="AW179" i="1"/>
  <c r="AR179" i="1" s="1"/>
  <c r="AW61" i="1"/>
  <c r="AR61" i="1" s="1"/>
  <c r="AW250" i="1"/>
  <c r="AR250" i="1" s="1"/>
  <c r="AW331" i="1"/>
  <c r="AR331" i="1" s="1"/>
  <c r="AW207" i="1"/>
  <c r="AR207" i="1" s="1"/>
  <c r="AW434" i="1"/>
  <c r="AR434" i="1" s="1"/>
  <c r="AW320" i="1"/>
  <c r="AR320" i="1" s="1"/>
  <c r="AW13" i="1"/>
  <c r="AR13" i="1" s="1"/>
  <c r="AW240" i="1"/>
  <c r="AR240" i="1" s="1"/>
  <c r="AW411" i="1"/>
  <c r="AR411" i="1" s="1"/>
  <c r="AW259" i="1"/>
  <c r="AR259" i="1" s="1"/>
  <c r="AW336" i="1"/>
  <c r="AR336" i="1" s="1"/>
  <c r="AW161" i="1"/>
  <c r="AR161" i="1" s="1"/>
  <c r="AW261" i="1"/>
  <c r="AR261" i="1" s="1"/>
  <c r="AW105" i="1"/>
  <c r="AR105" i="1" s="1"/>
  <c r="AW263" i="1"/>
  <c r="AR263" i="1" s="1"/>
  <c r="AW394" i="1"/>
  <c r="AR394" i="1" s="1"/>
  <c r="AW468" i="1"/>
  <c r="AR468" i="1" s="1"/>
  <c r="AW106" i="1"/>
  <c r="AR106" i="1" s="1"/>
  <c r="AW181" i="1"/>
  <c r="AR181" i="1" s="1"/>
  <c r="AW456" i="1"/>
  <c r="AR456" i="1" s="1"/>
  <c r="AW134" i="1"/>
  <c r="AR134" i="1" s="1"/>
  <c r="AW309" i="1"/>
  <c r="AR309" i="1" s="1"/>
  <c r="AW183" i="1"/>
  <c r="AR183" i="1" s="1"/>
  <c r="AW108" i="1"/>
  <c r="AR108" i="1" s="1"/>
  <c r="AW459" i="1"/>
  <c r="AR459" i="1" s="1"/>
  <c r="AW401" i="1"/>
  <c r="AR401" i="1" s="1"/>
  <c r="AW344" i="1"/>
  <c r="AR344" i="1" s="1"/>
  <c r="AW49" i="1"/>
  <c r="AR49" i="1" s="1"/>
  <c r="AW171" i="1"/>
  <c r="AR171" i="1" s="1"/>
  <c r="AW173" i="1"/>
  <c r="AR173" i="1" s="1"/>
  <c r="AW272" i="1"/>
  <c r="AR272" i="1" s="1"/>
  <c r="AW120" i="1"/>
  <c r="AR120" i="1" s="1"/>
  <c r="AW311" i="1"/>
  <c r="AR311" i="1" s="1"/>
  <c r="AW297" i="1"/>
  <c r="AR297" i="1" s="1"/>
  <c r="AW389" i="1"/>
  <c r="AR389" i="1" s="1"/>
  <c r="AW223" i="1"/>
  <c r="AR223" i="1" s="1"/>
  <c r="AW33" i="1"/>
  <c r="AR33" i="1" s="1"/>
  <c r="AW90" i="1"/>
  <c r="AR90" i="1" s="1"/>
  <c r="AW474" i="1"/>
  <c r="AR474" i="1" s="1"/>
  <c r="AW365" i="1"/>
  <c r="AR365" i="1" s="1"/>
  <c r="AW380" i="1"/>
  <c r="AR380" i="1" s="1"/>
  <c r="AW148" i="1"/>
  <c r="AR148" i="1" s="1"/>
  <c r="AW419" i="1"/>
  <c r="AR419" i="1" s="1"/>
  <c r="AW396" i="1"/>
  <c r="AR396" i="1" s="1"/>
  <c r="AW160" i="1"/>
  <c r="AR160" i="1" s="1"/>
  <c r="AW383" i="1"/>
  <c r="AR383" i="1" s="1"/>
  <c r="AW417" i="1"/>
  <c r="AR417" i="1" s="1"/>
  <c r="AW87" i="1"/>
  <c r="AR87" i="1" s="1"/>
  <c r="AW165" i="1"/>
  <c r="AR165" i="1" s="1"/>
  <c r="AW412" i="1"/>
  <c r="AR412" i="1" s="1"/>
  <c r="AW299" i="1"/>
  <c r="AR299" i="1" s="1"/>
  <c r="AW118" i="1"/>
  <c r="AR118" i="1" s="1"/>
  <c r="AW448" i="1"/>
  <c r="AR448" i="1" s="1"/>
  <c r="AW298" i="1"/>
  <c r="AR298" i="1" s="1"/>
  <c r="AW385" i="1"/>
  <c r="AR385" i="1" s="1"/>
  <c r="AW219" i="1"/>
  <c r="AR219" i="1" s="1"/>
  <c r="AW363" i="1"/>
  <c r="AR363" i="1" s="1"/>
  <c r="AW187" i="1"/>
  <c r="AR187" i="1" s="1"/>
  <c r="AW159" i="1"/>
  <c r="AR159" i="1" s="1"/>
  <c r="AW418" i="1"/>
  <c r="AR418" i="1" s="1"/>
  <c r="AW10" i="1"/>
  <c r="AR10" i="1" s="1"/>
  <c r="AW57" i="1"/>
  <c r="AR57" i="1" s="1"/>
  <c r="AW50" i="1"/>
  <c r="AR50" i="1" s="1"/>
  <c r="AW211" i="1"/>
  <c r="AR211" i="1" s="1"/>
  <c r="AW446" i="1"/>
  <c r="AR446" i="1" s="1"/>
  <c r="AW190" i="1"/>
  <c r="AR190" i="1" s="1"/>
  <c r="AW133" i="1"/>
  <c r="AR133" i="1" s="1"/>
  <c r="AW368" i="1"/>
  <c r="AR368" i="1" s="1"/>
  <c r="AW43" i="1"/>
  <c r="AR43" i="1" s="1"/>
  <c r="AW260" i="1"/>
  <c r="AR260" i="1" s="1"/>
  <c r="AW175" i="1"/>
  <c r="AR175" i="1" s="1"/>
  <c r="AW150" i="1"/>
  <c r="AR150" i="1" s="1"/>
  <c r="AW84" i="1"/>
  <c r="AR84" i="1" s="1"/>
  <c r="AW393" i="1"/>
  <c r="AR393" i="1" s="1"/>
  <c r="AW324" i="1"/>
  <c r="AR324" i="1" s="1"/>
  <c r="AW381" i="1"/>
  <c r="AR381" i="1" s="1"/>
  <c r="AW442" i="1"/>
  <c r="AR442" i="1" s="1"/>
  <c r="AW395" i="1"/>
  <c r="AR395" i="1" s="1"/>
  <c r="AW416" i="1"/>
  <c r="AR416" i="1" s="1"/>
  <c r="AW137" i="1"/>
  <c r="AR137" i="1" s="1"/>
  <c r="AW158" i="1"/>
  <c r="AR158" i="1" s="1"/>
  <c r="AW234" i="1"/>
  <c r="AR234" i="1" s="1"/>
  <c r="AW478" i="1"/>
  <c r="AR478" i="1" s="1"/>
  <c r="AW421" i="1"/>
  <c r="AR421" i="1" s="1"/>
  <c r="AW35" i="1"/>
  <c r="AR35" i="1" s="1"/>
  <c r="AW195" i="1"/>
  <c r="AR195" i="1" s="1"/>
  <c r="AW191" i="1"/>
  <c r="AR191" i="1" s="1"/>
  <c r="AW413" i="1"/>
  <c r="AR413" i="1" s="1"/>
  <c r="AW364" i="1"/>
  <c r="AR364" i="1" s="1"/>
  <c r="AW291" i="1"/>
  <c r="AR291" i="1" s="1"/>
  <c r="AW357" i="1"/>
  <c r="AR357" i="1" s="1"/>
  <c r="AW55" i="1"/>
  <c r="AR55" i="1" s="1"/>
  <c r="AW231" i="1"/>
  <c r="AR231" i="1" s="1"/>
  <c r="AW285" i="1"/>
  <c r="AR285" i="1" s="1"/>
  <c r="AW11" i="1"/>
  <c r="AR11" i="1" s="1"/>
  <c r="AW217" i="1"/>
  <c r="AR217" i="1" s="1"/>
  <c r="AW229" i="1"/>
  <c r="AR229" i="1" s="1"/>
  <c r="AW72" i="1"/>
  <c r="AR72" i="1" s="1"/>
  <c r="AW267" i="1"/>
  <c r="AR267" i="1" s="1"/>
  <c r="AW98" i="1"/>
  <c r="AR98" i="1" s="1"/>
  <c r="AW167" i="1"/>
  <c r="AR167" i="1" s="1"/>
  <c r="AW131" i="1"/>
  <c r="AR131" i="1" s="1"/>
  <c r="AW376" i="1"/>
  <c r="AR376" i="1" s="1"/>
  <c r="AW404" i="1"/>
  <c r="AR404" i="1" s="1"/>
  <c r="AW455" i="1"/>
  <c r="AR455" i="1" s="1"/>
  <c r="AW293" i="1"/>
  <c r="AR293" i="1" s="1"/>
  <c r="AW358" i="1"/>
  <c r="AR358" i="1" s="1"/>
  <c r="AW232" i="1"/>
  <c r="AR232" i="1" s="1"/>
  <c r="AW104" i="1"/>
  <c r="AR104" i="1" s="1"/>
  <c r="AW445" i="1"/>
  <c r="AR445" i="1" s="1"/>
  <c r="AW212" i="1"/>
  <c r="AR212" i="1" s="1"/>
  <c r="AW67" i="1"/>
  <c r="AR67" i="1" s="1"/>
  <c r="AW130" i="1"/>
  <c r="AR130" i="1" s="1"/>
  <c r="AW366" i="1"/>
  <c r="AR366" i="1" s="1"/>
  <c r="AW326" i="1"/>
  <c r="AR326" i="1" s="1"/>
  <c r="AW215" i="1"/>
  <c r="AR215" i="1" s="1"/>
  <c r="AW339" i="1"/>
  <c r="AR339" i="1" s="1"/>
  <c r="AW5" i="1"/>
  <c r="AW356" i="1"/>
  <c r="AR356" i="1" s="1"/>
  <c r="AW121" i="1"/>
  <c r="AR121" i="1" s="1"/>
  <c r="AW236" i="1"/>
  <c r="AR236" i="1" s="1"/>
  <c r="AW337" i="1"/>
  <c r="AR337" i="1" s="1"/>
  <c r="AW146" i="1"/>
  <c r="AR146" i="1" s="1"/>
  <c r="AW334" i="1"/>
  <c r="AR334" i="1" s="1"/>
  <c r="AW473" i="1"/>
  <c r="AR473" i="1" s="1"/>
  <c r="AW122" i="1"/>
  <c r="AR122" i="1" s="1"/>
  <c r="AW85" i="1"/>
  <c r="AR85" i="1" s="1"/>
  <c r="AW199" i="1"/>
  <c r="AR199" i="1" s="1"/>
  <c r="AW371" i="1"/>
  <c r="AR371" i="1" s="1"/>
  <c r="AW147" i="1"/>
  <c r="AR147" i="1" s="1"/>
  <c r="AW95" i="1"/>
  <c r="AR95" i="1" s="1"/>
  <c r="AW425" i="1"/>
  <c r="AR425" i="1" s="1"/>
  <c r="AW402" i="1"/>
  <c r="AR402" i="1" s="1"/>
  <c r="AW69" i="1"/>
  <c r="AR69" i="1" s="1"/>
  <c r="AW251" i="1"/>
  <c r="AR251" i="1" s="1"/>
  <c r="AW410" i="1"/>
  <c r="AR410" i="1" s="1"/>
  <c r="AW439" i="1"/>
  <c r="AR439" i="1" s="1"/>
  <c r="AW31" i="1"/>
  <c r="AR31" i="1" s="1"/>
  <c r="AW180" i="1"/>
  <c r="AR180" i="1" s="1"/>
  <c r="AW125" i="1"/>
  <c r="AR125" i="1" s="1"/>
  <c r="AW60" i="1"/>
  <c r="AR60" i="1" s="1"/>
  <c r="AW338" i="1"/>
  <c r="AR338" i="1" s="1"/>
  <c r="AW27" i="1"/>
  <c r="AR27" i="1" s="1"/>
  <c r="AW318" i="1"/>
  <c r="AR318" i="1" s="1"/>
  <c r="AW226" i="1"/>
  <c r="AR226" i="1" s="1"/>
  <c r="AW332" i="1"/>
  <c r="AR332" i="1" s="1"/>
  <c r="AW109" i="1"/>
  <c r="AR109" i="1" s="1"/>
  <c r="AW97" i="1"/>
  <c r="AR97" i="1" s="1"/>
  <c r="AW361" i="1"/>
  <c r="AR361" i="1" s="1"/>
  <c r="AW248" i="1"/>
  <c r="AR248" i="1" s="1"/>
  <c r="AW347" i="1"/>
  <c r="AR347" i="1" s="1"/>
  <c r="AW76" i="1"/>
  <c r="AR76" i="1" s="1"/>
  <c r="AW103" i="1"/>
  <c r="AR103" i="1" s="1"/>
  <c r="AW203" i="1"/>
  <c r="AR203" i="1" s="1"/>
  <c r="AW254" i="1"/>
  <c r="AR254" i="1" s="1"/>
  <c r="AW305" i="1"/>
  <c r="AR305" i="1" s="1"/>
  <c r="AW28" i="1"/>
  <c r="AR28" i="1" s="1"/>
  <c r="AW81" i="1"/>
  <c r="AR81" i="1" s="1"/>
  <c r="AW438" i="1"/>
  <c r="AR438" i="1" s="1"/>
  <c r="AW407" i="1"/>
  <c r="AR407" i="1" s="1"/>
  <c r="AW319" i="1"/>
  <c r="AR319" i="1" s="1"/>
  <c r="AW452" i="1"/>
  <c r="AR452" i="1" s="1"/>
  <c r="AW143" i="1"/>
  <c r="AR143" i="1" s="1"/>
  <c r="AW39" i="1"/>
  <c r="AR39" i="1" s="1"/>
  <c r="AW340" i="1"/>
  <c r="AR340" i="1" s="1"/>
  <c r="AW450" i="1"/>
  <c r="AR450" i="1" s="1"/>
  <c r="AW45" i="1"/>
  <c r="AR45" i="1" s="1"/>
  <c r="AW369" i="1"/>
  <c r="AR369" i="1" s="1"/>
  <c r="AW193" i="1"/>
  <c r="AR193" i="1" s="1"/>
  <c r="AW271" i="1"/>
  <c r="AR271" i="1" s="1"/>
  <c r="AW128" i="1"/>
  <c r="AR128" i="1" s="1"/>
  <c r="AW295" i="1"/>
  <c r="AR295" i="1" s="1"/>
  <c r="AW375" i="1"/>
  <c r="AR375" i="1" s="1"/>
  <c r="AW454" i="1"/>
  <c r="AR454" i="1" s="1"/>
  <c r="AW398" i="1"/>
  <c r="AR398" i="1" s="1"/>
  <c r="AW476" i="1"/>
  <c r="AR476" i="1" s="1"/>
  <c r="AW127" i="1"/>
  <c r="AR127" i="1" s="1"/>
  <c r="AW112" i="1"/>
  <c r="AR112" i="1" s="1"/>
  <c r="AW238" i="1"/>
  <c r="AR238" i="1" s="1"/>
  <c r="AW399" i="1"/>
  <c r="AR399" i="1" s="1"/>
  <c r="AW294" i="1"/>
  <c r="AR294" i="1" s="1"/>
  <c r="AW453" i="1"/>
  <c r="AR453" i="1" s="1"/>
  <c r="AW296" i="1"/>
  <c r="AR296" i="1" s="1"/>
  <c r="AW92" i="1"/>
  <c r="AR92" i="1" s="1"/>
  <c r="AW82" i="1"/>
  <c r="AR82" i="1" s="1"/>
  <c r="AW283" i="1"/>
  <c r="AR283" i="1" s="1"/>
  <c r="AW80" i="1"/>
  <c r="AR80" i="1" s="1"/>
  <c r="AW237" i="1"/>
  <c r="AR237" i="1" s="1"/>
  <c r="AW437" i="1"/>
  <c r="AR437" i="1" s="1"/>
  <c r="AW198" i="1"/>
  <c r="AR198" i="1" s="1"/>
  <c r="AW14" i="1"/>
  <c r="AR14" i="1" s="1"/>
  <c r="AW429" i="1"/>
  <c r="AR429" i="1" s="1"/>
  <c r="AW423" i="1"/>
  <c r="AR423" i="1" s="1"/>
  <c r="AW243" i="1"/>
  <c r="AR243" i="1" s="1"/>
  <c r="AW409" i="1"/>
  <c r="AR409" i="1" s="1"/>
  <c r="AW40" i="1"/>
  <c r="AR40" i="1" s="1"/>
  <c r="AW64" i="1"/>
  <c r="AR64" i="1" s="1"/>
  <c r="AW422" i="1"/>
  <c r="AR422" i="1" s="1"/>
  <c r="AW208" i="1"/>
  <c r="AR208" i="1" s="1"/>
  <c r="AW79" i="1"/>
  <c r="AR79" i="1" s="1"/>
  <c r="AW348" i="1"/>
  <c r="AR348" i="1" s="1"/>
  <c r="AW124" i="1"/>
  <c r="AR124" i="1" s="1"/>
  <c r="AW312" i="1"/>
  <c r="AR312" i="1" s="1"/>
  <c r="AW222" i="1"/>
  <c r="AR222" i="1" s="1"/>
  <c r="AW169" i="1"/>
  <c r="AR169" i="1" s="1"/>
  <c r="AW403" i="1"/>
  <c r="AR403" i="1" s="1"/>
  <c r="AW152" i="1"/>
  <c r="AR152" i="1" s="1"/>
  <c r="AW315" i="1"/>
  <c r="AR315" i="1" s="1"/>
  <c r="AW145" i="1"/>
  <c r="AR145" i="1" s="1"/>
  <c r="AW384" i="1"/>
  <c r="AR384" i="1" s="1"/>
  <c r="AW451" i="1"/>
  <c r="AR451" i="1" s="1"/>
  <c r="AW307" i="1"/>
  <c r="AR307" i="1" s="1"/>
  <c r="AW73" i="1"/>
  <c r="AR73" i="1" s="1"/>
  <c r="AW349" i="1"/>
  <c r="AR349" i="1" s="1"/>
  <c r="AW65" i="1"/>
  <c r="AR65" i="1" s="1"/>
  <c r="AW185" i="1"/>
  <c r="AR185" i="1" s="1"/>
  <c r="AW317" i="1"/>
  <c r="AR317" i="1" s="1"/>
  <c r="AW9" i="1"/>
  <c r="AR9" i="1" s="1"/>
  <c r="AW247" i="1"/>
  <c r="AR247" i="1" s="1"/>
  <c r="AW196" i="1"/>
  <c r="AR196" i="1" s="1"/>
  <c r="AW70" i="1"/>
  <c r="AR70" i="1" s="1"/>
  <c r="AW256" i="1"/>
  <c r="AR256" i="1" s="1"/>
  <c r="AW54" i="1"/>
  <c r="AR54" i="1" s="1"/>
  <c r="AW200" i="1"/>
  <c r="AR200" i="1" s="1"/>
  <c r="AW443" i="1"/>
  <c r="AR443" i="1" s="1"/>
  <c r="AW281" i="1"/>
  <c r="AR281" i="1" s="1"/>
  <c r="AW186" i="1"/>
  <c r="AR186" i="1" s="1"/>
  <c r="AW96" i="1"/>
  <c r="AR96" i="1" s="1"/>
  <c r="AW163" i="1"/>
  <c r="AR163" i="1" s="1"/>
  <c r="AW86" i="1"/>
  <c r="AR86" i="1" s="1"/>
  <c r="AW329" i="1"/>
  <c r="AR329" i="1" s="1"/>
  <c r="AW354" i="1"/>
  <c r="AR354" i="1" s="1"/>
  <c r="AW355" i="1"/>
  <c r="AR355" i="1" s="1"/>
  <c r="AW465" i="1"/>
  <c r="AR465" i="1" s="1"/>
  <c r="AW83" i="1"/>
  <c r="AR83" i="1" s="1"/>
  <c r="AW463" i="1"/>
  <c r="AR463" i="1" s="1"/>
  <c r="AW29" i="1"/>
  <c r="AR29" i="1" s="1"/>
  <c r="BI6" i="1"/>
  <c r="BC6" i="1" s="1"/>
  <c r="BI34" i="1"/>
  <c r="BC34" i="1" s="1"/>
  <c r="BI463" i="1"/>
  <c r="BC463" i="1" s="1"/>
  <c r="BI64" i="1"/>
  <c r="BC64" i="1" s="1"/>
  <c r="BI370" i="1"/>
  <c r="BC370" i="1" s="1"/>
  <c r="BI456" i="1"/>
  <c r="BC456" i="1" s="1"/>
  <c r="BI477" i="1"/>
  <c r="BC477" i="1" s="1"/>
  <c r="BI273" i="1"/>
  <c r="BC273" i="1" s="1"/>
  <c r="BI69" i="1"/>
  <c r="BC69" i="1" s="1"/>
  <c r="BI89" i="1"/>
  <c r="BC89" i="1" s="1"/>
  <c r="BI13" i="1"/>
  <c r="BC13" i="1" s="1"/>
  <c r="BI238" i="1"/>
  <c r="BC238" i="1" s="1"/>
  <c r="BI289" i="1"/>
  <c r="BC289" i="1" s="1"/>
  <c r="BI160" i="1"/>
  <c r="BC160" i="1" s="1"/>
  <c r="BI349" i="1"/>
  <c r="BC349" i="1" s="1"/>
  <c r="BI155" i="1"/>
  <c r="BC155" i="1" s="1"/>
  <c r="BI170" i="1"/>
  <c r="BC170" i="1" s="1"/>
  <c r="BI390" i="1"/>
  <c r="BC390" i="1" s="1"/>
  <c r="BI44" i="1"/>
  <c r="BC44" i="1" s="1"/>
  <c r="BI153" i="1"/>
  <c r="BC153" i="1" s="1"/>
  <c r="BI420" i="1"/>
  <c r="BC420" i="1" s="1"/>
  <c r="BI165" i="1"/>
  <c r="BC165" i="1" s="1"/>
  <c r="BI191" i="1"/>
  <c r="BC191" i="1" s="1"/>
  <c r="BI237" i="1"/>
  <c r="BC237" i="1" s="1"/>
  <c r="BI267" i="1"/>
  <c r="BC267" i="1" s="1"/>
  <c r="BI469" i="1"/>
  <c r="BC469" i="1" s="1"/>
  <c r="BI120" i="1"/>
  <c r="BC120" i="1" s="1"/>
  <c r="BI52" i="1"/>
  <c r="BC52" i="1" s="1"/>
  <c r="BI339" i="1"/>
  <c r="BC339" i="1" s="1"/>
  <c r="BI362" i="1"/>
  <c r="BC362" i="1" s="1"/>
  <c r="BI374" i="1"/>
  <c r="BC374" i="1" s="1"/>
  <c r="BI94" i="1"/>
  <c r="BC94" i="1" s="1"/>
  <c r="BI123" i="1"/>
  <c r="BC123" i="1" s="1"/>
  <c r="BI242" i="1"/>
  <c r="BC242" i="1" s="1"/>
  <c r="BI54" i="1"/>
  <c r="BC54" i="1" s="1"/>
  <c r="BI19" i="1"/>
  <c r="BC19" i="1" s="1"/>
  <c r="BI315" i="1"/>
  <c r="BC315" i="1" s="1"/>
  <c r="BI375" i="1"/>
  <c r="BC375" i="1" s="1"/>
  <c r="BI365" i="1"/>
  <c r="BC365" i="1" s="1"/>
  <c r="BI265" i="1"/>
  <c r="BC265" i="1" s="1"/>
  <c r="BI150" i="1"/>
  <c r="BC150" i="1" s="1"/>
  <c r="BI152" i="1"/>
  <c r="BC152" i="1" s="1"/>
  <c r="BI189" i="1"/>
  <c r="BC189" i="1" s="1"/>
  <c r="BI96" i="1"/>
  <c r="BC96" i="1" s="1"/>
  <c r="BI211" i="1"/>
  <c r="BC211" i="1" s="1"/>
  <c r="BI147" i="1"/>
  <c r="BC147" i="1" s="1"/>
  <c r="BI272" i="1"/>
  <c r="BC272" i="1" s="1"/>
  <c r="BI384" i="1"/>
  <c r="BC384" i="1" s="1"/>
  <c r="BI195" i="1"/>
  <c r="BC195" i="1" s="1"/>
  <c r="BI141" i="1"/>
  <c r="BC141" i="1" s="1"/>
  <c r="BI376" i="1"/>
  <c r="BC376" i="1" s="1"/>
  <c r="BI187" i="1"/>
  <c r="BC187" i="1" s="1"/>
  <c r="BI16" i="1"/>
  <c r="BC16" i="1" s="1"/>
  <c r="BI222" i="1"/>
  <c r="BC222" i="1" s="1"/>
  <c r="BI134" i="1"/>
  <c r="BC134" i="1" s="1"/>
  <c r="BI343" i="1"/>
  <c r="BC343" i="1" s="1"/>
  <c r="BI276" i="1"/>
  <c r="BC276" i="1" s="1"/>
  <c r="BI84" i="1"/>
  <c r="BC84" i="1" s="1"/>
  <c r="BI350" i="1"/>
  <c r="BC350" i="1" s="1"/>
  <c r="BI302" i="1"/>
  <c r="BC302" i="1" s="1"/>
  <c r="BI333" i="1"/>
  <c r="BC333" i="1" s="1"/>
  <c r="BI65" i="1"/>
  <c r="BC65" i="1" s="1"/>
  <c r="BI31" i="1"/>
  <c r="BC31" i="1" s="1"/>
  <c r="BI385" i="1"/>
  <c r="BC385" i="1" s="1"/>
  <c r="BI93" i="1"/>
  <c r="BC93" i="1" s="1"/>
  <c r="BI441" i="1"/>
  <c r="BC441" i="1" s="1"/>
  <c r="BI233" i="1"/>
  <c r="BC233" i="1" s="1"/>
  <c r="BI435" i="1"/>
  <c r="BC435" i="1" s="1"/>
  <c r="BI263" i="1"/>
  <c r="BC263" i="1" s="1"/>
  <c r="BI308" i="1"/>
  <c r="BC308" i="1" s="1"/>
  <c r="BI327" i="1"/>
  <c r="BC327" i="1" s="1"/>
  <c r="BI474" i="1"/>
  <c r="BC474" i="1" s="1"/>
  <c r="BI258" i="1"/>
  <c r="BC258" i="1" s="1"/>
  <c r="BI268" i="1"/>
  <c r="BC268" i="1" s="1"/>
  <c r="BI278" i="1"/>
  <c r="BC278" i="1" s="1"/>
  <c r="BI39" i="1"/>
  <c r="BC39" i="1" s="1"/>
  <c r="BI48" i="1"/>
  <c r="BC48" i="1" s="1"/>
  <c r="BI188" i="1"/>
  <c r="BC188" i="1" s="1"/>
  <c r="BI424" i="1"/>
  <c r="BC424" i="1" s="1"/>
  <c r="BI345" i="1"/>
  <c r="BC345" i="1" s="1"/>
  <c r="BI277" i="1"/>
  <c r="BC277" i="1" s="1"/>
  <c r="BI126" i="1"/>
  <c r="BC126" i="1" s="1"/>
  <c r="BI139" i="1"/>
  <c r="BC139" i="1" s="1"/>
  <c r="BI262" i="1"/>
  <c r="BC262" i="1" s="1"/>
  <c r="BI41" i="1"/>
  <c r="BC41" i="1" s="1"/>
  <c r="BI440" i="1"/>
  <c r="BC440" i="1" s="1"/>
  <c r="BI439" i="1"/>
  <c r="BC439" i="1" s="1"/>
  <c r="BI414" i="1"/>
  <c r="BC414" i="1" s="1"/>
  <c r="BI174" i="1"/>
  <c r="BC174" i="1" s="1"/>
  <c r="BI202" i="1"/>
  <c r="BC202" i="1" s="1"/>
  <c r="BI99" i="1"/>
  <c r="BC99" i="1" s="1"/>
  <c r="BI395" i="1"/>
  <c r="BC395" i="1" s="1"/>
  <c r="BI45" i="1"/>
  <c r="BC45" i="1" s="1"/>
  <c r="BI208" i="1"/>
  <c r="BC208" i="1" s="1"/>
  <c r="BI454" i="1"/>
  <c r="BC454" i="1" s="1"/>
  <c r="BI422" i="1"/>
  <c r="BC422" i="1" s="1"/>
  <c r="BI183" i="1"/>
  <c r="BC183" i="1" s="1"/>
  <c r="BI298" i="1"/>
  <c r="BC298" i="1" s="1"/>
  <c r="BI116" i="1"/>
  <c r="BC116" i="1" s="1"/>
  <c r="BI328" i="1"/>
  <c r="BC328" i="1" s="1"/>
  <c r="BI313" i="1"/>
  <c r="BC313" i="1" s="1"/>
  <c r="BI363" i="1"/>
  <c r="BC363" i="1" s="1"/>
  <c r="BI336" i="1"/>
  <c r="BC336" i="1" s="1"/>
  <c r="BI344" i="1"/>
  <c r="BC344" i="1" s="1"/>
  <c r="BI156" i="1"/>
  <c r="BC156" i="1" s="1"/>
  <c r="BI193" i="1"/>
  <c r="BC193" i="1" s="1"/>
  <c r="BI166" i="1"/>
  <c r="BC166" i="1" s="1"/>
  <c r="BI53" i="1"/>
  <c r="BC53" i="1" s="1"/>
  <c r="BI282" i="1"/>
  <c r="BC282" i="1" s="1"/>
  <c r="BI244" i="1"/>
  <c r="BC244" i="1" s="1"/>
  <c r="BI207" i="1"/>
  <c r="BC207" i="1" s="1"/>
  <c r="BI122" i="1"/>
  <c r="BC122" i="1" s="1"/>
  <c r="BI230" i="1"/>
  <c r="BC230" i="1" s="1"/>
  <c r="BI214" i="1"/>
  <c r="BC214" i="1" s="1"/>
  <c r="BI219" i="1"/>
  <c r="BC219" i="1" s="1"/>
  <c r="BI137" i="1"/>
  <c r="BC137" i="1" s="1"/>
  <c r="BI259" i="1"/>
  <c r="BC259" i="1" s="1"/>
  <c r="BI72" i="1"/>
  <c r="BC72" i="1" s="1"/>
  <c r="BI235" i="1"/>
  <c r="BC235" i="1" s="1"/>
  <c r="BI411" i="1"/>
  <c r="BC411" i="1" s="1"/>
  <c r="BI366" i="1"/>
  <c r="BC366" i="1" s="1"/>
  <c r="BI387" i="1"/>
  <c r="BC387" i="1" s="1"/>
  <c r="BI185" i="1"/>
  <c r="BC185" i="1" s="1"/>
  <c r="BI63" i="1"/>
  <c r="BC63" i="1" s="1"/>
  <c r="BI101" i="1"/>
  <c r="BC101" i="1" s="1"/>
  <c r="BI335" i="1"/>
  <c r="BC335" i="1" s="1"/>
  <c r="BI56" i="1"/>
  <c r="BC56" i="1" s="1"/>
  <c r="BI434" i="1"/>
  <c r="BC434" i="1" s="1"/>
  <c r="BI326" i="1"/>
  <c r="BC326" i="1" s="1"/>
  <c r="BI404" i="1"/>
  <c r="BC404" i="1" s="1"/>
  <c r="BI461" i="1"/>
  <c r="BC461" i="1" s="1"/>
  <c r="BI78" i="1"/>
  <c r="BC78" i="1" s="1"/>
  <c r="BI133" i="1"/>
  <c r="BC133" i="1" s="1"/>
  <c r="BI341" i="1"/>
  <c r="BC341" i="1" s="1"/>
  <c r="BI7" i="1"/>
  <c r="BC7" i="1" s="1"/>
  <c r="BI323" i="1"/>
  <c r="BC323" i="1" s="1"/>
  <c r="BI59" i="1"/>
  <c r="BC59" i="1" s="1"/>
  <c r="BI209" i="1"/>
  <c r="BC209" i="1" s="1"/>
  <c r="BI281" i="1"/>
  <c r="BC281" i="1" s="1"/>
  <c r="BI467" i="1"/>
  <c r="BC467" i="1" s="1"/>
  <c r="BI438" i="1"/>
  <c r="BC438" i="1" s="1"/>
  <c r="BI359" i="1"/>
  <c r="BC359" i="1" s="1"/>
  <c r="BI151" i="1"/>
  <c r="BC151" i="1" s="1"/>
  <c r="BI310" i="1"/>
  <c r="BC310" i="1" s="1"/>
  <c r="BI253" i="1"/>
  <c r="BC253" i="1" s="1"/>
  <c r="BI112" i="1"/>
  <c r="BC112" i="1" s="1"/>
  <c r="BI38" i="1"/>
  <c r="BC38" i="1" s="1"/>
  <c r="BI8" i="1"/>
  <c r="BC8" i="1" s="1"/>
  <c r="BI25" i="1"/>
  <c r="BC25" i="1" s="1"/>
  <c r="BI173" i="1"/>
  <c r="BC173" i="1" s="1"/>
  <c r="BI164" i="1"/>
  <c r="BC164" i="1" s="1"/>
  <c r="BI128" i="1"/>
  <c r="BC128" i="1" s="1"/>
  <c r="BI229" i="1"/>
  <c r="BC229" i="1" s="1"/>
  <c r="BI309" i="1"/>
  <c r="BC309" i="1" s="1"/>
  <c r="BI22" i="1"/>
  <c r="BC22" i="1" s="1"/>
  <c r="BI71" i="1"/>
  <c r="BC71" i="1" s="1"/>
  <c r="BI423" i="1"/>
  <c r="BC423" i="1" s="1"/>
  <c r="BI348" i="1"/>
  <c r="BC348" i="1" s="1"/>
  <c r="BI271" i="1"/>
  <c r="BC271" i="1" s="1"/>
  <c r="BI468" i="1"/>
  <c r="BC468" i="1" s="1"/>
  <c r="BI167" i="1"/>
  <c r="BC167" i="1" s="1"/>
  <c r="BI380" i="1"/>
  <c r="BC380" i="1" s="1"/>
  <c r="BI20" i="1"/>
  <c r="BC20" i="1" s="1"/>
  <c r="BI47" i="1"/>
  <c r="BC47" i="1" s="1"/>
  <c r="BI419" i="1"/>
  <c r="BC419" i="1" s="1"/>
  <c r="BI320" i="1"/>
  <c r="BC320" i="1" s="1"/>
  <c r="BI353" i="1"/>
  <c r="BC353" i="1" s="1"/>
  <c r="BI70" i="1"/>
  <c r="BC70" i="1" s="1"/>
  <c r="BI200" i="1"/>
  <c r="BC200" i="1" s="1"/>
  <c r="BI178" i="1"/>
  <c r="BC178" i="1" s="1"/>
  <c r="BI121" i="1"/>
  <c r="BC121" i="1" s="1"/>
  <c r="BI15" i="1"/>
  <c r="BC15" i="1" s="1"/>
  <c r="BI472" i="1"/>
  <c r="BC472" i="1" s="1"/>
  <c r="BI172" i="1"/>
  <c r="BC172" i="1" s="1"/>
  <c r="BI194" i="1"/>
  <c r="BC194" i="1" s="1"/>
  <c r="BI125" i="1"/>
  <c r="BC125" i="1" s="1"/>
  <c r="BI79" i="1"/>
  <c r="BC79" i="1" s="1"/>
  <c r="BI148" i="1"/>
  <c r="BC148" i="1" s="1"/>
  <c r="BI33" i="1"/>
  <c r="BC33" i="1" s="1"/>
  <c r="BI135" i="1"/>
  <c r="BC135" i="1" s="1"/>
  <c r="BI450" i="1"/>
  <c r="BC450" i="1" s="1"/>
  <c r="BI401" i="1"/>
  <c r="BC401" i="1" s="1"/>
  <c r="BI421" i="1"/>
  <c r="BC421" i="1" s="1"/>
  <c r="BI418" i="1"/>
  <c r="BC418" i="1" s="1"/>
  <c r="BI106" i="1"/>
  <c r="BC106" i="1" s="1"/>
  <c r="BI245" i="1"/>
  <c r="BC245" i="1" s="1"/>
  <c r="BI316" i="1"/>
  <c r="BC316" i="1" s="1"/>
  <c r="BI406" i="1"/>
  <c r="BC406" i="1" s="1"/>
  <c r="BI12" i="1"/>
  <c r="BC12" i="1" s="1"/>
  <c r="BI223" i="1"/>
  <c r="BC223" i="1" s="1"/>
  <c r="BI372" i="1"/>
  <c r="BC372" i="1" s="1"/>
  <c r="BI393" i="1"/>
  <c r="BC393" i="1" s="1"/>
  <c r="BI303" i="1"/>
  <c r="BC303" i="1" s="1"/>
  <c r="BI104" i="1"/>
  <c r="BC104" i="1" s="1"/>
  <c r="BI85" i="1"/>
  <c r="BC85" i="1" s="1"/>
  <c r="BI175" i="1"/>
  <c r="BC175" i="1" s="1"/>
  <c r="BI331" i="1"/>
  <c r="BC331" i="1" s="1"/>
  <c r="BI455" i="1"/>
  <c r="BC455" i="1" s="1"/>
  <c r="BI232" i="1"/>
  <c r="BC232" i="1" s="1"/>
  <c r="BI168" i="1"/>
  <c r="BC168" i="1" s="1"/>
  <c r="BI292" i="1"/>
  <c r="BC292" i="1" s="1"/>
  <c r="BI329" i="1"/>
  <c r="BC329" i="1" s="1"/>
  <c r="BI254" i="1"/>
  <c r="BC254" i="1" s="1"/>
  <c r="BI80" i="1"/>
  <c r="BC80" i="1" s="1"/>
  <c r="BI473" i="1"/>
  <c r="BC473" i="1" s="1"/>
  <c r="BI466" i="1"/>
  <c r="BC466" i="1" s="1"/>
  <c r="BI158" i="1"/>
  <c r="BC158" i="1" s="1"/>
  <c r="BI307" i="1"/>
  <c r="BC307" i="1" s="1"/>
  <c r="BI429" i="1"/>
  <c r="BC429" i="1" s="1"/>
  <c r="BI124" i="1"/>
  <c r="BC124" i="1" s="1"/>
  <c r="BI290" i="1"/>
  <c r="BC290" i="1" s="1"/>
  <c r="BI218" i="1"/>
  <c r="BC218" i="1" s="1"/>
  <c r="BI460" i="1"/>
  <c r="BC460" i="1" s="1"/>
  <c r="BI231" i="1"/>
  <c r="BC231" i="1" s="1"/>
  <c r="BI157" i="1"/>
  <c r="BC157" i="1" s="1"/>
  <c r="BI471" i="1"/>
  <c r="BC471" i="1" s="1"/>
  <c r="BI239" i="1"/>
  <c r="BC239" i="1" s="1"/>
  <c r="BI442" i="1"/>
  <c r="BC442" i="1" s="1"/>
  <c r="BI293" i="1"/>
  <c r="BC293" i="1" s="1"/>
  <c r="BI88" i="1"/>
  <c r="BC88" i="1" s="1"/>
  <c r="BI334" i="1"/>
  <c r="BC334" i="1" s="1"/>
  <c r="BI394" i="1"/>
  <c r="BC394" i="1" s="1"/>
  <c r="BI105" i="1"/>
  <c r="BC105" i="1" s="1"/>
  <c r="BI304" i="1"/>
  <c r="BC304" i="1" s="1"/>
  <c r="BI319" i="1"/>
  <c r="BC319" i="1" s="1"/>
  <c r="BI252" i="1"/>
  <c r="BC252" i="1" s="1"/>
  <c r="BI82" i="1"/>
  <c r="BC82" i="1" s="1"/>
  <c r="BI92" i="1"/>
  <c r="BC92" i="1" s="1"/>
  <c r="BI381" i="1"/>
  <c r="BC381" i="1" s="1"/>
  <c r="BI28" i="1"/>
  <c r="BC28" i="1" s="1"/>
  <c r="BI43" i="1"/>
  <c r="BC43" i="1" s="1"/>
  <c r="BI388" i="1"/>
  <c r="BC388" i="1" s="1"/>
  <c r="BI266" i="1"/>
  <c r="BC266" i="1" s="1"/>
  <c r="BI294" i="1"/>
  <c r="BC294" i="1" s="1"/>
  <c r="BI190" i="1"/>
  <c r="BC190" i="1" s="1"/>
  <c r="BI321" i="1"/>
  <c r="BC321" i="1" s="1"/>
  <c r="BI73" i="1"/>
  <c r="BC73" i="1" s="1"/>
  <c r="BI430" i="1"/>
  <c r="BC430" i="1" s="1"/>
  <c r="BI46" i="1"/>
  <c r="BC46" i="1" s="1"/>
  <c r="BI465" i="1"/>
  <c r="BC465" i="1" s="1"/>
  <c r="BI180" i="1"/>
  <c r="BC180" i="1" s="1"/>
  <c r="BI416" i="1"/>
  <c r="BC416" i="1" s="1"/>
  <c r="BI475" i="1"/>
  <c r="BC475" i="1" s="1"/>
  <c r="BI246" i="1"/>
  <c r="BC246" i="1" s="1"/>
  <c r="BI255" i="1"/>
  <c r="BC255" i="1" s="1"/>
  <c r="BI355" i="1"/>
  <c r="BC355" i="1" s="1"/>
  <c r="BI86" i="1"/>
  <c r="BC86" i="1" s="1"/>
  <c r="BI448" i="1"/>
  <c r="BC448" i="1" s="1"/>
  <c r="BI446" i="1"/>
  <c r="BC446" i="1" s="1"/>
  <c r="BI398" i="1"/>
  <c r="BC398" i="1" s="1"/>
  <c r="BI386" i="1"/>
  <c r="BC386" i="1" s="1"/>
  <c r="BI297" i="1"/>
  <c r="BC297" i="1" s="1"/>
  <c r="BI367" i="1"/>
  <c r="BC367" i="1" s="1"/>
  <c r="BI197" i="1"/>
  <c r="BC197" i="1" s="1"/>
  <c r="BI409" i="1"/>
  <c r="BC409" i="1" s="1"/>
  <c r="BI17" i="1"/>
  <c r="BC17" i="1" s="1"/>
  <c r="BI432" i="1"/>
  <c r="BC432" i="1" s="1"/>
  <c r="BI399" i="1"/>
  <c r="BC399" i="1" s="1"/>
  <c r="BI251" i="1"/>
  <c r="BC251" i="1" s="1"/>
  <c r="BI312" i="1"/>
  <c r="BC312" i="1" s="1"/>
  <c r="BI118" i="1"/>
  <c r="BC118" i="1" s="1"/>
  <c r="BI146" i="1"/>
  <c r="BC146" i="1" s="1"/>
  <c r="BI32" i="1"/>
  <c r="BC32" i="1" s="1"/>
  <c r="BI132" i="1"/>
  <c r="BC132" i="1" s="1"/>
  <c r="BI49" i="1"/>
  <c r="BC49" i="1" s="1"/>
  <c r="BI305" i="1"/>
  <c r="BC305" i="1" s="1"/>
  <c r="BI127" i="1"/>
  <c r="BC127" i="1" s="1"/>
  <c r="BI318" i="1"/>
  <c r="BC318" i="1" s="1"/>
  <c r="BI369" i="1"/>
  <c r="BC369" i="1" s="1"/>
  <c r="BI81" i="1"/>
  <c r="BC81" i="1" s="1"/>
  <c r="BI177" i="1"/>
  <c r="BC177" i="1" s="1"/>
  <c r="BI342" i="1"/>
  <c r="BC342" i="1" s="1"/>
  <c r="BI462" i="1"/>
  <c r="BC462" i="1" s="1"/>
  <c r="BI110" i="1"/>
  <c r="BC110" i="1" s="1"/>
  <c r="BI301" i="1"/>
  <c r="BC301" i="1" s="1"/>
  <c r="BI347" i="1"/>
  <c r="BC347" i="1" s="1"/>
  <c r="BI210" i="1"/>
  <c r="BC210" i="1" s="1"/>
  <c r="BI98" i="1"/>
  <c r="BC98" i="1" s="1"/>
  <c r="BI427" i="1"/>
  <c r="BC427" i="1" s="1"/>
  <c r="BI478" i="1"/>
  <c r="BC478" i="1" s="1"/>
  <c r="BI452" i="1"/>
  <c r="BC452" i="1" s="1"/>
  <c r="BI87" i="1"/>
  <c r="BC87" i="1" s="1"/>
  <c r="BI162" i="1"/>
  <c r="BC162" i="1" s="1"/>
  <c r="BI415" i="1"/>
  <c r="BC415" i="1" s="1"/>
  <c r="BI119" i="1"/>
  <c r="BC119" i="1" s="1"/>
  <c r="BI18" i="1"/>
  <c r="BC18" i="1" s="1"/>
  <c r="BI169" i="1"/>
  <c r="BC169" i="1" s="1"/>
  <c r="BI30" i="1"/>
  <c r="BC30" i="1" s="1"/>
  <c r="BI389" i="1"/>
  <c r="BC389" i="1" s="1"/>
  <c r="BI405" i="1"/>
  <c r="BC405" i="1" s="1"/>
  <c r="BI340" i="1"/>
  <c r="BC340" i="1" s="1"/>
  <c r="BI382" i="1"/>
  <c r="BC382" i="1" s="1"/>
  <c r="BI227" i="1"/>
  <c r="BC227" i="1" s="1"/>
  <c r="BI138" i="1"/>
  <c r="BC138" i="1" s="1"/>
  <c r="BI40" i="1"/>
  <c r="BC40" i="1" s="1"/>
  <c r="BI35" i="1"/>
  <c r="BC35" i="1" s="1"/>
  <c r="BI250" i="1"/>
  <c r="BC250" i="1" s="1"/>
  <c r="BI324" i="1"/>
  <c r="BC324" i="1" s="1"/>
  <c r="BI154" i="1"/>
  <c r="BC154" i="1" s="1"/>
  <c r="BI274" i="1"/>
  <c r="BC274" i="1" s="1"/>
  <c r="BI428" i="1"/>
  <c r="BC428" i="1" s="1"/>
  <c r="BI204" i="1"/>
  <c r="BC204" i="1" s="1"/>
  <c r="BI37" i="1"/>
  <c r="BC37" i="1" s="1"/>
  <c r="BI23" i="1"/>
  <c r="BC23" i="1" s="1"/>
  <c r="BI458" i="1"/>
  <c r="BC458" i="1" s="1"/>
  <c r="BI192" i="1"/>
  <c r="BC192" i="1" s="1"/>
  <c r="BI176" i="1"/>
  <c r="BC176" i="1" s="1"/>
  <c r="BI436" i="1"/>
  <c r="BC436" i="1" s="1"/>
  <c r="BI377" i="1"/>
  <c r="BC377" i="1" s="1"/>
  <c r="BI228" i="1"/>
  <c r="BC228" i="1" s="1"/>
  <c r="BI140" i="1"/>
  <c r="BC140" i="1" s="1"/>
  <c r="BI36" i="1"/>
  <c r="BC36" i="1" s="1"/>
  <c r="BI332" i="1"/>
  <c r="BC332" i="1" s="1"/>
  <c r="BI396" i="1"/>
  <c r="BC396" i="1" s="1"/>
  <c r="BI407" i="1"/>
  <c r="BC407" i="1" s="1"/>
  <c r="BI449" i="1"/>
  <c r="BC449" i="1" s="1"/>
  <c r="BI360" i="1"/>
  <c r="BC360" i="1" s="1"/>
  <c r="BI159" i="1"/>
  <c r="BC159" i="1" s="1"/>
  <c r="BI400" i="1"/>
  <c r="BC400" i="1" s="1"/>
  <c r="BI24" i="1"/>
  <c r="BC24" i="1" s="1"/>
  <c r="BI364" i="1"/>
  <c r="BC364" i="1" s="1"/>
  <c r="BI361" i="1"/>
  <c r="BC361" i="1" s="1"/>
  <c r="BI241" i="1"/>
  <c r="BC241" i="1" s="1"/>
  <c r="BI143" i="1"/>
  <c r="BC143" i="1" s="1"/>
  <c r="BI142" i="1"/>
  <c r="BC142" i="1" s="1"/>
  <c r="BI322" i="1"/>
  <c r="BC322" i="1" s="1"/>
  <c r="BI75" i="1"/>
  <c r="BC75" i="1" s="1"/>
  <c r="BI62" i="1"/>
  <c r="BC62" i="1" s="1"/>
  <c r="BI397" i="1"/>
  <c r="BC397" i="1" s="1"/>
  <c r="BI97" i="1"/>
  <c r="BC97" i="1" s="1"/>
  <c r="BI413" i="1"/>
  <c r="BC413" i="1" s="1"/>
  <c r="BI451" i="1"/>
  <c r="BC451" i="1" s="1"/>
  <c r="BI130" i="1"/>
  <c r="BC130" i="1" s="1"/>
  <c r="BI352" i="1"/>
  <c r="BC352" i="1" s="1"/>
  <c r="BI286" i="1"/>
  <c r="BC286" i="1" s="1"/>
  <c r="BI10" i="1"/>
  <c r="BC10" i="1" s="1"/>
  <c r="BI90" i="1"/>
  <c r="BC90" i="1" s="1"/>
  <c r="BI392" i="1"/>
  <c r="BC392" i="1" s="1"/>
  <c r="BI181" i="1"/>
  <c r="BC181" i="1" s="1"/>
  <c r="BI283" i="1"/>
  <c r="BC283" i="1" s="1"/>
  <c r="BI296" i="1"/>
  <c r="BC296" i="1" s="1"/>
  <c r="BI464" i="1"/>
  <c r="BC464" i="1" s="1"/>
  <c r="BI206" i="1"/>
  <c r="BC206" i="1" s="1"/>
  <c r="BI145" i="1"/>
  <c r="BC145" i="1" s="1"/>
  <c r="BI443" i="1"/>
  <c r="BC443" i="1" s="1"/>
  <c r="BI225" i="1"/>
  <c r="BC225" i="1" s="1"/>
  <c r="BI437" i="1"/>
  <c r="BC437" i="1" s="1"/>
  <c r="BI470" i="1"/>
  <c r="BC470" i="1" s="1"/>
  <c r="BI61" i="1"/>
  <c r="BC61" i="1" s="1"/>
  <c r="BI295" i="1"/>
  <c r="BC295" i="1" s="1"/>
  <c r="BI248" i="1"/>
  <c r="BC248" i="1" s="1"/>
  <c r="BI338" i="1"/>
  <c r="BC338" i="1" s="1"/>
  <c r="BI457" i="1"/>
  <c r="BC457" i="1" s="1"/>
  <c r="BI236" i="1"/>
  <c r="BC236" i="1" s="1"/>
  <c r="BI447" i="1"/>
  <c r="BC447" i="1" s="1"/>
  <c r="BI410" i="1"/>
  <c r="BC410" i="1" s="1"/>
  <c r="BI163" i="1"/>
  <c r="BC163" i="1" s="1"/>
  <c r="BI287" i="1"/>
  <c r="BC287" i="1" s="1"/>
  <c r="BI67" i="1"/>
  <c r="BC67" i="1" s="1"/>
  <c r="BI284" i="1"/>
  <c r="BC284" i="1" s="1"/>
  <c r="BI224" i="1"/>
  <c r="BC224" i="1" s="1"/>
  <c r="BI325" i="1"/>
  <c r="BC325" i="1" s="1"/>
  <c r="BI215" i="1"/>
  <c r="BC215" i="1" s="1"/>
  <c r="BI196" i="1"/>
  <c r="BC196" i="1" s="1"/>
  <c r="BI240" i="1"/>
  <c r="BC240" i="1" s="1"/>
  <c r="BI55" i="1"/>
  <c r="BC55" i="1" s="1"/>
  <c r="BI184" i="1"/>
  <c r="BC184" i="1" s="1"/>
  <c r="BI264" i="1"/>
  <c r="BC264" i="1" s="1"/>
  <c r="BI29" i="1"/>
  <c r="BC29" i="1" s="1"/>
  <c r="BI459" i="1"/>
  <c r="BC459" i="1" s="1"/>
  <c r="BI275" i="1"/>
  <c r="BC275" i="1" s="1"/>
  <c r="BI249" i="1"/>
  <c r="BC249" i="1" s="1"/>
  <c r="BI216" i="1"/>
  <c r="BC216" i="1" s="1"/>
  <c r="BI182" i="1"/>
  <c r="BC182" i="1" s="1"/>
  <c r="BI279" i="1"/>
  <c r="BC279" i="1" s="1"/>
  <c r="BI83" i="1"/>
  <c r="BC83" i="1" s="1"/>
  <c r="BI288" i="1"/>
  <c r="BC288" i="1" s="1"/>
  <c r="BI368" i="1"/>
  <c r="BC368" i="1" s="1"/>
  <c r="BI445" i="1"/>
  <c r="BC445" i="1" s="1"/>
  <c r="BI306" i="1"/>
  <c r="BC306" i="1" s="1"/>
  <c r="BI358" i="1"/>
  <c r="BC358" i="1" s="1"/>
  <c r="BI408" i="1"/>
  <c r="BC408" i="1" s="1"/>
  <c r="BI102" i="1"/>
  <c r="BC102" i="1" s="1"/>
  <c r="BI243" i="1"/>
  <c r="BC243" i="1" s="1"/>
  <c r="BI108" i="1"/>
  <c r="BC108" i="1" s="1"/>
  <c r="BI217" i="1"/>
  <c r="BC217" i="1" s="1"/>
  <c r="BI149" i="1"/>
  <c r="BC149" i="1" s="1"/>
  <c r="BI433" i="1"/>
  <c r="BC433" i="1" s="1"/>
  <c r="BI412" i="1"/>
  <c r="BC412" i="1" s="1"/>
  <c r="BI378" i="1"/>
  <c r="BC378" i="1" s="1"/>
  <c r="BI337" i="1"/>
  <c r="BC337" i="1" s="1"/>
  <c r="BI50" i="1"/>
  <c r="BC50" i="1" s="1"/>
  <c r="BI76" i="1"/>
  <c r="BC76" i="1" s="1"/>
  <c r="BI114" i="1"/>
  <c r="BC114" i="1" s="1"/>
  <c r="BI26" i="1"/>
  <c r="BC26" i="1" s="1"/>
  <c r="BI57" i="1"/>
  <c r="BC57" i="1" s="1"/>
  <c r="BI314" i="1"/>
  <c r="BC314" i="1" s="1"/>
  <c r="BI256" i="1"/>
  <c r="BC256" i="1" s="1"/>
  <c r="BI311" i="1"/>
  <c r="BC311" i="1" s="1"/>
  <c r="BI129" i="1"/>
  <c r="BC129" i="1" s="1"/>
  <c r="BI66" i="1"/>
  <c r="BC66" i="1" s="1"/>
  <c r="BI247" i="1"/>
  <c r="BC247" i="1" s="1"/>
  <c r="BI426" i="1"/>
  <c r="BC426" i="1" s="1"/>
  <c r="BI205" i="1"/>
  <c r="BC205" i="1" s="1"/>
  <c r="BI103" i="1"/>
  <c r="BC103" i="1" s="1"/>
  <c r="BI91" i="1"/>
  <c r="BC91" i="1" s="1"/>
  <c r="BI115" i="1"/>
  <c r="BC115" i="1" s="1"/>
  <c r="BI203" i="1"/>
  <c r="BC203" i="1" s="1"/>
  <c r="BI269" i="1"/>
  <c r="BC269" i="1" s="1"/>
  <c r="BI346" i="1"/>
  <c r="BC346" i="1" s="1"/>
  <c r="BI60" i="1"/>
  <c r="BC60" i="1" s="1"/>
  <c r="BI212" i="1"/>
  <c r="BC212" i="1" s="1"/>
  <c r="BI14" i="1"/>
  <c r="BC14" i="1" s="1"/>
  <c r="BI330" i="1"/>
  <c r="BC330" i="1" s="1"/>
  <c r="BI356" i="1"/>
  <c r="BC356" i="1" s="1"/>
  <c r="BI280" i="1"/>
  <c r="BC280" i="1" s="1"/>
  <c r="BI373" i="1"/>
  <c r="BC373" i="1" s="1"/>
  <c r="BI109" i="1"/>
  <c r="BC109" i="1" s="1"/>
  <c r="BI179" i="1"/>
  <c r="BC179" i="1" s="1"/>
  <c r="BI95" i="1"/>
  <c r="BC95" i="1" s="1"/>
  <c r="BI21" i="1"/>
  <c r="BC21" i="1" s="1"/>
  <c r="BI444" i="1"/>
  <c r="BC444" i="1" s="1"/>
  <c r="BI383" i="1"/>
  <c r="BC383" i="1" s="1"/>
  <c r="BI357" i="1"/>
  <c r="BC357" i="1" s="1"/>
  <c r="BI402" i="1"/>
  <c r="BC402" i="1" s="1"/>
  <c r="BI199" i="1"/>
  <c r="BC199" i="1" s="1"/>
  <c r="BI58" i="1"/>
  <c r="BC58" i="1" s="1"/>
  <c r="BI107" i="1"/>
  <c r="BC107" i="1" s="1"/>
  <c r="BI213" i="1"/>
  <c r="BC213" i="1" s="1"/>
  <c r="BI9" i="1"/>
  <c r="BC9" i="1" s="1"/>
  <c r="BI285" i="1"/>
  <c r="BC285" i="1" s="1"/>
  <c r="BI431" i="1"/>
  <c r="BC431" i="1" s="1"/>
  <c r="BI198" i="1"/>
  <c r="BC198" i="1" s="1"/>
  <c r="BI68" i="1"/>
  <c r="BC68" i="1" s="1"/>
  <c r="BI144" i="1"/>
  <c r="BC144" i="1" s="1"/>
  <c r="BI226" i="1"/>
  <c r="BC226" i="1" s="1"/>
  <c r="BI300" i="1"/>
  <c r="BC300" i="1" s="1"/>
  <c r="BI27" i="1"/>
  <c r="BC27" i="1" s="1"/>
  <c r="BI257" i="1"/>
  <c r="BC257" i="1" s="1"/>
  <c r="BI113" i="1"/>
  <c r="BC113" i="1" s="1"/>
  <c r="BI425" i="1"/>
  <c r="BC425" i="1" s="1"/>
  <c r="BI453" i="1"/>
  <c r="BC453" i="1" s="1"/>
  <c r="BI261" i="1"/>
  <c r="BC261" i="1" s="1"/>
  <c r="BI51" i="1"/>
  <c r="BC51" i="1" s="1"/>
  <c r="BI100" i="1"/>
  <c r="BC100" i="1" s="1"/>
  <c r="BI131" i="1"/>
  <c r="BC131" i="1" s="1"/>
  <c r="BI11" i="1"/>
  <c r="BC11" i="1" s="1"/>
  <c r="BI354" i="1"/>
  <c r="BC354" i="1" s="1"/>
  <c r="BI403" i="1"/>
  <c r="BC403" i="1" s="1"/>
  <c r="BI379" i="1"/>
  <c r="BC379" i="1" s="1"/>
  <c r="BI351" i="1"/>
  <c r="BC351" i="1" s="1"/>
  <c r="BI201" i="1"/>
  <c r="BC201" i="1" s="1"/>
  <c r="BI111" i="1"/>
  <c r="BC111" i="1" s="1"/>
  <c r="BI221" i="1"/>
  <c r="BC221" i="1" s="1"/>
  <c r="BI371" i="1"/>
  <c r="BC371" i="1" s="1"/>
  <c r="BI220" i="1"/>
  <c r="BC220" i="1" s="1"/>
  <c r="BI260" i="1"/>
  <c r="BC260" i="1" s="1"/>
  <c r="BI417" i="1"/>
  <c r="BC417" i="1" s="1"/>
  <c r="BI270" i="1"/>
  <c r="BC270" i="1" s="1"/>
  <c r="BI171" i="1"/>
  <c r="BC171" i="1" s="1"/>
  <c r="BI136" i="1"/>
  <c r="BC136" i="1" s="1"/>
  <c r="BI299" i="1"/>
  <c r="BC299" i="1" s="1"/>
  <c r="BI161" i="1"/>
  <c r="BC161" i="1" s="1"/>
  <c r="BI42" i="1"/>
  <c r="BC42" i="1" s="1"/>
  <c r="BI476" i="1"/>
  <c r="BC476" i="1" s="1"/>
  <c r="BI77" i="1"/>
  <c r="BC77" i="1" s="1"/>
  <c r="BI117" i="1"/>
  <c r="BC117" i="1" s="1"/>
  <c r="BI234" i="1"/>
  <c r="BC234" i="1" s="1"/>
  <c r="BI317" i="1"/>
  <c r="BC317" i="1" s="1"/>
  <c r="BI391" i="1"/>
  <c r="BC391" i="1" s="1"/>
  <c r="BI74" i="1"/>
  <c r="BC74" i="1" s="1"/>
  <c r="BI291" i="1"/>
  <c r="BC291" i="1" s="1"/>
  <c r="BI186" i="1"/>
  <c r="BC186" i="1" s="1"/>
  <c r="H2" i="1"/>
  <c r="B25" i="19"/>
  <c r="B25" i="12"/>
  <c r="B25" i="15"/>
  <c r="H6" i="1"/>
  <c r="H4" i="1"/>
  <c r="H5" i="1"/>
  <c r="H7" i="1"/>
  <c r="B29" i="15" s="1"/>
  <c r="H8" i="1"/>
  <c r="H9" i="1"/>
  <c r="H10" i="1"/>
  <c r="H11" i="1"/>
  <c r="AR4" i="1" l="1"/>
  <c r="BC5" i="1"/>
  <c r="BL349" i="1" s="1"/>
  <c r="BC4" i="1"/>
  <c r="BK55" i="1" s="1"/>
  <c r="AR5" i="1"/>
  <c r="B24" i="19"/>
  <c r="B24" i="12"/>
  <c r="B24" i="15"/>
  <c r="B28" i="12"/>
  <c r="B28" i="15"/>
  <c r="B28" i="19"/>
  <c r="B26" i="12"/>
  <c r="B26" i="15"/>
  <c r="B26" i="19"/>
  <c r="B27" i="19"/>
  <c r="B27" i="12"/>
  <c r="B27" i="15"/>
  <c r="B29" i="12"/>
  <c r="B29" i="19"/>
  <c r="B30" i="19"/>
  <c r="B30" i="15"/>
  <c r="B30" i="12"/>
  <c r="B31" i="19"/>
  <c r="B31" i="15"/>
  <c r="B31" i="12"/>
  <c r="B32" i="19"/>
  <c r="B32" i="12"/>
  <c r="B32" i="15"/>
  <c r="B33" i="19"/>
  <c r="B33" i="15"/>
  <c r="B33" i="12"/>
  <c r="BL81" i="1" l="1"/>
  <c r="BK202" i="1"/>
  <c r="BM289" i="1"/>
  <c r="BK303" i="1"/>
  <c r="BK189" i="1"/>
  <c r="BL390" i="1"/>
  <c r="BL373" i="1"/>
  <c r="BL162" i="1"/>
  <c r="BK266" i="1"/>
  <c r="BK197" i="1"/>
  <c r="BK282" i="1"/>
  <c r="BK241" i="1"/>
  <c r="BK299" i="1"/>
  <c r="BM252" i="1"/>
  <c r="BK338" i="1"/>
  <c r="BK454" i="1"/>
  <c r="BM342" i="1"/>
  <c r="BM276" i="1"/>
  <c r="BK162" i="1"/>
  <c r="BK118" i="1"/>
  <c r="BK360" i="1"/>
  <c r="BL95" i="1"/>
  <c r="BM323" i="1"/>
  <c r="BL34" i="1"/>
  <c r="BK355" i="1"/>
  <c r="BL221" i="1"/>
  <c r="BM340" i="1"/>
  <c r="BK135" i="1"/>
  <c r="BK284" i="1"/>
  <c r="BM29" i="1"/>
  <c r="BL442" i="1"/>
  <c r="BL196" i="1"/>
  <c r="BK311" i="1"/>
  <c r="BK161" i="1"/>
  <c r="BM65" i="1"/>
  <c r="BM228" i="1"/>
  <c r="BL69" i="1"/>
  <c r="BM433" i="1"/>
  <c r="BL136" i="1"/>
  <c r="BL333" i="1"/>
  <c r="BL437" i="1"/>
  <c r="BM47" i="1"/>
  <c r="BL208" i="1"/>
  <c r="BM130" i="1"/>
  <c r="BM23" i="1"/>
  <c r="BL302" i="1"/>
  <c r="BK301" i="1"/>
  <c r="BK305" i="1"/>
  <c r="BK218" i="1"/>
  <c r="BL320" i="1"/>
  <c r="BL32" i="1"/>
  <c r="BK379" i="1"/>
  <c r="BK92" i="1"/>
  <c r="BL418" i="1"/>
  <c r="BL241" i="1"/>
  <c r="BK441" i="1"/>
  <c r="BK380" i="1"/>
  <c r="BM145" i="1"/>
  <c r="BL348" i="1"/>
  <c r="BM187" i="1"/>
  <c r="BK192" i="1"/>
  <c r="BL211" i="1"/>
  <c r="BK420" i="1"/>
  <c r="BK363" i="1"/>
  <c r="BK373" i="1"/>
  <c r="BM177" i="1"/>
  <c r="BM253" i="1"/>
  <c r="BL266" i="1"/>
  <c r="BK215" i="1"/>
  <c r="BL360" i="1"/>
  <c r="BK73" i="1"/>
  <c r="BL331" i="1"/>
  <c r="BK308" i="1"/>
  <c r="BK211" i="1"/>
  <c r="BM52" i="1"/>
  <c r="BK470" i="1"/>
  <c r="BL40" i="1"/>
  <c r="BK6" i="1"/>
  <c r="BL236" i="1"/>
  <c r="BK122" i="1"/>
  <c r="BM158" i="1"/>
  <c r="BL99" i="1"/>
  <c r="BL324" i="1"/>
  <c r="BM222" i="1"/>
  <c r="BJ222" i="1" s="1"/>
  <c r="BK219" i="1"/>
  <c r="BM49" i="1"/>
  <c r="BK37" i="1"/>
  <c r="BL416" i="1"/>
  <c r="BM327" i="1"/>
  <c r="BL105" i="1"/>
  <c r="BM243" i="1"/>
  <c r="BM288" i="1"/>
  <c r="BM119" i="1"/>
  <c r="BM355" i="1"/>
  <c r="BL186" i="1"/>
  <c r="BL224" i="1"/>
  <c r="BM200" i="1"/>
  <c r="BM384" i="1"/>
  <c r="BM179" i="1"/>
  <c r="BK24" i="1"/>
  <c r="BL45" i="1"/>
  <c r="BL226" i="1"/>
  <c r="BL463" i="1"/>
  <c r="BM50" i="1"/>
  <c r="BL427" i="1"/>
  <c r="BK104" i="1"/>
  <c r="BK401" i="1"/>
  <c r="BM155" i="1"/>
  <c r="BJ155" i="1" s="1"/>
  <c r="BK416" i="1"/>
  <c r="BM366" i="1"/>
  <c r="BL265" i="1"/>
  <c r="BK404" i="1"/>
  <c r="BK348" i="1"/>
  <c r="BK347" i="1"/>
  <c r="BL368" i="1"/>
  <c r="BL37" i="1"/>
  <c r="BK185" i="1"/>
  <c r="BL386" i="1"/>
  <c r="BL321" i="1"/>
  <c r="BM415" i="1"/>
  <c r="BK158" i="1"/>
  <c r="BM440" i="1"/>
  <c r="BL377" i="1"/>
  <c r="BK279" i="1"/>
  <c r="BM132" i="1"/>
  <c r="BL426" i="1"/>
  <c r="BM441" i="1"/>
  <c r="BK95" i="1"/>
  <c r="BK121" i="1"/>
  <c r="BK275" i="1"/>
  <c r="BL413" i="1"/>
  <c r="BM344" i="1"/>
  <c r="BK164" i="1"/>
  <c r="BL454" i="1"/>
  <c r="BL248" i="1"/>
  <c r="BK191" i="1"/>
  <c r="BK394" i="1"/>
  <c r="BM58" i="1"/>
  <c r="BM147" i="1"/>
  <c r="BK126" i="1"/>
  <c r="BK367" i="1"/>
  <c r="BK370" i="1"/>
  <c r="BK89" i="1"/>
  <c r="BL187" i="1"/>
  <c r="BK64" i="1"/>
  <c r="BL446" i="1"/>
  <c r="BL128" i="1"/>
  <c r="BK243" i="1"/>
  <c r="BK43" i="1"/>
  <c r="BL167" i="1"/>
  <c r="BM406" i="1"/>
  <c r="BK274" i="1"/>
  <c r="BK253" i="1"/>
  <c r="BL364" i="1"/>
  <c r="BL238" i="1"/>
  <c r="BM375" i="1"/>
  <c r="BK194" i="1"/>
  <c r="BM154" i="1"/>
  <c r="BL103" i="1"/>
  <c r="BK302" i="1"/>
  <c r="BK293" i="1"/>
  <c r="BM80" i="1"/>
  <c r="BM399" i="1"/>
  <c r="BL63" i="1"/>
  <c r="BK456" i="1"/>
  <c r="BM72" i="1"/>
  <c r="BM463" i="1"/>
  <c r="BK177" i="1"/>
  <c r="BK190" i="1"/>
  <c r="BM164" i="1"/>
  <c r="BK446" i="1"/>
  <c r="BK414" i="1"/>
  <c r="BL305" i="1"/>
  <c r="BL189" i="1"/>
  <c r="BM227" i="1"/>
  <c r="BK232" i="1"/>
  <c r="BK212" i="1"/>
  <c r="BK421" i="1"/>
  <c r="BL108" i="1"/>
  <c r="BM350" i="1"/>
  <c r="BJ350" i="1" s="1"/>
  <c r="BL350" i="1"/>
  <c r="BL255" i="1"/>
  <c r="BM320" i="1"/>
  <c r="BM475" i="1"/>
  <c r="BM385" i="1"/>
  <c r="BL400" i="1"/>
  <c r="BM296" i="1"/>
  <c r="BK146" i="1"/>
  <c r="BM315" i="1"/>
  <c r="BM245" i="1"/>
  <c r="BM305" i="1"/>
  <c r="BL112" i="1"/>
  <c r="BL470" i="1"/>
  <c r="BK439" i="1"/>
  <c r="BM261" i="1"/>
  <c r="BM251" i="1"/>
  <c r="BL458" i="1"/>
  <c r="BK222" i="1"/>
  <c r="BK83" i="1"/>
  <c r="BM445" i="1"/>
  <c r="BK140" i="1"/>
  <c r="BL66" i="1"/>
  <c r="BM60" i="1"/>
  <c r="BL199" i="1"/>
  <c r="BK7" i="1"/>
  <c r="BM379" i="1"/>
  <c r="BM38" i="1"/>
  <c r="BK249" i="1"/>
  <c r="BK79" i="1"/>
  <c r="BL9" i="1"/>
  <c r="BL135" i="1"/>
  <c r="BM56" i="1"/>
  <c r="BM7" i="1"/>
  <c r="BM424" i="1"/>
  <c r="BL366" i="1"/>
  <c r="BL61" i="1"/>
  <c r="BM378" i="1"/>
  <c r="BK337" i="1"/>
  <c r="BM238" i="1"/>
  <c r="BL467" i="1"/>
  <c r="BM137" i="1"/>
  <c r="BK415" i="1"/>
  <c r="BM370" i="1"/>
  <c r="BM396" i="1"/>
  <c r="BL191" i="1"/>
  <c r="BL173" i="1"/>
  <c r="BM53" i="1"/>
  <c r="BL285" i="1"/>
  <c r="BK428" i="1"/>
  <c r="BM457" i="1"/>
  <c r="BL394" i="1"/>
  <c r="BL210" i="1"/>
  <c r="BM114" i="1"/>
  <c r="BL102" i="1"/>
  <c r="BM421" i="1"/>
  <c r="BM121" i="1"/>
  <c r="BJ121" i="1" s="1"/>
  <c r="BL180" i="1"/>
  <c r="BM248" i="1"/>
  <c r="BL220" i="1"/>
  <c r="BK267" i="1"/>
  <c r="BL155" i="1"/>
  <c r="BL389" i="1"/>
  <c r="BK113" i="1"/>
  <c r="BL252" i="1"/>
  <c r="BL178" i="1"/>
  <c r="BM347" i="1"/>
  <c r="BK130" i="1"/>
  <c r="BM170" i="1"/>
  <c r="BL65" i="1"/>
  <c r="BL297" i="1"/>
  <c r="BK346" i="1"/>
  <c r="BL307" i="1"/>
  <c r="BM417" i="1"/>
  <c r="BL423" i="1"/>
  <c r="BK175" i="1"/>
  <c r="BM319" i="1"/>
  <c r="BM435" i="1"/>
  <c r="BL462" i="1"/>
  <c r="BL436" i="1"/>
  <c r="BM295" i="1"/>
  <c r="BL379" i="1"/>
  <c r="BM352" i="1"/>
  <c r="BK292" i="1"/>
  <c r="BM382" i="1"/>
  <c r="BL254" i="1"/>
  <c r="BL335" i="1"/>
  <c r="BL181" i="1"/>
  <c r="BM91" i="1"/>
  <c r="BL268" i="1"/>
  <c r="BK13" i="1"/>
  <c r="BK255" i="1"/>
  <c r="BL287" i="1"/>
  <c r="BM392" i="1"/>
  <c r="BM303" i="1"/>
  <c r="BK45" i="1"/>
  <c r="BM172" i="1"/>
  <c r="BM273" i="1"/>
  <c r="BL289" i="1"/>
  <c r="BK423" i="1"/>
  <c r="BK47" i="1"/>
  <c r="BM48" i="1"/>
  <c r="BM59" i="1"/>
  <c r="BL345" i="1"/>
  <c r="BL242" i="1"/>
  <c r="BL13" i="1"/>
  <c r="BK154" i="1"/>
  <c r="BK287" i="1"/>
  <c r="BK459" i="1"/>
  <c r="BM87" i="1"/>
  <c r="BM88" i="1"/>
  <c r="BM26" i="1"/>
  <c r="BK417" i="1"/>
  <c r="BL46" i="1"/>
  <c r="BL29" i="1"/>
  <c r="BK152" i="1"/>
  <c r="BM209" i="1"/>
  <c r="BM32" i="1"/>
  <c r="BL149" i="1"/>
  <c r="BK294" i="1"/>
  <c r="BM265" i="1"/>
  <c r="BM229" i="1"/>
  <c r="BL323" i="1"/>
  <c r="BL68" i="1"/>
  <c r="BL204" i="1"/>
  <c r="BM186" i="1"/>
  <c r="BL294" i="1"/>
  <c r="BK300" i="1"/>
  <c r="BK134" i="1"/>
  <c r="BM133" i="1"/>
  <c r="BK409" i="1"/>
  <c r="BL64" i="1"/>
  <c r="BL190" i="1"/>
  <c r="BM266" i="1"/>
  <c r="BM236" i="1"/>
  <c r="BL153" i="1"/>
  <c r="BK201" i="1"/>
  <c r="BM331" i="1"/>
  <c r="BK376" i="1"/>
  <c r="BL163" i="1"/>
  <c r="BM321" i="1"/>
  <c r="BM397" i="1"/>
  <c r="BK273" i="1"/>
  <c r="BK53" i="1"/>
  <c r="BM310" i="1"/>
  <c r="BM275" i="1"/>
  <c r="BK233" i="1"/>
  <c r="BK52" i="1"/>
  <c r="BM468" i="1"/>
  <c r="BM171" i="1"/>
  <c r="BL182" i="1"/>
  <c r="BM462" i="1"/>
  <c r="BM85" i="1"/>
  <c r="BM232" i="1"/>
  <c r="BK473" i="1"/>
  <c r="BK295" i="1"/>
  <c r="BL380" i="1"/>
  <c r="BK304" i="1"/>
  <c r="BK223" i="1"/>
  <c r="BM156" i="1"/>
  <c r="BM388" i="1"/>
  <c r="BL195" i="1"/>
  <c r="BM221" i="1"/>
  <c r="BL329" i="1"/>
  <c r="BK309" i="1"/>
  <c r="BK125" i="1"/>
  <c r="BM277" i="1"/>
  <c r="BL420" i="1"/>
  <c r="BL276" i="1"/>
  <c r="BK139" i="1"/>
  <c r="BM434" i="1"/>
  <c r="BM139" i="1"/>
  <c r="BL18" i="1"/>
  <c r="BL159" i="1"/>
  <c r="BK195" i="1"/>
  <c r="BK254" i="1"/>
  <c r="BL438" i="1"/>
  <c r="BM361" i="1"/>
  <c r="BL222" i="1"/>
  <c r="BL113" i="1"/>
  <c r="BL292" i="1"/>
  <c r="BK475" i="1"/>
  <c r="BK357" i="1"/>
  <c r="BL275" i="1"/>
  <c r="BM302" i="1"/>
  <c r="BK23" i="1"/>
  <c r="BK444" i="1"/>
  <c r="BL231" i="1"/>
  <c r="BK261" i="1"/>
  <c r="BL465" i="1"/>
  <c r="BL385" i="1"/>
  <c r="BM360" i="1"/>
  <c r="BL477" i="1"/>
  <c r="BM101" i="1"/>
  <c r="BK350" i="1"/>
  <c r="BL391" i="1"/>
  <c r="BK263" i="1"/>
  <c r="BK466" i="1"/>
  <c r="BL91" i="1"/>
  <c r="BK450" i="1"/>
  <c r="BM205" i="1"/>
  <c r="BM432" i="1"/>
  <c r="BM129" i="1"/>
  <c r="BM190" i="1"/>
  <c r="BL27" i="1"/>
  <c r="BL57" i="1"/>
  <c r="BK333" i="1"/>
  <c r="BK362" i="1"/>
  <c r="BM43" i="1"/>
  <c r="BM151" i="1"/>
  <c r="BK458" i="1"/>
  <c r="BK307" i="1"/>
  <c r="BL280" i="1"/>
  <c r="BK358" i="1"/>
  <c r="BL129" i="1"/>
  <c r="BL308" i="1"/>
  <c r="BM297" i="1"/>
  <c r="BK378" i="1"/>
  <c r="BK430" i="1"/>
  <c r="BL44" i="1"/>
  <c r="BK280" i="1"/>
  <c r="BK310" i="1"/>
  <c r="BL53" i="1"/>
  <c r="BL125" i="1"/>
  <c r="BL277" i="1"/>
  <c r="BL431" i="1"/>
  <c r="BL401" i="1"/>
  <c r="BK30" i="1"/>
  <c r="BL214" i="1"/>
  <c r="BL47" i="1"/>
  <c r="BK235" i="1"/>
  <c r="BL473" i="1"/>
  <c r="BM231" i="1"/>
  <c r="BM391" i="1"/>
  <c r="BK315" i="1"/>
  <c r="BL332" i="1"/>
  <c r="BM226" i="1"/>
  <c r="BL243" i="1"/>
  <c r="BL270" i="1"/>
  <c r="BM372" i="1"/>
  <c r="BL383" i="1"/>
  <c r="BK276" i="1"/>
  <c r="BL402" i="1"/>
  <c r="BK10" i="1"/>
  <c r="BK375" i="1"/>
  <c r="BK65" i="1"/>
  <c r="BK324" i="1"/>
  <c r="BK74" i="1"/>
  <c r="BK381" i="1"/>
  <c r="BL172" i="1"/>
  <c r="BL170" i="1"/>
  <c r="BM79" i="1"/>
  <c r="BL314" i="1"/>
  <c r="BL50" i="1"/>
  <c r="BL476" i="1"/>
  <c r="BM359" i="1"/>
  <c r="BM159" i="1"/>
  <c r="BJ159" i="1" s="1"/>
  <c r="BK181" i="1"/>
  <c r="BL146" i="1"/>
  <c r="BL143" i="1"/>
  <c r="BK69" i="1"/>
  <c r="BL478" i="1"/>
  <c r="BM298" i="1"/>
  <c r="BK422" i="1"/>
  <c r="BL79" i="1"/>
  <c r="BK463" i="1"/>
  <c r="BM458" i="1"/>
  <c r="BM225" i="1"/>
  <c r="BM448" i="1"/>
  <c r="BK49" i="1"/>
  <c r="BK31" i="1"/>
  <c r="BK471" i="1"/>
  <c r="BL148" i="1"/>
  <c r="BK119" i="1"/>
  <c r="BM203" i="1"/>
  <c r="BM411" i="1"/>
  <c r="BM169" i="1"/>
  <c r="BK108" i="1"/>
  <c r="BM185" i="1"/>
  <c r="BL351" i="1"/>
  <c r="BK22" i="1"/>
  <c r="BM306" i="1"/>
  <c r="BM422" i="1"/>
  <c r="BM189" i="1"/>
  <c r="BL35" i="1"/>
  <c r="BL188" i="1"/>
  <c r="BK77" i="1"/>
  <c r="BK137" i="1"/>
  <c r="BM362" i="1"/>
  <c r="BM183" i="1"/>
  <c r="BM476" i="1"/>
  <c r="BK174" i="1"/>
  <c r="BL337" i="1"/>
  <c r="BK382" i="1"/>
  <c r="BM345" i="1"/>
  <c r="BL88" i="1"/>
  <c r="BK361" i="1"/>
  <c r="BM247" i="1"/>
  <c r="BM73" i="1"/>
  <c r="BL54" i="1"/>
  <c r="BL206" i="1"/>
  <c r="BK335" i="1"/>
  <c r="BM400" i="1"/>
  <c r="BM300" i="1"/>
  <c r="BM283" i="1"/>
  <c r="BK377" i="1"/>
  <c r="BM167" i="1"/>
  <c r="BK100" i="1"/>
  <c r="BM10" i="1"/>
  <c r="BK278" i="1"/>
  <c r="BL202" i="1"/>
  <c r="BK82" i="1"/>
  <c r="BK448" i="1"/>
  <c r="BK288" i="1"/>
  <c r="BK144" i="1"/>
  <c r="BL447" i="1"/>
  <c r="BK231" i="1"/>
  <c r="BL59" i="1"/>
  <c r="BL311" i="1"/>
  <c r="BL24" i="1"/>
  <c r="BK128" i="1"/>
  <c r="BJ128" i="1" s="1"/>
  <c r="BM67" i="1"/>
  <c r="BK123" i="1"/>
  <c r="BL22" i="1"/>
  <c r="BL318" i="1"/>
  <c r="BL460" i="1"/>
  <c r="BM334" i="1"/>
  <c r="BM134" i="1"/>
  <c r="BK262" i="1"/>
  <c r="BK214" i="1"/>
  <c r="BK59" i="1"/>
  <c r="BL392" i="1"/>
  <c r="BL419" i="1"/>
  <c r="BK168" i="1"/>
  <c r="BL122" i="1"/>
  <c r="BM241" i="1"/>
  <c r="BJ241" i="1" s="1"/>
  <c r="BL130" i="1"/>
  <c r="BM430" i="1"/>
  <c r="BM311" i="1"/>
  <c r="BM282" i="1"/>
  <c r="BK341" i="1"/>
  <c r="BL411" i="1"/>
  <c r="BK103" i="1"/>
  <c r="BL7" i="1"/>
  <c r="BM459" i="1"/>
  <c r="BM120" i="1"/>
  <c r="BM97" i="1"/>
  <c r="BM446" i="1"/>
  <c r="BK285" i="1"/>
  <c r="BK179" i="1"/>
  <c r="BL10" i="1"/>
  <c r="BL412" i="1"/>
  <c r="BL42" i="1"/>
  <c r="BL310" i="1"/>
  <c r="BM39" i="1"/>
  <c r="BK259" i="1"/>
  <c r="BK224" i="1"/>
  <c r="BL300" i="1"/>
  <c r="BK142" i="1"/>
  <c r="BM316" i="1"/>
  <c r="BM404" i="1"/>
  <c r="BM307" i="1"/>
  <c r="BK340" i="1"/>
  <c r="BK96" i="1"/>
  <c r="BL326" i="1"/>
  <c r="BK210" i="1"/>
  <c r="BL176" i="1"/>
  <c r="BM76" i="1"/>
  <c r="BM449" i="1"/>
  <c r="BM393" i="1"/>
  <c r="BL21" i="1"/>
  <c r="BL342" i="1"/>
  <c r="BL388" i="1"/>
  <c r="BK351" i="1"/>
  <c r="BK399" i="1"/>
  <c r="BM408" i="1"/>
  <c r="BK60" i="1"/>
  <c r="BJ60" i="1" s="1"/>
  <c r="BK116" i="1"/>
  <c r="BL340" i="1"/>
  <c r="BL97" i="1"/>
  <c r="BK11" i="1"/>
  <c r="BK159" i="1"/>
  <c r="BL263" i="1"/>
  <c r="BL197" i="1"/>
  <c r="BK402" i="1"/>
  <c r="BK464" i="1"/>
  <c r="BK334" i="1"/>
  <c r="BL138" i="1"/>
  <c r="BL312" i="1"/>
  <c r="BK384" i="1"/>
  <c r="BL43" i="1"/>
  <c r="BL184" i="1"/>
  <c r="BL117" i="1"/>
  <c r="BM401" i="1"/>
  <c r="BM141" i="1"/>
  <c r="BM373" i="1"/>
  <c r="BJ373" i="1" s="1"/>
  <c r="BM314" i="1"/>
  <c r="BM84" i="1"/>
  <c r="BM290" i="1"/>
  <c r="BK330" i="1"/>
  <c r="BL439" i="1"/>
  <c r="BK472" i="1"/>
  <c r="BL119" i="1"/>
  <c r="BK388" i="1"/>
  <c r="BK336" i="1"/>
  <c r="BK133" i="1"/>
  <c r="BK461" i="1"/>
  <c r="BL472" i="1"/>
  <c r="BM163" i="1"/>
  <c r="BM477" i="1"/>
  <c r="BM437" i="1"/>
  <c r="BK291" i="1"/>
  <c r="BK15" i="1"/>
  <c r="BK209" i="1"/>
  <c r="BK371" i="1"/>
  <c r="BK286" i="1"/>
  <c r="BL20" i="1"/>
  <c r="BM219" i="1"/>
  <c r="BL370" i="1"/>
  <c r="BK54" i="1"/>
  <c r="BK405" i="1"/>
  <c r="BK413" i="1"/>
  <c r="BL381" i="1"/>
  <c r="BK105" i="1"/>
  <c r="BM174" i="1"/>
  <c r="BM55" i="1"/>
  <c r="BM293" i="1"/>
  <c r="BK157" i="1"/>
  <c r="BK396" i="1"/>
  <c r="BK477" i="1"/>
  <c r="BK390" i="1"/>
  <c r="BL77" i="1"/>
  <c r="BM142" i="1"/>
  <c r="BM89" i="1"/>
  <c r="BK457" i="1"/>
  <c r="BL461" i="1"/>
  <c r="BL455" i="1"/>
  <c r="BL23" i="1"/>
  <c r="BL14" i="1"/>
  <c r="BL56" i="1"/>
  <c r="BM206" i="1"/>
  <c r="BM35" i="1"/>
  <c r="BM195" i="1"/>
  <c r="BK198" i="1"/>
  <c r="BL151" i="1"/>
  <c r="BK297" i="1"/>
  <c r="BK131" i="1"/>
  <c r="BM102" i="1"/>
  <c r="BK298" i="1"/>
  <c r="BL111" i="1"/>
  <c r="BM274" i="1"/>
  <c r="BM267" i="1"/>
  <c r="BL55" i="1"/>
  <c r="BL356" i="1"/>
  <c r="BL239" i="1"/>
  <c r="BK216" i="1"/>
  <c r="BK356" i="1"/>
  <c r="BL126" i="1"/>
  <c r="BL93" i="1"/>
  <c r="BL357" i="1"/>
  <c r="BL141" i="1"/>
  <c r="BK314" i="1"/>
  <c r="BK391" i="1"/>
  <c r="BK78" i="1"/>
  <c r="BK431" i="1"/>
  <c r="BM346" i="1"/>
  <c r="BM128" i="1"/>
  <c r="BM123" i="1"/>
  <c r="BM337" i="1"/>
  <c r="BM201" i="1"/>
  <c r="BM99" i="1"/>
  <c r="BK141" i="1"/>
  <c r="BK437" i="1"/>
  <c r="BL363" i="1"/>
  <c r="BK322" i="1"/>
  <c r="BL19" i="1"/>
  <c r="BK200" i="1"/>
  <c r="BK12" i="1"/>
  <c r="BL474" i="1"/>
  <c r="BL171" i="1"/>
  <c r="BM157" i="1"/>
  <c r="BM255" i="1"/>
  <c r="BM81" i="1"/>
  <c r="BK374" i="1"/>
  <c r="BK180" i="1"/>
  <c r="BK169" i="1"/>
  <c r="BM234" i="1"/>
  <c r="BK406" i="1"/>
  <c r="BM116" i="1"/>
  <c r="BM460" i="1"/>
  <c r="BL354" i="1"/>
  <c r="BL272" i="1"/>
  <c r="BK163" i="1"/>
  <c r="BM420" i="1"/>
  <c r="BL328" i="1"/>
  <c r="BM57" i="1"/>
  <c r="BL87" i="1"/>
  <c r="BJ87" i="1" s="1"/>
  <c r="BM405" i="1"/>
  <c r="BM351" i="1"/>
  <c r="BK72" i="1"/>
  <c r="BL347" i="1"/>
  <c r="BJ347" i="1" s="1"/>
  <c r="BL164" i="1"/>
  <c r="BL160" i="1"/>
  <c r="BK182" i="1"/>
  <c r="BK187" i="1"/>
  <c r="BL232" i="1"/>
  <c r="BK48" i="1"/>
  <c r="BL228" i="1"/>
  <c r="BK368" i="1"/>
  <c r="BL115" i="1"/>
  <c r="BK101" i="1"/>
  <c r="BL6" i="1"/>
  <c r="BM54" i="1"/>
  <c r="BM27" i="1"/>
  <c r="BM100" i="1"/>
  <c r="BM313" i="1"/>
  <c r="BL157" i="1"/>
  <c r="BM22" i="1"/>
  <c r="BM161" i="1"/>
  <c r="BM215" i="1"/>
  <c r="BK165" i="1"/>
  <c r="BL185" i="1"/>
  <c r="BL374" i="1"/>
  <c r="BK188" i="1"/>
  <c r="BK114" i="1"/>
  <c r="BL132" i="1"/>
  <c r="BK129" i="1"/>
  <c r="BJ129" i="1" s="1"/>
  <c r="BK176" i="1"/>
  <c r="BL230" i="1"/>
  <c r="BK102" i="1"/>
  <c r="BL205" i="1"/>
  <c r="BK207" i="1"/>
  <c r="BM61" i="1"/>
  <c r="BL192" i="1"/>
  <c r="BM9" i="1"/>
  <c r="BM70" i="1"/>
  <c r="BL339" i="1"/>
  <c r="BK407" i="1"/>
  <c r="BK27" i="1"/>
  <c r="BK427" i="1"/>
  <c r="BK435" i="1"/>
  <c r="BK173" i="1"/>
  <c r="BM453" i="1"/>
  <c r="BM63" i="1"/>
  <c r="BM325" i="1"/>
  <c r="BM409" i="1"/>
  <c r="BK39" i="1"/>
  <c r="BL89" i="1"/>
  <c r="BK138" i="1"/>
  <c r="BK462" i="1"/>
  <c r="BL258" i="1"/>
  <c r="BL443" i="1"/>
  <c r="BM246" i="1"/>
  <c r="BM442" i="1"/>
  <c r="BL429" i="1"/>
  <c r="BL273" i="1"/>
  <c r="BK359" i="1"/>
  <c r="BL406" i="1"/>
  <c r="BL225" i="1"/>
  <c r="BK451" i="1"/>
  <c r="BK225" i="1"/>
  <c r="BM317" i="1"/>
  <c r="BM461" i="1"/>
  <c r="BK14" i="1"/>
  <c r="BL317" i="1"/>
  <c r="BL327" i="1"/>
  <c r="BM62" i="1"/>
  <c r="BM304" i="1"/>
  <c r="BL114" i="1"/>
  <c r="BM402" i="1"/>
  <c r="BK366" i="1"/>
  <c r="BL25" i="1"/>
  <c r="BL434" i="1"/>
  <c r="BL464" i="1"/>
  <c r="BL456" i="1"/>
  <c r="BM353" i="1"/>
  <c r="BL271" i="1"/>
  <c r="BM193" i="1"/>
  <c r="BK172" i="1"/>
  <c r="BK265" i="1"/>
  <c r="BK227" i="1"/>
  <c r="BL223" i="1"/>
  <c r="BL282" i="1"/>
  <c r="BM258" i="1"/>
  <c r="BL286" i="1"/>
  <c r="BL414" i="1"/>
  <c r="BK106" i="1"/>
  <c r="BL298" i="1"/>
  <c r="BK51" i="1"/>
  <c r="BM140" i="1"/>
  <c r="BM194" i="1"/>
  <c r="BK21" i="1"/>
  <c r="BM230" i="1"/>
  <c r="BM41" i="1"/>
  <c r="BM75" i="1"/>
  <c r="BL216" i="1"/>
  <c r="BM242" i="1"/>
  <c r="BL179" i="1"/>
  <c r="BL217" i="1"/>
  <c r="BL430" i="1"/>
  <c r="BL395" i="1"/>
  <c r="BK328" i="1"/>
  <c r="BL428" i="1"/>
  <c r="BK354" i="1"/>
  <c r="BL78" i="1"/>
  <c r="BK61" i="1"/>
  <c r="BK400" i="1"/>
  <c r="BJ400" i="1" s="1"/>
  <c r="BK251" i="1"/>
  <c r="BK408" i="1"/>
  <c r="BM15" i="1"/>
  <c r="BM192" i="1"/>
  <c r="BK29" i="1"/>
  <c r="BJ29" i="1" s="1"/>
  <c r="BL142" i="1"/>
  <c r="BL174" i="1"/>
  <c r="BK392" i="1"/>
  <c r="BL96" i="1"/>
  <c r="BM64" i="1"/>
  <c r="BK296" i="1"/>
  <c r="BL30" i="1"/>
  <c r="BM244" i="1"/>
  <c r="BK17" i="1"/>
  <c r="BM381" i="1"/>
  <c r="BM103" i="1"/>
  <c r="BL240" i="1"/>
  <c r="BK447" i="1"/>
  <c r="BK18" i="1"/>
  <c r="BK87" i="1"/>
  <c r="BK93" i="1"/>
  <c r="BL218" i="1"/>
  <c r="BL84" i="1"/>
  <c r="BM210" i="1"/>
  <c r="BM12" i="1"/>
  <c r="BM239" i="1"/>
  <c r="BM83" i="1"/>
  <c r="BK32" i="1"/>
  <c r="BL60" i="1"/>
  <c r="BK442" i="1"/>
  <c r="BM281" i="1"/>
  <c r="BM259" i="1"/>
  <c r="BM98" i="1"/>
  <c r="BL367" i="1"/>
  <c r="BL74" i="1"/>
  <c r="BM250" i="1"/>
  <c r="BM127" i="1"/>
  <c r="BK271" i="1"/>
  <c r="BJ271" i="1" s="1"/>
  <c r="BM176" i="1"/>
  <c r="BL8" i="1"/>
  <c r="BK329" i="1"/>
  <c r="BK449" i="1"/>
  <c r="BM336" i="1"/>
  <c r="BL361" i="1"/>
  <c r="BM413" i="1"/>
  <c r="BM178" i="1"/>
  <c r="BK434" i="1"/>
  <c r="BL264" i="1"/>
  <c r="BL341" i="1"/>
  <c r="BK240" i="1"/>
  <c r="BL194" i="1"/>
  <c r="BK455" i="1"/>
  <c r="BM218" i="1"/>
  <c r="BL140" i="1"/>
  <c r="BL233" i="1"/>
  <c r="BM284" i="1"/>
  <c r="BM202" i="1"/>
  <c r="BM197" i="1"/>
  <c r="BM338" i="1"/>
  <c r="BM389" i="1"/>
  <c r="BM126" i="1"/>
  <c r="BL435" i="1"/>
  <c r="BK258" i="1"/>
  <c r="BK452" i="1"/>
  <c r="BL459" i="1"/>
  <c r="BM339" i="1"/>
  <c r="BL299" i="1"/>
  <c r="BK393" i="1"/>
  <c r="BK332" i="1"/>
  <c r="BL104" i="1"/>
  <c r="BL261" i="1"/>
  <c r="BK389" i="1"/>
  <c r="BL161" i="1"/>
  <c r="BM335" i="1"/>
  <c r="BM13" i="1"/>
  <c r="BJ13" i="1" s="1"/>
  <c r="BM173" i="1"/>
  <c r="BL72" i="1"/>
  <c r="BM94" i="1"/>
  <c r="BM348" i="1"/>
  <c r="BK244" i="1"/>
  <c r="BM390" i="1"/>
  <c r="BL293" i="1"/>
  <c r="BL213" i="1"/>
  <c r="BL227" i="1"/>
  <c r="BL48" i="1"/>
  <c r="BJ48" i="1" s="1"/>
  <c r="BL365" i="1"/>
  <c r="BL469" i="1"/>
  <c r="BL39" i="1"/>
  <c r="BK149" i="1"/>
  <c r="BK453" i="1"/>
  <c r="BM184" i="1"/>
  <c r="BK193" i="1"/>
  <c r="BL398" i="1"/>
  <c r="BM418" i="1"/>
  <c r="BM108" i="1"/>
  <c r="BL92" i="1"/>
  <c r="BM17" i="1"/>
  <c r="BM212" i="1"/>
  <c r="BM204" i="1"/>
  <c r="BM69" i="1"/>
  <c r="BM272" i="1"/>
  <c r="BK160" i="1"/>
  <c r="BL433" i="1"/>
  <c r="BK478" i="1"/>
  <c r="BM469" i="1"/>
  <c r="BK156" i="1"/>
  <c r="BL471" i="1"/>
  <c r="BL168" i="1"/>
  <c r="BL424" i="1"/>
  <c r="BK117" i="1"/>
  <c r="BK110" i="1"/>
  <c r="BM235" i="1"/>
  <c r="BM260" i="1"/>
  <c r="BM11" i="1"/>
  <c r="BM318" i="1"/>
  <c r="BL67" i="1"/>
  <c r="BL116" i="1"/>
  <c r="BK229" i="1"/>
  <c r="BL315" i="1"/>
  <c r="BM113" i="1"/>
  <c r="BM216" i="1"/>
  <c r="BM285" i="1"/>
  <c r="BM254" i="1"/>
  <c r="BK264" i="1"/>
  <c r="BM454" i="1"/>
  <c r="BL253" i="1"/>
  <c r="BJ253" i="1" s="1"/>
  <c r="BL235" i="1"/>
  <c r="BM472" i="1"/>
  <c r="BK217" i="1"/>
  <c r="BK443" i="1"/>
  <c r="BK42" i="1"/>
  <c r="BM136" i="1"/>
  <c r="BM456" i="1"/>
  <c r="BM111" i="1"/>
  <c r="BM34" i="1"/>
  <c r="BL137" i="1"/>
  <c r="BK75" i="1"/>
  <c r="BK76" i="1"/>
  <c r="BK66" i="1"/>
  <c r="BL49" i="1"/>
  <c r="BK440" i="1"/>
  <c r="BL396" i="1"/>
  <c r="BK71" i="1"/>
  <c r="BM16" i="1"/>
  <c r="BM464" i="1"/>
  <c r="BL409" i="1"/>
  <c r="BM166" i="1"/>
  <c r="BM444" i="1"/>
  <c r="BM416" i="1"/>
  <c r="BM270" i="1"/>
  <c r="BM349" i="1"/>
  <c r="BL133" i="1"/>
  <c r="BJ133" i="1" s="1"/>
  <c r="BK345" i="1"/>
  <c r="BL260" i="1"/>
  <c r="BM410" i="1"/>
  <c r="BK94" i="1"/>
  <c r="BK269" i="1"/>
  <c r="BL175" i="1"/>
  <c r="BL338" i="1"/>
  <c r="BL80" i="1"/>
  <c r="BK196" i="1"/>
  <c r="BL267" i="1"/>
  <c r="BK412" i="1"/>
  <c r="BL145" i="1"/>
  <c r="BL86" i="1"/>
  <c r="BM263" i="1"/>
  <c r="BM112" i="1"/>
  <c r="BM42" i="1"/>
  <c r="BL362" i="1"/>
  <c r="BM278" i="1"/>
  <c r="BM68" i="1"/>
  <c r="BM471" i="1"/>
  <c r="BK237" i="1"/>
  <c r="BL441" i="1"/>
  <c r="BL110" i="1"/>
  <c r="BK403" i="1"/>
  <c r="BL41" i="1"/>
  <c r="BL375" i="1"/>
  <c r="BL405" i="1"/>
  <c r="BK272" i="1"/>
  <c r="BK132" i="1"/>
  <c r="BJ132" i="1" s="1"/>
  <c r="BK331" i="1"/>
  <c r="BM106" i="1"/>
  <c r="BL284" i="1"/>
  <c r="BJ284" i="1" s="1"/>
  <c r="BM33" i="1"/>
  <c r="BM213" i="1"/>
  <c r="BL76" i="1"/>
  <c r="BK41" i="1"/>
  <c r="BM104" i="1"/>
  <c r="BM426" i="1"/>
  <c r="BM14" i="1"/>
  <c r="BM8" i="1"/>
  <c r="BK115" i="1"/>
  <c r="BL290" i="1"/>
  <c r="BL165" i="1"/>
  <c r="BL325" i="1"/>
  <c r="BL52" i="1"/>
  <c r="BJ52" i="1" s="1"/>
  <c r="BL444" i="1"/>
  <c r="BK260" i="1"/>
  <c r="BL177" i="1"/>
  <c r="BK213" i="1"/>
  <c r="BK97" i="1"/>
  <c r="BM207" i="1"/>
  <c r="BM447" i="1"/>
  <c r="BM150" i="1"/>
  <c r="BL352" i="1"/>
  <c r="BL303" i="1"/>
  <c r="BK397" i="1"/>
  <c r="BK81" i="1"/>
  <c r="BJ81" i="1" s="1"/>
  <c r="BL123" i="1"/>
  <c r="BM118" i="1"/>
  <c r="BK436" i="1"/>
  <c r="BM19" i="1"/>
  <c r="BK344" i="1"/>
  <c r="BK88" i="1"/>
  <c r="BM25" i="1"/>
  <c r="BM269" i="1"/>
  <c r="BL82" i="1"/>
  <c r="BL100" i="1"/>
  <c r="BK364" i="1"/>
  <c r="BL269" i="1"/>
  <c r="BK220" i="1"/>
  <c r="BM165" i="1"/>
  <c r="BM37" i="1"/>
  <c r="BM365" i="1"/>
  <c r="BM249" i="1"/>
  <c r="BL404" i="1"/>
  <c r="BM286" i="1"/>
  <c r="BM115" i="1"/>
  <c r="BK321" i="1"/>
  <c r="BJ321" i="1" s="1"/>
  <c r="BM95" i="1"/>
  <c r="BL449" i="1"/>
  <c r="BM376" i="1"/>
  <c r="BK70" i="1"/>
  <c r="BL279" i="1"/>
  <c r="BL358" i="1"/>
  <c r="BK257" i="1"/>
  <c r="BL152" i="1"/>
  <c r="BK325" i="1"/>
  <c r="BL201" i="1"/>
  <c r="BM144" i="1"/>
  <c r="BK270" i="1"/>
  <c r="BK234" i="1"/>
  <c r="BM122" i="1"/>
  <c r="BL70" i="1"/>
  <c r="BK127" i="1"/>
  <c r="BM28" i="1"/>
  <c r="BM324" i="1"/>
  <c r="BM387" i="1"/>
  <c r="BM82" i="1"/>
  <c r="BM386" i="1"/>
  <c r="BK40" i="1"/>
  <c r="BK226" i="1"/>
  <c r="BK245" i="1"/>
  <c r="BL343" i="1"/>
  <c r="BK256" i="1"/>
  <c r="BK365" i="1"/>
  <c r="BL452" i="1"/>
  <c r="BL422" i="1"/>
  <c r="BL83" i="1"/>
  <c r="BL408" i="1"/>
  <c r="BK68" i="1"/>
  <c r="BK205" i="1"/>
  <c r="BL150" i="1"/>
  <c r="BM271" i="1"/>
  <c r="BM403" i="1"/>
  <c r="BM443" i="1"/>
  <c r="BK19" i="1"/>
  <c r="BM30" i="1"/>
  <c r="BM264" i="1"/>
  <c r="BL229" i="1"/>
  <c r="BM326" i="1"/>
  <c r="BK98" i="1"/>
  <c r="BK242" i="1"/>
  <c r="BK151" i="1"/>
  <c r="BL147" i="1"/>
  <c r="BK445" i="1"/>
  <c r="BL26" i="1"/>
  <c r="BM268" i="1"/>
  <c r="BL198" i="1"/>
  <c r="BK204" i="1"/>
  <c r="BL31" i="1"/>
  <c r="BM107" i="1"/>
  <c r="BM149" i="1"/>
  <c r="BL262" i="1"/>
  <c r="BL334" i="1"/>
  <c r="BM224" i="1"/>
  <c r="BK56" i="1"/>
  <c r="BM309" i="1"/>
  <c r="BK290" i="1"/>
  <c r="BM240" i="1"/>
  <c r="BM428" i="1"/>
  <c r="BM291" i="1"/>
  <c r="BK312" i="1"/>
  <c r="BL399" i="1"/>
  <c r="BL448" i="1"/>
  <c r="BL344" i="1"/>
  <c r="BM208" i="1"/>
  <c r="BK50" i="1"/>
  <c r="BK468" i="1"/>
  <c r="BL249" i="1"/>
  <c r="BM40" i="1"/>
  <c r="BM414" i="1"/>
  <c r="BM280" i="1"/>
  <c r="BL475" i="1"/>
  <c r="BK107" i="1"/>
  <c r="BM427" i="1"/>
  <c r="BL219" i="1"/>
  <c r="BL417" i="1"/>
  <c r="BK411" i="1"/>
  <c r="BL3" i="1"/>
  <c r="BL288" i="1"/>
  <c r="BL207" i="1"/>
  <c r="BL156" i="1"/>
  <c r="BM455" i="1"/>
  <c r="BM452" i="1"/>
  <c r="BM299" i="1"/>
  <c r="BK372" i="1"/>
  <c r="BM470" i="1"/>
  <c r="BM333" i="1"/>
  <c r="BM146" i="1"/>
  <c r="BK395" i="1"/>
  <c r="BK167" i="1"/>
  <c r="BJ167" i="1" s="1"/>
  <c r="BL121" i="1"/>
  <c r="BL387" i="1"/>
  <c r="BL250" i="1"/>
  <c r="BL376" i="1"/>
  <c r="BK171" i="1"/>
  <c r="BL118" i="1"/>
  <c r="BK313" i="1"/>
  <c r="BK383" i="1"/>
  <c r="BM363" i="1"/>
  <c r="BK316" i="1"/>
  <c r="BM153" i="1"/>
  <c r="BM394" i="1"/>
  <c r="BK111" i="1"/>
  <c r="BL158" i="1"/>
  <c r="BJ158" i="1" s="1"/>
  <c r="BM188" i="1"/>
  <c r="BM74" i="1"/>
  <c r="BM78" i="1"/>
  <c r="BM93" i="1"/>
  <c r="BK429" i="1"/>
  <c r="BK28" i="1"/>
  <c r="BK35" i="1"/>
  <c r="BM425" i="1"/>
  <c r="BK86" i="1"/>
  <c r="BL382" i="1"/>
  <c r="BL256" i="1"/>
  <c r="BL453" i="1"/>
  <c r="BK426" i="1"/>
  <c r="BJ426" i="1" s="1"/>
  <c r="BL101" i="1"/>
  <c r="BL372" i="1"/>
  <c r="BL393" i="1"/>
  <c r="BL134" i="1"/>
  <c r="BK320" i="1"/>
  <c r="BM199" i="1"/>
  <c r="BM465" i="1"/>
  <c r="BM332" i="1"/>
  <c r="BL281" i="1"/>
  <c r="BM214" i="1"/>
  <c r="BM131" i="1"/>
  <c r="BM407" i="1"/>
  <c r="BK317" i="1"/>
  <c r="BK326" i="1"/>
  <c r="BL11" i="1"/>
  <c r="BK67" i="1"/>
  <c r="BM148" i="1"/>
  <c r="BK410" i="1"/>
  <c r="BL215" i="1"/>
  <c r="BJ215" i="1" s="1"/>
  <c r="BL257" i="1"/>
  <c r="BK26" i="1"/>
  <c r="BK418" i="1"/>
  <c r="BM135" i="1"/>
  <c r="BJ135" i="1" s="1"/>
  <c r="BL94" i="1"/>
  <c r="BM181" i="1"/>
  <c r="BK84" i="1"/>
  <c r="BJ84" i="1" s="1"/>
  <c r="BK239" i="1"/>
  <c r="BK166" i="1"/>
  <c r="BL166" i="1"/>
  <c r="BM21" i="1"/>
  <c r="BM46" i="1"/>
  <c r="BL71" i="1"/>
  <c r="BM223" i="1"/>
  <c r="BK150" i="1"/>
  <c r="BK34" i="1"/>
  <c r="BL38" i="1"/>
  <c r="BK178" i="1"/>
  <c r="BM474" i="1"/>
  <c r="BK136" i="1"/>
  <c r="BJ136" i="1" s="1"/>
  <c r="BK147" i="1"/>
  <c r="BM368" i="1"/>
  <c r="BM90" i="1"/>
  <c r="BL421" i="1"/>
  <c r="BJ421" i="1" s="1"/>
  <c r="BM358" i="1"/>
  <c r="BM211" i="1"/>
  <c r="BM436" i="1"/>
  <c r="BL36" i="1"/>
  <c r="BM412" i="1"/>
  <c r="BK155" i="1"/>
  <c r="BK44" i="1"/>
  <c r="BK62" i="1"/>
  <c r="BK306" i="1"/>
  <c r="BK432" i="1"/>
  <c r="BK460" i="1"/>
  <c r="BK203" i="1"/>
  <c r="BK248" i="1"/>
  <c r="BJ248" i="1" s="1"/>
  <c r="BK230" i="1"/>
  <c r="BL245" i="1"/>
  <c r="BK398" i="1"/>
  <c r="BL384" i="1"/>
  <c r="BK143" i="1"/>
  <c r="BM45" i="1"/>
  <c r="BJ45" i="1" s="1"/>
  <c r="BM152" i="1"/>
  <c r="BL33" i="1"/>
  <c r="BM383" i="1"/>
  <c r="BM451" i="1"/>
  <c r="BM308" i="1"/>
  <c r="BJ308" i="1" s="1"/>
  <c r="BM423" i="1"/>
  <c r="BM36" i="1"/>
  <c r="BK228" i="1"/>
  <c r="BL295" i="1"/>
  <c r="BK386" i="1"/>
  <c r="BL124" i="1"/>
  <c r="BK90" i="1"/>
  <c r="BK199" i="1"/>
  <c r="BL144" i="1"/>
  <c r="BM374" i="1"/>
  <c r="BL278" i="1"/>
  <c r="BK16" i="1"/>
  <c r="BK46" i="1"/>
  <c r="BL75" i="1"/>
  <c r="BK353" i="1"/>
  <c r="BM466" i="1"/>
  <c r="BK283" i="1"/>
  <c r="BL371" i="1"/>
  <c r="BK124" i="1"/>
  <c r="BM24" i="1"/>
  <c r="BL98" i="1"/>
  <c r="BK63" i="1"/>
  <c r="BM18" i="1"/>
  <c r="BM312" i="1"/>
  <c r="BL16" i="1"/>
  <c r="BM287" i="1"/>
  <c r="BK352" i="1"/>
  <c r="BK319" i="1"/>
  <c r="BK289" i="1"/>
  <c r="BJ289" i="1" s="1"/>
  <c r="BK33" i="1"/>
  <c r="BK91" i="1"/>
  <c r="BL139" i="1"/>
  <c r="BL237" i="1"/>
  <c r="BM369" i="1"/>
  <c r="BK238" i="1"/>
  <c r="BJ238" i="1" s="1"/>
  <c r="BL274" i="1"/>
  <c r="BK184" i="1"/>
  <c r="BK148" i="1"/>
  <c r="BL283" i="1"/>
  <c r="BM256" i="1"/>
  <c r="BM377" i="1"/>
  <c r="BL468" i="1"/>
  <c r="BM294" i="1"/>
  <c r="BM125" i="1"/>
  <c r="BM257" i="1"/>
  <c r="BM398" i="1"/>
  <c r="BM66" i="1"/>
  <c r="BL346" i="1"/>
  <c r="BL90" i="1"/>
  <c r="BK425" i="1"/>
  <c r="BK277" i="1"/>
  <c r="BM367" i="1"/>
  <c r="BK20" i="1"/>
  <c r="BM467" i="1"/>
  <c r="BM356" i="1"/>
  <c r="BK8" i="1"/>
  <c r="BL369" i="1"/>
  <c r="BK323" i="1"/>
  <c r="BJ323" i="1" s="1"/>
  <c r="BL154" i="1"/>
  <c r="BJ154" i="1" s="1"/>
  <c r="BM168" i="1"/>
  <c r="BM429" i="1"/>
  <c r="BL85" i="1"/>
  <c r="BL450" i="1"/>
  <c r="BL445" i="1"/>
  <c r="BM4" i="1"/>
  <c r="BM220" i="1"/>
  <c r="BM354" i="1"/>
  <c r="BM364" i="1"/>
  <c r="BL355" i="1"/>
  <c r="BJ355" i="1" s="1"/>
  <c r="BM478" i="1"/>
  <c r="BM371" i="1"/>
  <c r="BL212" i="1"/>
  <c r="BM262" i="1"/>
  <c r="BK424" i="1"/>
  <c r="BK186" i="1"/>
  <c r="BJ186" i="1" s="1"/>
  <c r="BK476" i="1"/>
  <c r="BK58" i="1"/>
  <c r="BL316" i="1"/>
  <c r="BL353" i="1"/>
  <c r="BK250" i="1"/>
  <c r="BL410" i="1"/>
  <c r="BK25" i="1"/>
  <c r="BK221" i="1"/>
  <c r="BK9" i="1"/>
  <c r="BM44" i="1"/>
  <c r="BL457" i="1"/>
  <c r="BJ457" i="1" s="1"/>
  <c r="BM329" i="1"/>
  <c r="BM322" i="1"/>
  <c r="BL17" i="1"/>
  <c r="BL28" i="1"/>
  <c r="BM439" i="1"/>
  <c r="BM196" i="1"/>
  <c r="BL58" i="1"/>
  <c r="BM328" i="1"/>
  <c r="BK153" i="1"/>
  <c r="BL73" i="1"/>
  <c r="BJ73" i="1" s="1"/>
  <c r="BK206" i="1"/>
  <c r="BL451" i="1"/>
  <c r="BM357" i="1"/>
  <c r="BK85" i="1"/>
  <c r="BM473" i="1"/>
  <c r="BJ473" i="1" s="1"/>
  <c r="BK109" i="1"/>
  <c r="BK339" i="1"/>
  <c r="BL319" i="1"/>
  <c r="BL301" i="1"/>
  <c r="BK99" i="1"/>
  <c r="BM217" i="1"/>
  <c r="BM438" i="1"/>
  <c r="BK268" i="1"/>
  <c r="BL203" i="1"/>
  <c r="BK183" i="1"/>
  <c r="BK4" i="1"/>
  <c r="BK474" i="1"/>
  <c r="BL106" i="1"/>
  <c r="BM182" i="1"/>
  <c r="BM124" i="1"/>
  <c r="BM330" i="1"/>
  <c r="BM138" i="1"/>
  <c r="BK467" i="1"/>
  <c r="BM175" i="1"/>
  <c r="BM117" i="1"/>
  <c r="BM343" i="1"/>
  <c r="BL107" i="1"/>
  <c r="BL131" i="1"/>
  <c r="BK145" i="1"/>
  <c r="BJ145" i="1" s="1"/>
  <c r="BL378" i="1"/>
  <c r="BL183" i="1"/>
  <c r="BL127" i="1"/>
  <c r="BK369" i="1"/>
  <c r="BL296" i="1"/>
  <c r="BL322" i="1"/>
  <c r="BK349" i="1"/>
  <c r="BK387" i="1"/>
  <c r="BK469" i="1"/>
  <c r="BK246" i="1"/>
  <c r="BM143" i="1"/>
  <c r="BM233" i="1"/>
  <c r="BJ233" i="1" s="1"/>
  <c r="BM77" i="1"/>
  <c r="BL12" i="1"/>
  <c r="BL432" i="1"/>
  <c r="BM92" i="1"/>
  <c r="BL234" i="1"/>
  <c r="BM198" i="1"/>
  <c r="BL244" i="1"/>
  <c r="BL246" i="1"/>
  <c r="BK438" i="1"/>
  <c r="BM180" i="1"/>
  <c r="BM395" i="1"/>
  <c r="BM20" i="1"/>
  <c r="BJ20" i="1" s="1"/>
  <c r="BM301" i="1"/>
  <c r="BL193" i="1"/>
  <c r="BL440" i="1"/>
  <c r="BK343" i="1"/>
  <c r="BL51" i="1"/>
  <c r="BK247" i="1"/>
  <c r="BM109" i="1"/>
  <c r="BL359" i="1"/>
  <c r="BJ359" i="1" s="1"/>
  <c r="BK465" i="1"/>
  <c r="BL397" i="1"/>
  <c r="BJ397" i="1" s="1"/>
  <c r="BK112" i="1"/>
  <c r="BM2" i="1"/>
  <c r="BL330" i="1"/>
  <c r="BM292" i="1"/>
  <c r="BL200" i="1"/>
  <c r="BM110" i="1"/>
  <c r="BM51" i="1"/>
  <c r="BM96" i="1"/>
  <c r="BM450" i="1"/>
  <c r="BM105" i="1"/>
  <c r="BM160" i="1"/>
  <c r="BL291" i="1"/>
  <c r="BK281" i="1"/>
  <c r="BK36" i="1"/>
  <c r="BK327" i="1"/>
  <c r="BJ327" i="1" s="1"/>
  <c r="BL109" i="1"/>
  <c r="BL62" i="1"/>
  <c r="BK57" i="1"/>
  <c r="BL251" i="1"/>
  <c r="BK318" i="1"/>
  <c r="BL304" i="1"/>
  <c r="BL425" i="1"/>
  <c r="BL313" i="1"/>
  <c r="BL336" i="1"/>
  <c r="BM162" i="1"/>
  <c r="BK80" i="1"/>
  <c r="BM71" i="1"/>
  <c r="BM237" i="1"/>
  <c r="BM419" i="1"/>
  <c r="BL407" i="1"/>
  <c r="BM86" i="1"/>
  <c r="BM341" i="1"/>
  <c r="BM279" i="1"/>
  <c r="BL259" i="1"/>
  <c r="BL415" i="1"/>
  <c r="BL247" i="1"/>
  <c r="BK419" i="1"/>
  <c r="BK433" i="1"/>
  <c r="BM431" i="1"/>
  <c r="BM380" i="1"/>
  <c r="BK38" i="1"/>
  <c r="BL309" i="1"/>
  <c r="BK385" i="1"/>
  <c r="BL15" i="1"/>
  <c r="BM31" i="1"/>
  <c r="BM191" i="1"/>
  <c r="BJ191" i="1" s="1"/>
  <c r="BK236" i="1"/>
  <c r="BK170" i="1"/>
  <c r="BK208" i="1"/>
  <c r="BK2" i="1"/>
  <c r="BK120" i="1"/>
  <c r="BL2" i="1"/>
  <c r="BK252" i="1"/>
  <c r="BJ252" i="1" s="1"/>
  <c r="BK5" i="1"/>
  <c r="BM5" i="1"/>
  <c r="BL5" i="1"/>
  <c r="AR6" i="1"/>
  <c r="AR7" i="1" s="1"/>
  <c r="BK3" i="1"/>
  <c r="BL403" i="1"/>
  <c r="BL306" i="1"/>
  <c r="BK342" i="1"/>
  <c r="BJ342" i="1" s="1"/>
  <c r="BL169" i="1"/>
  <c r="BL4" i="1"/>
  <c r="BL209" i="1"/>
  <c r="BL120" i="1"/>
  <c r="BL466" i="1"/>
  <c r="BM6" i="1"/>
  <c r="BM3" i="1"/>
  <c r="BJ108" i="1"/>
  <c r="BJ351" i="1"/>
  <c r="BJ470" i="1"/>
  <c r="BJ360" i="1"/>
  <c r="BJ345" i="1"/>
  <c r="BJ189" i="1"/>
  <c r="BJ324" i="1"/>
  <c r="BJ179" i="1"/>
  <c r="BJ348" i="1"/>
  <c r="BJ59" i="1"/>
  <c r="BJ362" i="1"/>
  <c r="BJ49" i="1"/>
  <c r="BJ65" i="1"/>
  <c r="BJ420" i="1"/>
  <c r="BJ243" i="1"/>
  <c r="BJ164" i="1"/>
  <c r="BJ300" i="1"/>
  <c r="BJ32" i="1"/>
  <c r="BJ266" i="1"/>
  <c r="BJ171" i="1"/>
  <c r="BJ295" i="1" l="1"/>
  <c r="BJ265" i="1"/>
  <c r="BJ123" i="1"/>
  <c r="BJ22" i="1"/>
  <c r="BJ447" i="1"/>
  <c r="BJ130" i="1"/>
  <c r="BJ370" i="1"/>
  <c r="BJ366" i="1"/>
  <c r="BJ239" i="1"/>
  <c r="BJ146" i="1"/>
  <c r="BJ356" i="1"/>
  <c r="BJ91" i="1"/>
  <c r="BJ56" i="1"/>
  <c r="BJ201" i="1"/>
  <c r="BJ449" i="1"/>
  <c r="BJ37" i="1"/>
  <c r="BJ39" i="1"/>
  <c r="BJ389" i="1"/>
  <c r="BJ53" i="1"/>
  <c r="BJ230" i="1"/>
  <c r="BJ231" i="1"/>
  <c r="BJ122" i="1"/>
  <c r="BJ374" i="1"/>
  <c r="BJ423" i="1"/>
  <c r="BJ64" i="1"/>
  <c r="BJ424" i="1"/>
  <c r="BJ149" i="1"/>
  <c r="BJ176" i="1"/>
  <c r="BJ406" i="1"/>
  <c r="BJ329" i="1"/>
  <c r="BJ113" i="1"/>
  <c r="BJ282" i="1"/>
  <c r="BJ225" i="1"/>
  <c r="BJ258" i="1"/>
  <c r="BJ390" i="1"/>
  <c r="BJ381" i="1"/>
  <c r="BJ103" i="1"/>
  <c r="BJ311" i="1"/>
  <c r="BJ202" i="1"/>
  <c r="BJ462" i="1"/>
  <c r="BJ297" i="1"/>
  <c r="BJ173" i="1"/>
  <c r="BJ384" i="1"/>
  <c r="BJ394" i="1"/>
  <c r="BJ304" i="1"/>
  <c r="BJ9" i="1"/>
  <c r="BJ476" i="1"/>
  <c r="BJ125" i="1"/>
  <c r="BJ24" i="1"/>
  <c r="BJ408" i="1"/>
  <c r="BJ298" i="1"/>
  <c r="BJ446" i="1"/>
  <c r="BJ92" i="1"/>
  <c r="BJ334" i="1"/>
  <c r="BJ6" i="1"/>
  <c r="BJ12" i="1"/>
  <c r="BJ182" i="1"/>
  <c r="BJ221" i="1"/>
  <c r="BJ277" i="1"/>
  <c r="BJ294" i="1"/>
  <c r="BJ21" i="1"/>
  <c r="BJ251" i="1"/>
  <c r="BJ77" i="1"/>
  <c r="BJ99" i="1"/>
  <c r="BJ25" i="1"/>
  <c r="BJ211" i="1"/>
  <c r="BJ320" i="1"/>
  <c r="BJ422" i="1"/>
  <c r="BJ254" i="1"/>
  <c r="BJ385" i="1"/>
  <c r="BJ80" i="1"/>
  <c r="BJ57" i="1"/>
  <c r="BJ105" i="1"/>
  <c r="BJ134" i="1"/>
  <c r="BJ290" i="1"/>
  <c r="BJ335" i="1"/>
  <c r="BJ236" i="1"/>
  <c r="BJ469" i="1"/>
  <c r="BJ478" i="1"/>
  <c r="BJ63" i="1"/>
  <c r="BJ223" i="1"/>
  <c r="BJ399" i="1"/>
  <c r="BJ303" i="1"/>
  <c r="BJ463" i="1"/>
  <c r="BJ379" i="1"/>
  <c r="BJ102" i="1"/>
  <c r="BJ185" i="1"/>
  <c r="BJ75" i="1"/>
  <c r="BJ147" i="1"/>
  <c r="BJ264" i="1"/>
  <c r="BJ444" i="1"/>
  <c r="BJ163" i="1"/>
  <c r="BJ388" i="1"/>
  <c r="BJ10" i="1"/>
  <c r="BJ41" i="1"/>
  <c r="BJ119" i="1"/>
  <c r="BJ391" i="1"/>
  <c r="BJ275" i="1"/>
  <c r="BJ305" i="1"/>
  <c r="BJ140" i="1"/>
  <c r="BJ227" i="1"/>
  <c r="BJ434" i="1"/>
  <c r="BJ190" i="1"/>
  <c r="BJ47" i="1"/>
  <c r="BJ413" i="1"/>
  <c r="BJ414" i="1"/>
  <c r="BJ430" i="1"/>
  <c r="BJ288" i="1"/>
  <c r="BJ172" i="1"/>
  <c r="BJ23" i="1"/>
  <c r="BJ361" i="1"/>
  <c r="BJ195" i="1"/>
  <c r="BJ428" i="1"/>
  <c r="BJ137" i="1"/>
  <c r="BJ7" i="1"/>
  <c r="BJ458" i="1"/>
  <c r="BJ194" i="1"/>
  <c r="BJ43" i="1"/>
  <c r="BJ331" i="1"/>
  <c r="BJ111" i="1"/>
  <c r="BJ365" i="1"/>
  <c r="BJ17" i="1"/>
  <c r="BJ78" i="1"/>
  <c r="BJ435" i="1"/>
  <c r="BJ114" i="1"/>
  <c r="BJ141" i="1"/>
  <c r="BJ396" i="1"/>
  <c r="BJ337" i="1"/>
  <c r="BJ448" i="1"/>
  <c r="BJ69" i="1"/>
  <c r="BJ314" i="1"/>
  <c r="BJ263" i="1"/>
  <c r="BJ261" i="1"/>
  <c r="BJ210" i="1"/>
  <c r="BJ61" i="1"/>
  <c r="BJ232" i="1"/>
  <c r="BJ177" i="1"/>
  <c r="BJ302" i="1"/>
  <c r="BJ441" i="1"/>
  <c r="BJ367" i="1"/>
  <c r="BJ299" i="1"/>
  <c r="BJ417" i="1"/>
  <c r="BJ115" i="1"/>
  <c r="BJ456" i="1"/>
  <c r="BJ273" i="1"/>
  <c r="BJ89" i="1"/>
  <c r="BJ247" i="1"/>
  <c r="BJ377" i="1"/>
  <c r="BJ139" i="1"/>
  <c r="BJ346" i="1"/>
  <c r="BJ66" i="1"/>
  <c r="BJ431" i="1"/>
  <c r="BJ378" i="1"/>
  <c r="BJ181" i="1"/>
  <c r="BJ419" i="1"/>
  <c r="BJ200" i="1"/>
  <c r="BJ274" i="1"/>
  <c r="BJ226" i="1"/>
  <c r="BJ104" i="1"/>
  <c r="BJ416" i="1"/>
  <c r="BJ454" i="1"/>
  <c r="BJ292" i="1"/>
  <c r="BJ180" i="1"/>
  <c r="BJ352" i="1"/>
  <c r="BJ418" i="1"/>
  <c r="BJ326" i="1"/>
  <c r="BJ415" i="1"/>
  <c r="BJ160" i="1"/>
  <c r="BJ330" i="1"/>
  <c r="BJ220" i="1"/>
  <c r="BJ468" i="1"/>
  <c r="BJ287" i="1"/>
  <c r="BJ382" i="1"/>
  <c r="BJ50" i="1"/>
  <c r="BJ404" i="1"/>
  <c r="BJ206" i="1"/>
  <c r="BJ242" i="1"/>
  <c r="BJ270" i="1"/>
  <c r="BJ375" i="1"/>
  <c r="BJ285" i="1"/>
  <c r="BJ187" i="1"/>
  <c r="BJ209" i="1"/>
  <c r="BJ162" i="1"/>
  <c r="BJ475" i="1"/>
  <c r="BJ161" i="1"/>
  <c r="BJ170" i="1"/>
  <c r="BJ380" i="1"/>
  <c r="BJ341" i="1"/>
  <c r="BJ153" i="1"/>
  <c r="BJ245" i="1"/>
  <c r="BJ333" i="1"/>
  <c r="BJ280" i="1"/>
  <c r="BJ169" i="1"/>
  <c r="BJ138" i="1"/>
  <c r="BJ33" i="1"/>
  <c r="BJ368" i="1"/>
  <c r="BJ224" i="1"/>
  <c r="BJ95" i="1"/>
  <c r="BJ386" i="1"/>
  <c r="BJ68" i="1"/>
  <c r="BJ309" i="1"/>
  <c r="BJ474" i="1"/>
  <c r="BJ144" i="1"/>
  <c r="BJ358" i="1"/>
  <c r="BJ409" i="1"/>
  <c r="BJ322" i="1"/>
  <c r="BJ192" i="1"/>
  <c r="BJ98" i="1"/>
  <c r="BJ376" i="1"/>
  <c r="BJ8" i="1"/>
  <c r="BJ283" i="1"/>
  <c r="BJ90" i="1"/>
  <c r="BJ44" i="1"/>
  <c r="BJ452" i="1"/>
  <c r="BJ97" i="1"/>
  <c r="BJ267" i="1"/>
  <c r="BJ293" i="1"/>
  <c r="BJ197" i="1"/>
  <c r="BJ437" i="1"/>
  <c r="BJ306" i="1"/>
  <c r="BJ196" i="1"/>
  <c r="BJ364" i="1"/>
  <c r="BJ168" i="1"/>
  <c r="BJ101" i="1"/>
  <c r="BJ205" i="1"/>
  <c r="BJ88" i="1"/>
  <c r="BJ235" i="1"/>
  <c r="BJ315" i="1"/>
  <c r="BJ217" i="1"/>
  <c r="BJ436" i="1"/>
  <c r="BJ94" i="1"/>
  <c r="BJ67" i="1"/>
  <c r="BJ344" i="1"/>
  <c r="BJ262" i="1"/>
  <c r="BJ461" i="1"/>
  <c r="BJ256" i="1"/>
  <c r="BJ199" i="1"/>
  <c r="BJ178" i="1"/>
  <c r="BJ317" i="1"/>
  <c r="BJ455" i="1"/>
  <c r="BJ151" i="1"/>
  <c r="BJ405" i="1"/>
  <c r="BJ83" i="1"/>
  <c r="BJ255" i="1"/>
  <c r="BJ401" i="1"/>
  <c r="BJ433" i="1"/>
  <c r="BJ218" i="1"/>
  <c r="BJ58" i="1"/>
  <c r="BJ410" i="1"/>
  <c r="BJ214" i="1"/>
  <c r="BJ291" i="1"/>
  <c r="BJ438" i="1"/>
  <c r="BJ2" i="1"/>
  <c r="BJ112" i="1"/>
  <c r="BJ440" i="1"/>
  <c r="BJ244" i="1"/>
  <c r="BJ175" i="1"/>
  <c r="BJ166" i="1"/>
  <c r="BJ403" i="1"/>
  <c r="BJ429" i="1"/>
  <c r="BJ445" i="1"/>
  <c r="BJ150" i="1"/>
  <c r="BJ79" i="1"/>
  <c r="BJ46" i="1"/>
  <c r="BJ62" i="1"/>
  <c r="BJ127" i="1"/>
  <c r="BJ353" i="1"/>
  <c r="BJ313" i="1"/>
  <c r="BJ395" i="1"/>
  <c r="BJ31" i="1"/>
  <c r="BJ82" i="1"/>
  <c r="BJ76" i="1"/>
  <c r="BJ240" i="1"/>
  <c r="AX265" i="1"/>
  <c r="BJ16" i="1"/>
  <c r="BJ281" i="1"/>
  <c r="BJ229" i="1"/>
  <c r="BJ325" i="1"/>
  <c r="BJ451" i="1"/>
  <c r="BJ369" i="1"/>
  <c r="BJ36" i="1"/>
  <c r="BJ11" i="1"/>
  <c r="BJ249" i="1"/>
  <c r="BJ70" i="1"/>
  <c r="BJ257" i="1"/>
  <c r="BJ237" i="1"/>
  <c r="BJ269" i="1"/>
  <c r="BJ332" i="1"/>
  <c r="BJ93" i="1"/>
  <c r="BJ216" i="1"/>
  <c r="BJ427" i="1"/>
  <c r="BJ207" i="1"/>
  <c r="BJ188" i="1"/>
  <c r="BJ72" i="1"/>
  <c r="BJ272" i="1"/>
  <c r="BJ19" i="1"/>
  <c r="BJ157" i="1"/>
  <c r="BJ54" i="1"/>
  <c r="BJ392" i="1"/>
  <c r="BJ100" i="1"/>
  <c r="BJ174" i="1"/>
  <c r="BJ411" i="1"/>
  <c r="BJ30" i="1"/>
  <c r="BJ208" i="1"/>
  <c r="BJ38" i="1"/>
  <c r="BJ450" i="1"/>
  <c r="BJ143" i="1"/>
  <c r="BJ312" i="1"/>
  <c r="BJ398" i="1"/>
  <c r="BJ26" i="1"/>
  <c r="BJ383" i="1"/>
  <c r="BJ107" i="1"/>
  <c r="BJ279" i="1"/>
  <c r="BJ412" i="1"/>
  <c r="BJ42" i="1"/>
  <c r="BJ471" i="1"/>
  <c r="BJ204" i="1"/>
  <c r="BJ184" i="1"/>
  <c r="BJ213" i="1"/>
  <c r="BJ18" i="1"/>
  <c r="BJ296" i="1"/>
  <c r="BJ15" i="1"/>
  <c r="BJ402" i="1"/>
  <c r="BJ442" i="1"/>
  <c r="BJ27" i="1"/>
  <c r="BJ363" i="1"/>
  <c r="BJ126" i="1"/>
  <c r="BJ35" i="1"/>
  <c r="BJ55" i="1"/>
  <c r="BJ219" i="1"/>
  <c r="BJ477" i="1"/>
  <c r="BJ472" i="1"/>
  <c r="BJ464" i="1"/>
  <c r="BJ116" i="1"/>
  <c r="BJ307" i="1"/>
  <c r="BJ310" i="1"/>
  <c r="BJ276" i="1"/>
  <c r="BJ86" i="1"/>
  <c r="BJ286" i="1"/>
  <c r="BJ142" i="1"/>
  <c r="BJ459" i="1"/>
  <c r="BJ131" i="1"/>
  <c r="BJ4" i="1"/>
  <c r="BJ336" i="1"/>
  <c r="BJ96" i="1"/>
  <c r="BJ193" i="1"/>
  <c r="BJ198" i="1"/>
  <c r="BJ340" i="1"/>
  <c r="BJ407" i="1"/>
  <c r="BJ387" i="1"/>
  <c r="BJ432" i="1"/>
  <c r="BJ203" i="1"/>
  <c r="BJ328" i="1"/>
  <c r="BJ316" i="1"/>
  <c r="BJ148" i="1"/>
  <c r="BJ34" i="1"/>
  <c r="BJ393" i="1"/>
  <c r="BJ118" i="1"/>
  <c r="BJ425" i="1"/>
  <c r="BJ318" i="1"/>
  <c r="BJ466" i="1"/>
  <c r="BJ165" i="1"/>
  <c r="BJ260" i="1"/>
  <c r="BJ14" i="1"/>
  <c r="BJ338" i="1"/>
  <c r="BJ259" i="1"/>
  <c r="BJ117" i="1"/>
  <c r="BJ357" i="1"/>
  <c r="BJ439" i="1"/>
  <c r="BJ354" i="1"/>
  <c r="BJ278" i="1"/>
  <c r="BJ228" i="1"/>
  <c r="BJ460" i="1"/>
  <c r="BJ250" i="1"/>
  <c r="BJ372" i="1"/>
  <c r="BJ40" i="1"/>
  <c r="BJ51" i="1"/>
  <c r="BJ85" i="1"/>
  <c r="BJ319" i="1"/>
  <c r="BJ152" i="1"/>
  <c r="BJ124" i="1"/>
  <c r="BJ268" i="1"/>
  <c r="BJ343" i="1"/>
  <c r="BJ110" i="1"/>
  <c r="BJ349" i="1"/>
  <c r="BJ71" i="1"/>
  <c r="BJ246" i="1"/>
  <c r="BJ183" i="1"/>
  <c r="BJ465" i="1"/>
  <c r="BJ301" i="1"/>
  <c r="BJ234" i="1"/>
  <c r="BJ74" i="1"/>
  <c r="BJ443" i="1"/>
  <c r="BJ156" i="1"/>
  <c r="BJ212" i="1"/>
  <c r="BJ453" i="1"/>
  <c r="BJ339" i="1"/>
  <c r="BJ28" i="1"/>
  <c r="BJ371" i="1"/>
  <c r="BJ106" i="1"/>
  <c r="BJ109" i="1"/>
  <c r="BJ467" i="1"/>
  <c r="AY5" i="1"/>
  <c r="C27" i="10" s="1"/>
  <c r="BJ120" i="1"/>
  <c r="AZ3" i="1"/>
  <c r="D25" i="10" s="1"/>
  <c r="AY111" i="1"/>
  <c r="AX5" i="1"/>
  <c r="B27" i="10" s="1"/>
  <c r="AY6" i="1"/>
  <c r="C28" i="10" s="1"/>
  <c r="AZ5" i="1"/>
  <c r="D27" i="10" s="1"/>
  <c r="AZ6" i="1"/>
  <c r="D28" i="10" s="1"/>
  <c r="AY340" i="1"/>
  <c r="AY473" i="1"/>
  <c r="AY339" i="1"/>
  <c r="AX6" i="1"/>
  <c r="B28" i="10" s="1"/>
  <c r="AX77" i="1"/>
  <c r="B99" i="10" s="1"/>
  <c r="AZ381" i="1"/>
  <c r="BA381" i="1" s="1"/>
  <c r="AX2" i="1"/>
  <c r="B24" i="10" s="1"/>
  <c r="AY3" i="1"/>
  <c r="C25" i="10" s="1"/>
  <c r="AX3" i="1"/>
  <c r="B25" i="10" s="1"/>
  <c r="AZ2" i="1"/>
  <c r="AZ4" i="1"/>
  <c r="AY19" i="1"/>
  <c r="C41" i="10" s="1"/>
  <c r="AY78" i="1"/>
  <c r="C100" i="10" s="1"/>
  <c r="AY2" i="1"/>
  <c r="C24" i="10" s="1"/>
  <c r="AX169" i="1"/>
  <c r="BJ3" i="1"/>
  <c r="BJ5" i="1"/>
  <c r="AX4" i="1"/>
  <c r="B26" i="10" s="1"/>
  <c r="AY4" i="1"/>
  <c r="C26" i="10" s="1"/>
  <c r="AX294" i="1"/>
  <c r="AZ200" i="1"/>
  <c r="BA200" i="1" s="1"/>
  <c r="AZ252" i="1"/>
  <c r="BA252" i="1" s="1"/>
  <c r="AZ421" i="1"/>
  <c r="BA421" i="1" s="1"/>
  <c r="AX356" i="1"/>
  <c r="AZ206" i="1"/>
  <c r="BA206" i="1" s="1"/>
  <c r="AX334" i="1"/>
  <c r="AZ45" i="1"/>
  <c r="D67" i="10" s="1"/>
  <c r="AZ139" i="1"/>
  <c r="BA139" i="1" s="1"/>
  <c r="AX125" i="1"/>
  <c r="AY60" i="1"/>
  <c r="C82" i="10" s="1"/>
  <c r="AZ220" i="1"/>
  <c r="BA220" i="1" s="1"/>
  <c r="AZ393" i="1"/>
  <c r="BA393" i="1" s="1"/>
  <c r="AX231" i="1"/>
  <c r="AZ81" i="1"/>
  <c r="BA81" i="1" s="1"/>
  <c r="AZ130" i="1"/>
  <c r="BA130" i="1" s="1"/>
  <c r="AY37" i="1"/>
  <c r="C59" i="10" s="1"/>
  <c r="AY233" i="1"/>
  <c r="AX252" i="1"/>
  <c r="AY371" i="1"/>
  <c r="AX173" i="1"/>
  <c r="AZ53" i="1"/>
  <c r="D75" i="10" s="1"/>
  <c r="AZ87" i="1"/>
  <c r="BA87" i="1" s="1"/>
  <c r="AX370" i="1"/>
  <c r="AZ132" i="1"/>
  <c r="BA132" i="1" s="1"/>
  <c r="AY102" i="1"/>
  <c r="AZ362" i="1"/>
  <c r="BA362" i="1" s="1"/>
  <c r="AY64" i="1"/>
  <c r="C86" i="10" s="1"/>
  <c r="AX96" i="1"/>
  <c r="AX460" i="1"/>
  <c r="AY168" i="1"/>
  <c r="AZ427" i="1"/>
  <c r="BA427" i="1" s="1"/>
  <c r="AX228" i="1"/>
  <c r="AY428" i="1"/>
  <c r="AY324" i="1"/>
  <c r="AX16" i="1"/>
  <c r="B38" i="10" s="1"/>
  <c r="AY31" i="1"/>
  <c r="C53" i="10" s="1"/>
  <c r="AY176" i="1"/>
  <c r="AY91" i="1"/>
  <c r="AY434" i="1"/>
  <c r="AY414" i="1"/>
  <c r="AX56" i="1"/>
  <c r="B78" i="10" s="1"/>
  <c r="AX430" i="1"/>
  <c r="AY113" i="1"/>
  <c r="AZ218" i="1"/>
  <c r="BA218" i="1" s="1"/>
  <c r="AZ268" i="1"/>
  <c r="BA268" i="1" s="1"/>
  <c r="AY331" i="1"/>
  <c r="AX440" i="1"/>
  <c r="AZ160" i="1"/>
  <c r="BA160" i="1" s="1"/>
  <c r="AY227" i="1"/>
  <c r="AX35" i="1"/>
  <c r="B57" i="10" s="1"/>
  <c r="AX380" i="1"/>
  <c r="AX437" i="1"/>
  <c r="AY355" i="1"/>
  <c r="AY290" i="1"/>
  <c r="AX136" i="1"/>
  <c r="AX404" i="1"/>
  <c r="AY281" i="1"/>
  <c r="AY260" i="1"/>
  <c r="AX396" i="1"/>
  <c r="AX229" i="1"/>
  <c r="AX326" i="1"/>
  <c r="AY226" i="1"/>
  <c r="AX105" i="1"/>
  <c r="AZ144" i="1"/>
  <c r="BA144" i="1" s="1"/>
  <c r="AX67" i="1"/>
  <c r="B89" i="10" s="1"/>
  <c r="AY225" i="1"/>
  <c r="AY350" i="1"/>
  <c r="AZ433" i="1"/>
  <c r="BA433" i="1" s="1"/>
  <c r="AY123" i="1"/>
  <c r="AY222" i="1"/>
  <c r="AY15" i="1"/>
  <c r="C37" i="10" s="1"/>
  <c r="AZ288" i="1"/>
  <c r="BA288" i="1" s="1"/>
  <c r="AZ464" i="1"/>
  <c r="BA464" i="1" s="1"/>
  <c r="AX388" i="1"/>
  <c r="AY294" i="1"/>
  <c r="AZ86" i="1"/>
  <c r="BA86" i="1" s="1"/>
  <c r="AZ239" i="1"/>
  <c r="BA239" i="1" s="1"/>
  <c r="AZ186" i="1"/>
  <c r="BA186" i="1" s="1"/>
  <c r="AZ226" i="1"/>
  <c r="BA226" i="1" s="1"/>
  <c r="AX300" i="1"/>
  <c r="AY249" i="1"/>
  <c r="AZ175" i="1"/>
  <c r="BA175" i="1" s="1"/>
  <c r="AZ210" i="1"/>
  <c r="BA210" i="1" s="1"/>
  <c r="AZ88" i="1"/>
  <c r="BA88" i="1" s="1"/>
  <c r="AY251" i="1"/>
  <c r="AZ194" i="1"/>
  <c r="BA194" i="1" s="1"/>
  <c r="AZ349" i="1"/>
  <c r="BA349" i="1" s="1"/>
  <c r="AX371" i="1"/>
  <c r="AY161" i="1"/>
  <c r="AZ402" i="1"/>
  <c r="BA402" i="1" s="1"/>
  <c r="AX409" i="1"/>
  <c r="AX342" i="1"/>
  <c r="AX150" i="1"/>
  <c r="AY16" i="1"/>
  <c r="C38" i="10" s="1"/>
  <c r="AX420" i="1"/>
  <c r="AX297" i="1"/>
  <c r="AY255" i="1"/>
  <c r="AX143" i="1"/>
  <c r="AZ179" i="1"/>
  <c r="BA179" i="1" s="1"/>
  <c r="AZ449" i="1"/>
  <c r="BA449" i="1" s="1"/>
  <c r="AZ124" i="1"/>
  <c r="BA124" i="1" s="1"/>
  <c r="AX466" i="1"/>
  <c r="AX232" i="1"/>
  <c r="AZ216" i="1"/>
  <c r="BA216" i="1" s="1"/>
  <c r="AZ314" i="1"/>
  <c r="BA314" i="1" s="1"/>
  <c r="AY268" i="1"/>
  <c r="AX60" i="1"/>
  <c r="B82" i="10" s="1"/>
  <c r="AX453" i="1"/>
  <c r="AZ432" i="1"/>
  <c r="BA432" i="1" s="1"/>
  <c r="AX310" i="1"/>
  <c r="AY399" i="1"/>
  <c r="AZ72" i="1"/>
  <c r="D94" i="10" s="1"/>
  <c r="AY405" i="1"/>
  <c r="AZ397" i="1"/>
  <c r="BA397" i="1" s="1"/>
  <c r="AY90" i="1"/>
  <c r="AX107" i="1"/>
  <c r="AZ439" i="1"/>
  <c r="BA439" i="1" s="1"/>
  <c r="AZ375" i="1"/>
  <c r="BA375" i="1" s="1"/>
  <c r="AZ457" i="1"/>
  <c r="BA457" i="1" s="1"/>
  <c r="AX9" i="1"/>
  <c r="B31" i="10" s="1"/>
  <c r="AZ33" i="1"/>
  <c r="D55" i="10" s="1"/>
  <c r="AX344" i="1"/>
  <c r="AZ109" i="1"/>
  <c r="BA109" i="1" s="1"/>
  <c r="AZ373" i="1"/>
  <c r="BA373" i="1" s="1"/>
  <c r="AX269" i="1"/>
  <c r="AY353" i="1"/>
  <c r="AZ177" i="1"/>
  <c r="BA177" i="1" s="1"/>
  <c r="AX220" i="1"/>
  <c r="AX302" i="1"/>
  <c r="AX42" i="1"/>
  <c r="B64" i="10" s="1"/>
  <c r="AY203" i="1"/>
  <c r="AZ322" i="1"/>
  <c r="BA322" i="1" s="1"/>
  <c r="AY427" i="1"/>
  <c r="AY383" i="1"/>
  <c r="AZ66" i="1"/>
  <c r="AY147" i="1"/>
  <c r="AY317" i="1"/>
  <c r="AY108" i="1"/>
  <c r="AX101" i="1"/>
  <c r="AZ296" i="1"/>
  <c r="BA296" i="1" s="1"/>
  <c r="AZ9" i="1"/>
  <c r="D31" i="10" s="1"/>
  <c r="AX41" i="1"/>
  <c r="B63" i="10" s="1"/>
  <c r="AY166" i="1"/>
  <c r="AZ151" i="1"/>
  <c r="BA151" i="1" s="1"/>
  <c r="AZ182" i="1"/>
  <c r="BA182" i="1" s="1"/>
  <c r="AZ338" i="1"/>
  <c r="BA338" i="1" s="1"/>
  <c r="AX51" i="1"/>
  <c r="B73" i="10" s="1"/>
  <c r="AX277" i="1"/>
  <c r="AY266" i="1"/>
  <c r="AZ101" i="1"/>
  <c r="BA101" i="1" s="1"/>
  <c r="AZ319" i="1"/>
  <c r="BA319" i="1" s="1"/>
  <c r="AY287" i="1"/>
  <c r="AY280" i="1"/>
  <c r="AY447" i="1"/>
  <c r="AX43" i="1"/>
  <c r="B65" i="10" s="1"/>
  <c r="AY74" i="1"/>
  <c r="C96" i="10" s="1"/>
  <c r="AY369" i="1"/>
  <c r="AX47" i="1"/>
  <c r="B69" i="10" s="1"/>
  <c r="AY162" i="1"/>
  <c r="AZ193" i="1"/>
  <c r="BA193" i="1" s="1"/>
  <c r="AX438" i="1"/>
  <c r="AX289" i="1"/>
  <c r="AZ399" i="1"/>
  <c r="BA399" i="1" s="1"/>
  <c r="AX258" i="1"/>
  <c r="AY158" i="1"/>
  <c r="AZ466" i="1"/>
  <c r="BA466" i="1" s="1"/>
  <c r="AZ368" i="1"/>
  <c r="BA368" i="1" s="1"/>
  <c r="AX106" i="1"/>
  <c r="AX432" i="1"/>
  <c r="AY156" i="1"/>
  <c r="AY356" i="1"/>
  <c r="AX148" i="1"/>
  <c r="AX273" i="1"/>
  <c r="AX166" i="1"/>
  <c r="AZ46" i="1"/>
  <c r="AY83" i="1"/>
  <c r="AX182" i="1"/>
  <c r="AZ408" i="1"/>
  <c r="BA408" i="1" s="1"/>
  <c r="AZ444" i="1"/>
  <c r="BA444" i="1" s="1"/>
  <c r="AZ321" i="1"/>
  <c r="BA321" i="1" s="1"/>
  <c r="AX464" i="1"/>
  <c r="AY155" i="1"/>
  <c r="AZ184" i="1"/>
  <c r="BA184" i="1" s="1"/>
  <c r="AZ291" i="1"/>
  <c r="BA291" i="1" s="1"/>
  <c r="AX397" i="1"/>
  <c r="AX285" i="1"/>
  <c r="AY443" i="1"/>
  <c r="AX399" i="1"/>
  <c r="AX283" i="1"/>
  <c r="AZ366" i="1"/>
  <c r="BA366" i="1" s="1"/>
  <c r="AZ418" i="1"/>
  <c r="BA418" i="1" s="1"/>
  <c r="AZ197" i="1"/>
  <c r="BA197" i="1" s="1"/>
  <c r="AZ272" i="1"/>
  <c r="BA272" i="1" s="1"/>
  <c r="AX391" i="1"/>
  <c r="AY431" i="1"/>
  <c r="AY175" i="1"/>
  <c r="AZ468" i="1"/>
  <c r="BA468" i="1" s="1"/>
  <c r="AY56" i="1"/>
  <c r="C78" i="10" s="1"/>
  <c r="AZ455" i="1"/>
  <c r="BA455" i="1" s="1"/>
  <c r="AY242" i="1"/>
  <c r="AY285" i="1"/>
  <c r="AX68" i="1"/>
  <c r="B90" i="10" s="1"/>
  <c r="AY8" i="1"/>
  <c r="C30" i="10" s="1"/>
  <c r="AY77" i="1"/>
  <c r="C99" i="10" s="1"/>
  <c r="AX226" i="1"/>
  <c r="AZ326" i="1"/>
  <c r="BA326" i="1" s="1"/>
  <c r="AY262" i="1"/>
  <c r="AY245" i="1"/>
  <c r="AZ189" i="1"/>
  <c r="BA189" i="1" s="1"/>
  <c r="AY213" i="1"/>
  <c r="AZ271" i="1"/>
  <c r="BA271" i="1" s="1"/>
  <c r="AZ92" i="1"/>
  <c r="BA92" i="1" s="1"/>
  <c r="AZ286" i="1"/>
  <c r="BA286" i="1" s="1"/>
  <c r="AX249" i="1"/>
  <c r="AX234" i="1"/>
  <c r="AX217" i="1"/>
  <c r="AZ172" i="1"/>
  <c r="BA172" i="1" s="1"/>
  <c r="AY252" i="1"/>
  <c r="AZ52" i="1"/>
  <c r="D74" i="10" s="1"/>
  <c r="AX319" i="1"/>
  <c r="AZ20" i="1"/>
  <c r="D42" i="10" s="1"/>
  <c r="AZ410" i="1"/>
  <c r="BA410" i="1" s="1"/>
  <c r="AZ463" i="1"/>
  <c r="BA463" i="1" s="1"/>
  <c r="AY182" i="1"/>
  <c r="AY445" i="1"/>
  <c r="AZ313" i="1"/>
  <c r="BA313" i="1" s="1"/>
  <c r="AY190" i="1"/>
  <c r="AY358" i="1"/>
  <c r="AY180" i="1"/>
  <c r="AX147" i="1"/>
  <c r="AY391" i="1"/>
  <c r="AX307" i="1"/>
  <c r="AY93" i="1"/>
  <c r="AY35" i="1"/>
  <c r="C57" i="10" s="1"/>
  <c r="AZ240" i="1"/>
  <c r="BA240" i="1" s="1"/>
  <c r="AZ345" i="1"/>
  <c r="BA345" i="1" s="1"/>
  <c r="AZ308" i="1"/>
  <c r="BA308" i="1" s="1"/>
  <c r="AX365" i="1"/>
  <c r="AY138" i="1"/>
  <c r="AX427" i="1"/>
  <c r="AY284" i="1"/>
  <c r="AZ23" i="1"/>
  <c r="D45" i="10" s="1"/>
  <c r="AX116" i="1"/>
  <c r="AZ352" i="1"/>
  <c r="BA352" i="1" s="1"/>
  <c r="AX118" i="1"/>
  <c r="AY110" i="1"/>
  <c r="AX473" i="1"/>
  <c r="AY351" i="1"/>
  <c r="AX121" i="1"/>
  <c r="AY333" i="1"/>
  <c r="AZ67" i="1"/>
  <c r="D89" i="10" s="1"/>
  <c r="AZ378" i="1"/>
  <c r="BA378" i="1" s="1"/>
  <c r="AZ244" i="1"/>
  <c r="BA244" i="1" s="1"/>
  <c r="AY472" i="1"/>
  <c r="AZ311" i="1"/>
  <c r="BA311" i="1" s="1"/>
  <c r="AZ212" i="1"/>
  <c r="BA212" i="1" s="1"/>
  <c r="AZ104" i="1"/>
  <c r="BA104" i="1" s="1"/>
  <c r="AX465" i="1"/>
  <c r="AX329" i="1"/>
  <c r="AX177" i="1"/>
  <c r="AZ443" i="1"/>
  <c r="BA443" i="1" s="1"/>
  <c r="AX320" i="1"/>
  <c r="AZ347" i="1"/>
  <c r="BA347" i="1" s="1"/>
  <c r="AX86" i="1"/>
  <c r="AY88" i="1"/>
  <c r="AX104" i="1"/>
  <c r="AY295" i="1"/>
  <c r="AZ404" i="1"/>
  <c r="BA404" i="1" s="1"/>
  <c r="AY429" i="1"/>
  <c r="AY22" i="1"/>
  <c r="C44" i="10" s="1"/>
  <c r="AY59" i="1"/>
  <c r="C81" i="10" s="1"/>
  <c r="AY119" i="1"/>
  <c r="AX426" i="1"/>
  <c r="AX98" i="1"/>
  <c r="AY474" i="1"/>
  <c r="AY18" i="1"/>
  <c r="C40" i="10" s="1"/>
  <c r="AY43" i="1"/>
  <c r="C65" i="10" s="1"/>
  <c r="AZ203" i="1"/>
  <c r="BA203" i="1" s="1"/>
  <c r="AY211" i="1"/>
  <c r="AZ425" i="1"/>
  <c r="BA425" i="1" s="1"/>
  <c r="AZ13" i="1"/>
  <c r="D35" i="10" s="1"/>
  <c r="AZ233" i="1"/>
  <c r="BA233" i="1" s="1"/>
  <c r="AZ339" i="1"/>
  <c r="BA339" i="1" s="1"/>
  <c r="AY451" i="1"/>
  <c r="AZ198" i="1"/>
  <c r="BA198" i="1" s="1"/>
  <c r="AY398" i="1"/>
  <c r="AY232" i="1"/>
  <c r="AY327" i="1"/>
  <c r="AX413" i="1"/>
  <c r="AY345" i="1"/>
  <c r="AZ377" i="1"/>
  <c r="BA377" i="1" s="1"/>
  <c r="AY69" i="1"/>
  <c r="C91" i="10" s="1"/>
  <c r="AX444" i="1"/>
  <c r="AY130" i="1"/>
  <c r="AZ51" i="1"/>
  <c r="D73" i="10" s="1"/>
  <c r="AY253" i="1"/>
  <c r="AX142" i="1"/>
  <c r="AX94" i="1"/>
  <c r="AX200" i="1"/>
  <c r="AX66" i="1"/>
  <c r="B88" i="10" s="1"/>
  <c r="AY277" i="1"/>
  <c r="AZ337" i="1"/>
  <c r="BA337" i="1" s="1"/>
  <c r="AY438" i="1"/>
  <c r="AY263" i="1"/>
  <c r="AX348" i="1"/>
  <c r="AX446" i="1"/>
  <c r="AX164" i="1"/>
  <c r="AY100" i="1"/>
  <c r="AZ249" i="1"/>
  <c r="BA249" i="1" s="1"/>
  <c r="AY39" i="1"/>
  <c r="C61" i="10" s="1"/>
  <c r="AZ209" i="1"/>
  <c r="BA209" i="1" s="1"/>
  <c r="AZ461" i="1"/>
  <c r="BA461" i="1" s="1"/>
  <c r="AX367" i="1"/>
  <c r="AX224" i="1"/>
  <c r="AZ50" i="1"/>
  <c r="D72" i="10" s="1"/>
  <c r="AX463" i="1"/>
  <c r="AZ7" i="1"/>
  <c r="D29" i="10" s="1"/>
  <c r="AZ420" i="1"/>
  <c r="BA420" i="1" s="1"/>
  <c r="AX349" i="1"/>
  <c r="AX247" i="1"/>
  <c r="AX313" i="1"/>
  <c r="AY92" i="1"/>
  <c r="AY42" i="1"/>
  <c r="C64" i="10" s="1"/>
  <c r="AX477" i="1"/>
  <c r="AY57" i="1"/>
  <c r="C79" i="10" s="1"/>
  <c r="AY61" i="1"/>
  <c r="C83" i="10" s="1"/>
  <c r="AY24" i="1"/>
  <c r="C46" i="10" s="1"/>
  <c r="AY105" i="1"/>
  <c r="AY86" i="1"/>
  <c r="AX390" i="1"/>
  <c r="AX395" i="1"/>
  <c r="AZ79" i="1"/>
  <c r="BA79" i="1" s="1"/>
  <c r="AZ276" i="1"/>
  <c r="BA276" i="1" s="1"/>
  <c r="AY261" i="1"/>
  <c r="AY254" i="1"/>
  <c r="AX241" i="1"/>
  <c r="AZ342" i="1"/>
  <c r="BA342" i="1" s="1"/>
  <c r="AY338" i="1"/>
  <c r="AX76" i="1"/>
  <c r="B98" i="10" s="1"/>
  <c r="AY80" i="1"/>
  <c r="AY247" i="1"/>
  <c r="AY279" i="1"/>
  <c r="AX384" i="1"/>
  <c r="AZ462" i="1"/>
  <c r="BA462" i="1" s="1"/>
  <c r="AX189" i="1"/>
  <c r="AY320" i="1"/>
  <c r="AY217" i="1"/>
  <c r="AX245" i="1"/>
  <c r="AZ192" i="1"/>
  <c r="BA192" i="1" s="1"/>
  <c r="AZ469" i="1"/>
  <c r="BA469" i="1" s="1"/>
  <c r="AZ217" i="1"/>
  <c r="BA217" i="1" s="1"/>
  <c r="AX442" i="1"/>
  <c r="AY202" i="1"/>
  <c r="AZ405" i="1"/>
  <c r="BA405" i="1" s="1"/>
  <c r="AY316" i="1"/>
  <c r="AZ453" i="1"/>
  <c r="BA453" i="1" s="1"/>
  <c r="AY125" i="1"/>
  <c r="AX347" i="1"/>
  <c r="AY374" i="1"/>
  <c r="AX102" i="1"/>
  <c r="AX306" i="1"/>
  <c r="AY220" i="1"/>
  <c r="AY348" i="1"/>
  <c r="AX185" i="1"/>
  <c r="AZ434" i="1"/>
  <c r="BA434" i="1" s="1"/>
  <c r="AZ312" i="1"/>
  <c r="BA312" i="1" s="1"/>
  <c r="AZ227" i="1"/>
  <c r="BA227" i="1" s="1"/>
  <c r="AY129" i="1"/>
  <c r="AZ215" i="1"/>
  <c r="BA215" i="1" s="1"/>
  <c r="AX89" i="1"/>
  <c r="AX436" i="1"/>
  <c r="AX448" i="1"/>
  <c r="AX74" i="1"/>
  <c r="B96" i="10" s="1"/>
  <c r="AY300" i="1"/>
  <c r="AZ129" i="1"/>
  <c r="BA129" i="1" s="1"/>
  <c r="AY46" i="1"/>
  <c r="C68" i="10" s="1"/>
  <c r="AY409" i="1"/>
  <c r="AY131" i="1"/>
  <c r="AY346" i="1"/>
  <c r="AZ26" i="1"/>
  <c r="D48" i="10" s="1"/>
  <c r="AZ221" i="1"/>
  <c r="BA221" i="1" s="1"/>
  <c r="AX305" i="1"/>
  <c r="AX351" i="1"/>
  <c r="AY224" i="1"/>
  <c r="AY241" i="1"/>
  <c r="AZ474" i="1"/>
  <c r="BA474" i="1" s="1"/>
  <c r="AZ153" i="1"/>
  <c r="BA153" i="1" s="1"/>
  <c r="AY150" i="1"/>
  <c r="AZ406" i="1"/>
  <c r="BA406" i="1" s="1"/>
  <c r="AY172" i="1"/>
  <c r="AZ167" i="1"/>
  <c r="BA167" i="1" s="1"/>
  <c r="AZ154" i="1"/>
  <c r="BA154" i="1" s="1"/>
  <c r="AY452" i="1"/>
  <c r="AY197" i="1"/>
  <c r="AZ96" i="1"/>
  <c r="BA96" i="1" s="1"/>
  <c r="AZ292" i="1"/>
  <c r="BA292" i="1" s="1"/>
  <c r="AX212" i="1"/>
  <c r="AZ334" i="1"/>
  <c r="BA334" i="1" s="1"/>
  <c r="AZ403" i="1"/>
  <c r="BA403" i="1" s="1"/>
  <c r="AZ343" i="1"/>
  <c r="BA343" i="1" s="1"/>
  <c r="AX21" i="1"/>
  <c r="B43" i="10" s="1"/>
  <c r="AZ126" i="1"/>
  <c r="BA126" i="1" s="1"/>
  <c r="AX366" i="1"/>
  <c r="AY248" i="1"/>
  <c r="AX127" i="1"/>
  <c r="AX286" i="1"/>
  <c r="AX126" i="1"/>
  <c r="AZ232" i="1"/>
  <c r="BA232" i="1" s="1"/>
  <c r="AY199" i="1"/>
  <c r="AY379" i="1"/>
  <c r="AZ76" i="1"/>
  <c r="D98" i="10" s="1"/>
  <c r="AX138" i="1"/>
  <c r="AZ363" i="1"/>
  <c r="BA363" i="1" s="1"/>
  <c r="AZ122" i="1"/>
  <c r="BA122" i="1" s="1"/>
  <c r="AZ78" i="1"/>
  <c r="D100" i="10" s="1"/>
  <c r="AX251" i="1"/>
  <c r="AX405" i="1"/>
  <c r="AX360" i="1"/>
  <c r="AX330" i="1"/>
  <c r="AY298" i="1"/>
  <c r="AZ279" i="1"/>
  <c r="BA279" i="1" s="1"/>
  <c r="AX357" i="1"/>
  <c r="AZ83" i="1"/>
  <c r="BA83" i="1" s="1"/>
  <c r="AZ383" i="1"/>
  <c r="BA383" i="1" s="1"/>
  <c r="AY159" i="1"/>
  <c r="AZ141" i="1"/>
  <c r="BA141" i="1" s="1"/>
  <c r="AZ48" i="1"/>
  <c r="D70" i="10" s="1"/>
  <c r="AY270" i="1"/>
  <c r="AX54" i="1"/>
  <c r="B76" i="10" s="1"/>
  <c r="AY305" i="1"/>
  <c r="AZ297" i="1"/>
  <c r="BA297" i="1" s="1"/>
  <c r="AZ183" i="1"/>
  <c r="BA183" i="1" s="1"/>
  <c r="AX29" i="1"/>
  <c r="B51" i="10" s="1"/>
  <c r="AZ28" i="1"/>
  <c r="D50" i="10" s="1"/>
  <c r="AZ269" i="1"/>
  <c r="BA269" i="1" s="1"/>
  <c r="AY116" i="1"/>
  <c r="AZ181" i="1"/>
  <c r="BA181" i="1" s="1"/>
  <c r="AX280" i="1"/>
  <c r="AY318" i="1"/>
  <c r="AZ187" i="1"/>
  <c r="BA187" i="1" s="1"/>
  <c r="AZ386" i="1"/>
  <c r="BA386" i="1" s="1"/>
  <c r="AZ255" i="1"/>
  <c r="BA255" i="1" s="1"/>
  <c r="AZ316" i="1"/>
  <c r="BA316" i="1" s="1"/>
  <c r="AZ25" i="1"/>
  <c r="D47" i="10" s="1"/>
  <c r="AY278" i="1"/>
  <c r="AX144" i="1"/>
  <c r="AX354" i="1"/>
  <c r="AX205" i="1"/>
  <c r="AZ199" i="1"/>
  <c r="BA199" i="1" s="1"/>
  <c r="AX267" i="1"/>
  <c r="AX36" i="1"/>
  <c r="B58" i="10" s="1"/>
  <c r="AZ207" i="1"/>
  <c r="BA207" i="1" s="1"/>
  <c r="AY66" i="1"/>
  <c r="C88" i="10" s="1"/>
  <c r="AZ335" i="1"/>
  <c r="BA335" i="1" s="1"/>
  <c r="AZ367" i="1"/>
  <c r="BA367" i="1" s="1"/>
  <c r="AY153" i="1"/>
  <c r="AZ465" i="1"/>
  <c r="BA465" i="1" s="1"/>
  <c r="AZ128" i="1"/>
  <c r="BA128" i="1" s="1"/>
  <c r="AZ277" i="1"/>
  <c r="BA277" i="1" s="1"/>
  <c r="AZ149" i="1"/>
  <c r="BA149" i="1" s="1"/>
  <c r="AX292" i="1"/>
  <c r="AX250" i="1"/>
  <c r="AY271" i="1"/>
  <c r="AX159" i="1"/>
  <c r="AX158" i="1"/>
  <c r="AY126" i="1"/>
  <c r="AZ36" i="1"/>
  <c r="D58" i="10" s="1"/>
  <c r="AX364" i="1"/>
  <c r="AX26" i="1"/>
  <c r="B48" i="10" s="1"/>
  <c r="AY62" i="1"/>
  <c r="C84" i="10" s="1"/>
  <c r="AZ442" i="1"/>
  <c r="BA442" i="1" s="1"/>
  <c r="AX59" i="1"/>
  <c r="B81" i="10" s="1"/>
  <c r="AZ94" i="1"/>
  <c r="BA94" i="1" s="1"/>
  <c r="AX295" i="1"/>
  <c r="AY360" i="1"/>
  <c r="AY12" i="1"/>
  <c r="C34" i="10" s="1"/>
  <c r="AX146" i="1"/>
  <c r="AZ166" i="1"/>
  <c r="BA166" i="1" s="1"/>
  <c r="AX410" i="1"/>
  <c r="AX103" i="1"/>
  <c r="AZ90" i="1"/>
  <c r="BA90" i="1" s="1"/>
  <c r="AY448" i="1"/>
  <c r="AX340" i="1"/>
  <c r="AY450" i="1"/>
  <c r="AX311" i="1"/>
  <c r="AY11" i="1"/>
  <c r="C33" i="10" s="1"/>
  <c r="AZ133" i="1"/>
  <c r="BA133" i="1" s="1"/>
  <c r="AZ62" i="1"/>
  <c r="D84" i="10" s="1"/>
  <c r="AZ168" i="1"/>
  <c r="BA168" i="1" s="1"/>
  <c r="AY71" i="1"/>
  <c r="C93" i="10" s="1"/>
  <c r="AZ266" i="1"/>
  <c r="BA266" i="1" s="1"/>
  <c r="AZ246" i="1"/>
  <c r="BA246" i="1" s="1"/>
  <c r="AZ331" i="1"/>
  <c r="BA331" i="1" s="1"/>
  <c r="AX238" i="1"/>
  <c r="AX133" i="1"/>
  <c r="AX135" i="1"/>
  <c r="AY424" i="1"/>
  <c r="AY179" i="1"/>
  <c r="AZ447" i="1"/>
  <c r="BA447" i="1" s="1"/>
  <c r="AX168" i="1"/>
  <c r="AY230" i="1"/>
  <c r="AZ369" i="1"/>
  <c r="BA369" i="1" s="1"/>
  <c r="AZ333" i="1"/>
  <c r="BA333" i="1" s="1"/>
  <c r="AZ120" i="1"/>
  <c r="BA120" i="1" s="1"/>
  <c r="AX218" i="1"/>
  <c r="AX264" i="1"/>
  <c r="AZ161" i="1"/>
  <c r="BA161" i="1" s="1"/>
  <c r="AZ394" i="1"/>
  <c r="BA394" i="1" s="1"/>
  <c r="AY352" i="1"/>
  <c r="AX431" i="1"/>
  <c r="AX387" i="1"/>
  <c r="AZ97" i="1"/>
  <c r="BA97" i="1" s="1"/>
  <c r="AZ116" i="1"/>
  <c r="BA116" i="1" s="1"/>
  <c r="AZ423" i="1"/>
  <c r="BA423" i="1" s="1"/>
  <c r="AX373" i="1"/>
  <c r="AY357" i="1"/>
  <c r="AY463" i="1"/>
  <c r="AX274" i="1"/>
  <c r="AX62" i="1"/>
  <c r="B84" i="10" s="1"/>
  <c r="AX418" i="1"/>
  <c r="AY84" i="1"/>
  <c r="AX223" i="1"/>
  <c r="AY200" i="1"/>
  <c r="AX131" i="1"/>
  <c r="AZ293" i="1"/>
  <c r="BA293" i="1" s="1"/>
  <c r="AX429" i="1"/>
  <c r="AZ165" i="1"/>
  <c r="BA165" i="1" s="1"/>
  <c r="AZ131" i="1"/>
  <c r="BA131" i="1" s="1"/>
  <c r="AX211" i="1"/>
  <c r="AY330" i="1"/>
  <c r="AY465" i="1"/>
  <c r="AX417" i="1"/>
  <c r="AX130" i="1"/>
  <c r="AY114" i="1"/>
  <c r="AY476" i="1"/>
  <c r="AZ264" i="1"/>
  <c r="BA264" i="1" s="1"/>
  <c r="AY234" i="1"/>
  <c r="AX315" i="1"/>
  <c r="AX385" i="1"/>
  <c r="AY309" i="1"/>
  <c r="AZ148" i="1"/>
  <c r="BA148" i="1" s="1"/>
  <c r="AZ69" i="1"/>
  <c r="D91" i="10" s="1"/>
  <c r="AZ105" i="1"/>
  <c r="BA105" i="1" s="1"/>
  <c r="AX209" i="1"/>
  <c r="AZ450" i="1"/>
  <c r="BA450" i="1" s="1"/>
  <c r="AY32" i="1"/>
  <c r="C54" i="10" s="1"/>
  <c r="AX119" i="1"/>
  <c r="AY142" i="1"/>
  <c r="AX215" i="1"/>
  <c r="AX157" i="1"/>
  <c r="AX421" i="1"/>
  <c r="AZ176" i="1"/>
  <c r="BA176" i="1" s="1"/>
  <c r="AX312" i="1"/>
  <c r="AY98" i="1"/>
  <c r="AX230" i="1"/>
  <c r="AY239" i="1"/>
  <c r="AY186" i="1"/>
  <c r="AX145" i="1"/>
  <c r="AZ372" i="1"/>
  <c r="BA372" i="1" s="1"/>
  <c r="AZ332" i="1"/>
  <c r="BA332" i="1" s="1"/>
  <c r="AY386" i="1"/>
  <c r="AZ159" i="1"/>
  <c r="BA159" i="1" s="1"/>
  <c r="AX412" i="1"/>
  <c r="AZ379" i="1"/>
  <c r="BA379" i="1" s="1"/>
  <c r="AX39" i="1"/>
  <c r="B61" i="10" s="1"/>
  <c r="AX328" i="1"/>
  <c r="AZ471" i="1"/>
  <c r="BA471" i="1" s="1"/>
  <c r="AX153" i="1"/>
  <c r="AX109" i="1"/>
  <c r="AY25" i="1"/>
  <c r="C47" i="10" s="1"/>
  <c r="AX88" i="1"/>
  <c r="AZ117" i="1"/>
  <c r="BA117" i="1" s="1"/>
  <c r="AZ307" i="1"/>
  <c r="BA307" i="1" s="1"/>
  <c r="AX239" i="1"/>
  <c r="AX160" i="1"/>
  <c r="AX180" i="1"/>
  <c r="AY382" i="1"/>
  <c r="AY359" i="1"/>
  <c r="AX303" i="1"/>
  <c r="AY408" i="1"/>
  <c r="AY195" i="1"/>
  <c r="AX174" i="1"/>
  <c r="AY470" i="1"/>
  <c r="AX244" i="1"/>
  <c r="AY412" i="1"/>
  <c r="AY14" i="1"/>
  <c r="C36" i="10" s="1"/>
  <c r="AZ174" i="1"/>
  <c r="BA174" i="1" s="1"/>
  <c r="AX353" i="1"/>
  <c r="AZ265" i="1"/>
  <c r="BA265" i="1" s="1"/>
  <c r="AY395" i="1"/>
  <c r="AZ171" i="1"/>
  <c r="BA171" i="1" s="1"/>
  <c r="AY171" i="1"/>
  <c r="AZ284" i="1"/>
  <c r="BA284" i="1" s="1"/>
  <c r="AZ285" i="1"/>
  <c r="BA285" i="1" s="1"/>
  <c r="AX478" i="1"/>
  <c r="AZ303" i="1"/>
  <c r="BA303" i="1" s="1"/>
  <c r="AX423" i="1"/>
  <c r="AX451" i="1"/>
  <c r="AY420" i="1"/>
  <c r="AX462" i="1"/>
  <c r="AX335" i="1"/>
  <c r="AZ456" i="1"/>
  <c r="BA456" i="1" s="1"/>
  <c r="AX32" i="1"/>
  <c r="B54" i="10" s="1"/>
  <c r="AZ235" i="1"/>
  <c r="BA235" i="1" s="1"/>
  <c r="AY384" i="1"/>
  <c r="AZ437" i="1"/>
  <c r="BA437" i="1" s="1"/>
  <c r="AZ74" i="1"/>
  <c r="AZ317" i="1"/>
  <c r="BA317" i="1" s="1"/>
  <c r="AY430" i="1"/>
  <c r="AZ142" i="1"/>
  <c r="BA142" i="1" s="1"/>
  <c r="AZ295" i="1"/>
  <c r="BA295" i="1" s="1"/>
  <c r="AZ431" i="1"/>
  <c r="BA431" i="1" s="1"/>
  <c r="AY312" i="1"/>
  <c r="AY322" i="1"/>
  <c r="AY206" i="1"/>
  <c r="AY132" i="1"/>
  <c r="AZ414" i="1"/>
  <c r="BA414" i="1" s="1"/>
  <c r="AY235" i="1"/>
  <c r="AX151" i="1"/>
  <c r="AX266" i="1"/>
  <c r="AX163" i="1"/>
  <c r="AY336" i="1"/>
  <c r="AX203" i="1"/>
  <c r="AY375" i="1"/>
  <c r="AX91" i="1"/>
  <c r="AZ327" i="1"/>
  <c r="BA327" i="1" s="1"/>
  <c r="AX268" i="1"/>
  <c r="AY136" i="1"/>
  <c r="AZ315" i="1"/>
  <c r="BA315" i="1" s="1"/>
  <c r="AY137" i="1"/>
  <c r="AY7" i="1"/>
  <c r="C29" i="10" s="1"/>
  <c r="AZ282" i="1"/>
  <c r="BA282" i="1" s="1"/>
  <c r="AX358" i="1"/>
  <c r="AX243" i="1"/>
  <c r="AZ56" i="1"/>
  <c r="D78" i="10" s="1"/>
  <c r="AZ228" i="1"/>
  <c r="BA228" i="1" s="1"/>
  <c r="AZ341" i="1"/>
  <c r="BA341" i="1" s="1"/>
  <c r="AY347" i="1"/>
  <c r="AX206" i="1"/>
  <c r="AY238" i="1"/>
  <c r="AZ135" i="1"/>
  <c r="BA135" i="1" s="1"/>
  <c r="AY79" i="1"/>
  <c r="AZ470" i="1"/>
  <c r="BA470" i="1" s="1"/>
  <c r="AY372" i="1"/>
  <c r="AZ424" i="1"/>
  <c r="BA424" i="1" s="1"/>
  <c r="AX108" i="1"/>
  <c r="AX222" i="1"/>
  <c r="AZ231" i="1"/>
  <c r="BA231" i="1" s="1"/>
  <c r="AX31" i="1"/>
  <c r="B53" i="10" s="1"/>
  <c r="AX225" i="1"/>
  <c r="AZ355" i="1"/>
  <c r="BA355" i="1" s="1"/>
  <c r="AY45" i="1"/>
  <c r="C67" i="10" s="1"/>
  <c r="AY101" i="1"/>
  <c r="AZ140" i="1"/>
  <c r="BA140" i="1" s="1"/>
  <c r="AY418" i="1"/>
  <c r="AZ63" i="1"/>
  <c r="D85" i="10" s="1"/>
  <c r="AZ290" i="1"/>
  <c r="BA290" i="1" s="1"/>
  <c r="AY411" i="1"/>
  <c r="AY229" i="1"/>
  <c r="AY319" i="1"/>
  <c r="AZ64" i="1"/>
  <c r="D86" i="10" s="1"/>
  <c r="AZ305" i="1"/>
  <c r="BA305" i="1" s="1"/>
  <c r="AX15" i="1"/>
  <c r="B37" i="10" s="1"/>
  <c r="AZ358" i="1"/>
  <c r="BA358" i="1" s="1"/>
  <c r="AY145" i="1"/>
  <c r="AZ263" i="1"/>
  <c r="BA263" i="1" s="1"/>
  <c r="AZ260" i="1"/>
  <c r="BA260" i="1" s="1"/>
  <c r="AY446" i="1"/>
  <c r="AZ170" i="1"/>
  <c r="BA170" i="1" s="1"/>
  <c r="AX331" i="1"/>
  <c r="AX207" i="1"/>
  <c r="AZ281" i="1"/>
  <c r="BA281" i="1" s="1"/>
  <c r="AX291" i="1"/>
  <c r="AX401" i="1"/>
  <c r="AY334" i="1"/>
  <c r="AZ180" i="1"/>
  <c r="BA180" i="1" s="1"/>
  <c r="AZ145" i="1"/>
  <c r="BA145" i="1" s="1"/>
  <c r="AZ398" i="1"/>
  <c r="BA398" i="1" s="1"/>
  <c r="AX261" i="1"/>
  <c r="AY33" i="1"/>
  <c r="C55" i="10" s="1"/>
  <c r="AX48" i="1"/>
  <c r="B70" i="10" s="1"/>
  <c r="AX392" i="1"/>
  <c r="AX65" i="1"/>
  <c r="B87" i="10" s="1"/>
  <c r="AY301" i="1"/>
  <c r="AY121" i="1"/>
  <c r="AZ43" i="1"/>
  <c r="D65" i="10" s="1"/>
  <c r="AZ41" i="1"/>
  <c r="D63" i="10" s="1"/>
  <c r="AZ169" i="1"/>
  <c r="BA169" i="1" s="1"/>
  <c r="AX95" i="1"/>
  <c r="AZ82" i="1"/>
  <c r="BA82" i="1" s="1"/>
  <c r="AY148" i="1"/>
  <c r="AY367" i="1"/>
  <c r="AY406" i="1"/>
  <c r="AX359" i="1"/>
  <c r="AZ247" i="1"/>
  <c r="BA247" i="1" s="1"/>
  <c r="AZ70" i="1"/>
  <c r="D92" i="10" s="1"/>
  <c r="AZ384" i="1"/>
  <c r="BA384" i="1" s="1"/>
  <c r="AX40" i="1"/>
  <c r="B62" i="10" s="1"/>
  <c r="AY177" i="1"/>
  <c r="AY209" i="1"/>
  <c r="AX12" i="1"/>
  <c r="B34" i="10" s="1"/>
  <c r="AX254" i="1"/>
  <c r="AY134" i="1"/>
  <c r="AZ47" i="1"/>
  <c r="AX363" i="1"/>
  <c r="AZ324" i="1"/>
  <c r="BA324" i="1" s="1"/>
  <c r="AX202" i="1"/>
  <c r="AX78" i="1"/>
  <c r="B100" i="10" s="1"/>
  <c r="AY455" i="1"/>
  <c r="AY189" i="1"/>
  <c r="AZ34" i="1"/>
  <c r="AY362" i="1"/>
  <c r="AX467" i="1"/>
  <c r="AZ35" i="1"/>
  <c r="D57" i="10" s="1"/>
  <c r="AZ127" i="1"/>
  <c r="BA127" i="1" s="1"/>
  <c r="AZ280" i="1"/>
  <c r="BA280" i="1" s="1"/>
  <c r="AY228" i="1"/>
  <c r="AY337" i="1"/>
  <c r="AX114" i="1"/>
  <c r="AZ390" i="1"/>
  <c r="BA390" i="1" s="1"/>
  <c r="AX10" i="1"/>
  <c r="B32" i="10" s="1"/>
  <c r="AX93" i="1"/>
  <c r="AZ121" i="1"/>
  <c r="BA121" i="1" s="1"/>
  <c r="AZ77" i="1"/>
  <c r="D99" i="10" s="1"/>
  <c r="AZ89" i="1"/>
  <c r="BA89" i="1" s="1"/>
  <c r="AZ477" i="1"/>
  <c r="BA477" i="1" s="1"/>
  <c r="AX70" i="1"/>
  <c r="B92" i="10" s="1"/>
  <c r="AZ205" i="1"/>
  <c r="BA205" i="1" s="1"/>
  <c r="AY112" i="1"/>
  <c r="AY95" i="1"/>
  <c r="AY205" i="1"/>
  <c r="AX459" i="1"/>
  <c r="AY415" i="1"/>
  <c r="AZ304" i="1"/>
  <c r="BA304" i="1" s="1"/>
  <c r="AY342" i="1"/>
  <c r="AX338" i="1"/>
  <c r="AZ267" i="1"/>
  <c r="BA267" i="1" s="1"/>
  <c r="AZ211" i="1"/>
  <c r="BA211" i="1" s="1"/>
  <c r="AX393" i="1"/>
  <c r="AZ234" i="1"/>
  <c r="BA234" i="1" s="1"/>
  <c r="AZ157" i="1"/>
  <c r="BA157" i="1" s="1"/>
  <c r="AZ71" i="1"/>
  <c r="D93" i="10" s="1"/>
  <c r="AZ201" i="1"/>
  <c r="BA201" i="1" s="1"/>
  <c r="AY122" i="1"/>
  <c r="AY27" i="1"/>
  <c r="C49" i="10" s="1"/>
  <c r="AX316" i="1"/>
  <c r="AX242" i="1"/>
  <c r="AX362" i="1"/>
  <c r="AX372" i="1"/>
  <c r="AY160" i="1"/>
  <c r="AX156" i="1"/>
  <c r="AX24" i="1"/>
  <c r="B46" i="10" s="1"/>
  <c r="AY141" i="1"/>
  <c r="AZ204" i="1"/>
  <c r="BA204" i="1" s="1"/>
  <c r="AX284" i="1"/>
  <c r="AY361" i="1"/>
  <c r="AY117" i="1"/>
  <c r="AX406" i="1"/>
  <c r="AZ302" i="1"/>
  <c r="BA302" i="1" s="1"/>
  <c r="AY389" i="1"/>
  <c r="AY17" i="1"/>
  <c r="C39" i="10" s="1"/>
  <c r="AZ459" i="1"/>
  <c r="BA459" i="1" s="1"/>
  <c r="AY106" i="1"/>
  <c r="AY174" i="1"/>
  <c r="AZ119" i="1"/>
  <c r="BA119" i="1" s="1"/>
  <c r="AY378" i="1"/>
  <c r="AX461" i="1"/>
  <c r="AY188" i="1"/>
  <c r="AX85" i="1"/>
  <c r="AX64" i="1"/>
  <c r="B86" i="10" s="1"/>
  <c r="AX87" i="1"/>
  <c r="AZ185" i="1"/>
  <c r="BA185" i="1" s="1"/>
  <c r="AX49" i="1"/>
  <c r="B71" i="10" s="1"/>
  <c r="AY124" i="1"/>
  <c r="AZ270" i="1"/>
  <c r="BA270" i="1" s="1"/>
  <c r="AX325" i="1"/>
  <c r="AY70" i="1"/>
  <c r="C92" i="10" s="1"/>
  <c r="AZ24" i="1"/>
  <c r="D46" i="10" s="1"/>
  <c r="AY363" i="1"/>
  <c r="AY321" i="1"/>
  <c r="AZ123" i="1"/>
  <c r="BA123" i="1" s="1"/>
  <c r="AZ37" i="1"/>
  <c r="D59" i="10" s="1"/>
  <c r="AY218" i="1"/>
  <c r="AX318" i="1"/>
  <c r="AY435" i="1"/>
  <c r="AY421" i="1"/>
  <c r="AZ150" i="1"/>
  <c r="BA150" i="1" s="1"/>
  <c r="AZ152" i="1"/>
  <c r="BA152" i="1" s="1"/>
  <c r="AZ388" i="1"/>
  <c r="BA388" i="1" s="1"/>
  <c r="AY325" i="1"/>
  <c r="AY335" i="1"/>
  <c r="AY193" i="1"/>
  <c r="AX122" i="1"/>
  <c r="AX8" i="1"/>
  <c r="B30" i="10" s="1"/>
  <c r="AX19" i="1"/>
  <c r="B41" i="10" s="1"/>
  <c r="AY28" i="1"/>
  <c r="C50" i="10" s="1"/>
  <c r="AX190" i="1"/>
  <c r="AY72" i="1"/>
  <c r="C94" i="10" s="1"/>
  <c r="AZ134" i="1"/>
  <c r="BA134" i="1" s="1"/>
  <c r="AX271" i="1"/>
  <c r="AX18" i="1"/>
  <c r="B40" i="10" s="1"/>
  <c r="AY54" i="1"/>
  <c r="C76" i="10" s="1"/>
  <c r="AY237" i="1"/>
  <c r="AY381" i="1"/>
  <c r="AY139" i="1"/>
  <c r="AY9" i="1"/>
  <c r="C31" i="10" s="1"/>
  <c r="AX279" i="1"/>
  <c r="AX34" i="1"/>
  <c r="B56" i="10" s="1"/>
  <c r="AX317" i="1"/>
  <c r="AZ336" i="1"/>
  <c r="BA336" i="1" s="1"/>
  <c r="AY283" i="1"/>
  <c r="AY169" i="1"/>
  <c r="AX37" i="1"/>
  <c r="B59" i="10" s="1"/>
  <c r="AX161" i="1"/>
  <c r="AZ195" i="1"/>
  <c r="BA195" i="1" s="1"/>
  <c r="AZ208" i="1"/>
  <c r="BA208" i="1" s="1"/>
  <c r="AZ419" i="1"/>
  <c r="BA419" i="1" s="1"/>
  <c r="AX201" i="1"/>
  <c r="AX256" i="1"/>
  <c r="AX350" i="1"/>
  <c r="AZ18" i="1"/>
  <c r="AY240" i="1"/>
  <c r="AZ351" i="1"/>
  <c r="BA351" i="1" s="1"/>
  <c r="AX53" i="1"/>
  <c r="B75" i="10" s="1"/>
  <c r="AZ395" i="1"/>
  <c r="BA395" i="1" s="1"/>
  <c r="AX178" i="1"/>
  <c r="AY115" i="1"/>
  <c r="AX7" i="1"/>
  <c r="B29" i="10" s="1"/>
  <c r="AX456" i="1"/>
  <c r="AX272" i="1"/>
  <c r="AY128" i="1"/>
  <c r="AY196" i="1"/>
  <c r="AX377" i="1"/>
  <c r="AZ147" i="1"/>
  <c r="BA147" i="1" s="1"/>
  <c r="AX172" i="1"/>
  <c r="AY377" i="1"/>
  <c r="AZ361" i="1"/>
  <c r="BA361" i="1" s="1"/>
  <c r="AY181" i="1"/>
  <c r="AZ253" i="1"/>
  <c r="BA253" i="1" s="1"/>
  <c r="AZ374" i="1"/>
  <c r="BA374" i="1" s="1"/>
  <c r="AX213" i="1"/>
  <c r="AX449" i="1"/>
  <c r="AX361" i="1"/>
  <c r="AX474" i="1"/>
  <c r="AY96" i="1"/>
  <c r="AY244" i="1"/>
  <c r="AX428" i="1"/>
  <c r="AZ415" i="1"/>
  <c r="BA415" i="1" s="1"/>
  <c r="AY275" i="1"/>
  <c r="AX339" i="1"/>
  <c r="AX275" i="1"/>
  <c r="AY52" i="1"/>
  <c r="C74" i="10" s="1"/>
  <c r="AY170" i="1"/>
  <c r="AY192" i="1"/>
  <c r="AZ202" i="1"/>
  <c r="BA202" i="1" s="1"/>
  <c r="AY282" i="1"/>
  <c r="AY293" i="1"/>
  <c r="AX407" i="1"/>
  <c r="AX235" i="1"/>
  <c r="AZ467" i="1"/>
  <c r="BA467" i="1" s="1"/>
  <c r="AZ273" i="1"/>
  <c r="BA273" i="1" s="1"/>
  <c r="AX246" i="1"/>
  <c r="AZ320" i="1"/>
  <c r="BA320" i="1" s="1"/>
  <c r="AZ473" i="1"/>
  <c r="BA473" i="1" s="1"/>
  <c r="AY73" i="1"/>
  <c r="C95" i="10" s="1"/>
  <c r="AX452" i="1"/>
  <c r="AX11" i="1"/>
  <c r="B33" i="10" s="1"/>
  <c r="AZ27" i="1"/>
  <c r="D49" i="10" s="1"/>
  <c r="AX27" i="1"/>
  <c r="B49" i="10" s="1"/>
  <c r="AZ261" i="1"/>
  <c r="BA261" i="1" s="1"/>
  <c r="AX415" i="1"/>
  <c r="AZ356" i="1"/>
  <c r="BA356" i="1" s="1"/>
  <c r="AX17" i="1"/>
  <c r="B39" i="10" s="1"/>
  <c r="AY422" i="1"/>
  <c r="AX450" i="1"/>
  <c r="AY194" i="1"/>
  <c r="AZ460" i="1"/>
  <c r="BA460" i="1" s="1"/>
  <c r="AX368" i="1"/>
  <c r="AZ21" i="1"/>
  <c r="D43" i="10" s="1"/>
  <c r="AZ73" i="1"/>
  <c r="D95" i="10" s="1"/>
  <c r="AX71" i="1"/>
  <c r="B93" i="10" s="1"/>
  <c r="AY207" i="1"/>
  <c r="AZ238" i="1"/>
  <c r="BA238" i="1" s="1"/>
  <c r="AY376" i="1"/>
  <c r="AY396" i="1"/>
  <c r="AX44" i="1"/>
  <c r="B66" i="10" s="1"/>
  <c r="AZ440" i="1"/>
  <c r="BA440" i="1" s="1"/>
  <c r="AX270" i="1"/>
  <c r="AX170" i="1"/>
  <c r="AZ42" i="1"/>
  <c r="D64" i="10" s="1"/>
  <c r="AX260" i="1"/>
  <c r="AX152" i="1"/>
  <c r="AZ136" i="1"/>
  <c r="BA136" i="1" s="1"/>
  <c r="AX184" i="1"/>
  <c r="AX13" i="1"/>
  <c r="B35" i="10" s="1"/>
  <c r="AZ138" i="1"/>
  <c r="BA138" i="1" s="1"/>
  <c r="AZ454" i="1"/>
  <c r="BA454" i="1" s="1"/>
  <c r="AY167" i="1"/>
  <c r="AZ357" i="1"/>
  <c r="BA357" i="1" s="1"/>
  <c r="AZ58" i="1"/>
  <c r="D80" i="10" s="1"/>
  <c r="AY265" i="1"/>
  <c r="AX262" i="1"/>
  <c r="AX155" i="1"/>
  <c r="AX445" i="1"/>
  <c r="AZ112" i="1"/>
  <c r="BA112" i="1" s="1"/>
  <c r="AX188" i="1"/>
  <c r="AX197" i="1"/>
  <c r="AY264" i="1"/>
  <c r="AX308" i="1"/>
  <c r="AZ360" i="1"/>
  <c r="BA360" i="1" s="1"/>
  <c r="AZ14" i="1"/>
  <c r="D36" i="10" s="1"/>
  <c r="AX321" i="1"/>
  <c r="AX199" i="1"/>
  <c r="AX255" i="1"/>
  <c r="AY464" i="1"/>
  <c r="AX22" i="1"/>
  <c r="B44" i="10" s="1"/>
  <c r="AX411" i="1"/>
  <c r="AY349" i="1"/>
  <c r="AX73" i="1"/>
  <c r="B95" i="10" s="1"/>
  <c r="AY365" i="1"/>
  <c r="AZ430" i="1"/>
  <c r="BA430" i="1" s="1"/>
  <c r="AZ75" i="1"/>
  <c r="AY297" i="1"/>
  <c r="AZ401" i="1"/>
  <c r="BA401" i="1" s="1"/>
  <c r="AY208" i="1"/>
  <c r="AX83" i="1"/>
  <c r="AX309" i="1"/>
  <c r="AX369" i="1"/>
  <c r="AX259" i="1"/>
  <c r="AX394" i="1"/>
  <c r="AX204" i="1"/>
  <c r="AY404" i="1"/>
  <c r="AX443" i="1"/>
  <c r="AX374" i="1"/>
  <c r="AY118" i="1"/>
  <c r="AZ441" i="1"/>
  <c r="BA441" i="1" s="1"/>
  <c r="AX296" i="1"/>
  <c r="AX134" i="1"/>
  <c r="AX149" i="1"/>
  <c r="AZ392" i="1"/>
  <c r="BA392" i="1" s="1"/>
  <c r="AY87" i="1"/>
  <c r="AY419" i="1"/>
  <c r="AZ435" i="1"/>
  <c r="BA435" i="1" s="1"/>
  <c r="AZ91" i="1"/>
  <c r="BA91" i="1" s="1"/>
  <c r="AZ224" i="1"/>
  <c r="BA224" i="1" s="1"/>
  <c r="AX30" i="1"/>
  <c r="B52" i="10" s="1"/>
  <c r="AY328" i="1"/>
  <c r="AX282" i="1"/>
  <c r="AX458" i="1"/>
  <c r="AX293" i="1"/>
  <c r="AZ10" i="1"/>
  <c r="AZ155" i="1"/>
  <c r="BA155" i="1" s="1"/>
  <c r="AZ106" i="1"/>
  <c r="BA106" i="1" s="1"/>
  <c r="AX92" i="1"/>
  <c r="AY306" i="1"/>
  <c r="AX435" i="1"/>
  <c r="AY48" i="1"/>
  <c r="C70" i="10" s="1"/>
  <c r="AY273" i="1"/>
  <c r="AX447" i="1"/>
  <c r="AZ146" i="1"/>
  <c r="BA146" i="1" s="1"/>
  <c r="AX129" i="1"/>
  <c r="AY292" i="1"/>
  <c r="AZ309" i="1"/>
  <c r="BA309" i="1" s="1"/>
  <c r="AZ306" i="1"/>
  <c r="BA306" i="1" s="1"/>
  <c r="AZ80" i="1"/>
  <c r="BA80" i="1" s="1"/>
  <c r="AZ137" i="1"/>
  <c r="BA137" i="1" s="1"/>
  <c r="AX337" i="1"/>
  <c r="AY41" i="1"/>
  <c r="C63" i="10" s="1"/>
  <c r="AY104" i="1"/>
  <c r="AY49" i="1"/>
  <c r="C71" i="10" s="1"/>
  <c r="AZ275" i="1"/>
  <c r="BA275" i="1" s="1"/>
  <c r="AX402" i="1"/>
  <c r="AZ236" i="1"/>
  <c r="BA236" i="1" s="1"/>
  <c r="AY82" i="1"/>
  <c r="AX14" i="1"/>
  <c r="B36" i="10" s="1"/>
  <c r="AX46" i="1"/>
  <c r="B68" i="10" s="1"/>
  <c r="AZ229" i="1"/>
  <c r="BA229" i="1" s="1"/>
  <c r="AZ29" i="1"/>
  <c r="D51" i="10" s="1"/>
  <c r="AY478" i="1"/>
  <c r="AX186" i="1"/>
  <c r="AY343" i="1"/>
  <c r="AZ458" i="1"/>
  <c r="BA458" i="1" s="1"/>
  <c r="AZ93" i="1"/>
  <c r="BA93" i="1" s="1"/>
  <c r="AX419" i="1"/>
  <c r="AX323" i="1"/>
  <c r="AY466" i="1"/>
  <c r="AY394" i="1"/>
  <c r="AX424" i="1"/>
  <c r="AY387" i="1"/>
  <c r="AZ57" i="1"/>
  <c r="D79" i="10" s="1"/>
  <c r="AZ85" i="1"/>
  <c r="BA85" i="1" s="1"/>
  <c r="AY311" i="1"/>
  <c r="AY304" i="1"/>
  <c r="AY274" i="1"/>
  <c r="AY58" i="1"/>
  <c r="C80" i="10" s="1"/>
  <c r="AY456" i="1"/>
  <c r="AX110" i="1"/>
  <c r="AZ359" i="1"/>
  <c r="BA359" i="1" s="1"/>
  <c r="AZ17" i="1"/>
  <c r="D39" i="10" s="1"/>
  <c r="AZ164" i="1"/>
  <c r="BA164" i="1" s="1"/>
  <c r="AX154" i="1"/>
  <c r="AY120" i="1"/>
  <c r="AY400" i="1"/>
  <c r="AX434" i="1"/>
  <c r="AY81" i="1"/>
  <c r="AZ476" i="1"/>
  <c r="BA476" i="1" s="1"/>
  <c r="AY439" i="1"/>
  <c r="AY65" i="1"/>
  <c r="C87" i="10" s="1"/>
  <c r="AY20" i="1"/>
  <c r="C42" i="10" s="1"/>
  <c r="AX219" i="1"/>
  <c r="AY460" i="1"/>
  <c r="AY299" i="1"/>
  <c r="AZ162" i="1"/>
  <c r="BA162" i="1" s="1"/>
  <c r="AX195" i="1"/>
  <c r="AY436" i="1"/>
  <c r="AY341" i="1"/>
  <c r="AZ98" i="1"/>
  <c r="BA98" i="1" s="1"/>
  <c r="AZ294" i="1"/>
  <c r="BA294" i="1" s="1"/>
  <c r="AY329" i="1"/>
  <c r="AY459" i="1"/>
  <c r="AY314" i="1"/>
  <c r="AX198" i="1"/>
  <c r="AX191" i="1"/>
  <c r="AZ376" i="1"/>
  <c r="BA376" i="1" s="1"/>
  <c r="AY267" i="1"/>
  <c r="AZ65" i="1"/>
  <c r="D87" i="10" s="1"/>
  <c r="AZ413" i="1"/>
  <c r="BA413" i="1" s="1"/>
  <c r="AX455" i="1"/>
  <c r="AX52" i="1"/>
  <c r="B74" i="10" s="1"/>
  <c r="AZ416" i="1"/>
  <c r="BA416" i="1" s="1"/>
  <c r="AX248" i="1"/>
  <c r="AY286" i="1"/>
  <c r="AZ370" i="1"/>
  <c r="BA370" i="1" s="1"/>
  <c r="AX128" i="1"/>
  <c r="AX84" i="1"/>
  <c r="AY310" i="1"/>
  <c r="AX375" i="1"/>
  <c r="AY215" i="1"/>
  <c r="AX179" i="1"/>
  <c r="AX355" i="1"/>
  <c r="AZ301" i="1"/>
  <c r="BA301" i="1" s="1"/>
  <c r="AZ382" i="1"/>
  <c r="BA382" i="1" s="1"/>
  <c r="AY467" i="1"/>
  <c r="AZ409" i="1"/>
  <c r="BA409" i="1" s="1"/>
  <c r="AZ325" i="1"/>
  <c r="BA325" i="1" s="1"/>
  <c r="AX433" i="1"/>
  <c r="AX50" i="1"/>
  <c r="B72" i="10" s="1"/>
  <c r="AY425" i="1"/>
  <c r="AX221" i="1"/>
  <c r="AZ354" i="1"/>
  <c r="BA354" i="1" s="1"/>
  <c r="AY63" i="1"/>
  <c r="C85" i="10" s="1"/>
  <c r="AY313" i="1"/>
  <c r="AY149" i="1"/>
  <c r="AZ40" i="1"/>
  <c r="D62" i="10" s="1"/>
  <c r="AX137" i="1"/>
  <c r="AX346" i="1"/>
  <c r="AZ289" i="1"/>
  <c r="BA289" i="1" s="1"/>
  <c r="AX72" i="1"/>
  <c r="B94" i="10" s="1"/>
  <c r="AY51" i="1"/>
  <c r="C73" i="10" s="1"/>
  <c r="AY437" i="1"/>
  <c r="AY221" i="1"/>
  <c r="AZ387" i="1"/>
  <c r="BA387" i="1" s="1"/>
  <c r="AZ22" i="1"/>
  <c r="D44" i="10" s="1"/>
  <c r="AY68" i="1"/>
  <c r="C90" i="10" s="1"/>
  <c r="AY151" i="1"/>
  <c r="AY366" i="1"/>
  <c r="AY323" i="1"/>
  <c r="AX253" i="1"/>
  <c r="AZ108" i="1"/>
  <c r="BA108" i="1" s="1"/>
  <c r="AZ59" i="1"/>
  <c r="D81" i="10" s="1"/>
  <c r="AY449" i="1"/>
  <c r="AY453" i="1"/>
  <c r="AX288" i="1"/>
  <c r="AY291" i="1"/>
  <c r="AY388" i="1"/>
  <c r="AY344" i="1"/>
  <c r="AX57" i="1"/>
  <c r="B79" i="10" s="1"/>
  <c r="AY246" i="1"/>
  <c r="AZ426" i="1"/>
  <c r="BA426" i="1" s="1"/>
  <c r="AY210" i="1"/>
  <c r="AZ230" i="1"/>
  <c r="BA230" i="1" s="1"/>
  <c r="AZ411" i="1"/>
  <c r="BA411" i="1" s="1"/>
  <c r="AX120" i="1"/>
  <c r="AZ55" i="1"/>
  <c r="D77" i="10" s="1"/>
  <c r="AZ237" i="1"/>
  <c r="BA237" i="1" s="1"/>
  <c r="AX187" i="1"/>
  <c r="AY67" i="1"/>
  <c r="C89" i="10" s="1"/>
  <c r="AZ412" i="1"/>
  <c r="BA412" i="1" s="1"/>
  <c r="AX214" i="1"/>
  <c r="AY457" i="1"/>
  <c r="AX379" i="1"/>
  <c r="AZ250" i="1"/>
  <c r="BA250" i="1" s="1"/>
  <c r="AZ156" i="1"/>
  <c r="BA156" i="1" s="1"/>
  <c r="AX441" i="1"/>
  <c r="AX469" i="1"/>
  <c r="AY53" i="1"/>
  <c r="C75" i="10" s="1"/>
  <c r="AX263" i="1"/>
  <c r="AY30" i="1"/>
  <c r="C52" i="10" s="1"/>
  <c r="AY469" i="1"/>
  <c r="AY326" i="1"/>
  <c r="AY417" i="1"/>
  <c r="AZ472" i="1"/>
  <c r="BA472" i="1" s="1"/>
  <c r="AY231" i="1"/>
  <c r="AY29" i="1"/>
  <c r="C51" i="10" s="1"/>
  <c r="AY354" i="1"/>
  <c r="AX240" i="1"/>
  <c r="AZ173" i="1"/>
  <c r="BA173" i="1" s="1"/>
  <c r="AY219" i="1"/>
  <c r="AX378" i="1"/>
  <c r="AZ118" i="1"/>
  <c r="BA118" i="1" s="1"/>
  <c r="AZ417" i="1"/>
  <c r="BA417" i="1" s="1"/>
  <c r="AZ340" i="1"/>
  <c r="BA340" i="1" s="1"/>
  <c r="AZ251" i="1"/>
  <c r="BA251" i="1" s="1"/>
  <c r="AY157" i="1"/>
  <c r="AY204" i="1"/>
  <c r="AY191" i="1"/>
  <c r="AY173" i="1"/>
  <c r="AX81" i="1"/>
  <c r="AX327" i="1"/>
  <c r="AZ259" i="1"/>
  <c r="BA259" i="1" s="1"/>
  <c r="AX408" i="1"/>
  <c r="AX45" i="1"/>
  <c r="B67" i="10" s="1"/>
  <c r="AZ344" i="1"/>
  <c r="BA344" i="1" s="1"/>
  <c r="AX162" i="1"/>
  <c r="AX113" i="1"/>
  <c r="AX123" i="1"/>
  <c r="AX400" i="1"/>
  <c r="AZ248" i="1"/>
  <c r="BA248" i="1" s="1"/>
  <c r="AZ300" i="1"/>
  <c r="BA300" i="1" s="1"/>
  <c r="AY272" i="1"/>
  <c r="AZ196" i="1"/>
  <c r="BA196" i="1" s="1"/>
  <c r="AZ178" i="1"/>
  <c r="BA178" i="1" s="1"/>
  <c r="AZ102" i="1"/>
  <c r="BA102" i="1" s="1"/>
  <c r="AZ143" i="1"/>
  <c r="BA143" i="1" s="1"/>
  <c r="AX333" i="1"/>
  <c r="AZ298" i="1"/>
  <c r="BA298" i="1" s="1"/>
  <c r="AY103" i="1"/>
  <c r="AZ219" i="1"/>
  <c r="BA219" i="1" s="1"/>
  <c r="AY402" i="1"/>
  <c r="AZ389" i="1"/>
  <c r="BA389" i="1" s="1"/>
  <c r="AY458" i="1"/>
  <c r="AZ32" i="1"/>
  <c r="D54" i="10" s="1"/>
  <c r="AX468" i="1"/>
  <c r="AZ287" i="1"/>
  <c r="BA287" i="1" s="1"/>
  <c r="AX227" i="1"/>
  <c r="AZ214" i="1"/>
  <c r="BA214" i="1" s="1"/>
  <c r="AX82" i="1"/>
  <c r="AY164" i="1"/>
  <c r="AZ346" i="1"/>
  <c r="BA346" i="1" s="1"/>
  <c r="AZ323" i="1"/>
  <c r="BA323" i="1" s="1"/>
  <c r="AX257" i="1"/>
  <c r="AZ30" i="1"/>
  <c r="D52" i="10" s="1"/>
  <c r="AY302" i="1"/>
  <c r="AX425" i="1"/>
  <c r="AX236" i="1"/>
  <c r="AX457" i="1"/>
  <c r="AX69" i="1"/>
  <c r="B91" i="10" s="1"/>
  <c r="AZ310" i="1"/>
  <c r="BA310" i="1" s="1"/>
  <c r="AY461" i="1"/>
  <c r="AY40" i="1"/>
  <c r="C62" i="10" s="1"/>
  <c r="AZ8" i="1"/>
  <c r="D30" i="10" s="1"/>
  <c r="AX439" i="1"/>
  <c r="AY370" i="1"/>
  <c r="AY410" i="1"/>
  <c r="AY133" i="1"/>
  <c r="AZ446" i="1"/>
  <c r="BA446" i="1" s="1"/>
  <c r="AY183" i="1"/>
  <c r="AZ243" i="1"/>
  <c r="BA243" i="1" s="1"/>
  <c r="AZ371" i="1"/>
  <c r="BA371" i="1" s="1"/>
  <c r="AY332" i="1"/>
  <c r="AY364" i="1"/>
  <c r="AY146" i="1"/>
  <c r="AZ422" i="1"/>
  <c r="BA422" i="1" s="1"/>
  <c r="AY257" i="1"/>
  <c r="AX115" i="1"/>
  <c r="AY127" i="1"/>
  <c r="AZ103" i="1"/>
  <c r="BA103" i="1" s="1"/>
  <c r="AX97" i="1"/>
  <c r="AZ353" i="1"/>
  <c r="BA353" i="1" s="1"/>
  <c r="AZ223" i="1"/>
  <c r="BA223" i="1" s="1"/>
  <c r="AY416" i="1"/>
  <c r="AX422" i="1"/>
  <c r="AZ365" i="1"/>
  <c r="BA365" i="1" s="1"/>
  <c r="AX233" i="1"/>
  <c r="AX237" i="1"/>
  <c r="AX90" i="1"/>
  <c r="AX192" i="1"/>
  <c r="AY433" i="1"/>
  <c r="AY187" i="1"/>
  <c r="AX139" i="1"/>
  <c r="AX140" i="1"/>
  <c r="AZ385" i="1"/>
  <c r="BA385" i="1" s="1"/>
  <c r="AY154" i="1"/>
  <c r="AX382" i="1"/>
  <c r="AX23" i="1"/>
  <c r="B45" i="10" s="1"/>
  <c r="AY185" i="1"/>
  <c r="AX63" i="1"/>
  <c r="B85" i="10" s="1"/>
  <c r="AZ256" i="1"/>
  <c r="BA256" i="1" s="1"/>
  <c r="AZ448" i="1"/>
  <c r="BA448" i="1" s="1"/>
  <c r="AZ19" i="1"/>
  <c r="D41" i="10" s="1"/>
  <c r="AY223" i="1"/>
  <c r="AY315" i="1"/>
  <c r="AX343" i="1"/>
  <c r="AY462" i="1"/>
  <c r="AZ190" i="1"/>
  <c r="BA190" i="1" s="1"/>
  <c r="AZ478" i="1"/>
  <c r="BA478" i="1" s="1"/>
  <c r="AY477" i="1"/>
  <c r="AZ39" i="1"/>
  <c r="D61" i="10" s="1"/>
  <c r="AX171" i="1"/>
  <c r="AY36" i="1"/>
  <c r="C58" i="10" s="1"/>
  <c r="AY440" i="1"/>
  <c r="AY140" i="1"/>
  <c r="AX376" i="1"/>
  <c r="AY368" i="1"/>
  <c r="AZ283" i="1"/>
  <c r="BA283" i="1" s="1"/>
  <c r="AX196" i="1"/>
  <c r="AX416" i="1"/>
  <c r="AX124" i="1"/>
  <c r="AY444" i="1"/>
  <c r="AY289" i="1"/>
  <c r="AX341" i="1"/>
  <c r="AX414" i="1"/>
  <c r="AY89" i="1"/>
  <c r="AZ451" i="1"/>
  <c r="BA451" i="1" s="1"/>
  <c r="AY135" i="1"/>
  <c r="AY392" i="1"/>
  <c r="AY184" i="1"/>
  <c r="AZ318" i="1"/>
  <c r="BA318" i="1" s="1"/>
  <c r="AX79" i="1"/>
  <c r="AZ241" i="1"/>
  <c r="BA241" i="1" s="1"/>
  <c r="AY258" i="1"/>
  <c r="AY276" i="1"/>
  <c r="AX210" i="1"/>
  <c r="AY165" i="1"/>
  <c r="AX301" i="1"/>
  <c r="AY107" i="1"/>
  <c r="AX28" i="1"/>
  <c r="B50" i="10" s="1"/>
  <c r="AZ61" i="1"/>
  <c r="D83" i="10" s="1"/>
  <c r="AZ213" i="1"/>
  <c r="BA213" i="1" s="1"/>
  <c r="AX324" i="1"/>
  <c r="AZ84" i="1"/>
  <c r="BA84" i="1" s="1"/>
  <c r="AY23" i="1"/>
  <c r="C45" i="10" s="1"/>
  <c r="AX332" i="1"/>
  <c r="AX55" i="1"/>
  <c r="B77" i="10" s="1"/>
  <c r="AZ38" i="1"/>
  <c r="D60" i="10" s="1"/>
  <c r="AZ114" i="1"/>
  <c r="BA114" i="1" s="1"/>
  <c r="AY75" i="1"/>
  <c r="C97" i="10" s="1"/>
  <c r="AX304" i="1"/>
  <c r="AX117" i="1"/>
  <c r="AZ274" i="1"/>
  <c r="BA274" i="1" s="1"/>
  <c r="AX352" i="1"/>
  <c r="AX176" i="1"/>
  <c r="AX472" i="1"/>
  <c r="AY471" i="1"/>
  <c r="AX183" i="1"/>
  <c r="AY303" i="1"/>
  <c r="AZ299" i="1"/>
  <c r="BA299" i="1" s="1"/>
  <c r="AY256" i="1"/>
  <c r="AZ100" i="1"/>
  <c r="BA100" i="1" s="1"/>
  <c r="AZ113" i="1"/>
  <c r="BA113" i="1" s="1"/>
  <c r="AZ391" i="1"/>
  <c r="BA391" i="1" s="1"/>
  <c r="AY144" i="1"/>
  <c r="AY13" i="1"/>
  <c r="C35" i="10" s="1"/>
  <c r="AZ396" i="1"/>
  <c r="BA396" i="1" s="1"/>
  <c r="AY38" i="1"/>
  <c r="C60" i="10" s="1"/>
  <c r="AZ380" i="1"/>
  <c r="BA380" i="1" s="1"/>
  <c r="AX58" i="1"/>
  <c r="B80" i="10" s="1"/>
  <c r="AX33" i="1"/>
  <c r="B55" i="10" s="1"/>
  <c r="AZ350" i="1"/>
  <c r="BA350" i="1" s="1"/>
  <c r="AZ125" i="1"/>
  <c r="BA125" i="1" s="1"/>
  <c r="AZ257" i="1"/>
  <c r="BA257" i="1" s="1"/>
  <c r="AX454" i="1"/>
  <c r="AY426" i="1"/>
  <c r="AY423" i="1"/>
  <c r="AZ222" i="1"/>
  <c r="BA222" i="1" s="1"/>
  <c r="AY212" i="1"/>
  <c r="AX194" i="1"/>
  <c r="AZ49" i="1"/>
  <c r="D71" i="10" s="1"/>
  <c r="AY454" i="1"/>
  <c r="AZ278" i="1"/>
  <c r="BA278" i="1" s="1"/>
  <c r="AY380" i="1"/>
  <c r="AZ254" i="1"/>
  <c r="BA254" i="1" s="1"/>
  <c r="AZ16" i="1"/>
  <c r="D38" i="10" s="1"/>
  <c r="AX287" i="1"/>
  <c r="AX476" i="1"/>
  <c r="AX403" i="1"/>
  <c r="AX75" i="1"/>
  <c r="B97" i="10" s="1"/>
  <c r="AY407" i="1"/>
  <c r="AZ107" i="1"/>
  <c r="BA107" i="1" s="1"/>
  <c r="AX165" i="1"/>
  <c r="AX175" i="1"/>
  <c r="AX278" i="1"/>
  <c r="AY475" i="1"/>
  <c r="AY397" i="1"/>
  <c r="AX336" i="1"/>
  <c r="AZ452" i="1"/>
  <c r="BA452" i="1" s="1"/>
  <c r="AY85" i="1"/>
  <c r="AX383" i="1"/>
  <c r="AY441" i="1"/>
  <c r="AY401" i="1"/>
  <c r="AX38" i="1"/>
  <c r="B60" i="10" s="1"/>
  <c r="AX389" i="1"/>
  <c r="AZ262" i="1"/>
  <c r="BA262" i="1" s="1"/>
  <c r="AZ99" i="1"/>
  <c r="BA99" i="1" s="1"/>
  <c r="AZ188" i="1"/>
  <c r="BA188" i="1" s="1"/>
  <c r="AY269" i="1"/>
  <c r="AY236" i="1"/>
  <c r="AX386" i="1"/>
  <c r="AY442" i="1"/>
  <c r="AY47" i="1"/>
  <c r="C69" i="10" s="1"/>
  <c r="AZ158" i="1"/>
  <c r="BA158" i="1" s="1"/>
  <c r="AY97" i="1"/>
  <c r="AY308" i="1"/>
  <c r="AX132" i="1"/>
  <c r="AX193" i="1"/>
  <c r="AY99" i="1"/>
  <c r="AX112" i="1"/>
  <c r="AZ429" i="1"/>
  <c r="BA429" i="1" s="1"/>
  <c r="AY198" i="1"/>
  <c r="AZ329" i="1"/>
  <c r="BA329" i="1" s="1"/>
  <c r="AZ445" i="1"/>
  <c r="BA445" i="1" s="1"/>
  <c r="AY55" i="1"/>
  <c r="C77" i="10" s="1"/>
  <c r="AZ115" i="1"/>
  <c r="BA115" i="1" s="1"/>
  <c r="AY259" i="1"/>
  <c r="AZ95" i="1"/>
  <c r="BA95" i="1" s="1"/>
  <c r="AX471" i="1"/>
  <c r="AZ111" i="1"/>
  <c r="BA111" i="1" s="1"/>
  <c r="AY468" i="1"/>
  <c r="AX181" i="1"/>
  <c r="AZ475" i="1"/>
  <c r="BA475" i="1" s="1"/>
  <c r="AZ191" i="1"/>
  <c r="BA191" i="1" s="1"/>
  <c r="AZ60" i="1"/>
  <c r="D82" i="10" s="1"/>
  <c r="AZ348" i="1"/>
  <c r="BA348" i="1" s="1"/>
  <c r="AY432" i="1"/>
  <c r="AZ245" i="1"/>
  <c r="BA245" i="1" s="1"/>
  <c r="AY34" i="1"/>
  <c r="C56" i="10" s="1"/>
  <c r="AY26" i="1"/>
  <c r="C48" i="10" s="1"/>
  <c r="AZ438" i="1"/>
  <c r="BA438" i="1" s="1"/>
  <c r="AY307" i="1"/>
  <c r="AY413" i="1"/>
  <c r="AY94" i="1"/>
  <c r="AZ15" i="1"/>
  <c r="D37" i="10" s="1"/>
  <c r="AX111" i="1"/>
  <c r="AX25" i="1"/>
  <c r="B47" i="10" s="1"/>
  <c r="AY385" i="1"/>
  <c r="AX322" i="1"/>
  <c r="AY214" i="1"/>
  <c r="AX290" i="1"/>
  <c r="AY390" i="1"/>
  <c r="AZ31" i="1"/>
  <c r="D53" i="10" s="1"/>
  <c r="AZ428" i="1"/>
  <c r="BA428" i="1" s="1"/>
  <c r="AX298" i="1"/>
  <c r="AY296" i="1"/>
  <c r="AZ163" i="1"/>
  <c r="BA163" i="1" s="1"/>
  <c r="AY373" i="1"/>
  <c r="AZ258" i="1"/>
  <c r="BA258" i="1" s="1"/>
  <c r="AY403" i="1"/>
  <c r="AY216" i="1"/>
  <c r="AX276" i="1"/>
  <c r="AX398" i="1"/>
  <c r="AX20" i="1"/>
  <c r="B42" i="10" s="1"/>
  <c r="AZ330" i="1"/>
  <c r="BA330" i="1" s="1"/>
  <c r="AX61" i="1"/>
  <c r="B83" i="10" s="1"/>
  <c r="AX80" i="1"/>
  <c r="AX314" i="1"/>
  <c r="AY21" i="1"/>
  <c r="C43" i="10" s="1"/>
  <c r="AY288" i="1"/>
  <c r="AZ54" i="1"/>
  <c r="D76" i="10" s="1"/>
  <c r="AX299" i="1"/>
  <c r="AY243" i="1"/>
  <c r="AZ225" i="1"/>
  <c r="BA225" i="1" s="1"/>
  <c r="AY44" i="1"/>
  <c r="C66" i="10" s="1"/>
  <c r="AY10" i="1"/>
  <c r="C32" i="10" s="1"/>
  <c r="AX381" i="1"/>
  <c r="AZ407" i="1"/>
  <c r="BA407" i="1" s="1"/>
  <c r="AX99" i="1"/>
  <c r="AX281" i="1"/>
  <c r="AX470" i="1"/>
  <c r="AX100" i="1"/>
  <c r="AZ328" i="1"/>
  <c r="BA328" i="1" s="1"/>
  <c r="AZ68" i="1"/>
  <c r="D90" i="10" s="1"/>
  <c r="AZ242" i="1"/>
  <c r="BA242" i="1" s="1"/>
  <c r="AY76" i="1"/>
  <c r="C98" i="10" s="1"/>
  <c r="AZ436" i="1"/>
  <c r="BA436" i="1" s="1"/>
  <c r="AX141" i="1"/>
  <c r="AY50" i="1"/>
  <c r="C72" i="10" s="1"/>
  <c r="AY109" i="1"/>
  <c r="AY178" i="1"/>
  <c r="AY250" i="1"/>
  <c r="AX475" i="1"/>
  <c r="AY143" i="1"/>
  <c r="AZ44" i="1"/>
  <c r="D66" i="10" s="1"/>
  <c r="AZ11" i="1"/>
  <c r="D33" i="10" s="1"/>
  <c r="AX216" i="1"/>
  <c r="AX208" i="1"/>
  <c r="AZ110" i="1"/>
  <c r="BA110" i="1" s="1"/>
  <c r="AY393" i="1"/>
  <c r="AY201" i="1"/>
  <c r="AY152" i="1"/>
  <c r="AX345" i="1"/>
  <c r="AY163" i="1"/>
  <c r="AZ400" i="1"/>
  <c r="BA400" i="1" s="1"/>
  <c r="AX167" i="1"/>
  <c r="AZ364" i="1"/>
  <c r="BA364" i="1" s="1"/>
  <c r="AZ12" i="1"/>
  <c r="D34" i="10" s="1"/>
  <c r="BA52" i="1"/>
  <c r="E74" i="10" s="1"/>
  <c r="BA6" i="1"/>
  <c r="E28" i="10" s="1"/>
  <c r="BA67" i="1"/>
  <c r="E89" i="10" s="1"/>
  <c r="BA72" i="1"/>
  <c r="E94" i="10" s="1"/>
  <c r="BA56" i="1"/>
  <c r="E78" i="10" s="1"/>
  <c r="BA50" i="1"/>
  <c r="E72" i="10" s="1"/>
  <c r="BA5" i="1"/>
  <c r="E27" i="10" s="1"/>
  <c r="BA48" i="1"/>
  <c r="E70" i="10" s="1"/>
  <c r="BA76" i="1"/>
  <c r="E98" i="10" s="1"/>
  <c r="BA36" i="1"/>
  <c r="E58" i="10" s="1"/>
  <c r="BA45" i="1"/>
  <c r="E67" i="10" s="1"/>
  <c r="BA26" i="1"/>
  <c r="E48" i="10" s="1"/>
  <c r="BA35" i="1" l="1"/>
  <c r="E57" i="10" s="1"/>
  <c r="M57" i="10" s="1"/>
  <c r="BA42" i="1"/>
  <c r="E64" i="10" s="1"/>
  <c r="BA25" i="1"/>
  <c r="E47" i="10" s="1"/>
  <c r="H47" i="10" s="1"/>
  <c r="C27" i="7"/>
  <c r="AG5" i="1" s="1"/>
  <c r="D27" i="7"/>
  <c r="AH5" i="1" s="1"/>
  <c r="B27" i="7"/>
  <c r="AF5" i="1" s="1"/>
  <c r="BA14" i="1"/>
  <c r="E36" i="10" s="1"/>
  <c r="F36" i="10" s="1"/>
  <c r="D24" i="7"/>
  <c r="AH2" i="1" s="1"/>
  <c r="BA3" i="1"/>
  <c r="E25" i="10" s="1"/>
  <c r="F25" i="10" s="1"/>
  <c r="G25" i="10" s="1"/>
  <c r="BA33" i="1"/>
  <c r="E55" i="10" s="1"/>
  <c r="L55" i="10" s="1"/>
  <c r="BA13" i="1"/>
  <c r="E35" i="10" s="1"/>
  <c r="M35" i="10" s="1"/>
  <c r="B24" i="7"/>
  <c r="AF2" i="1" s="1"/>
  <c r="C24" i="7"/>
  <c r="AG2" i="1" s="1"/>
  <c r="BA53" i="1"/>
  <c r="E75" i="10" s="1"/>
  <c r="F75" i="10" s="1"/>
  <c r="C24" i="6"/>
  <c r="D24" i="6"/>
  <c r="BA20" i="1"/>
  <c r="E42" i="10" s="1"/>
  <c r="K42" i="10" s="1"/>
  <c r="BA9" i="1"/>
  <c r="E31" i="10" s="1"/>
  <c r="J31" i="10" s="1"/>
  <c r="BA24" i="1"/>
  <c r="E46" i="10" s="1"/>
  <c r="F46" i="10" s="1"/>
  <c r="B30" i="7"/>
  <c r="AF8" i="1" s="1"/>
  <c r="B24" i="6"/>
  <c r="BA64" i="1"/>
  <c r="E86" i="10" s="1"/>
  <c r="I86" i="10" s="1"/>
  <c r="D30" i="7"/>
  <c r="AH8" i="1" s="1"/>
  <c r="C30" i="7"/>
  <c r="AG8" i="1" s="1"/>
  <c r="D26" i="10"/>
  <c r="BA4" i="1"/>
  <c r="E26" i="10" s="1"/>
  <c r="F26" i="10" s="1"/>
  <c r="G26" i="10" s="1"/>
  <c r="D24" i="10"/>
  <c r="BA2" i="1"/>
  <c r="E24" i="10" s="1"/>
  <c r="B30" i="6"/>
  <c r="B25" i="7"/>
  <c r="AF3" i="1" s="1"/>
  <c r="D28" i="6"/>
  <c r="C35" i="6"/>
  <c r="C25" i="7"/>
  <c r="AG3" i="1" s="1"/>
  <c r="C26" i="7"/>
  <c r="AG4" i="1" s="1"/>
  <c r="B27" i="6"/>
  <c r="B28" i="7"/>
  <c r="AF6" i="1" s="1"/>
  <c r="D35" i="6"/>
  <c r="D27" i="6"/>
  <c r="D25" i="6"/>
  <c r="D26" i="6"/>
  <c r="C27" i="6"/>
  <c r="C25" i="6"/>
  <c r="C28" i="6"/>
  <c r="D28" i="7"/>
  <c r="AH6" i="1" s="1"/>
  <c r="B28" i="6"/>
  <c r="D25" i="7"/>
  <c r="AH3" i="1" s="1"/>
  <c r="B26" i="7"/>
  <c r="AF4" i="1" s="1"/>
  <c r="B35" i="6"/>
  <c r="C28" i="7"/>
  <c r="AG6" i="1" s="1"/>
  <c r="D26" i="7"/>
  <c r="AH4" i="1" s="1"/>
  <c r="B26" i="6"/>
  <c r="C26" i="6"/>
  <c r="B25" i="6"/>
  <c r="D30" i="6"/>
  <c r="D29" i="7"/>
  <c r="AH7" i="1" s="1"/>
  <c r="C29" i="7"/>
  <c r="AG7" i="1" s="1"/>
  <c r="C30" i="6"/>
  <c r="B29" i="7"/>
  <c r="AF7" i="1" s="1"/>
  <c r="BA23" i="1"/>
  <c r="E45" i="10" s="1"/>
  <c r="H45" i="10" s="1"/>
  <c r="BA28" i="1"/>
  <c r="E50" i="10" s="1"/>
  <c r="F50" i="10" s="1"/>
  <c r="BA51" i="1"/>
  <c r="E73" i="10" s="1"/>
  <c r="G73" i="10" s="1"/>
  <c r="F58" i="10"/>
  <c r="J58" i="10"/>
  <c r="K58" i="10"/>
  <c r="I58" i="10"/>
  <c r="L58" i="10"/>
  <c r="M58" i="10"/>
  <c r="H58" i="10"/>
  <c r="G58" i="10"/>
  <c r="BA10" i="1"/>
  <c r="E32" i="10" s="1"/>
  <c r="D32" i="10"/>
  <c r="BA34" i="1"/>
  <c r="E56" i="10" s="1"/>
  <c r="D56" i="10"/>
  <c r="BA66" i="1"/>
  <c r="E88" i="10" s="1"/>
  <c r="D88" i="10"/>
  <c r="I78" i="10"/>
  <c r="F78" i="10"/>
  <c r="G78" i="10"/>
  <c r="H78" i="10"/>
  <c r="M78" i="10"/>
  <c r="J78" i="10"/>
  <c r="K78" i="10"/>
  <c r="L78" i="10"/>
  <c r="I94" i="10"/>
  <c r="G94" i="10"/>
  <c r="H94" i="10"/>
  <c r="F94" i="10"/>
  <c r="J94" i="10"/>
  <c r="L94" i="10"/>
  <c r="K94" i="10"/>
  <c r="M94" i="10"/>
  <c r="F89" i="10"/>
  <c r="K89" i="10"/>
  <c r="M89" i="10"/>
  <c r="L89" i="10"/>
  <c r="I89" i="10"/>
  <c r="G89" i="10"/>
  <c r="J89" i="10"/>
  <c r="H89" i="10"/>
  <c r="BA18" i="1"/>
  <c r="E40" i="10" s="1"/>
  <c r="D40" i="10"/>
  <c r="F98" i="10"/>
  <c r="K98" i="10"/>
  <c r="L98" i="10"/>
  <c r="M98" i="10"/>
  <c r="J98" i="10"/>
  <c r="H98" i="10"/>
  <c r="I98" i="10"/>
  <c r="G98" i="10"/>
  <c r="F67" i="10"/>
  <c r="G67" i="10"/>
  <c r="H67" i="10"/>
  <c r="I67" i="10"/>
  <c r="J67" i="10"/>
  <c r="K67" i="10"/>
  <c r="L67" i="10"/>
  <c r="M67" i="10"/>
  <c r="L86" i="10"/>
  <c r="I70" i="10"/>
  <c r="H70" i="10"/>
  <c r="F70" i="10"/>
  <c r="G70" i="10"/>
  <c r="M70" i="10"/>
  <c r="L70" i="10"/>
  <c r="J70" i="10"/>
  <c r="K70" i="10"/>
  <c r="I75" i="10"/>
  <c r="F74" i="10"/>
  <c r="H74" i="10"/>
  <c r="I74" i="10"/>
  <c r="J74" i="10"/>
  <c r="L74" i="10"/>
  <c r="K74" i="10"/>
  <c r="M74" i="10"/>
  <c r="G74" i="10"/>
  <c r="BA47" i="1"/>
  <c r="E69" i="10" s="1"/>
  <c r="D69" i="10"/>
  <c r="F64" i="10"/>
  <c r="L64" i="10"/>
  <c r="M64" i="10"/>
  <c r="G64" i="10"/>
  <c r="K64" i="10"/>
  <c r="I64" i="10"/>
  <c r="H64" i="10"/>
  <c r="J64" i="10"/>
  <c r="BA74" i="1"/>
  <c r="E96" i="10" s="1"/>
  <c r="D96" i="10"/>
  <c r="BA46" i="1"/>
  <c r="E68" i="10" s="1"/>
  <c r="D68" i="10"/>
  <c r="J57" i="10"/>
  <c r="H28" i="10"/>
  <c r="I28" i="10"/>
  <c r="J28" i="10"/>
  <c r="K28" i="10"/>
  <c r="L28" i="10"/>
  <c r="M28" i="10"/>
  <c r="BA62" i="1"/>
  <c r="E84" i="10" s="1"/>
  <c r="M55" i="10"/>
  <c r="I55" i="10"/>
  <c r="J55" i="10"/>
  <c r="K27" i="10"/>
  <c r="L27" i="10"/>
  <c r="M27" i="10"/>
  <c r="J27" i="10"/>
  <c r="H27" i="10"/>
  <c r="I27" i="10"/>
  <c r="F72" i="10"/>
  <c r="L72" i="10"/>
  <c r="M72" i="10"/>
  <c r="J72" i="10"/>
  <c r="H72" i="10"/>
  <c r="I72" i="10"/>
  <c r="G72" i="10"/>
  <c r="K72" i="10"/>
  <c r="BA75" i="1"/>
  <c r="E97" i="10" s="1"/>
  <c r="D97" i="10"/>
  <c r="F48" i="10"/>
  <c r="L48" i="10"/>
  <c r="M48" i="10"/>
  <c r="K48" i="10"/>
  <c r="G48" i="10"/>
  <c r="J48" i="10"/>
  <c r="H48" i="10"/>
  <c r="I48" i="10"/>
  <c r="BA70" i="1"/>
  <c r="E92" i="10" s="1"/>
  <c r="BA78" i="1"/>
  <c r="E100" i="10" s="1"/>
  <c r="BA41" i="1"/>
  <c r="E63" i="10" s="1"/>
  <c r="BA37" i="1"/>
  <c r="E59" i="10" s="1"/>
  <c r="BA71" i="1"/>
  <c r="E93" i="10" s="1"/>
  <c r="BA7" i="1"/>
  <c r="E29" i="10" s="1"/>
  <c r="BA43" i="1"/>
  <c r="E65" i="10" s="1"/>
  <c r="BA73" i="1"/>
  <c r="E95" i="10" s="1"/>
  <c r="BA63" i="1"/>
  <c r="E85" i="10" s="1"/>
  <c r="BA69" i="1"/>
  <c r="E91" i="10" s="1"/>
  <c r="BA21" i="1"/>
  <c r="E43" i="10" s="1"/>
  <c r="BA77" i="1"/>
  <c r="E99" i="10" s="1"/>
  <c r="BA58" i="1"/>
  <c r="E80" i="10" s="1"/>
  <c r="BA27" i="1"/>
  <c r="E49" i="10" s="1"/>
  <c r="BA17" i="1"/>
  <c r="E39" i="10" s="1"/>
  <c r="BA57" i="1"/>
  <c r="E79" i="10" s="1"/>
  <c r="BA29" i="1"/>
  <c r="E51" i="10" s="1"/>
  <c r="BA65" i="1"/>
  <c r="E87" i="10" s="1"/>
  <c r="BA12" i="1"/>
  <c r="E34" i="10" s="1"/>
  <c r="BA8" i="1"/>
  <c r="E30" i="10" s="1"/>
  <c r="BA54" i="1"/>
  <c r="E76" i="10" s="1"/>
  <c r="BA39" i="1"/>
  <c r="E61" i="10" s="1"/>
  <c r="BA19" i="1"/>
  <c r="E41" i="10" s="1"/>
  <c r="BA30" i="1"/>
  <c r="E52" i="10" s="1"/>
  <c r="BA11" i="1"/>
  <c r="E33" i="10" s="1"/>
  <c r="BA22" i="1"/>
  <c r="E44" i="10" s="1"/>
  <c r="BA44" i="1"/>
  <c r="E66" i="10" s="1"/>
  <c r="BA31" i="1"/>
  <c r="E53" i="10" s="1"/>
  <c r="BA15" i="1"/>
  <c r="E37" i="10" s="1"/>
  <c r="BA49" i="1"/>
  <c r="E71" i="10" s="1"/>
  <c r="BA61" i="1"/>
  <c r="E83" i="10" s="1"/>
  <c r="BA32" i="1"/>
  <c r="E54" i="10" s="1"/>
  <c r="BA59" i="1"/>
  <c r="E81" i="10" s="1"/>
  <c r="BA40" i="1"/>
  <c r="E62" i="10" s="1"/>
  <c r="BA68" i="1"/>
  <c r="E90" i="10" s="1"/>
  <c r="BA38" i="1"/>
  <c r="E60" i="10" s="1"/>
  <c r="BA60" i="1"/>
  <c r="E82" i="10" s="1"/>
  <c r="BA55" i="1"/>
  <c r="E77" i="10" s="1"/>
  <c r="BA16" i="1"/>
  <c r="E38" i="10" s="1"/>
  <c r="AI5" i="1"/>
  <c r="G42" i="10" l="1"/>
  <c r="F57" i="10"/>
  <c r="H57" i="10"/>
  <c r="K57" i="10"/>
  <c r="I46" i="10"/>
  <c r="M47" i="10"/>
  <c r="I57" i="10"/>
  <c r="G57" i="10"/>
  <c r="L57" i="10"/>
  <c r="J47" i="10"/>
  <c r="J46" i="10"/>
  <c r="F47" i="10"/>
  <c r="J86" i="10"/>
  <c r="J75" i="10"/>
  <c r="G75" i="10"/>
  <c r="M86" i="10"/>
  <c r="K73" i="10"/>
  <c r="H75" i="10"/>
  <c r="K86" i="10"/>
  <c r="G47" i="10"/>
  <c r="L75" i="10"/>
  <c r="G86" i="10"/>
  <c r="K75" i="10"/>
  <c r="F86" i="10"/>
  <c r="L42" i="10"/>
  <c r="M75" i="10"/>
  <c r="H86" i="10"/>
  <c r="H42" i="10"/>
  <c r="L47" i="10"/>
  <c r="M42" i="10"/>
  <c r="I47" i="10"/>
  <c r="H36" i="10"/>
  <c r="I42" i="10"/>
  <c r="K47" i="10"/>
  <c r="L46" i="10"/>
  <c r="K35" i="10"/>
  <c r="K25" i="10"/>
  <c r="H55" i="10"/>
  <c r="J36" i="10"/>
  <c r="H31" i="10"/>
  <c r="K55" i="10"/>
  <c r="G36" i="10"/>
  <c r="M31" i="10"/>
  <c r="G55" i="10"/>
  <c r="I36" i="10"/>
  <c r="I31" i="10"/>
  <c r="F55" i="10"/>
  <c r="M36" i="10"/>
  <c r="L36" i="10"/>
  <c r="F35" i="10"/>
  <c r="L25" i="10"/>
  <c r="K36" i="10"/>
  <c r="H25" i="10"/>
  <c r="J42" i="10"/>
  <c r="J25" i="10"/>
  <c r="J35" i="10"/>
  <c r="H35" i="10"/>
  <c r="M73" i="10"/>
  <c r="M50" i="10"/>
  <c r="F42" i="10"/>
  <c r="M25" i="10"/>
  <c r="I25" i="10"/>
  <c r="G35" i="10"/>
  <c r="G50" i="10"/>
  <c r="L35" i="10"/>
  <c r="I35" i="10"/>
  <c r="AI2" i="1"/>
  <c r="AJ2" i="1" s="1"/>
  <c r="AE2" i="1" s="1"/>
  <c r="K46" i="10"/>
  <c r="L50" i="10"/>
  <c r="K50" i="10"/>
  <c r="AI4" i="1"/>
  <c r="I50" i="10"/>
  <c r="G46" i="10"/>
  <c r="M46" i="10"/>
  <c r="H73" i="10"/>
  <c r="H46" i="10"/>
  <c r="J50" i="10"/>
  <c r="L73" i="10"/>
  <c r="L45" i="10"/>
  <c r="AI8" i="1"/>
  <c r="K31" i="10"/>
  <c r="F73" i="10"/>
  <c r="I45" i="10"/>
  <c r="L31" i="10"/>
  <c r="G31" i="10"/>
  <c r="J73" i="10"/>
  <c r="G45" i="10"/>
  <c r="F31" i="10"/>
  <c r="I73" i="10"/>
  <c r="J45" i="10"/>
  <c r="AI3" i="1"/>
  <c r="AJ3" i="1" s="1"/>
  <c r="AE3" i="1" s="1"/>
  <c r="H50" i="10"/>
  <c r="F45" i="10"/>
  <c r="K45" i="10"/>
  <c r="AI6" i="1"/>
  <c r="M24" i="10"/>
  <c r="I24" i="10"/>
  <c r="H24" i="10"/>
  <c r="K24" i="10"/>
  <c r="J24" i="10"/>
  <c r="L24" i="10"/>
  <c r="F24" i="10"/>
  <c r="G24" i="10" s="1"/>
  <c r="M45" i="10"/>
  <c r="AI7" i="1"/>
  <c r="H26" i="10"/>
  <c r="I26" i="10"/>
  <c r="J26" i="10"/>
  <c r="K26" i="10"/>
  <c r="L26" i="10"/>
  <c r="M26" i="10"/>
  <c r="F27" i="10"/>
  <c r="G27" i="10" s="1"/>
  <c r="F28" i="10"/>
  <c r="G28" i="10" s="1"/>
  <c r="F40" i="10"/>
  <c r="L40" i="10"/>
  <c r="M40" i="10"/>
  <c r="I40" i="10"/>
  <c r="H40" i="10"/>
  <c r="G40" i="10"/>
  <c r="J40" i="10"/>
  <c r="K40" i="10"/>
  <c r="F83" i="10"/>
  <c r="L83" i="10"/>
  <c r="G83" i="10"/>
  <c r="J83" i="10"/>
  <c r="K83" i="10"/>
  <c r="H83" i="10"/>
  <c r="I83" i="10"/>
  <c r="M83" i="10"/>
  <c r="F39" i="10"/>
  <c r="G39" i="10"/>
  <c r="M39" i="10"/>
  <c r="L39" i="10"/>
  <c r="J39" i="10"/>
  <c r="I39" i="10"/>
  <c r="K39" i="10"/>
  <c r="H39" i="10"/>
  <c r="J84" i="10"/>
  <c r="F84" i="10"/>
  <c r="K84" i="10"/>
  <c r="L84" i="10"/>
  <c r="M84" i="10"/>
  <c r="H84" i="10"/>
  <c r="I84" i="10"/>
  <c r="G84" i="10"/>
  <c r="F71" i="10"/>
  <c r="M71" i="10"/>
  <c r="I71" i="10"/>
  <c r="K71" i="10"/>
  <c r="L71" i="10"/>
  <c r="H71" i="10"/>
  <c r="G71" i="10"/>
  <c r="J71" i="10"/>
  <c r="F49" i="10"/>
  <c r="L49" i="10"/>
  <c r="M49" i="10"/>
  <c r="K49" i="10"/>
  <c r="G49" i="10"/>
  <c r="I49" i="10"/>
  <c r="H49" i="10"/>
  <c r="J49" i="10"/>
  <c r="M68" i="10"/>
  <c r="I68" i="10"/>
  <c r="J68" i="10"/>
  <c r="F68" i="10"/>
  <c r="G68" i="10"/>
  <c r="H68" i="10"/>
  <c r="K68" i="10"/>
  <c r="L68" i="10"/>
  <c r="F92" i="10"/>
  <c r="M92" i="10"/>
  <c r="G92" i="10"/>
  <c r="H92" i="10"/>
  <c r="J92" i="10"/>
  <c r="I92" i="10"/>
  <c r="K92" i="10"/>
  <c r="L92" i="10"/>
  <c r="F80" i="10"/>
  <c r="L80" i="10"/>
  <c r="M80" i="10"/>
  <c r="H80" i="10"/>
  <c r="J80" i="10"/>
  <c r="I80" i="10"/>
  <c r="G80" i="10"/>
  <c r="K80" i="10"/>
  <c r="F96" i="10"/>
  <c r="H96" i="10"/>
  <c r="J96" i="10"/>
  <c r="M96" i="10"/>
  <c r="G96" i="10"/>
  <c r="L96" i="10"/>
  <c r="I96" i="10"/>
  <c r="K96" i="10"/>
  <c r="F43" i="10"/>
  <c r="H43" i="10"/>
  <c r="I43" i="10"/>
  <c r="J43" i="10"/>
  <c r="K43" i="10"/>
  <c r="L43" i="10"/>
  <c r="M43" i="10"/>
  <c r="G43" i="10"/>
  <c r="J53" i="10"/>
  <c r="H53" i="10"/>
  <c r="M53" i="10"/>
  <c r="G53" i="10"/>
  <c r="I53" i="10"/>
  <c r="L53" i="10"/>
  <c r="K53" i="10"/>
  <c r="F53" i="10"/>
  <c r="J69" i="10"/>
  <c r="G69" i="10"/>
  <c r="H69" i="10"/>
  <c r="I69" i="10"/>
  <c r="F69" i="10"/>
  <c r="L69" i="10"/>
  <c r="M69" i="10"/>
  <c r="K69" i="10"/>
  <c r="F44" i="10"/>
  <c r="G44" i="10"/>
  <c r="K44" i="10"/>
  <c r="M44" i="10"/>
  <c r="H44" i="10"/>
  <c r="I44" i="10"/>
  <c r="J44" i="10"/>
  <c r="L44" i="10"/>
  <c r="J85" i="10"/>
  <c r="F85" i="10"/>
  <c r="G85" i="10"/>
  <c r="H85" i="10"/>
  <c r="I85" i="10"/>
  <c r="L85" i="10"/>
  <c r="M85" i="10"/>
  <c r="K85" i="10"/>
  <c r="F81" i="10"/>
  <c r="K81" i="10"/>
  <c r="M81" i="10"/>
  <c r="L81" i="10"/>
  <c r="G81" i="10"/>
  <c r="H81" i="10"/>
  <c r="I81" i="10"/>
  <c r="J81" i="10"/>
  <c r="I54" i="10"/>
  <c r="F54" i="10"/>
  <c r="G54" i="10"/>
  <c r="H54" i="10"/>
  <c r="L54" i="10"/>
  <c r="M54" i="10"/>
  <c r="J54" i="10"/>
  <c r="K54" i="10"/>
  <c r="G95" i="10"/>
  <c r="K95" i="10"/>
  <c r="L95" i="10"/>
  <c r="H95" i="10"/>
  <c r="M95" i="10"/>
  <c r="F95" i="10"/>
  <c r="J95" i="10"/>
  <c r="I95" i="10"/>
  <c r="F79" i="10"/>
  <c r="I79" i="10"/>
  <c r="M79" i="10"/>
  <c r="J79" i="10"/>
  <c r="L79" i="10"/>
  <c r="K79" i="10"/>
  <c r="H79" i="10"/>
  <c r="G79" i="10"/>
  <c r="F99" i="10"/>
  <c r="G99" i="10"/>
  <c r="I99" i="10"/>
  <c r="H99" i="10"/>
  <c r="K99" i="10"/>
  <c r="J99" i="10"/>
  <c r="L99" i="10"/>
  <c r="M99" i="10"/>
  <c r="F91" i="10"/>
  <c r="J91" i="10"/>
  <c r="K91" i="10"/>
  <c r="L91" i="10"/>
  <c r="M91" i="10"/>
  <c r="I91" i="10"/>
  <c r="H91" i="10"/>
  <c r="G91" i="10"/>
  <c r="F52" i="10"/>
  <c r="G52" i="10"/>
  <c r="H52" i="10"/>
  <c r="I52" i="10"/>
  <c r="J52" i="10"/>
  <c r="K52" i="10"/>
  <c r="L52" i="10"/>
  <c r="M52" i="10"/>
  <c r="I38" i="10"/>
  <c r="H38" i="10"/>
  <c r="F38" i="10"/>
  <c r="G38" i="10"/>
  <c r="L38" i="10"/>
  <c r="M38" i="10"/>
  <c r="J38" i="10"/>
  <c r="K38" i="10"/>
  <c r="F41" i="10"/>
  <c r="K41" i="10"/>
  <c r="L41" i="10"/>
  <c r="M41" i="10"/>
  <c r="H41" i="10"/>
  <c r="I41" i="10"/>
  <c r="J41" i="10"/>
  <c r="G41" i="10"/>
  <c r="F65" i="10"/>
  <c r="M65" i="10"/>
  <c r="K65" i="10"/>
  <c r="L65" i="10"/>
  <c r="J65" i="10"/>
  <c r="H65" i="10"/>
  <c r="I65" i="10"/>
  <c r="G65" i="10"/>
  <c r="F97" i="10"/>
  <c r="K97" i="10"/>
  <c r="M97" i="10"/>
  <c r="L97" i="10"/>
  <c r="G97" i="10"/>
  <c r="H97" i="10"/>
  <c r="I97" i="10"/>
  <c r="J97" i="10"/>
  <c r="J77" i="10"/>
  <c r="I77" i="10"/>
  <c r="F77" i="10"/>
  <c r="G77" i="10"/>
  <c r="H77" i="10"/>
  <c r="L77" i="10"/>
  <c r="K77" i="10"/>
  <c r="M77" i="10"/>
  <c r="J61" i="10"/>
  <c r="H61" i="10"/>
  <c r="M61" i="10"/>
  <c r="G61" i="10"/>
  <c r="I61" i="10"/>
  <c r="K61" i="10"/>
  <c r="F61" i="10"/>
  <c r="L61" i="10"/>
  <c r="J29" i="10"/>
  <c r="I29" i="10"/>
  <c r="H29" i="10"/>
  <c r="M29" i="10"/>
  <c r="K29" i="10"/>
  <c r="L29" i="10"/>
  <c r="F88" i="10"/>
  <c r="M88" i="10"/>
  <c r="L88" i="10"/>
  <c r="I88" i="10"/>
  <c r="J88" i="10"/>
  <c r="H88" i="10"/>
  <c r="K88" i="10"/>
  <c r="G88" i="10"/>
  <c r="F51" i="10"/>
  <c r="M51" i="10"/>
  <c r="L51" i="10"/>
  <c r="I51" i="10"/>
  <c r="K51" i="10"/>
  <c r="G51" i="10"/>
  <c r="H51" i="10"/>
  <c r="J51" i="10"/>
  <c r="F33" i="10"/>
  <c r="K33" i="10"/>
  <c r="L33" i="10"/>
  <c r="M33" i="10"/>
  <c r="J33" i="10"/>
  <c r="H33" i="10"/>
  <c r="G33" i="10"/>
  <c r="I33" i="10"/>
  <c r="F82" i="10"/>
  <c r="K82" i="10"/>
  <c r="M82" i="10"/>
  <c r="L82" i="10"/>
  <c r="J82" i="10"/>
  <c r="I82" i="10"/>
  <c r="H82" i="10"/>
  <c r="G82" i="10"/>
  <c r="F76" i="10"/>
  <c r="K76" i="10"/>
  <c r="G76" i="10"/>
  <c r="H76" i="10"/>
  <c r="I76" i="10"/>
  <c r="J76" i="10"/>
  <c r="L76" i="10"/>
  <c r="M76" i="10"/>
  <c r="J93" i="10"/>
  <c r="H93" i="10"/>
  <c r="G93" i="10"/>
  <c r="I93" i="10"/>
  <c r="F93" i="10"/>
  <c r="M93" i="10"/>
  <c r="L93" i="10"/>
  <c r="K93" i="10"/>
  <c r="I30" i="10"/>
  <c r="G30" i="10"/>
  <c r="H30" i="10"/>
  <c r="L30" i="10"/>
  <c r="M30" i="10"/>
  <c r="F30" i="10"/>
  <c r="J30" i="10"/>
  <c r="K30" i="10"/>
  <c r="F59" i="10"/>
  <c r="K59" i="10"/>
  <c r="G59" i="10"/>
  <c r="H59" i="10"/>
  <c r="I59" i="10"/>
  <c r="J59" i="10"/>
  <c r="L59" i="10"/>
  <c r="M59" i="10"/>
  <c r="F56" i="10"/>
  <c r="L56" i="10"/>
  <c r="M56" i="10"/>
  <c r="J56" i="10"/>
  <c r="H56" i="10"/>
  <c r="G56" i="10"/>
  <c r="I56" i="10"/>
  <c r="K56" i="10"/>
  <c r="F66" i="10"/>
  <c r="H66" i="10"/>
  <c r="K66" i="10"/>
  <c r="M66" i="10"/>
  <c r="I66" i="10"/>
  <c r="J66" i="10"/>
  <c r="L66" i="10"/>
  <c r="G66" i="10"/>
  <c r="I60" i="10"/>
  <c r="J60" i="10"/>
  <c r="K60" i="10"/>
  <c r="L60" i="10"/>
  <c r="M60" i="10"/>
  <c r="G60" i="10"/>
  <c r="H60" i="10"/>
  <c r="F60" i="10"/>
  <c r="F90" i="10"/>
  <c r="I90" i="10"/>
  <c r="J90" i="10"/>
  <c r="L90" i="10"/>
  <c r="M90" i="10"/>
  <c r="H90" i="10"/>
  <c r="K90" i="10"/>
  <c r="G90" i="10"/>
  <c r="F34" i="10"/>
  <c r="K34" i="10"/>
  <c r="L34" i="10"/>
  <c r="M34" i="10"/>
  <c r="J34" i="10"/>
  <c r="I34" i="10"/>
  <c r="H34" i="10"/>
  <c r="G34" i="10"/>
  <c r="F63" i="10"/>
  <c r="H63" i="10"/>
  <c r="M63" i="10"/>
  <c r="L63" i="10"/>
  <c r="J63" i="10"/>
  <c r="I63" i="10"/>
  <c r="K63" i="10"/>
  <c r="G63" i="10"/>
  <c r="J37" i="10"/>
  <c r="G37" i="10"/>
  <c r="H37" i="10"/>
  <c r="I37" i="10"/>
  <c r="M37" i="10"/>
  <c r="F37" i="10"/>
  <c r="L37" i="10"/>
  <c r="K37" i="10"/>
  <c r="I62" i="10"/>
  <c r="M62" i="10"/>
  <c r="L62" i="10"/>
  <c r="F62" i="10"/>
  <c r="G62" i="10"/>
  <c r="H62" i="10"/>
  <c r="K62" i="10"/>
  <c r="J62" i="10"/>
  <c r="F87" i="10"/>
  <c r="M87" i="10"/>
  <c r="J87" i="10"/>
  <c r="I87" i="10"/>
  <c r="G87" i="10"/>
  <c r="K87" i="10"/>
  <c r="L87" i="10"/>
  <c r="H87" i="10"/>
  <c r="J100" i="10"/>
  <c r="K100" i="10"/>
  <c r="L100" i="10"/>
  <c r="F100" i="10"/>
  <c r="M100" i="10"/>
  <c r="H100" i="10"/>
  <c r="I100" i="10"/>
  <c r="G100" i="10"/>
  <c r="F32" i="10"/>
  <c r="L32" i="10"/>
  <c r="M32" i="10"/>
  <c r="K32" i="10"/>
  <c r="G32" i="10"/>
  <c r="I32" i="10"/>
  <c r="H32" i="10"/>
  <c r="J32" i="10"/>
  <c r="AJ71" i="1" l="1"/>
  <c r="AE71" i="1" s="1"/>
  <c r="AJ360" i="1"/>
  <c r="AE360" i="1" s="1"/>
  <c r="AJ477" i="1"/>
  <c r="AE477" i="1" s="1"/>
  <c r="AJ90" i="1"/>
  <c r="AE90" i="1" s="1"/>
  <c r="AJ85" i="1"/>
  <c r="AE85" i="1" s="1"/>
  <c r="AJ63" i="1"/>
  <c r="AE63" i="1" s="1"/>
  <c r="AJ445" i="1"/>
  <c r="AE445" i="1" s="1"/>
  <c r="AJ296" i="1"/>
  <c r="AE296" i="1" s="1"/>
  <c r="AJ332" i="1"/>
  <c r="AE332" i="1" s="1"/>
  <c r="AJ125" i="1"/>
  <c r="AE125" i="1" s="1"/>
  <c r="AJ442" i="1"/>
  <c r="AE442" i="1" s="1"/>
  <c r="AJ32" i="1"/>
  <c r="AE32" i="1" s="1"/>
  <c r="AJ250" i="1"/>
  <c r="AE250" i="1" s="1"/>
  <c r="AJ36" i="1"/>
  <c r="AE36" i="1" s="1"/>
  <c r="AJ103" i="1"/>
  <c r="AE103" i="1" s="1"/>
  <c r="AJ148" i="1"/>
  <c r="AE148" i="1" s="1"/>
  <c r="AJ431" i="1"/>
  <c r="AE431" i="1" s="1"/>
  <c r="AJ283" i="1"/>
  <c r="AE283" i="1" s="1"/>
  <c r="AJ234" i="1"/>
  <c r="AE234" i="1" s="1"/>
  <c r="AJ262" i="1"/>
  <c r="AE262" i="1" s="1"/>
  <c r="AJ310" i="1"/>
  <c r="AE310" i="1" s="1"/>
  <c r="AJ181" i="1"/>
  <c r="AE181" i="1" s="1"/>
  <c r="AJ226" i="1"/>
  <c r="AE226" i="1" s="1"/>
  <c r="AJ277" i="1"/>
  <c r="AE277" i="1" s="1"/>
  <c r="AJ65" i="1"/>
  <c r="AE65" i="1" s="1"/>
  <c r="AJ254" i="1"/>
  <c r="AE254" i="1" s="1"/>
  <c r="AJ147" i="1"/>
  <c r="AE147" i="1" s="1"/>
  <c r="AJ261" i="1"/>
  <c r="AE261" i="1" s="1"/>
  <c r="AJ447" i="1"/>
  <c r="AE447" i="1" s="1"/>
  <c r="AJ391" i="1"/>
  <c r="AE391" i="1" s="1"/>
  <c r="AJ213" i="1"/>
  <c r="AE213" i="1" s="1"/>
  <c r="AJ374" i="1"/>
  <c r="AE374" i="1" s="1"/>
  <c r="AJ130" i="1"/>
  <c r="AE130" i="1" s="1"/>
  <c r="AJ39" i="1"/>
  <c r="AE39" i="1" s="1"/>
  <c r="AJ16" i="1"/>
  <c r="AE16" i="1" s="1"/>
  <c r="AJ313" i="1"/>
  <c r="AE313" i="1" s="1"/>
  <c r="AJ342" i="1"/>
  <c r="AE342" i="1" s="1"/>
  <c r="AJ321" i="1"/>
  <c r="AE321" i="1" s="1"/>
  <c r="AJ200" i="1"/>
  <c r="AE200" i="1" s="1"/>
  <c r="AJ206" i="1"/>
  <c r="AE206" i="1" s="1"/>
  <c r="AJ50" i="1"/>
  <c r="AE50" i="1" s="1"/>
  <c r="AJ17" i="1"/>
  <c r="AE17" i="1" s="1"/>
  <c r="AJ86" i="1"/>
  <c r="AE86" i="1" s="1"/>
  <c r="AJ150" i="1"/>
  <c r="AE150" i="1" s="1"/>
  <c r="AJ68" i="1"/>
  <c r="AE68" i="1" s="1"/>
  <c r="AJ258" i="1"/>
  <c r="AE258" i="1" s="1"/>
  <c r="AJ212" i="1"/>
  <c r="AE212" i="1" s="1"/>
  <c r="AJ25" i="1"/>
  <c r="AE25" i="1" s="1"/>
  <c r="AJ476" i="1"/>
  <c r="AE476" i="1" s="1"/>
  <c r="AJ139" i="1"/>
  <c r="AE139" i="1" s="1"/>
  <c r="AJ331" i="1"/>
  <c r="AE331" i="1" s="1"/>
  <c r="AJ201" i="1"/>
  <c r="AE201" i="1" s="1"/>
  <c r="AJ306" i="1"/>
  <c r="AE306" i="1" s="1"/>
  <c r="AJ317" i="1"/>
  <c r="AE317" i="1" s="1"/>
  <c r="AJ30" i="1"/>
  <c r="AE30" i="1" s="1"/>
  <c r="AJ120" i="1"/>
  <c r="AE120" i="1" s="1"/>
  <c r="AJ286" i="1"/>
  <c r="AE286" i="1" s="1"/>
  <c r="AJ311" i="1"/>
  <c r="AE311" i="1" s="1"/>
  <c r="AJ141" i="1"/>
  <c r="AE141" i="1" s="1"/>
  <c r="AJ124" i="1"/>
  <c r="AE124" i="1" s="1"/>
  <c r="AJ422" i="1"/>
  <c r="AE422" i="1" s="1"/>
  <c r="AJ398" i="1"/>
  <c r="AE398" i="1" s="1"/>
  <c r="AJ256" i="1"/>
  <c r="AE256" i="1" s="1"/>
  <c r="AJ133" i="1"/>
  <c r="AE133" i="1" s="1"/>
  <c r="AJ187" i="1"/>
  <c r="AE187" i="1" s="1"/>
  <c r="AJ428" i="1"/>
  <c r="AE428" i="1" s="1"/>
  <c r="AJ345" i="1"/>
  <c r="AE345" i="1" s="1"/>
  <c r="AJ284" i="1"/>
  <c r="AE284" i="1" s="1"/>
  <c r="AJ270" i="1"/>
  <c r="AE270" i="1" s="1"/>
  <c r="AJ156" i="1"/>
  <c r="AE156" i="1" s="1"/>
  <c r="AJ51" i="1"/>
  <c r="AE51" i="1" s="1"/>
  <c r="AJ184" i="1"/>
  <c r="AE184" i="1" s="1"/>
  <c r="AJ189" i="1"/>
  <c r="AE189" i="1" s="1"/>
  <c r="AJ74" i="1"/>
  <c r="AE74" i="1" s="1"/>
  <c r="AJ183" i="1"/>
  <c r="AE183" i="1" s="1"/>
  <c r="AJ320" i="1"/>
  <c r="AE320" i="1" s="1"/>
  <c r="AJ55" i="1"/>
  <c r="AE55" i="1" s="1"/>
  <c r="AJ164" i="1"/>
  <c r="AE164" i="1" s="1"/>
  <c r="AJ330" i="1"/>
  <c r="AE330" i="1" s="1"/>
  <c r="AJ383" i="1"/>
  <c r="AE383" i="1" s="1"/>
  <c r="AJ73" i="1"/>
  <c r="AE73" i="1" s="1"/>
  <c r="AJ388" i="1"/>
  <c r="AE388" i="1" s="1"/>
  <c r="AJ243" i="1"/>
  <c r="AE243" i="1" s="1"/>
  <c r="AJ89" i="1"/>
  <c r="AE89" i="1" s="1"/>
  <c r="AJ304" i="1"/>
  <c r="AE304" i="1" s="1"/>
  <c r="AJ267" i="1"/>
  <c r="AE267" i="1" s="1"/>
  <c r="AJ457" i="1"/>
  <c r="AE457" i="1" s="1"/>
  <c r="AJ327" i="1"/>
  <c r="AE327" i="1" s="1"/>
  <c r="AJ260" i="1"/>
  <c r="AE260" i="1" s="1"/>
  <c r="AJ14" i="1"/>
  <c r="AE14" i="1" s="1"/>
  <c r="AJ83" i="1"/>
  <c r="AE83" i="1" s="1"/>
  <c r="AJ441" i="1"/>
  <c r="AE441" i="1" s="1"/>
  <c r="AJ80" i="1"/>
  <c r="AE80" i="1" s="1"/>
  <c r="AJ114" i="1"/>
  <c r="AE114" i="1" s="1"/>
  <c r="AJ280" i="1"/>
  <c r="AE280" i="1" s="1"/>
  <c r="AJ353" i="1"/>
  <c r="AE353" i="1" s="1"/>
  <c r="AJ269" i="1"/>
  <c r="AE269" i="1" s="1"/>
  <c r="AJ255" i="1"/>
  <c r="AE255" i="1" s="1"/>
  <c r="AJ33" i="1"/>
  <c r="AE33" i="1" s="1"/>
  <c r="AJ123" i="1"/>
  <c r="AE123" i="1" s="1"/>
  <c r="AJ257" i="1"/>
  <c r="AE257" i="1" s="1"/>
  <c r="AJ464" i="1"/>
  <c r="AE464" i="1" s="1"/>
  <c r="AJ382" i="1"/>
  <c r="AE382" i="1" s="1"/>
  <c r="AJ423" i="1"/>
  <c r="AE423" i="1" s="1"/>
  <c r="AJ293" i="1"/>
  <c r="AE293" i="1" s="1"/>
  <c r="AJ214" i="1"/>
  <c r="AE214" i="1" s="1"/>
  <c r="AJ436" i="1"/>
  <c r="AE436" i="1" s="1"/>
  <c r="AJ199" i="1"/>
  <c r="AE199" i="1" s="1"/>
  <c r="AJ415" i="1"/>
  <c r="AE415" i="1" s="1"/>
  <c r="AJ166" i="1"/>
  <c r="AE166" i="1" s="1"/>
  <c r="AJ385" i="1"/>
  <c r="AE385" i="1" s="1"/>
  <c r="AJ460" i="1"/>
  <c r="AE460" i="1" s="1"/>
  <c r="AJ131" i="1"/>
  <c r="AE131" i="1" s="1"/>
  <c r="AJ239" i="1"/>
  <c r="AE239" i="1" s="1"/>
  <c r="AJ467" i="1"/>
  <c r="AE467" i="1" s="1"/>
  <c r="AJ9" i="1"/>
  <c r="AE9" i="1" s="1"/>
  <c r="AJ361" i="1"/>
  <c r="AE361" i="1" s="1"/>
  <c r="AJ373" i="1"/>
  <c r="AE373" i="1" s="1"/>
  <c r="AJ279" i="1"/>
  <c r="AE279" i="1" s="1"/>
  <c r="AJ314" i="1"/>
  <c r="AE314" i="1" s="1"/>
  <c r="AJ418" i="1"/>
  <c r="AE418" i="1" s="1"/>
  <c r="AJ185" i="1"/>
  <c r="AE185" i="1" s="1"/>
  <c r="AJ449" i="1"/>
  <c r="AE449" i="1" s="1"/>
  <c r="AJ8" i="1"/>
  <c r="AJ474" i="1"/>
  <c r="AE474" i="1" s="1"/>
  <c r="AJ106" i="1"/>
  <c r="AE106" i="1" s="1"/>
  <c r="AJ207" i="1"/>
  <c r="AE207" i="1" s="1"/>
  <c r="AJ205" i="1"/>
  <c r="AE205" i="1" s="1"/>
  <c r="AJ455" i="1"/>
  <c r="AE455" i="1" s="1"/>
  <c r="AJ352" i="1"/>
  <c r="AE352" i="1" s="1"/>
  <c r="AJ264" i="1"/>
  <c r="AE264" i="1" s="1"/>
  <c r="AJ195" i="1"/>
  <c r="AE195" i="1" s="1"/>
  <c r="AJ315" i="1"/>
  <c r="AE315" i="1" s="1"/>
  <c r="AJ167" i="1"/>
  <c r="AE167" i="1" s="1"/>
  <c r="AJ473" i="1"/>
  <c r="AE473" i="1" s="1"/>
  <c r="AJ159" i="1"/>
  <c r="AE159" i="1" s="1"/>
  <c r="AJ411" i="1"/>
  <c r="AE411" i="1" s="1"/>
  <c r="AJ82" i="1"/>
  <c r="AE82" i="1" s="1"/>
  <c r="AJ329" i="1"/>
  <c r="AE329" i="1" s="1"/>
  <c r="AJ380" i="1"/>
  <c r="AE380" i="1" s="1"/>
  <c r="AJ394" i="1"/>
  <c r="AE394" i="1" s="1"/>
  <c r="AJ307" i="1"/>
  <c r="AE307" i="1" s="1"/>
  <c r="AJ285" i="1"/>
  <c r="AE285" i="1" s="1"/>
  <c r="AJ252" i="1"/>
  <c r="AE252" i="1" s="1"/>
  <c r="AJ135" i="1"/>
  <c r="AE135" i="1" s="1"/>
  <c r="AJ237" i="1"/>
  <c r="AE237" i="1" s="1"/>
  <c r="AJ354" i="1"/>
  <c r="AE354" i="1" s="1"/>
  <c r="AJ454" i="1"/>
  <c r="AE454" i="1" s="1"/>
  <c r="AJ368" i="1"/>
  <c r="AE368" i="1" s="1"/>
  <c r="AJ259" i="1"/>
  <c r="AE259" i="1" s="1"/>
  <c r="AJ64" i="1"/>
  <c r="AE64" i="1" s="1"/>
  <c r="AJ244" i="1"/>
  <c r="AE244" i="1" s="1"/>
  <c r="AJ288" i="1"/>
  <c r="AE288" i="1" s="1"/>
  <c r="AJ142" i="1"/>
  <c r="AE142" i="1" s="1"/>
  <c r="AJ316" i="1"/>
  <c r="AE316" i="1" s="1"/>
  <c r="AJ406" i="1"/>
  <c r="AE406" i="1" s="1"/>
  <c r="AJ395" i="1"/>
  <c r="AE395" i="1" s="1"/>
  <c r="AJ248" i="1"/>
  <c r="AE248" i="1" s="1"/>
  <c r="AJ178" i="1"/>
  <c r="AE178" i="1" s="1"/>
  <c r="AJ309" i="1"/>
  <c r="AE309" i="1" s="1"/>
  <c r="AJ225" i="1"/>
  <c r="AE225" i="1" s="1"/>
  <c r="AJ193" i="1"/>
  <c r="AE193" i="1" s="1"/>
  <c r="AJ349" i="1"/>
  <c r="AE349" i="1" s="1"/>
  <c r="AJ274" i="1"/>
  <c r="AE274" i="1" s="1"/>
  <c r="AJ180" i="1"/>
  <c r="AE180" i="1" s="1"/>
  <c r="AJ466" i="1"/>
  <c r="AE466" i="1" s="1"/>
  <c r="AJ227" i="1"/>
  <c r="AE227" i="1" s="1"/>
  <c r="AJ319" i="1"/>
  <c r="AE319" i="1" s="1"/>
  <c r="AJ62" i="1"/>
  <c r="AE62" i="1" s="1"/>
  <c r="AJ196" i="1"/>
  <c r="AE196" i="1" s="1"/>
  <c r="AJ236" i="1"/>
  <c r="AE236" i="1" s="1"/>
  <c r="AJ217" i="1"/>
  <c r="AE217" i="1" s="1"/>
  <c r="AJ358" i="1"/>
  <c r="AE358" i="1" s="1"/>
  <c r="AJ170" i="1"/>
  <c r="AE170" i="1" s="1"/>
  <c r="AJ251" i="1"/>
  <c r="AE251" i="1" s="1"/>
  <c r="AJ126" i="1"/>
  <c r="AE126" i="1" s="1"/>
  <c r="AJ357" i="1"/>
  <c r="AE357" i="1" s="1"/>
  <c r="AJ203" i="1"/>
  <c r="AE203" i="1" s="1"/>
  <c r="AJ119" i="1"/>
  <c r="AE119" i="1" s="1"/>
  <c r="AJ194" i="1"/>
  <c r="AE194" i="1" s="1"/>
  <c r="AJ96" i="1"/>
  <c r="AE96" i="1" s="1"/>
  <c r="AJ95" i="1"/>
  <c r="AE95" i="1" s="1"/>
  <c r="AJ37" i="1"/>
  <c r="AE37" i="1" s="1"/>
  <c r="AJ367" i="1"/>
  <c r="AE367" i="1" s="1"/>
  <c r="AJ404" i="1"/>
  <c r="AE404" i="1" s="1"/>
  <c r="AJ359" i="1"/>
  <c r="AE359" i="1" s="1"/>
  <c r="AJ158" i="1"/>
  <c r="AE158" i="1" s="1"/>
  <c r="AJ145" i="1"/>
  <c r="AE145" i="1" s="1"/>
  <c r="AJ462" i="1"/>
  <c r="AE462" i="1" s="1"/>
  <c r="AJ396" i="1"/>
  <c r="AE396" i="1" s="1"/>
  <c r="AJ112" i="1"/>
  <c r="AE112" i="1" s="1"/>
  <c r="AJ343" i="1"/>
  <c r="AE343" i="1" s="1"/>
  <c r="AJ414" i="1"/>
  <c r="AE414" i="1" s="1"/>
  <c r="AJ346" i="1"/>
  <c r="AE346" i="1" s="1"/>
  <c r="AJ451" i="1"/>
  <c r="AE451" i="1" s="1"/>
  <c r="AJ197" i="1"/>
  <c r="AE197" i="1" s="1"/>
  <c r="AJ191" i="1"/>
  <c r="AE191" i="1" s="1"/>
  <c r="AJ247" i="1"/>
  <c r="AE247" i="1" s="1"/>
  <c r="AJ301" i="1"/>
  <c r="AE301" i="1" s="1"/>
  <c r="AJ275" i="1"/>
  <c r="AE275" i="1" s="1"/>
  <c r="AJ470" i="1"/>
  <c r="AE470" i="1" s="1"/>
  <c r="AJ478" i="1"/>
  <c r="AE478" i="1" s="1"/>
  <c r="AJ45" i="1"/>
  <c r="AE45" i="1" s="1"/>
  <c r="AJ26" i="1"/>
  <c r="AE26" i="1" s="1"/>
  <c r="AJ355" i="1"/>
  <c r="AE355" i="1" s="1"/>
  <c r="AJ87" i="1"/>
  <c r="AE87" i="1" s="1"/>
  <c r="AJ76" i="1"/>
  <c r="AE76" i="1" s="1"/>
  <c r="AJ190" i="1"/>
  <c r="AE190" i="1" s="1"/>
  <c r="AJ339" i="1"/>
  <c r="AE339" i="1" s="1"/>
  <c r="AJ218" i="1"/>
  <c r="AE218" i="1" s="1"/>
  <c r="AJ58" i="1"/>
  <c r="AE58" i="1" s="1"/>
  <c r="AJ154" i="1"/>
  <c r="AE154" i="1" s="1"/>
  <c r="AJ128" i="1"/>
  <c r="AE128" i="1" s="1"/>
  <c r="AJ438" i="1"/>
  <c r="AE438" i="1" s="1"/>
  <c r="AJ81" i="1"/>
  <c r="AE81" i="1" s="1"/>
  <c r="AJ94" i="1"/>
  <c r="AE94" i="1" s="1"/>
  <c r="AJ401" i="1"/>
  <c r="AE401" i="1" s="1"/>
  <c r="AJ172" i="1"/>
  <c r="AE172" i="1" s="1"/>
  <c r="AJ297" i="1"/>
  <c r="AE297" i="1" s="1"/>
  <c r="AJ281" i="1"/>
  <c r="AE281" i="1" s="1"/>
  <c r="AJ5" i="1"/>
  <c r="AE5" i="1" s="1"/>
  <c r="AJ235" i="1"/>
  <c r="AE235" i="1" s="1"/>
  <c r="AJ53" i="1"/>
  <c r="AE53" i="1" s="1"/>
  <c r="AJ57" i="1"/>
  <c r="AE57" i="1" s="1"/>
  <c r="AJ152" i="1"/>
  <c r="AE152" i="1" s="1"/>
  <c r="AJ369" i="1"/>
  <c r="AE369" i="1" s="1"/>
  <c r="AJ290" i="1"/>
  <c r="AE290" i="1" s="1"/>
  <c r="AJ84" i="1"/>
  <c r="AE84" i="1" s="1"/>
  <c r="AJ397" i="1"/>
  <c r="AE397" i="1" s="1"/>
  <c r="AJ376" i="1"/>
  <c r="AE376" i="1" s="1"/>
  <c r="AJ427" i="1"/>
  <c r="AE427" i="1" s="1"/>
  <c r="AJ468" i="1"/>
  <c r="AE468" i="1" s="1"/>
  <c r="AJ101" i="1"/>
  <c r="AE101" i="1" s="1"/>
  <c r="AJ111" i="1"/>
  <c r="AE111" i="1" s="1"/>
  <c r="AJ381" i="1"/>
  <c r="AE381" i="1" s="1"/>
  <c r="AJ375" i="1"/>
  <c r="AE375" i="1" s="1"/>
  <c r="AJ435" i="1"/>
  <c r="AE435" i="1" s="1"/>
  <c r="AJ408" i="1"/>
  <c r="AE408" i="1" s="1"/>
  <c r="AJ387" i="1"/>
  <c r="AE387" i="1" s="1"/>
  <c r="AJ48" i="1"/>
  <c r="AE48" i="1" s="1"/>
  <c r="AJ278" i="1"/>
  <c r="AE278" i="1" s="1"/>
  <c r="AJ384" i="1"/>
  <c r="AE384" i="1" s="1"/>
  <c r="AJ444" i="1"/>
  <c r="AE444" i="1" s="1"/>
  <c r="AJ210" i="1"/>
  <c r="AE210" i="1" s="1"/>
  <c r="AJ429" i="1"/>
  <c r="AE429" i="1" s="1"/>
  <c r="AJ300" i="1"/>
  <c r="AE300" i="1" s="1"/>
  <c r="AJ13" i="1"/>
  <c r="AE13" i="1" s="1"/>
  <c r="AJ371" i="1"/>
  <c r="AE371" i="1" s="1"/>
  <c r="AJ22" i="1"/>
  <c r="AE22" i="1" s="1"/>
  <c r="AJ377" i="1"/>
  <c r="AE377" i="1" s="1"/>
  <c r="AJ140" i="1"/>
  <c r="AE140" i="1" s="1"/>
  <c r="AJ430" i="1"/>
  <c r="AE430" i="1" s="1"/>
  <c r="AJ407" i="1"/>
  <c r="AE407" i="1" s="1"/>
  <c r="AJ116" i="1"/>
  <c r="AE116" i="1" s="1"/>
  <c r="AJ100" i="1"/>
  <c r="AE100" i="1" s="1"/>
  <c r="AJ175" i="1"/>
  <c r="AE175" i="1" s="1"/>
  <c r="AJ79" i="1"/>
  <c r="AE79" i="1" s="1"/>
  <c r="AJ458" i="1"/>
  <c r="AE458" i="1" s="1"/>
  <c r="AJ417" i="1"/>
  <c r="AE417" i="1" s="1"/>
  <c r="AJ378" i="1"/>
  <c r="AE378" i="1" s="1"/>
  <c r="AJ21" i="1"/>
  <c r="AE21" i="1" s="1"/>
  <c r="AJ117" i="1"/>
  <c r="AE117" i="1" s="1"/>
  <c r="AJ72" i="1"/>
  <c r="AE72" i="1" s="1"/>
  <c r="AJ303" i="1"/>
  <c r="AE303" i="1" s="1"/>
  <c r="AJ223" i="1"/>
  <c r="AE223" i="1" s="1"/>
  <c r="AJ202" i="1"/>
  <c r="AE202" i="1" s="1"/>
  <c r="AJ132" i="1"/>
  <c r="AE132" i="1" s="1"/>
  <c r="AJ348" i="1"/>
  <c r="AE348" i="1" s="1"/>
  <c r="AJ169" i="1"/>
  <c r="AE169" i="1" s="1"/>
  <c r="AJ471" i="1"/>
  <c r="AE471" i="1" s="1"/>
  <c r="AJ287" i="1"/>
  <c r="AE287" i="1" s="1"/>
  <c r="AJ233" i="1"/>
  <c r="AE233" i="1" s="1"/>
  <c r="AJ271" i="1"/>
  <c r="AE271" i="1" s="1"/>
  <c r="AJ299" i="1"/>
  <c r="AE299" i="1" s="1"/>
  <c r="AJ465" i="1"/>
  <c r="AE465" i="1" s="1"/>
  <c r="AJ19" i="1"/>
  <c r="AE19" i="1" s="1"/>
  <c r="AJ56" i="1"/>
  <c r="AE56" i="1" s="1"/>
  <c r="AJ246" i="1"/>
  <c r="AE246" i="1" s="1"/>
  <c r="AJ113" i="1"/>
  <c r="AE113" i="1" s="1"/>
  <c r="AJ160" i="1"/>
  <c r="AE160" i="1" s="1"/>
  <c r="AJ318" i="1"/>
  <c r="AE318" i="1" s="1"/>
  <c r="AJ7" i="1"/>
  <c r="AE7" i="1" s="1"/>
  <c r="AJ15" i="1"/>
  <c r="AE15" i="1" s="1"/>
  <c r="AJ224" i="1"/>
  <c r="AE224" i="1" s="1"/>
  <c r="AJ104" i="1"/>
  <c r="AE104" i="1" s="1"/>
  <c r="AJ412" i="1"/>
  <c r="AE412" i="1" s="1"/>
  <c r="AJ11" i="1"/>
  <c r="AE11" i="1" s="1"/>
  <c r="AJ107" i="1"/>
  <c r="AE107" i="1" s="1"/>
  <c r="AJ29" i="1"/>
  <c r="AE29" i="1" s="1"/>
  <c r="AJ459" i="1"/>
  <c r="AE459" i="1" s="1"/>
  <c r="AJ312" i="1"/>
  <c r="AE312" i="1" s="1"/>
  <c r="AJ400" i="1"/>
  <c r="AE400" i="1" s="1"/>
  <c r="AJ469" i="1"/>
  <c r="AE469" i="1" s="1"/>
  <c r="AJ162" i="1"/>
  <c r="AE162" i="1" s="1"/>
  <c r="AJ437" i="1"/>
  <c r="AE437" i="1" s="1"/>
  <c r="AJ221" i="1"/>
  <c r="AE221" i="1" s="1"/>
  <c r="AJ69" i="1"/>
  <c r="AE69" i="1" s="1"/>
  <c r="AJ77" i="1"/>
  <c r="AE77" i="1" s="1"/>
  <c r="AJ6" i="1"/>
  <c r="AE6" i="1" s="1"/>
  <c r="AJ263" i="1"/>
  <c r="AE263" i="1" s="1"/>
  <c r="AJ171" i="1"/>
  <c r="AE171" i="1" s="1"/>
  <c r="AJ356" i="1"/>
  <c r="AE356" i="1" s="1"/>
  <c r="AJ340" i="1"/>
  <c r="AE340" i="1" s="1"/>
  <c r="AJ211" i="1"/>
  <c r="AE211" i="1" s="1"/>
  <c r="AJ363" i="1"/>
  <c r="AE363" i="1" s="1"/>
  <c r="AJ12" i="1"/>
  <c r="AE12" i="1" s="1"/>
  <c r="AJ209" i="1"/>
  <c r="AE209" i="1" s="1"/>
  <c r="AJ157" i="1"/>
  <c r="AE157" i="1" s="1"/>
  <c r="AJ38" i="1"/>
  <c r="AE38" i="1" s="1"/>
  <c r="AJ409" i="1"/>
  <c r="AE409" i="1" s="1"/>
  <c r="AJ27" i="1"/>
  <c r="AE27" i="1" s="1"/>
  <c r="AJ434" i="1"/>
  <c r="AE434" i="1" s="1"/>
  <c r="AJ129" i="1"/>
  <c r="AE129" i="1" s="1"/>
  <c r="AJ268" i="1"/>
  <c r="AE268" i="1" s="1"/>
  <c r="AJ305" i="1"/>
  <c r="AE305" i="1" s="1"/>
  <c r="AJ46" i="1"/>
  <c r="AE46" i="1" s="1"/>
  <c r="AJ276" i="1"/>
  <c r="AE276" i="1" s="1"/>
  <c r="AJ350" i="1"/>
  <c r="AE350" i="1" s="1"/>
  <c r="AJ168" i="1"/>
  <c r="AE168" i="1" s="1"/>
  <c r="AJ452" i="1"/>
  <c r="AE452" i="1" s="1"/>
  <c r="AJ40" i="1"/>
  <c r="AE40" i="1" s="1"/>
  <c r="AJ75" i="1"/>
  <c r="AE75" i="1" s="1"/>
  <c r="AJ433" i="1"/>
  <c r="AE433" i="1" s="1"/>
  <c r="AJ220" i="1"/>
  <c r="AE220" i="1" s="1"/>
  <c r="AJ240" i="1"/>
  <c r="AE240" i="1" s="1"/>
  <c r="AJ20" i="1"/>
  <c r="AE20" i="1" s="1"/>
  <c r="AJ67" i="1"/>
  <c r="AE67" i="1" s="1"/>
  <c r="AJ118" i="1"/>
  <c r="AE118" i="1" s="1"/>
  <c r="AJ66" i="1"/>
  <c r="AE66" i="1" s="1"/>
  <c r="AJ366" i="1"/>
  <c r="AE366" i="1" s="1"/>
  <c r="AJ70" i="1"/>
  <c r="AE70" i="1" s="1"/>
  <c r="AJ216" i="1"/>
  <c r="AE216" i="1" s="1"/>
  <c r="AJ335" i="1"/>
  <c r="AE335" i="1" s="1"/>
  <c r="AJ443" i="1"/>
  <c r="AE443" i="1" s="1"/>
  <c r="AJ99" i="1"/>
  <c r="AE99" i="1" s="1"/>
  <c r="AJ432" i="1"/>
  <c r="AE432" i="1" s="1"/>
  <c r="AJ204" i="1"/>
  <c r="AE204" i="1" s="1"/>
  <c r="AJ463" i="1"/>
  <c r="AE463" i="1" s="1"/>
  <c r="AJ151" i="1"/>
  <c r="AE151" i="1" s="1"/>
  <c r="AJ326" i="1"/>
  <c r="AE326" i="1" s="1"/>
  <c r="AJ149" i="1"/>
  <c r="AE149" i="1" s="1"/>
  <c r="AJ24" i="1"/>
  <c r="AE24" i="1" s="1"/>
  <c r="AJ351" i="1"/>
  <c r="AE351" i="1" s="1"/>
  <c r="AJ186" i="1"/>
  <c r="AE186" i="1" s="1"/>
  <c r="AJ333" i="1"/>
  <c r="AE333" i="1" s="1"/>
  <c r="AJ18" i="1"/>
  <c r="AE18" i="1" s="1"/>
  <c r="AJ461" i="1"/>
  <c r="AE461" i="1" s="1"/>
  <c r="AJ337" i="1"/>
  <c r="AE337" i="1" s="1"/>
  <c r="AJ229" i="1"/>
  <c r="AE229" i="1" s="1"/>
  <c r="AJ143" i="1"/>
  <c r="AE143" i="1" s="1"/>
  <c r="AJ323" i="1"/>
  <c r="AE323" i="1" s="1"/>
  <c r="AJ102" i="1"/>
  <c r="AE102" i="1" s="1"/>
  <c r="AJ110" i="1"/>
  <c r="AE110" i="1" s="1"/>
  <c r="AJ161" i="1"/>
  <c r="AE161" i="1" s="1"/>
  <c r="AJ344" i="1"/>
  <c r="AE344" i="1" s="1"/>
  <c r="AJ426" i="1"/>
  <c r="AE426" i="1" s="1"/>
  <c r="AJ136" i="1"/>
  <c r="AE136" i="1" s="1"/>
  <c r="AJ105" i="1"/>
  <c r="AE105" i="1" s="1"/>
  <c r="AJ49" i="1"/>
  <c r="AE49" i="1" s="1"/>
  <c r="AJ242" i="1"/>
  <c r="AE242" i="1" s="1"/>
  <c r="AJ91" i="1"/>
  <c r="AE91" i="1" s="1"/>
  <c r="AJ475" i="1"/>
  <c r="AE475" i="1" s="1"/>
  <c r="AJ188" i="1"/>
  <c r="AE188" i="1" s="1"/>
  <c r="AJ245" i="1"/>
  <c r="AE245" i="1" s="1"/>
  <c r="AJ322" i="1"/>
  <c r="AE322" i="1" s="1"/>
  <c r="AJ182" i="1"/>
  <c r="AE182" i="1" s="1"/>
  <c r="AJ393" i="1"/>
  <c r="AE393" i="1" s="1"/>
  <c r="AJ54" i="1"/>
  <c r="AE54" i="1" s="1"/>
  <c r="AJ446" i="1"/>
  <c r="AE446" i="1" s="1"/>
  <c r="AJ231" i="1"/>
  <c r="AE231" i="1" s="1"/>
  <c r="AJ97" i="1"/>
  <c r="AE97" i="1" s="1"/>
  <c r="AJ10" i="1"/>
  <c r="AE10" i="1" s="1"/>
  <c r="AJ88" i="1"/>
  <c r="AE88" i="1" s="1"/>
  <c r="AJ338" i="1"/>
  <c r="AE338" i="1" s="1"/>
  <c r="AJ134" i="1"/>
  <c r="AE134" i="1" s="1"/>
  <c r="AJ325" i="1"/>
  <c r="AE325" i="1" s="1"/>
  <c r="AJ98" i="1"/>
  <c r="AE98" i="1" s="1"/>
  <c r="AJ179" i="1"/>
  <c r="AE179" i="1" s="1"/>
  <c r="AJ42" i="1"/>
  <c r="AE42" i="1" s="1"/>
  <c r="AJ146" i="1"/>
  <c r="AE146" i="1" s="1"/>
  <c r="AJ78" i="1"/>
  <c r="AE78" i="1" s="1"/>
  <c r="AJ364" i="1"/>
  <c r="AE364" i="1" s="1"/>
  <c r="AJ176" i="1"/>
  <c r="AE176" i="1" s="1"/>
  <c r="AJ60" i="1"/>
  <c r="AE60" i="1" s="1"/>
  <c r="AJ390" i="1"/>
  <c r="AE390" i="1" s="1"/>
  <c r="AJ115" i="1"/>
  <c r="AE115" i="1" s="1"/>
  <c r="AJ153" i="1"/>
  <c r="AE153" i="1" s="1"/>
  <c r="AJ324" i="1"/>
  <c r="AE324" i="1" s="1"/>
  <c r="AJ347" i="1"/>
  <c r="AE347" i="1" s="1"/>
  <c r="AJ472" i="1"/>
  <c r="AE472" i="1" s="1"/>
  <c r="AJ392" i="1"/>
  <c r="AE392" i="1" s="1"/>
  <c r="AJ144" i="1"/>
  <c r="AE144" i="1" s="1"/>
  <c r="AJ328" i="1"/>
  <c r="AE328" i="1" s="1"/>
  <c r="AJ44" i="1"/>
  <c r="AE44" i="1" s="1"/>
  <c r="AJ232" i="1"/>
  <c r="AE232" i="1" s="1"/>
  <c r="AJ295" i="1"/>
  <c r="AE295" i="1" s="1"/>
  <c r="AJ410" i="1"/>
  <c r="AE410" i="1" s="1"/>
  <c r="AJ47" i="1"/>
  <c r="AE47" i="1" s="1"/>
  <c r="AJ59" i="1"/>
  <c r="AE59" i="1" s="1"/>
  <c r="AJ52" i="1"/>
  <c r="AE52" i="1" s="1"/>
  <c r="AJ370" i="1"/>
  <c r="AE370" i="1" s="1"/>
  <c r="AJ386" i="1"/>
  <c r="AE386" i="1" s="1"/>
  <c r="AJ341" i="1"/>
  <c r="AE341" i="1" s="1"/>
  <c r="AJ222" i="1"/>
  <c r="AE222" i="1" s="1"/>
  <c r="AJ298" i="1"/>
  <c r="AE298" i="1" s="1"/>
  <c r="AJ266" i="1"/>
  <c r="AE266" i="1" s="1"/>
  <c r="AJ399" i="1"/>
  <c r="AE399" i="1" s="1"/>
  <c r="AJ31" i="1"/>
  <c r="AE31" i="1" s="1"/>
  <c r="AJ177" i="1"/>
  <c r="AE177" i="1" s="1"/>
  <c r="AJ121" i="1"/>
  <c r="AE121" i="1" s="1"/>
  <c r="AJ440" i="1"/>
  <c r="AE440" i="1" s="1"/>
  <c r="AJ163" i="1"/>
  <c r="AE163" i="1" s="1"/>
  <c r="AJ253" i="1"/>
  <c r="AE253" i="1" s="1"/>
  <c r="AJ215" i="1"/>
  <c r="AE215" i="1" s="1"/>
  <c r="AJ273" i="1"/>
  <c r="AE273" i="1" s="1"/>
  <c r="AJ308" i="1"/>
  <c r="AE308" i="1" s="1"/>
  <c r="AJ92" i="1"/>
  <c r="AE92" i="1" s="1"/>
  <c r="AJ228" i="1"/>
  <c r="AE228" i="1" s="1"/>
  <c r="AJ405" i="1"/>
  <c r="AE405" i="1" s="1"/>
  <c r="AJ402" i="1"/>
  <c r="AE402" i="1" s="1"/>
  <c r="AJ291" i="1"/>
  <c r="AE291" i="1" s="1"/>
  <c r="AJ362" i="1"/>
  <c r="AE362" i="1" s="1"/>
  <c r="AJ208" i="1"/>
  <c r="AE208" i="1" s="1"/>
  <c r="AJ419" i="1"/>
  <c r="AE419" i="1" s="1"/>
  <c r="AJ456" i="1"/>
  <c r="AE456" i="1" s="1"/>
  <c r="AJ28" i="1"/>
  <c r="AE28" i="1" s="1"/>
  <c r="AJ272" i="1"/>
  <c r="AE272" i="1" s="1"/>
  <c r="AJ379" i="1"/>
  <c r="AE379" i="1" s="1"/>
  <c r="AJ302" i="1"/>
  <c r="AE302" i="1" s="1"/>
  <c r="AJ43" i="1"/>
  <c r="AE43" i="1" s="1"/>
  <c r="AJ238" i="1"/>
  <c r="AE238" i="1" s="1"/>
  <c r="AJ109" i="1"/>
  <c r="AE109" i="1" s="1"/>
  <c r="AJ219" i="1"/>
  <c r="AE219" i="1" s="1"/>
  <c r="AJ448" i="1"/>
  <c r="AE448" i="1" s="1"/>
  <c r="AJ421" i="1"/>
  <c r="AE421" i="1" s="1"/>
  <c r="AJ249" i="1"/>
  <c r="AE249" i="1" s="1"/>
  <c r="AJ108" i="1"/>
  <c r="AE108" i="1" s="1"/>
  <c r="AJ292" i="1"/>
  <c r="AE292" i="1" s="1"/>
  <c r="AJ173" i="1"/>
  <c r="AE173" i="1" s="1"/>
  <c r="AJ155" i="1"/>
  <c r="AE155" i="1" s="1"/>
  <c r="AJ403" i="1"/>
  <c r="AE403" i="1" s="1"/>
  <c r="AJ424" i="1"/>
  <c r="AE424" i="1" s="1"/>
  <c r="AJ365" i="1"/>
  <c r="AE365" i="1" s="1"/>
  <c r="AJ294" i="1"/>
  <c r="AE294" i="1" s="1"/>
  <c r="AJ122" i="1"/>
  <c r="AE122" i="1" s="1"/>
  <c r="AJ336" i="1"/>
  <c r="AE336" i="1" s="1"/>
  <c r="AJ198" i="1"/>
  <c r="AE198" i="1" s="1"/>
  <c r="AJ425" i="1"/>
  <c r="AE425" i="1" s="1"/>
  <c r="AJ61" i="1"/>
  <c r="AE61" i="1" s="1"/>
  <c r="AJ137" i="1"/>
  <c r="AE137" i="1" s="1"/>
  <c r="AJ420" i="1"/>
  <c r="AE420" i="1" s="1"/>
  <c r="AJ334" i="1"/>
  <c r="AE334" i="1" s="1"/>
  <c r="AJ241" i="1"/>
  <c r="AE241" i="1" s="1"/>
  <c r="AJ450" i="1"/>
  <c r="AE450" i="1" s="1"/>
  <c r="AJ127" i="1"/>
  <c r="AE127" i="1" s="1"/>
  <c r="AJ439" i="1"/>
  <c r="AE439" i="1" s="1"/>
  <c r="AJ41" i="1"/>
  <c r="AE41" i="1" s="1"/>
  <c r="AJ372" i="1"/>
  <c r="AE372" i="1" s="1"/>
  <c r="AJ413" i="1"/>
  <c r="AE413" i="1" s="1"/>
  <c r="AJ34" i="1"/>
  <c r="AE34" i="1" s="1"/>
  <c r="AJ265" i="1"/>
  <c r="AE265" i="1" s="1"/>
  <c r="AJ138" i="1"/>
  <c r="AE138" i="1" s="1"/>
  <c r="AJ192" i="1"/>
  <c r="AE192" i="1" s="1"/>
  <c r="AJ174" i="1"/>
  <c r="AE174" i="1" s="1"/>
  <c r="AJ289" i="1"/>
  <c r="AE289" i="1" s="1"/>
  <c r="AJ389" i="1"/>
  <c r="AE389" i="1" s="1"/>
  <c r="AJ416" i="1"/>
  <c r="AE416" i="1" s="1"/>
  <c r="AJ230" i="1"/>
  <c r="AE230" i="1" s="1"/>
  <c r="AJ35" i="1"/>
  <c r="AE35" i="1" s="1"/>
  <c r="AJ282" i="1"/>
  <c r="AE282" i="1" s="1"/>
  <c r="AJ93" i="1"/>
  <c r="AE93" i="1" s="1"/>
  <c r="AJ165" i="1"/>
  <c r="AE165" i="1" s="1"/>
  <c r="AJ453" i="1"/>
  <c r="AE453" i="1" s="1"/>
  <c r="AJ23" i="1"/>
  <c r="AE23" i="1" s="1"/>
  <c r="AJ4" i="1"/>
  <c r="AE4" i="1" s="1"/>
  <c r="F29" i="10"/>
  <c r="G29" i="10" s="1"/>
  <c r="AE8" i="1" l="1"/>
  <c r="AM59" i="1" s="1"/>
  <c r="AL207" i="1" l="1"/>
  <c r="AL34" i="1"/>
  <c r="C56" i="8" s="1"/>
  <c r="AL47" i="1"/>
  <c r="C69" i="8" s="1"/>
  <c r="AL306" i="1"/>
  <c r="AK60" i="1"/>
  <c r="B82" i="8" s="1"/>
  <c r="AL106" i="1"/>
  <c r="AL230" i="1"/>
  <c r="AM449" i="1"/>
  <c r="AN449" i="1" s="1"/>
  <c r="AK39" i="1"/>
  <c r="B61" i="8" s="1"/>
  <c r="AL376" i="1"/>
  <c r="AM224" i="1"/>
  <c r="AN224" i="1" s="1"/>
  <c r="AK134" i="1"/>
  <c r="AK393" i="1"/>
  <c r="AM23" i="1"/>
  <c r="AL383" i="1"/>
  <c r="AL11" i="1"/>
  <c r="C33" i="8" s="1"/>
  <c r="AK161" i="1"/>
  <c r="AM24" i="1"/>
  <c r="D46" i="8" s="1"/>
  <c r="AK446" i="1"/>
  <c r="AK116" i="1"/>
  <c r="AK319" i="1"/>
  <c r="AM357" i="1"/>
  <c r="AN357" i="1" s="1"/>
  <c r="AK284" i="1"/>
  <c r="AM366" i="1"/>
  <c r="AN366" i="1" s="1"/>
  <c r="AL127" i="1"/>
  <c r="AM186" i="1"/>
  <c r="AN186" i="1" s="1"/>
  <c r="AM220" i="1"/>
  <c r="AN220" i="1" s="1"/>
  <c r="AK171" i="1"/>
  <c r="AK136" i="1"/>
  <c r="AL455" i="1"/>
  <c r="AM68" i="1"/>
  <c r="AM173" i="1"/>
  <c r="AN173" i="1" s="1"/>
  <c r="AK142" i="1"/>
  <c r="AM355" i="1"/>
  <c r="AN355" i="1" s="1"/>
  <c r="AL90" i="1"/>
  <c r="AK208" i="1"/>
  <c r="AK195" i="1"/>
  <c r="AL241" i="1"/>
  <c r="AK456" i="1"/>
  <c r="AK328" i="1"/>
  <c r="AM195" i="1"/>
  <c r="AN195" i="1" s="1"/>
  <c r="AL147" i="1"/>
  <c r="AK349" i="1"/>
  <c r="AM461" i="1"/>
  <c r="AN461" i="1" s="1"/>
  <c r="AM103" i="1"/>
  <c r="AN103" i="1" s="1"/>
  <c r="AK403" i="1"/>
  <c r="AL478" i="1"/>
  <c r="AK293" i="1"/>
  <c r="AM206" i="1"/>
  <c r="AN206" i="1" s="1"/>
  <c r="AM92" i="1"/>
  <c r="AN92" i="1" s="1"/>
  <c r="AL19" i="1"/>
  <c r="C41" i="8" s="1"/>
  <c r="AM178" i="1"/>
  <c r="AN178" i="1" s="1"/>
  <c r="AM477" i="1"/>
  <c r="AN477" i="1" s="1"/>
  <c r="AM282" i="1"/>
  <c r="AN282" i="1" s="1"/>
  <c r="AL258" i="1"/>
  <c r="AL346" i="1"/>
  <c r="AL247" i="1"/>
  <c r="AM73" i="1"/>
  <c r="D95" i="8" s="1"/>
  <c r="AK340" i="1"/>
  <c r="AL158" i="1"/>
  <c r="AM118" i="1"/>
  <c r="AN118" i="1" s="1"/>
  <c r="AL389" i="1"/>
  <c r="AL15" i="1"/>
  <c r="C37" i="8" s="1"/>
  <c r="AK289" i="1"/>
  <c r="AL54" i="1"/>
  <c r="C76" i="8" s="1"/>
  <c r="AM245" i="1"/>
  <c r="AN245" i="1" s="1"/>
  <c r="AK173" i="1"/>
  <c r="AL194" i="1"/>
  <c r="AK313" i="1"/>
  <c r="AK143" i="1"/>
  <c r="AK345" i="1"/>
  <c r="AK5" i="1"/>
  <c r="B27" i="8" s="1"/>
  <c r="AM309" i="1"/>
  <c r="AN309" i="1" s="1"/>
  <c r="AK466" i="1"/>
  <c r="AM179" i="1"/>
  <c r="AN179" i="1" s="1"/>
  <c r="AL110" i="1"/>
  <c r="AK190" i="1"/>
  <c r="AL333" i="1"/>
  <c r="AL257" i="1"/>
  <c r="AM444" i="1"/>
  <c r="AN444" i="1" s="1"/>
  <c r="AK129" i="1"/>
  <c r="AK203" i="1"/>
  <c r="AM80" i="1"/>
  <c r="AN80" i="1" s="1"/>
  <c r="AK45" i="1"/>
  <c r="B67" i="8" s="1"/>
  <c r="AK86" i="1"/>
  <c r="AL469" i="1"/>
  <c r="AM162" i="1"/>
  <c r="AN162" i="1" s="1"/>
  <c r="AK250" i="1"/>
  <c r="AK337" i="1"/>
  <c r="AK93" i="1"/>
  <c r="AK64" i="1"/>
  <c r="B86" i="8" s="1"/>
  <c r="AL101" i="1"/>
  <c r="AK169" i="1"/>
  <c r="AM145" i="1"/>
  <c r="AN145" i="1" s="1"/>
  <c r="AL95" i="1"/>
  <c r="AM37" i="1"/>
  <c r="D59" i="8" s="1"/>
  <c r="AK448" i="1"/>
  <c r="AM18" i="1"/>
  <c r="D40" i="8" s="1"/>
  <c r="AL236" i="1"/>
  <c r="AK355" i="1"/>
  <c r="AM385" i="1"/>
  <c r="AN385" i="1" s="1"/>
  <c r="AL328" i="1"/>
  <c r="AK144" i="1"/>
  <c r="AK73" i="1"/>
  <c r="B95" i="8" s="1"/>
  <c r="AK149" i="1"/>
  <c r="AK279" i="1"/>
  <c r="AK280" i="1"/>
  <c r="AL104" i="1"/>
  <c r="AK373" i="1"/>
  <c r="AL394" i="1"/>
  <c r="AM312" i="1"/>
  <c r="AN312" i="1" s="1"/>
  <c r="AK54" i="1"/>
  <c r="B76" i="8" s="1"/>
  <c r="AM307" i="1"/>
  <c r="AN307" i="1" s="1"/>
  <c r="AM128" i="1"/>
  <c r="AN128" i="1" s="1"/>
  <c r="AK428" i="1"/>
  <c r="AK121" i="1"/>
  <c r="AL128" i="1"/>
  <c r="AL381" i="1"/>
  <c r="AL79" i="1"/>
  <c r="AL162" i="1"/>
  <c r="AK221" i="1"/>
  <c r="AK401" i="1"/>
  <c r="AL57" i="1"/>
  <c r="C79" i="8" s="1"/>
  <c r="AL216" i="1"/>
  <c r="AM237" i="1"/>
  <c r="AN237" i="1" s="1"/>
  <c r="AM419" i="1"/>
  <c r="AN419" i="1" s="1"/>
  <c r="AL310" i="1"/>
  <c r="AL387" i="1"/>
  <c r="AL227" i="1"/>
  <c r="AM388" i="1"/>
  <c r="AN388" i="1" s="1"/>
  <c r="AK224" i="1"/>
  <c r="AK81" i="1"/>
  <c r="AL119" i="1"/>
  <c r="AL318" i="1"/>
  <c r="AK268" i="1"/>
  <c r="AL64" i="1"/>
  <c r="C86" i="8" s="1"/>
  <c r="AK112" i="1"/>
  <c r="AK262" i="1"/>
  <c r="AL433" i="1"/>
  <c r="AL462" i="1"/>
  <c r="AM47" i="1"/>
  <c r="AN47" i="1" s="1"/>
  <c r="E69" i="8" s="1"/>
  <c r="AK354" i="1"/>
  <c r="AM251" i="1"/>
  <c r="AN251" i="1" s="1"/>
  <c r="AM156" i="1"/>
  <c r="AN156" i="1" s="1"/>
  <c r="AL319" i="1"/>
  <c r="AM460" i="1"/>
  <c r="AN460" i="1" s="1"/>
  <c r="AK128" i="1"/>
  <c r="AL221" i="1"/>
  <c r="AL20" i="1"/>
  <c r="C42" i="8" s="1"/>
  <c r="AL331" i="1"/>
  <c r="AM453" i="1"/>
  <c r="AN453" i="1" s="1"/>
  <c r="AM329" i="1"/>
  <c r="AN329" i="1" s="1"/>
  <c r="AL172" i="1"/>
  <c r="AL400" i="1"/>
  <c r="AM249" i="1"/>
  <c r="AN249" i="1" s="1"/>
  <c r="AM213" i="1"/>
  <c r="AN213" i="1" s="1"/>
  <c r="AL137" i="1"/>
  <c r="AK150" i="1"/>
  <c r="AL403" i="1"/>
  <c r="AL445" i="1"/>
  <c r="AM252" i="1"/>
  <c r="AN252" i="1" s="1"/>
  <c r="AL103" i="1"/>
  <c r="AL423" i="1"/>
  <c r="AM72" i="1"/>
  <c r="AM363" i="1"/>
  <c r="AN363" i="1" s="1"/>
  <c r="AM175" i="1"/>
  <c r="AN175" i="1" s="1"/>
  <c r="AK359" i="1"/>
  <c r="AK66" i="1"/>
  <c r="B88" i="8" s="1"/>
  <c r="AK440" i="1"/>
  <c r="AL440" i="1"/>
  <c r="AK201" i="1"/>
  <c r="AM319" i="1"/>
  <c r="AN319" i="1" s="1"/>
  <c r="AM410" i="1"/>
  <c r="AN410" i="1" s="1"/>
  <c r="AL70" i="1"/>
  <c r="C92" i="8" s="1"/>
  <c r="AL171" i="1"/>
  <c r="AK256" i="1"/>
  <c r="AM134" i="1"/>
  <c r="AN134" i="1" s="1"/>
  <c r="AL232" i="1"/>
  <c r="AL276" i="1"/>
  <c r="AM284" i="1"/>
  <c r="AN284" i="1" s="1"/>
  <c r="AM218" i="1"/>
  <c r="AN218" i="1" s="1"/>
  <c r="AK451" i="1"/>
  <c r="AL142" i="1"/>
  <c r="AM281" i="1"/>
  <c r="AN281" i="1" s="1"/>
  <c r="AL80" i="1"/>
  <c r="AK247" i="1"/>
  <c r="AK304" i="1"/>
  <c r="AM240" i="1"/>
  <c r="AN240" i="1" s="1"/>
  <c r="AM176" i="1"/>
  <c r="AN176" i="1" s="1"/>
  <c r="AK28" i="1"/>
  <c r="B50" i="8" s="1"/>
  <c r="AK312" i="1"/>
  <c r="AM268" i="1"/>
  <c r="AN268" i="1" s="1"/>
  <c r="AL27" i="1"/>
  <c r="C49" i="8" s="1"/>
  <c r="AK47" i="1"/>
  <c r="B69" i="8" s="1"/>
  <c r="AL436" i="1"/>
  <c r="AK145" i="1"/>
  <c r="AK283" i="1"/>
  <c r="AK167" i="1"/>
  <c r="AL388" i="1"/>
  <c r="AM376" i="1"/>
  <c r="AN376" i="1" s="1"/>
  <c r="AK35" i="1"/>
  <c r="B57" i="8" s="1"/>
  <c r="AM76" i="1"/>
  <c r="AN76" i="1" s="1"/>
  <c r="E98" i="8" s="1"/>
  <c r="AL428" i="1"/>
  <c r="AM35" i="1"/>
  <c r="AM248" i="1"/>
  <c r="AN248" i="1" s="1"/>
  <c r="AM227" i="1"/>
  <c r="AN227" i="1" s="1"/>
  <c r="AM279" i="1"/>
  <c r="AN279" i="1" s="1"/>
  <c r="AL255" i="1"/>
  <c r="AK124" i="1"/>
  <c r="AK118" i="1"/>
  <c r="AL474" i="1"/>
  <c r="AK402" i="1"/>
  <c r="AK404" i="1"/>
  <c r="AK305" i="1"/>
  <c r="AM207" i="1"/>
  <c r="AN207" i="1" s="1"/>
  <c r="AL91" i="1"/>
  <c r="AL262" i="1"/>
  <c r="AM321" i="1"/>
  <c r="AN321" i="1" s="1"/>
  <c r="AK22" i="1"/>
  <c r="B44" i="8" s="1"/>
  <c r="AK383" i="1"/>
  <c r="AM36" i="1"/>
  <c r="D58" i="8" s="1"/>
  <c r="AM381" i="1"/>
  <c r="AN381" i="1" s="1"/>
  <c r="AM71" i="1"/>
  <c r="D93" i="8" s="1"/>
  <c r="AK26" i="1"/>
  <c r="B48" i="8" s="1"/>
  <c r="AL53" i="1"/>
  <c r="C75" i="8" s="1"/>
  <c r="AK375" i="1"/>
  <c r="AL167" i="1"/>
  <c r="AL402" i="1"/>
  <c r="AK426" i="1"/>
  <c r="AM209" i="1"/>
  <c r="AN209" i="1" s="1"/>
  <c r="AL124" i="1"/>
  <c r="AM364" i="1"/>
  <c r="AN364" i="1" s="1"/>
  <c r="AK42" i="1"/>
  <c r="B64" i="8" s="1"/>
  <c r="AK266" i="1"/>
  <c r="AM74" i="1"/>
  <c r="D96" i="8" s="1"/>
  <c r="AM55" i="1"/>
  <c r="D77" i="8" s="1"/>
  <c r="AL25" i="1"/>
  <c r="C47" i="8" s="1"/>
  <c r="AL157" i="1"/>
  <c r="AK360" i="1"/>
  <c r="AL325" i="1"/>
  <c r="AK368" i="1"/>
  <c r="AL164" i="1"/>
  <c r="AK12" i="1"/>
  <c r="B34" i="8" s="1"/>
  <c r="AK471" i="1"/>
  <c r="AK261" i="1"/>
  <c r="AL248" i="1"/>
  <c r="AM349" i="1"/>
  <c r="AN349" i="1" s="1"/>
  <c r="AL87" i="1"/>
  <c r="AM310" i="1"/>
  <c r="AN310" i="1" s="1"/>
  <c r="AL48" i="1"/>
  <c r="C70" i="8" s="1"/>
  <c r="AL224" i="1"/>
  <c r="AK30" i="1"/>
  <c r="B52" i="8" s="1"/>
  <c r="AL102" i="1"/>
  <c r="AK400" i="1"/>
  <c r="AM13" i="1"/>
  <c r="D35" i="8" s="1"/>
  <c r="AL177" i="1"/>
  <c r="AK67" i="1"/>
  <c r="B89" i="8" s="1"/>
  <c r="AM86" i="1"/>
  <c r="AN86" i="1" s="1"/>
  <c r="AK205" i="1"/>
  <c r="AM225" i="1"/>
  <c r="AN225" i="1" s="1"/>
  <c r="AK461" i="1"/>
  <c r="AM318" i="1"/>
  <c r="AN318" i="1" s="1"/>
  <c r="AK439" i="1"/>
  <c r="AL260" i="1"/>
  <c r="AK99" i="1"/>
  <c r="AK377" i="1"/>
  <c r="AK105" i="1"/>
  <c r="AL308" i="1"/>
  <c r="AK160" i="1"/>
  <c r="AM102" i="1"/>
  <c r="AN102" i="1" s="1"/>
  <c r="AM244" i="1"/>
  <c r="AN244" i="1" s="1"/>
  <c r="AL274" i="1"/>
  <c r="AK464" i="1"/>
  <c r="AM464" i="1"/>
  <c r="AN464" i="1" s="1"/>
  <c r="AL74" i="1"/>
  <c r="C96" i="8" s="1"/>
  <c r="AK444" i="1"/>
  <c r="AM153" i="1"/>
  <c r="AN153" i="1" s="1"/>
  <c r="AL160" i="1"/>
  <c r="AK29" i="1"/>
  <c r="B51" i="8" s="1"/>
  <c r="AL33" i="1"/>
  <c r="C55" i="8" s="1"/>
  <c r="AL114" i="1"/>
  <c r="AM104" i="1"/>
  <c r="AN104" i="1" s="1"/>
  <c r="AM463" i="1"/>
  <c r="AN463" i="1" s="1"/>
  <c r="AK338" i="1"/>
  <c r="AK347" i="1"/>
  <c r="AK406" i="1"/>
  <c r="AK50" i="1"/>
  <c r="B72" i="8" s="1"/>
  <c r="AL169" i="1"/>
  <c r="AM117" i="1"/>
  <c r="AN117" i="1" s="1"/>
  <c r="AK459" i="1"/>
  <c r="AL335" i="1"/>
  <c r="AM143" i="1"/>
  <c r="AN143" i="1" s="1"/>
  <c r="AM353" i="1"/>
  <c r="AN353" i="1" s="1"/>
  <c r="AK163" i="1"/>
  <c r="AK156" i="1"/>
  <c r="AM370" i="1"/>
  <c r="AN370" i="1" s="1"/>
  <c r="AK164" i="1"/>
  <c r="AM25" i="1"/>
  <c r="AN25" i="1" s="1"/>
  <c r="E47" i="8" s="1"/>
  <c r="AM133" i="1"/>
  <c r="AN133" i="1" s="1"/>
  <c r="AL468" i="1"/>
  <c r="AL369" i="1"/>
  <c r="AM430" i="1"/>
  <c r="AN430" i="1" s="1"/>
  <c r="AK294" i="1"/>
  <c r="AM270" i="1"/>
  <c r="AN270" i="1" s="1"/>
  <c r="AL364" i="1"/>
  <c r="AM69" i="1"/>
  <c r="D91" i="8" s="1"/>
  <c r="AK41" i="1"/>
  <c r="B63" i="8" s="1"/>
  <c r="AM238" i="1"/>
  <c r="AN238" i="1" s="1"/>
  <c r="AK103" i="1"/>
  <c r="AL73" i="1"/>
  <c r="C95" i="8" s="1"/>
  <c r="AM335" i="1"/>
  <c r="AN335" i="1" s="1"/>
  <c r="AL46" i="1"/>
  <c r="C68" i="8" s="1"/>
  <c r="AM276" i="1"/>
  <c r="AN276" i="1" s="1"/>
  <c r="AK423" i="1"/>
  <c r="AL396" i="1"/>
  <c r="AL214" i="1"/>
  <c r="AK246" i="1"/>
  <c r="AK361" i="1"/>
  <c r="AL416" i="1"/>
  <c r="AL210" i="1"/>
  <c r="AM124" i="1"/>
  <c r="AN124" i="1" s="1"/>
  <c r="AM316" i="1"/>
  <c r="AN316" i="1" s="1"/>
  <c r="AL329" i="1"/>
  <c r="AK114" i="1"/>
  <c r="AL163" i="1"/>
  <c r="AL293" i="1"/>
  <c r="AL213" i="1"/>
  <c r="AK334" i="1"/>
  <c r="AK225" i="1"/>
  <c r="AK270" i="1"/>
  <c r="AL371" i="1"/>
  <c r="AM46" i="1"/>
  <c r="D68" i="8" s="1"/>
  <c r="AL431" i="1"/>
  <c r="AL311" i="1"/>
  <c r="AL98" i="1"/>
  <c r="AL463" i="1"/>
  <c r="AL435" i="1"/>
  <c r="AK20" i="1"/>
  <c r="B42" i="8" s="1"/>
  <c r="AM120" i="1"/>
  <c r="AN120" i="1" s="1"/>
  <c r="AL175" i="1"/>
  <c r="AK447" i="1"/>
  <c r="AK430" i="1"/>
  <c r="AM96" i="1"/>
  <c r="AN96" i="1" s="1"/>
  <c r="AL291" i="1"/>
  <c r="AM263" i="1"/>
  <c r="AN263" i="1" s="1"/>
  <c r="AM62" i="1"/>
  <c r="AN62" i="1" s="1"/>
  <c r="E84" i="8" s="1"/>
  <c r="AL83" i="1"/>
  <c r="AM217" i="1"/>
  <c r="AN217" i="1" s="1"/>
  <c r="AK321" i="1"/>
  <c r="AL65" i="1"/>
  <c r="C87" i="8" s="1"/>
  <c r="AL434" i="1"/>
  <c r="AM295" i="1"/>
  <c r="AN295" i="1" s="1"/>
  <c r="AM44" i="1"/>
  <c r="AN44" i="1" s="1"/>
  <c r="E66" i="8" s="1"/>
  <c r="AK325" i="1"/>
  <c r="AK242" i="1"/>
  <c r="AK92" i="1"/>
  <c r="AL245" i="1"/>
  <c r="AK77" i="1"/>
  <c r="B99" i="8" s="1"/>
  <c r="AL432" i="1"/>
  <c r="AM456" i="1"/>
  <c r="AN456" i="1" s="1"/>
  <c r="AL380" i="1"/>
  <c r="AL246" i="1"/>
  <c r="AK288" i="1"/>
  <c r="AM455" i="1"/>
  <c r="AN455" i="1" s="1"/>
  <c r="AK182" i="1"/>
  <c r="AL63" i="1"/>
  <c r="C85" i="8" s="1"/>
  <c r="AL132" i="1"/>
  <c r="AL344" i="1"/>
  <c r="AK165" i="1"/>
  <c r="AL12" i="1"/>
  <c r="C34" i="8" s="1"/>
  <c r="AL348" i="1"/>
  <c r="AL129" i="1"/>
  <c r="AL467" i="1"/>
  <c r="AK258" i="1"/>
  <c r="AM296" i="1"/>
  <c r="AN296" i="1" s="1"/>
  <c r="AK23" i="1"/>
  <c r="B45" i="8" s="1"/>
  <c r="AM305" i="1"/>
  <c r="AN305" i="1" s="1"/>
  <c r="AM289" i="1"/>
  <c r="AN289" i="1" s="1"/>
  <c r="AK295" i="1"/>
  <c r="AL297" i="1"/>
  <c r="AL477" i="1"/>
  <c r="AK243" i="1"/>
  <c r="AM109" i="1"/>
  <c r="AN109" i="1" s="1"/>
  <c r="AL452" i="1"/>
  <c r="AM299" i="1"/>
  <c r="AN299" i="1" s="1"/>
  <c r="AK474" i="1"/>
  <c r="AL323" i="1"/>
  <c r="AM234" i="1"/>
  <c r="AN234" i="1" s="1"/>
  <c r="AM226" i="1"/>
  <c r="AN226" i="1" s="1"/>
  <c r="AL302" i="1"/>
  <c r="AK397" i="1"/>
  <c r="AK433" i="1"/>
  <c r="AL404" i="1"/>
  <c r="AL443" i="1"/>
  <c r="AK477" i="1"/>
  <c r="AM230" i="1"/>
  <c r="AN230" i="1" s="1"/>
  <c r="AK236" i="1"/>
  <c r="AK147" i="1"/>
  <c r="AM264" i="1"/>
  <c r="AN264" i="1" s="1"/>
  <c r="AL296" i="1"/>
  <c r="AK388" i="1"/>
  <c r="AL441" i="1"/>
  <c r="AM181" i="1"/>
  <c r="AN181" i="1" s="1"/>
  <c r="AK329" i="1"/>
  <c r="AL8" i="1"/>
  <c r="C30" i="8" s="1"/>
  <c r="AL439" i="1"/>
  <c r="AL407" i="1"/>
  <c r="AK269" i="1"/>
  <c r="AM293" i="1"/>
  <c r="AN293" i="1" s="1"/>
  <c r="AL249" i="1"/>
  <c r="AK245" i="1"/>
  <c r="AK153" i="1"/>
  <c r="AM10" i="1"/>
  <c r="D32" i="8" s="1"/>
  <c r="AL133" i="1"/>
  <c r="AL351" i="1"/>
  <c r="AL17" i="1"/>
  <c r="C39" i="8" s="1"/>
  <c r="AK363" i="1"/>
  <c r="AK226" i="1"/>
  <c r="AM326" i="1"/>
  <c r="AN326" i="1" s="1"/>
  <c r="AM302" i="1"/>
  <c r="AN302" i="1" s="1"/>
  <c r="AK271" i="1"/>
  <c r="AK277" i="1"/>
  <c r="AM253" i="1"/>
  <c r="AN253" i="1" s="1"/>
  <c r="AK233" i="1"/>
  <c r="AM233" i="1"/>
  <c r="AN233" i="1" s="1"/>
  <c r="AL286" i="1"/>
  <c r="AM70" i="1"/>
  <c r="AN70" i="1" s="1"/>
  <c r="E92" i="8" s="1"/>
  <c r="AL139" i="1"/>
  <c r="AK96" i="1"/>
  <c r="AM132" i="1"/>
  <c r="AN132" i="1" s="1"/>
  <c r="AL143" i="1"/>
  <c r="AK211" i="1"/>
  <c r="AL56" i="1"/>
  <c r="C78" i="8" s="1"/>
  <c r="AL254" i="1"/>
  <c r="AL197" i="1"/>
  <c r="AM399" i="1"/>
  <c r="AN399" i="1" s="1"/>
  <c r="AM250" i="1"/>
  <c r="AN250" i="1" s="1"/>
  <c r="AK362" i="1"/>
  <c r="AK168" i="1"/>
  <c r="AL444" i="1"/>
  <c r="AK74" i="1"/>
  <c r="B96" i="8" s="1"/>
  <c r="AL345" i="1"/>
  <c r="AM45" i="1"/>
  <c r="AN45" i="1" s="1"/>
  <c r="E67" i="8" s="1"/>
  <c r="AK71" i="1"/>
  <c r="B93" i="8" s="1"/>
  <c r="AK170" i="1"/>
  <c r="AK222" i="1"/>
  <c r="AM174" i="1"/>
  <c r="AN174" i="1" s="1"/>
  <c r="AL92" i="1"/>
  <c r="AM202" i="1"/>
  <c r="AN202" i="1" s="1"/>
  <c r="AK218" i="1"/>
  <c r="AL459" i="1"/>
  <c r="AM458" i="1"/>
  <c r="AN458" i="1" s="1"/>
  <c r="AK396" i="1"/>
  <c r="AK133" i="1"/>
  <c r="AM149" i="1"/>
  <c r="AN149" i="1" s="1"/>
  <c r="AM359" i="1"/>
  <c r="AN359" i="1" s="1"/>
  <c r="AK178" i="1"/>
  <c r="AL134" i="1"/>
  <c r="AK470" i="1"/>
  <c r="AK463" i="1"/>
  <c r="AL45" i="1"/>
  <c r="C67" i="8" s="1"/>
  <c r="AM433" i="1"/>
  <c r="AN433" i="1" s="1"/>
  <c r="AK213" i="1"/>
  <c r="AK172" i="1"/>
  <c r="AM383" i="1"/>
  <c r="AN383" i="1" s="1"/>
  <c r="AK101" i="1"/>
  <c r="AM400" i="1"/>
  <c r="AN400" i="1" s="1"/>
  <c r="AK427" i="1"/>
  <c r="AK281" i="1"/>
  <c r="AM32" i="1"/>
  <c r="AN32" i="1" s="1"/>
  <c r="E54" i="8" s="1"/>
  <c r="AK462" i="1"/>
  <c r="AL264" i="1"/>
  <c r="AL49" i="1"/>
  <c r="C71" i="8" s="1"/>
  <c r="AK117" i="1"/>
  <c r="AL244" i="1"/>
  <c r="AL226" i="1"/>
  <c r="AM387" i="1"/>
  <c r="AN387" i="1" s="1"/>
  <c r="AK6" i="1"/>
  <c r="B28" i="8" s="1"/>
  <c r="AM269" i="1"/>
  <c r="AN269" i="1" s="1"/>
  <c r="AM384" i="1"/>
  <c r="AN384" i="1" s="1"/>
  <c r="AL408" i="1"/>
  <c r="AL377" i="1"/>
  <c r="AL13" i="1"/>
  <c r="C35" i="8" s="1"/>
  <c r="AK248" i="1"/>
  <c r="AM154" i="1"/>
  <c r="AN154" i="1" s="1"/>
  <c r="AK194" i="1"/>
  <c r="AK146" i="1"/>
  <c r="AL113" i="1"/>
  <c r="AK140" i="1"/>
  <c r="AM415" i="1"/>
  <c r="AN415" i="1" s="1"/>
  <c r="AL360" i="1"/>
  <c r="AL235" i="1"/>
  <c r="AL182" i="1"/>
  <c r="AM40" i="1"/>
  <c r="D62" i="8" s="1"/>
  <c r="AK158" i="1"/>
  <c r="AK199" i="1"/>
  <c r="AM28" i="1"/>
  <c r="D50" i="8" s="1"/>
  <c r="AL317" i="1"/>
  <c r="AL334" i="1"/>
  <c r="AK53" i="1"/>
  <c r="B75" i="8" s="1"/>
  <c r="AL282" i="1"/>
  <c r="AK453" i="1"/>
  <c r="AM188" i="1"/>
  <c r="AN188" i="1" s="1"/>
  <c r="AK380" i="1"/>
  <c r="AM239" i="1"/>
  <c r="AN239" i="1" s="1"/>
  <c r="AK109" i="1"/>
  <c r="AM331" i="1"/>
  <c r="AN331" i="1" s="1"/>
  <c r="AL66" i="1"/>
  <c r="C88" i="8" s="1"/>
  <c r="AM475" i="1"/>
  <c r="AN475" i="1" s="1"/>
  <c r="AL21" i="1"/>
  <c r="C43" i="8" s="1"/>
  <c r="AK36" i="1"/>
  <c r="B58" i="8" s="1"/>
  <c r="AL203" i="1"/>
  <c r="AM81" i="1"/>
  <c r="AN81" i="1" s="1"/>
  <c r="AM365" i="1"/>
  <c r="AN365" i="1" s="1"/>
  <c r="AK238" i="1"/>
  <c r="AL355" i="1"/>
  <c r="AL359" i="1"/>
  <c r="AK392" i="1"/>
  <c r="AK371" i="1"/>
  <c r="AL96" i="1"/>
  <c r="AM393" i="1"/>
  <c r="AN393" i="1" s="1"/>
  <c r="AL219" i="1"/>
  <c r="AK405" i="1"/>
  <c r="AM197" i="1"/>
  <c r="AN197" i="1" s="1"/>
  <c r="AL327" i="1"/>
  <c r="AK138" i="1"/>
  <c r="AK424" i="1"/>
  <c r="AM445" i="1"/>
  <c r="AN445" i="1" s="1"/>
  <c r="AM141" i="1"/>
  <c r="AN141" i="1" s="1"/>
  <c r="AM17" i="1"/>
  <c r="D39" i="8" s="1"/>
  <c r="AM398" i="1"/>
  <c r="AN398" i="1" s="1"/>
  <c r="AK252" i="1"/>
  <c r="AK132" i="1"/>
  <c r="AL253" i="1"/>
  <c r="AL117" i="1"/>
  <c r="AL10" i="1"/>
  <c r="C32" i="8" s="1"/>
  <c r="AM267" i="1"/>
  <c r="AN267" i="1" s="1"/>
  <c r="AL424" i="1"/>
  <c r="AK336" i="1"/>
  <c r="AL220" i="1"/>
  <c r="AL385" i="1"/>
  <c r="AK229" i="1"/>
  <c r="AM243" i="1"/>
  <c r="AN243" i="1" s="1"/>
  <c r="AL418" i="1"/>
  <c r="AL261" i="1"/>
  <c r="AK181" i="1"/>
  <c r="AM235" i="1"/>
  <c r="AN235" i="1" s="1"/>
  <c r="AK31" i="1"/>
  <c r="B53" i="8" s="1"/>
  <c r="AM231" i="1"/>
  <c r="AN231" i="1" s="1"/>
  <c r="AM210" i="1"/>
  <c r="AN210" i="1" s="1"/>
  <c r="AL202" i="1"/>
  <c r="AK21" i="1"/>
  <c r="B43" i="8" s="1"/>
  <c r="AL205" i="1"/>
  <c r="AM266" i="1"/>
  <c r="AN266" i="1" s="1"/>
  <c r="AL457" i="1"/>
  <c r="AK179" i="1"/>
  <c r="AK106" i="1"/>
  <c r="AL363" i="1"/>
  <c r="AM380" i="1"/>
  <c r="AN380" i="1" s="1"/>
  <c r="AK465" i="1"/>
  <c r="AM405" i="1"/>
  <c r="AN405" i="1" s="1"/>
  <c r="AL144" i="1"/>
  <c r="AM423" i="1"/>
  <c r="AN423" i="1" s="1"/>
  <c r="AM5" i="1"/>
  <c r="D27" i="8" s="1"/>
  <c r="AK344" i="1"/>
  <c r="AL185" i="1"/>
  <c r="AL267" i="1"/>
  <c r="AM39" i="1"/>
  <c r="D61" i="8" s="1"/>
  <c r="AK458" i="1"/>
  <c r="AK215" i="1"/>
  <c r="AL347" i="1"/>
  <c r="AK292" i="1"/>
  <c r="AL390" i="1"/>
  <c r="AM320" i="1"/>
  <c r="AN320" i="1" s="1"/>
  <c r="AM286" i="1"/>
  <c r="AN286" i="1" s="1"/>
  <c r="AM378" i="1"/>
  <c r="AN378" i="1" s="1"/>
  <c r="AK412" i="1"/>
  <c r="AK454" i="1"/>
  <c r="AM303" i="1"/>
  <c r="AN303" i="1" s="1"/>
  <c r="AL365" i="1"/>
  <c r="AK391" i="1"/>
  <c r="AM257" i="1"/>
  <c r="AN257" i="1" s="1"/>
  <c r="AM38" i="1"/>
  <c r="D60" i="8" s="1"/>
  <c r="AK429" i="1"/>
  <c r="AM323" i="1"/>
  <c r="AN323" i="1" s="1"/>
  <c r="AL18" i="1"/>
  <c r="C40" i="8" s="1"/>
  <c r="AK343" i="1"/>
  <c r="AM20" i="1"/>
  <c r="D42" i="8" s="1"/>
  <c r="AL354" i="1"/>
  <c r="AM232" i="1"/>
  <c r="AN232" i="1" s="1"/>
  <c r="AM14" i="1"/>
  <c r="AN14" i="1" s="1"/>
  <c r="E36" i="8" s="1"/>
  <c r="AM78" i="1"/>
  <c r="AN78" i="1" s="1"/>
  <c r="E100" i="8" s="1"/>
  <c r="AM351" i="1"/>
  <c r="AN351" i="1" s="1"/>
  <c r="AM369" i="1"/>
  <c r="AN369" i="1" s="1"/>
  <c r="AL397" i="1"/>
  <c r="AM435" i="1"/>
  <c r="AN435" i="1" s="1"/>
  <c r="AK309" i="1"/>
  <c r="AM185" i="1"/>
  <c r="AN185" i="1" s="1"/>
  <c r="AK300" i="1"/>
  <c r="AK473" i="1"/>
  <c r="AL301" i="1"/>
  <c r="AK123" i="1"/>
  <c r="AL378" i="1"/>
  <c r="AM424" i="1"/>
  <c r="AN424" i="1" s="1"/>
  <c r="AM406" i="1"/>
  <c r="AN406" i="1" s="1"/>
  <c r="AL173" i="1"/>
  <c r="AL446" i="1"/>
  <c r="AL456" i="1"/>
  <c r="AM163" i="1"/>
  <c r="AN163" i="1" s="1"/>
  <c r="AK209" i="1"/>
  <c r="AL458" i="1"/>
  <c r="AM49" i="1"/>
  <c r="AN49" i="1" s="1"/>
  <c r="E71" i="8" s="1"/>
  <c r="AM16" i="1"/>
  <c r="D38" i="8" s="1"/>
  <c r="AK151" i="1"/>
  <c r="AL115" i="1"/>
  <c r="AM437" i="1"/>
  <c r="AN437" i="1" s="1"/>
  <c r="AL222" i="1"/>
  <c r="AM315" i="1"/>
  <c r="AN315" i="1" s="1"/>
  <c r="AM229" i="1"/>
  <c r="AN229" i="1" s="1"/>
  <c r="AL272" i="1"/>
  <c r="AM93" i="1"/>
  <c r="AN93" i="1" s="1"/>
  <c r="AK108" i="1"/>
  <c r="AK78" i="1"/>
  <c r="B100" i="8" s="1"/>
  <c r="AL58" i="1"/>
  <c r="C80" i="8" s="1"/>
  <c r="AL108" i="1"/>
  <c r="AK14" i="1"/>
  <c r="B36" i="8" s="1"/>
  <c r="AM275" i="1"/>
  <c r="AN275" i="1" s="1"/>
  <c r="AK290" i="1"/>
  <c r="AM404" i="1"/>
  <c r="AN404" i="1" s="1"/>
  <c r="AK372" i="1"/>
  <c r="AM198" i="1"/>
  <c r="AN198" i="1" s="1"/>
  <c r="AL68" i="1"/>
  <c r="C90" i="8" s="1"/>
  <c r="AM29" i="1"/>
  <c r="D51" i="8" s="1"/>
  <c r="AM119" i="1"/>
  <c r="AN119" i="1" s="1"/>
  <c r="AK38" i="1"/>
  <c r="B60" i="8" s="1"/>
  <c r="AK353" i="1"/>
  <c r="AM222" i="1"/>
  <c r="AN222" i="1" s="1"/>
  <c r="AK342" i="1"/>
  <c r="AL269" i="1"/>
  <c r="AK244" i="1"/>
  <c r="AM158" i="1"/>
  <c r="AN158" i="1" s="1"/>
  <c r="AM52" i="1"/>
  <c r="D74" i="8" s="1"/>
  <c r="AK443" i="1"/>
  <c r="AK111" i="1"/>
  <c r="AM256" i="1"/>
  <c r="AN256" i="1" s="1"/>
  <c r="AL275" i="1"/>
  <c r="AL31" i="1"/>
  <c r="C53" i="8" s="1"/>
  <c r="AL406" i="1"/>
  <c r="AM114" i="1"/>
  <c r="AN114" i="1" s="1"/>
  <c r="AM417" i="1"/>
  <c r="AN417" i="1" s="1"/>
  <c r="AL350" i="1"/>
  <c r="AK468" i="1"/>
  <c r="AM317" i="1"/>
  <c r="AN317" i="1" s="1"/>
  <c r="AK311" i="1"/>
  <c r="AK130" i="1"/>
  <c r="AK98" i="1"/>
  <c r="AM15" i="1"/>
  <c r="D37" i="8" s="1"/>
  <c r="AM409" i="1"/>
  <c r="AN409" i="1" s="1"/>
  <c r="AK317" i="1"/>
  <c r="AL358" i="1"/>
  <c r="AM58" i="1"/>
  <c r="AN58" i="1" s="1"/>
  <c r="E80" i="8" s="1"/>
  <c r="AL361" i="1"/>
  <c r="AM327" i="1"/>
  <c r="AN327" i="1" s="1"/>
  <c r="AL100" i="1"/>
  <c r="AK395" i="1"/>
  <c r="AL39" i="1"/>
  <c r="C61" i="8" s="1"/>
  <c r="AM7" i="1"/>
  <c r="D29" i="8" s="1"/>
  <c r="AM84" i="1"/>
  <c r="AN84" i="1" s="1"/>
  <c r="AM113" i="1"/>
  <c r="AN113" i="1" s="1"/>
  <c r="AM474" i="1"/>
  <c r="AN474" i="1" s="1"/>
  <c r="AM177" i="1"/>
  <c r="AN177" i="1" s="1"/>
  <c r="AM126" i="1"/>
  <c r="AN126" i="1" s="1"/>
  <c r="AL240" i="1"/>
  <c r="AL304" i="1"/>
  <c r="AL466" i="1"/>
  <c r="AL316" i="1"/>
  <c r="AK409" i="1"/>
  <c r="AM160" i="1"/>
  <c r="AN160" i="1" s="1"/>
  <c r="AL2" i="1"/>
  <c r="C24" i="8" s="1"/>
  <c r="AM2" i="1"/>
  <c r="AK2" i="1"/>
  <c r="B24" i="8" s="1"/>
  <c r="AL23" i="1"/>
  <c r="C45" i="8" s="1"/>
  <c r="AM214" i="1"/>
  <c r="AN214" i="1" s="1"/>
  <c r="AK122" i="1"/>
  <c r="AK346" i="1"/>
  <c r="AL165" i="1"/>
  <c r="AM165" i="1"/>
  <c r="AN165" i="1" s="1"/>
  <c r="AK15" i="1"/>
  <c r="B37" i="8" s="1"/>
  <c r="AK296" i="1"/>
  <c r="AK7" i="1"/>
  <c r="B29" i="8" s="1"/>
  <c r="AM138" i="1"/>
  <c r="AN138" i="1" s="1"/>
  <c r="AL88" i="1"/>
  <c r="AK379" i="1"/>
  <c r="AK83" i="1"/>
  <c r="AK131" i="1"/>
  <c r="AM339" i="1"/>
  <c r="AN339" i="1" s="1"/>
  <c r="AM348" i="1"/>
  <c r="AN348" i="1" s="1"/>
  <c r="AK431" i="1"/>
  <c r="AM66" i="1"/>
  <c r="D88" i="8" s="1"/>
  <c r="AM170" i="1"/>
  <c r="AN170" i="1" s="1"/>
  <c r="AL405" i="1"/>
  <c r="AL135" i="1"/>
  <c r="AL372" i="1"/>
  <c r="AM367" i="1"/>
  <c r="AN367" i="1" s="1"/>
  <c r="AK55" i="1"/>
  <c r="B77" i="8" s="1"/>
  <c r="AL181" i="1"/>
  <c r="AM64" i="1"/>
  <c r="D86" i="8" s="1"/>
  <c r="AL161" i="1"/>
  <c r="AK187" i="1"/>
  <c r="AM278" i="1"/>
  <c r="AN278" i="1" s="1"/>
  <c r="AK48" i="1"/>
  <c r="B70" i="8" s="1"/>
  <c r="AK472" i="1"/>
  <c r="AM465" i="1"/>
  <c r="AN465" i="1" s="1"/>
  <c r="AL5" i="1"/>
  <c r="C27" i="8" s="1"/>
  <c r="AM427" i="1"/>
  <c r="AN427" i="1" s="1"/>
  <c r="AM79" i="1"/>
  <c r="AN79" i="1" s="1"/>
  <c r="AK273" i="1"/>
  <c r="AK240" i="1"/>
  <c r="AM452" i="1"/>
  <c r="AN452" i="1" s="1"/>
  <c r="AL285" i="1"/>
  <c r="AL42" i="1"/>
  <c r="C64" i="8" s="1"/>
  <c r="AM85" i="1"/>
  <c r="AN85" i="1" s="1"/>
  <c r="AM457" i="1"/>
  <c r="AN457" i="1" s="1"/>
  <c r="AK126" i="1"/>
  <c r="AK425" i="1"/>
  <c r="AK323" i="1"/>
  <c r="AL330" i="1"/>
  <c r="AM187" i="1"/>
  <c r="AN187" i="1" s="1"/>
  <c r="AM347" i="1"/>
  <c r="AN347" i="1" s="1"/>
  <c r="AL208" i="1"/>
  <c r="AL123" i="1"/>
  <c r="AL288" i="1"/>
  <c r="AL35" i="1"/>
  <c r="C57" i="8" s="1"/>
  <c r="AL373" i="1"/>
  <c r="AK239" i="1"/>
  <c r="AL379" i="1"/>
  <c r="AK260" i="1"/>
  <c r="AL447" i="1"/>
  <c r="AL362" i="1"/>
  <c r="AL352" i="1"/>
  <c r="AL278" i="1"/>
  <c r="AM63" i="1"/>
  <c r="D85" i="8" s="1"/>
  <c r="AL145" i="1"/>
  <c r="AM473" i="1"/>
  <c r="AN473" i="1" s="1"/>
  <c r="AK257" i="1"/>
  <c r="AM3" i="1"/>
  <c r="AL72" i="1"/>
  <c r="C94" i="8" s="1"/>
  <c r="AL6" i="1"/>
  <c r="C28" i="8" s="1"/>
  <c r="AL4" i="1"/>
  <c r="C26" i="8" s="1"/>
  <c r="AL225" i="1"/>
  <c r="AK84" i="1"/>
  <c r="AK263" i="1"/>
  <c r="AM6" i="1"/>
  <c r="AN6" i="1" s="1"/>
  <c r="E28" i="8" s="1"/>
  <c r="AM34" i="1"/>
  <c r="AN34" i="1" s="1"/>
  <c r="E56" i="8" s="1"/>
  <c r="AK414" i="1"/>
  <c r="AL239" i="1"/>
  <c r="AM110" i="1"/>
  <c r="AN110" i="1" s="1"/>
  <c r="AM478" i="1"/>
  <c r="AN478" i="1" s="1"/>
  <c r="AM215" i="1"/>
  <c r="AN215" i="1" s="1"/>
  <c r="AM328" i="1"/>
  <c r="AN328" i="1" s="1"/>
  <c r="AK449" i="1"/>
  <c r="AM150" i="1"/>
  <c r="AN150" i="1" s="1"/>
  <c r="AK166" i="1"/>
  <c r="AL30" i="1"/>
  <c r="C52" i="8" s="1"/>
  <c r="AL97" i="1"/>
  <c r="AL146" i="1"/>
  <c r="AL465" i="1"/>
  <c r="AL178" i="1"/>
  <c r="AL256" i="1"/>
  <c r="AK3" i="1"/>
  <c r="B25" i="8" s="1"/>
  <c r="AK339" i="1"/>
  <c r="AL271" i="1"/>
  <c r="AM418" i="1"/>
  <c r="AN418" i="1" s="1"/>
  <c r="AL366" i="1"/>
  <c r="AL41" i="1"/>
  <c r="C63" i="8" s="1"/>
  <c r="AM57" i="1"/>
  <c r="AN57" i="1" s="1"/>
  <c r="E79" i="8" s="1"/>
  <c r="AL470" i="1"/>
  <c r="AM272" i="1"/>
  <c r="AN272" i="1" s="1"/>
  <c r="AL442" i="1"/>
  <c r="AL449" i="1"/>
  <c r="AK364" i="1"/>
  <c r="AK110" i="1"/>
  <c r="AM290" i="1"/>
  <c r="AN290" i="1" s="1"/>
  <c r="AM136" i="1"/>
  <c r="AN136" i="1" s="1"/>
  <c r="AL67" i="1"/>
  <c r="C89" i="8" s="1"/>
  <c r="AK223" i="1"/>
  <c r="AK407" i="1"/>
  <c r="AM95" i="1"/>
  <c r="AN95" i="1" s="1"/>
  <c r="AK120" i="1"/>
  <c r="AK19" i="1"/>
  <c r="B41" i="8" s="1"/>
  <c r="AM462" i="1"/>
  <c r="AN462" i="1" s="1"/>
  <c r="AM420" i="1"/>
  <c r="AN420" i="1" s="1"/>
  <c r="AM300" i="1"/>
  <c r="AN300" i="1" s="1"/>
  <c r="AK408" i="1"/>
  <c r="AL326" i="1"/>
  <c r="AL266" i="1"/>
  <c r="AM201" i="1"/>
  <c r="AN201" i="1" s="1"/>
  <c r="AM51" i="1"/>
  <c r="D73" i="8" s="1"/>
  <c r="AL422" i="1"/>
  <c r="AK76" i="1"/>
  <c r="B98" i="8" s="1"/>
  <c r="AM4" i="1"/>
  <c r="AK75" i="1"/>
  <c r="B97" i="8" s="1"/>
  <c r="AM75" i="1"/>
  <c r="D97" i="8" s="1"/>
  <c r="AK441" i="1"/>
  <c r="AL50" i="1"/>
  <c r="C72" i="8" s="1"/>
  <c r="AK394" i="1"/>
  <c r="AK418" i="1"/>
  <c r="AM12" i="1"/>
  <c r="AN12" i="1" s="1"/>
  <c r="E34" i="8" s="1"/>
  <c r="AL259" i="1"/>
  <c r="AM386" i="1"/>
  <c r="AN386" i="1" s="1"/>
  <c r="AM157" i="1"/>
  <c r="AN157" i="1" s="1"/>
  <c r="AL9" i="1"/>
  <c r="C31" i="8" s="1"/>
  <c r="AM43" i="1"/>
  <c r="D65" i="8" s="1"/>
  <c r="AM33" i="1"/>
  <c r="D55" i="8" s="1"/>
  <c r="AK476" i="1"/>
  <c r="AL85" i="1"/>
  <c r="AL168" i="1"/>
  <c r="AK43" i="1"/>
  <c r="B65" i="8" s="1"/>
  <c r="AM91" i="1"/>
  <c r="AN91" i="1" s="1"/>
  <c r="AK378" i="1"/>
  <c r="AM429" i="1"/>
  <c r="AN429" i="1" s="1"/>
  <c r="AL292" i="1"/>
  <c r="AK478" i="1"/>
  <c r="AK318" i="1"/>
  <c r="AM442" i="1"/>
  <c r="AN442" i="1" s="1"/>
  <c r="AM434" i="1"/>
  <c r="AN434" i="1" s="1"/>
  <c r="AM443" i="1"/>
  <c r="AN443" i="1" s="1"/>
  <c r="AM373" i="1"/>
  <c r="AN373" i="1" s="1"/>
  <c r="AK4" i="1"/>
  <c r="B26" i="8" s="1"/>
  <c r="AL3" i="1"/>
  <c r="C25" i="8" s="1"/>
  <c r="AL305" i="1"/>
  <c r="AL451" i="1"/>
  <c r="AL118" i="1"/>
  <c r="AM322" i="1"/>
  <c r="AN322" i="1" s="1"/>
  <c r="AM345" i="1"/>
  <c r="AN345" i="1" s="1"/>
  <c r="AM313" i="1"/>
  <c r="AN313" i="1" s="1"/>
  <c r="AK324" i="1"/>
  <c r="AK352" i="1"/>
  <c r="AK333" i="1"/>
  <c r="AL413" i="1"/>
  <c r="AK367" i="1"/>
  <c r="AL211" i="1"/>
  <c r="AM105" i="1"/>
  <c r="AN105" i="1" s="1"/>
  <c r="AM236" i="1"/>
  <c r="AN236" i="1" s="1"/>
  <c r="AK249" i="1"/>
  <c r="AL472" i="1"/>
  <c r="AM375" i="1"/>
  <c r="AN375" i="1" s="1"/>
  <c r="AL174" i="1"/>
  <c r="AM139" i="1"/>
  <c r="AN139" i="1" s="1"/>
  <c r="AK40" i="1"/>
  <c r="B62" i="8" s="1"/>
  <c r="AM8" i="1"/>
  <c r="D30" i="8" s="1"/>
  <c r="AK308" i="1"/>
  <c r="AL61" i="1"/>
  <c r="C83" i="8" s="1"/>
  <c r="AL77" i="1"/>
  <c r="C99" i="8" s="1"/>
  <c r="AL454" i="1"/>
  <c r="AK62" i="1"/>
  <c r="B84" i="8" s="1"/>
  <c r="AL89" i="1"/>
  <c r="AM341" i="1"/>
  <c r="AN341" i="1" s="1"/>
  <c r="AM131" i="1"/>
  <c r="AN131" i="1" s="1"/>
  <c r="AK176" i="1"/>
  <c r="AM140" i="1"/>
  <c r="AN140" i="1" s="1"/>
  <c r="AK102" i="1"/>
  <c r="AK475" i="1"/>
  <c r="AK25" i="1"/>
  <c r="B47" i="8" s="1"/>
  <c r="AL414" i="1"/>
  <c r="AM358" i="1"/>
  <c r="AN358" i="1" s="1"/>
  <c r="AL300" i="1"/>
  <c r="AM242" i="1"/>
  <c r="AN242" i="1" s="1"/>
  <c r="AK341" i="1"/>
  <c r="AM298" i="1"/>
  <c r="AN298" i="1" s="1"/>
  <c r="AL231" i="1"/>
  <c r="AK385" i="1"/>
  <c r="AL242" i="1"/>
  <c r="AM60" i="1"/>
  <c r="D82" i="8" s="1"/>
  <c r="AL349" i="1"/>
  <c r="AK88" i="1"/>
  <c r="AL159" i="1"/>
  <c r="AK10" i="1"/>
  <c r="B32" i="8" s="1"/>
  <c r="AK369" i="1"/>
  <c r="AK207" i="1"/>
  <c r="AM167" i="1"/>
  <c r="AN167" i="1" s="1"/>
  <c r="AK141" i="1"/>
  <c r="AK94" i="1"/>
  <c r="AL460" i="1"/>
  <c r="AL410" i="1"/>
  <c r="AM265" i="1"/>
  <c r="AN265" i="1" s="1"/>
  <c r="AL120" i="1"/>
  <c r="AL453" i="1"/>
  <c r="AL298" i="1"/>
  <c r="AM112" i="1"/>
  <c r="AN112" i="1" s="1"/>
  <c r="AL148" i="1"/>
  <c r="AL283" i="1"/>
  <c r="AM241" i="1"/>
  <c r="AN241" i="1" s="1"/>
  <c r="AL190" i="1"/>
  <c r="AK95" i="1"/>
  <c r="AM260" i="1"/>
  <c r="AN260" i="1" s="1"/>
  <c r="AL384" i="1"/>
  <c r="AL94" i="1"/>
  <c r="AK457" i="1"/>
  <c r="AM425" i="1"/>
  <c r="AN425" i="1" s="1"/>
  <c r="AM65" i="1"/>
  <c r="D87" i="8" s="1"/>
  <c r="AK287" i="1"/>
  <c r="AL200" i="1"/>
  <c r="AM204" i="1"/>
  <c r="AN204" i="1" s="1"/>
  <c r="AK436" i="1"/>
  <c r="AL193" i="1"/>
  <c r="AK24" i="1"/>
  <c r="B46" i="8" s="1"/>
  <c r="AL29" i="1"/>
  <c r="C51" i="8" s="1"/>
  <c r="AM107" i="1"/>
  <c r="AN107" i="1" s="1"/>
  <c r="AK162" i="1"/>
  <c r="AK183" i="1"/>
  <c r="AM274" i="1"/>
  <c r="AN274" i="1" s="1"/>
  <c r="AM11" i="1"/>
  <c r="D33" i="8" s="1"/>
  <c r="AM246" i="1"/>
  <c r="AN246" i="1" s="1"/>
  <c r="AM161" i="1"/>
  <c r="AN161" i="1" s="1"/>
  <c r="AK330" i="1"/>
  <c r="AL438" i="1"/>
  <c r="AK90" i="1"/>
  <c r="AL281" i="1"/>
  <c r="AM395" i="1"/>
  <c r="AN395" i="1" s="1"/>
  <c r="AM304" i="1"/>
  <c r="AN304" i="1" s="1"/>
  <c r="AM407" i="1"/>
  <c r="AN407" i="1" s="1"/>
  <c r="AL412" i="1"/>
  <c r="AK358" i="1"/>
  <c r="AM168" i="1"/>
  <c r="AN168" i="1" s="1"/>
  <c r="AM451" i="1"/>
  <c r="AN451" i="1" s="1"/>
  <c r="AK18" i="1"/>
  <c r="B40" i="8" s="1"/>
  <c r="AK212" i="1"/>
  <c r="AL184" i="1"/>
  <c r="AM411" i="1"/>
  <c r="AN411" i="1" s="1"/>
  <c r="AK214" i="1"/>
  <c r="AM466" i="1"/>
  <c r="AN466" i="1" s="1"/>
  <c r="AL176" i="1"/>
  <c r="AM448" i="1"/>
  <c r="AN448" i="1" s="1"/>
  <c r="AK255" i="1"/>
  <c r="AK87" i="1"/>
  <c r="AL356" i="1"/>
  <c r="AM396" i="1"/>
  <c r="AN396" i="1" s="1"/>
  <c r="AM172" i="1"/>
  <c r="AN172" i="1" s="1"/>
  <c r="AL368" i="1"/>
  <c r="AL399" i="1"/>
  <c r="AK65" i="1"/>
  <c r="B87" i="8" s="1"/>
  <c r="AM223" i="1"/>
  <c r="AN223" i="1" s="1"/>
  <c r="AM476" i="1"/>
  <c r="AN476" i="1" s="1"/>
  <c r="AM277" i="1"/>
  <c r="AN277" i="1" s="1"/>
  <c r="AK435" i="1"/>
  <c r="AL367" i="1"/>
  <c r="AM219" i="1"/>
  <c r="AN219" i="1" s="1"/>
  <c r="AK265" i="1"/>
  <c r="AL322" i="1"/>
  <c r="AL476" i="1"/>
  <c r="AL420" i="1"/>
  <c r="AM129" i="1"/>
  <c r="AN129" i="1" s="1"/>
  <c r="AL84" i="1"/>
  <c r="AM97" i="1"/>
  <c r="AN97" i="1" s="1"/>
  <c r="AL290" i="1"/>
  <c r="AM189" i="1"/>
  <c r="AN189" i="1" s="1"/>
  <c r="AL314" i="1"/>
  <c r="AK61" i="1"/>
  <c r="B83" i="8" s="1"/>
  <c r="AL86" i="1"/>
  <c r="AK44" i="1"/>
  <c r="B66" i="8" s="1"/>
  <c r="AM472" i="1"/>
  <c r="AN472" i="1" s="1"/>
  <c r="AK434" i="1"/>
  <c r="AM21" i="1"/>
  <c r="D43" i="8" s="1"/>
  <c r="AM306" i="1"/>
  <c r="AN306" i="1" s="1"/>
  <c r="AM183" i="1"/>
  <c r="AN183" i="1" s="1"/>
  <c r="AL320" i="1"/>
  <c r="AM83" i="1"/>
  <c r="AN83" i="1" s="1"/>
  <c r="AK450" i="1"/>
  <c r="AM285" i="1"/>
  <c r="AN285" i="1" s="1"/>
  <c r="AM190" i="1"/>
  <c r="AN190" i="1" s="1"/>
  <c r="AL76" i="1"/>
  <c r="C98" i="8" s="1"/>
  <c r="AM336" i="1"/>
  <c r="AN336" i="1" s="1"/>
  <c r="AL195" i="1"/>
  <c r="AL342" i="1"/>
  <c r="AM212" i="1"/>
  <c r="AN212" i="1" s="1"/>
  <c r="AM184" i="1"/>
  <c r="AN184" i="1" s="1"/>
  <c r="AM50" i="1"/>
  <c r="D72" i="8" s="1"/>
  <c r="AM333" i="1"/>
  <c r="AN333" i="1" s="1"/>
  <c r="AM19" i="1"/>
  <c r="D41" i="8" s="1"/>
  <c r="AK193" i="1"/>
  <c r="AM130" i="1"/>
  <c r="AN130" i="1" s="1"/>
  <c r="AK154" i="1"/>
  <c r="AL426" i="1"/>
  <c r="AK232" i="1"/>
  <c r="AL149" i="1"/>
  <c r="AL448" i="1"/>
  <c r="AM469" i="1"/>
  <c r="AN469" i="1" s="1"/>
  <c r="AK11" i="1"/>
  <c r="B33" i="8" s="1"/>
  <c r="AK85" i="1"/>
  <c r="AK9" i="1"/>
  <c r="B31" i="8" s="1"/>
  <c r="AL206" i="1"/>
  <c r="AM402" i="1"/>
  <c r="AN402" i="1" s="1"/>
  <c r="AM30" i="1"/>
  <c r="D52" i="8" s="1"/>
  <c r="AK237" i="1"/>
  <c r="AM371" i="1"/>
  <c r="AN371" i="1" s="1"/>
  <c r="AM352" i="1"/>
  <c r="AN352" i="1" s="1"/>
  <c r="AL411" i="1"/>
  <c r="AM394" i="1"/>
  <c r="AN394" i="1" s="1"/>
  <c r="AL417" i="1"/>
  <c r="AK301" i="1"/>
  <c r="AK274" i="1"/>
  <c r="AL186" i="1"/>
  <c r="AL294" i="1"/>
  <c r="AM180" i="1"/>
  <c r="AN180" i="1" s="1"/>
  <c r="AL191" i="1"/>
  <c r="AK299" i="1"/>
  <c r="AK230" i="1"/>
  <c r="AM205" i="1"/>
  <c r="AN205" i="1" s="1"/>
  <c r="AL14" i="1"/>
  <c r="C36" i="8" s="1"/>
  <c r="AM397" i="1"/>
  <c r="AN397" i="1" s="1"/>
  <c r="AL43" i="1"/>
  <c r="C65" i="8" s="1"/>
  <c r="AL170" i="1"/>
  <c r="AM340" i="1"/>
  <c r="AN340" i="1" s="1"/>
  <c r="AL427" i="1"/>
  <c r="AM155" i="1"/>
  <c r="AN155" i="1" s="1"/>
  <c r="AK186" i="1"/>
  <c r="AM27" i="1"/>
  <c r="AM280" i="1"/>
  <c r="AN280" i="1" s="1"/>
  <c r="AL303" i="1"/>
  <c r="AK197" i="1"/>
  <c r="AK286" i="1"/>
  <c r="AL136" i="1"/>
  <c r="AK366" i="1"/>
  <c r="AM164" i="1"/>
  <c r="AN164" i="1" s="1"/>
  <c r="AM169" i="1"/>
  <c r="AN169" i="1" s="1"/>
  <c r="AK445" i="1"/>
  <c r="AK34" i="1"/>
  <c r="B56" i="8" s="1"/>
  <c r="AM459" i="1"/>
  <c r="AN459" i="1" s="1"/>
  <c r="AK89" i="1"/>
  <c r="AM56" i="1"/>
  <c r="D78" i="8" s="1"/>
  <c r="AM255" i="1"/>
  <c r="AN255" i="1" s="1"/>
  <c r="AK327" i="1"/>
  <c r="AK82" i="1"/>
  <c r="AM377" i="1"/>
  <c r="AN377" i="1" s="1"/>
  <c r="AL280" i="1"/>
  <c r="AM211" i="1"/>
  <c r="AN211" i="1" s="1"/>
  <c r="AL425" i="1"/>
  <c r="AK411" i="1"/>
  <c r="AM151" i="1"/>
  <c r="AN151" i="1" s="1"/>
  <c r="AK374" i="1"/>
  <c r="AK297" i="1"/>
  <c r="AK442" i="1"/>
  <c r="AM361" i="1"/>
  <c r="AN361" i="1" s="1"/>
  <c r="AM324" i="1"/>
  <c r="AN324" i="1" s="1"/>
  <c r="AK422" i="1"/>
  <c r="AL315" i="1"/>
  <c r="AM374" i="1"/>
  <c r="AN374" i="1" s="1"/>
  <c r="AL7" i="1"/>
  <c r="C29" i="8" s="1"/>
  <c r="AL51" i="1"/>
  <c r="C73" i="8" s="1"/>
  <c r="AK202" i="1"/>
  <c r="AK174" i="1"/>
  <c r="AL166" i="1"/>
  <c r="AM26" i="1"/>
  <c r="AN26" i="1" s="1"/>
  <c r="E48" i="8" s="1"/>
  <c r="AL332" i="1"/>
  <c r="AM54" i="1"/>
  <c r="AN54" i="1" s="1"/>
  <c r="E76" i="8" s="1"/>
  <c r="AK251" i="1"/>
  <c r="AM203" i="1"/>
  <c r="AN203" i="1" s="1"/>
  <c r="AK135" i="1"/>
  <c r="AL337" i="1"/>
  <c r="AK32" i="1"/>
  <c r="B54" i="8" s="1"/>
  <c r="AK217" i="1"/>
  <c r="AK285" i="1"/>
  <c r="AL343" i="1"/>
  <c r="AL391" i="1"/>
  <c r="AK413" i="1"/>
  <c r="AL237" i="1"/>
  <c r="AM414" i="1"/>
  <c r="AN414" i="1" s="1"/>
  <c r="AK320" i="1"/>
  <c r="AL192" i="1"/>
  <c r="AL295" i="1"/>
  <c r="AM261" i="1"/>
  <c r="AN261" i="1" s="1"/>
  <c r="AL78" i="1"/>
  <c r="C100" i="8" s="1"/>
  <c r="AK51" i="1"/>
  <c r="B73" i="8" s="1"/>
  <c r="AK267" i="1"/>
  <c r="AL187" i="1"/>
  <c r="AM338" i="1"/>
  <c r="AN338" i="1" s="1"/>
  <c r="AL338" i="1"/>
  <c r="AK467" i="1"/>
  <c r="AL353" i="1"/>
  <c r="AM147" i="1"/>
  <c r="AN147" i="1" s="1"/>
  <c r="AL223" i="1"/>
  <c r="AK275" i="1"/>
  <c r="AL421" i="1"/>
  <c r="AK70" i="1"/>
  <c r="B92" i="8" s="1"/>
  <c r="AM343" i="1"/>
  <c r="AN343" i="1" s="1"/>
  <c r="AL109" i="1"/>
  <c r="AL105" i="1"/>
  <c r="AK125" i="1"/>
  <c r="AM467" i="1"/>
  <c r="AN467" i="1" s="1"/>
  <c r="AK469" i="1"/>
  <c r="AM142" i="1"/>
  <c r="AN142" i="1" s="1"/>
  <c r="AL419" i="1"/>
  <c r="AK33" i="1"/>
  <c r="B55" i="8" s="1"/>
  <c r="AK200" i="1"/>
  <c r="AK196" i="1"/>
  <c r="AM413" i="1"/>
  <c r="AN413" i="1" s="1"/>
  <c r="AM426" i="1"/>
  <c r="AN426" i="1" s="1"/>
  <c r="AL473" i="1"/>
  <c r="AL398" i="1"/>
  <c r="AL111" i="1"/>
  <c r="AK49" i="1"/>
  <c r="B71" i="8" s="1"/>
  <c r="AK390" i="1"/>
  <c r="AL461" i="1"/>
  <c r="AK335" i="1"/>
  <c r="AK175" i="1"/>
  <c r="AK157" i="1"/>
  <c r="AM287" i="1"/>
  <c r="AN287" i="1" s="1"/>
  <c r="AL374" i="1"/>
  <c r="AK13" i="1"/>
  <c r="B35" i="8" s="1"/>
  <c r="AL386" i="1"/>
  <c r="AL75" i="1"/>
  <c r="C97" i="8" s="1"/>
  <c r="AK191" i="1"/>
  <c r="AL198" i="1"/>
  <c r="AM82" i="1"/>
  <c r="AN82" i="1" s="1"/>
  <c r="AK356" i="1"/>
  <c r="AK276" i="1"/>
  <c r="AK398" i="1"/>
  <c r="AM390" i="1"/>
  <c r="AN390" i="1" s="1"/>
  <c r="AM368" i="1"/>
  <c r="AN368" i="1" s="1"/>
  <c r="AM262" i="1"/>
  <c r="AN262" i="1" s="1"/>
  <c r="AK91" i="1"/>
  <c r="AK27" i="1"/>
  <c r="B49" i="8" s="1"/>
  <c r="AM101" i="1"/>
  <c r="AN101" i="1" s="1"/>
  <c r="AM389" i="1"/>
  <c r="AN389" i="1" s="1"/>
  <c r="AM325" i="1"/>
  <c r="AN325" i="1" s="1"/>
  <c r="AL357" i="1"/>
  <c r="AL16" i="1"/>
  <c r="C38" i="8" s="1"/>
  <c r="AK241" i="1"/>
  <c r="AM41" i="1"/>
  <c r="AK259" i="1"/>
  <c r="AM360" i="1"/>
  <c r="AN360" i="1" s="1"/>
  <c r="AL55" i="1"/>
  <c r="C77" i="8" s="1"/>
  <c r="AM121" i="1"/>
  <c r="AN121" i="1" s="1"/>
  <c r="AL336" i="1"/>
  <c r="AK460" i="1"/>
  <c r="AM422" i="1"/>
  <c r="AN422" i="1" s="1"/>
  <c r="AM108" i="1"/>
  <c r="AN108" i="1" s="1"/>
  <c r="AL233" i="1"/>
  <c r="AK254" i="1"/>
  <c r="AL154" i="1"/>
  <c r="AM468" i="1"/>
  <c r="AN468" i="1" s="1"/>
  <c r="AL263" i="1"/>
  <c r="AM470" i="1"/>
  <c r="AN470" i="1" s="1"/>
  <c r="AL180" i="1"/>
  <c r="AL341" i="1"/>
  <c r="AL152" i="1"/>
  <c r="AK351" i="1"/>
  <c r="AL270" i="1"/>
  <c r="AK46" i="1"/>
  <c r="B68" i="8" s="1"/>
  <c r="AM428" i="1"/>
  <c r="AN428" i="1" s="1"/>
  <c r="AL62" i="1"/>
  <c r="C84" i="8" s="1"/>
  <c r="AK115" i="1"/>
  <c r="AL395" i="1"/>
  <c r="AK52" i="1"/>
  <c r="B74" i="8" s="1"/>
  <c r="AM308" i="1"/>
  <c r="AN308" i="1" s="1"/>
  <c r="AM144" i="1"/>
  <c r="AN144" i="1" s="1"/>
  <c r="AK315" i="1"/>
  <c r="AM146" i="1"/>
  <c r="AN146" i="1" s="1"/>
  <c r="AL401" i="1"/>
  <c r="AM273" i="1"/>
  <c r="AN273" i="1" s="1"/>
  <c r="AM447" i="1"/>
  <c r="AN447" i="1" s="1"/>
  <c r="AK16" i="1"/>
  <c r="B38" i="8" s="1"/>
  <c r="AK387" i="1"/>
  <c r="AL392" i="1"/>
  <c r="AM106" i="1"/>
  <c r="AN106" i="1" s="1"/>
  <c r="AM441" i="1"/>
  <c r="AN441" i="1" s="1"/>
  <c r="AM294" i="1"/>
  <c r="AN294" i="1" s="1"/>
  <c r="AK316" i="1"/>
  <c r="AK185" i="1"/>
  <c r="AK282" i="1"/>
  <c r="AK80" i="1"/>
  <c r="AM123" i="1"/>
  <c r="AN123" i="1" s="1"/>
  <c r="AM421" i="1"/>
  <c r="AN421" i="1" s="1"/>
  <c r="AL279" i="1"/>
  <c r="AK303" i="1"/>
  <c r="AL59" i="1"/>
  <c r="C81" i="8" s="1"/>
  <c r="AL138" i="1"/>
  <c r="AM200" i="1"/>
  <c r="AN200" i="1" s="1"/>
  <c r="AK228" i="1"/>
  <c r="AL71" i="1"/>
  <c r="C93" i="8" s="1"/>
  <c r="AM392" i="1"/>
  <c r="AN392" i="1" s="1"/>
  <c r="AM454" i="1"/>
  <c r="AN454" i="1" s="1"/>
  <c r="AL28" i="1"/>
  <c r="C50" i="8" s="1"/>
  <c r="AK155" i="1"/>
  <c r="AM192" i="1"/>
  <c r="AN192" i="1" s="1"/>
  <c r="AK139" i="1"/>
  <c r="AM292" i="1"/>
  <c r="AN292" i="1" s="1"/>
  <c r="AM135" i="1"/>
  <c r="AN135" i="1" s="1"/>
  <c r="AL151" i="1"/>
  <c r="AL471" i="1"/>
  <c r="AM271" i="1"/>
  <c r="AN271" i="1" s="1"/>
  <c r="AK455" i="1"/>
  <c r="AL277" i="1"/>
  <c r="AM291" i="1"/>
  <c r="AN291" i="1" s="1"/>
  <c r="AK278" i="1"/>
  <c r="AM401" i="1"/>
  <c r="AN401" i="1" s="1"/>
  <c r="AK326" i="1"/>
  <c r="AL38" i="1"/>
  <c r="C60" i="8" s="1"/>
  <c r="AL339" i="1"/>
  <c r="AM115" i="1"/>
  <c r="AN115" i="1" s="1"/>
  <c r="AM342" i="1"/>
  <c r="AN342" i="1" s="1"/>
  <c r="AK389" i="1"/>
  <c r="AK348" i="1"/>
  <c r="AK104" i="1"/>
  <c r="AM346" i="1"/>
  <c r="AN346" i="1" s="1"/>
  <c r="AM431" i="1"/>
  <c r="AN431" i="1" s="1"/>
  <c r="AK180" i="1"/>
  <c r="AL309" i="1"/>
  <c r="AK410" i="1"/>
  <c r="AK188" i="1"/>
  <c r="AK357" i="1"/>
  <c r="AL201" i="1"/>
  <c r="AK399" i="1"/>
  <c r="AL234" i="1"/>
  <c r="AL99" i="1"/>
  <c r="AL189" i="1"/>
  <c r="AL155" i="1"/>
  <c r="AK384" i="1"/>
  <c r="AM221" i="1"/>
  <c r="AN221" i="1" s="1"/>
  <c r="AL409" i="1"/>
  <c r="AK100" i="1"/>
  <c r="AM31" i="1"/>
  <c r="AM356" i="1"/>
  <c r="AN356" i="1" s="1"/>
  <c r="AL44" i="1"/>
  <c r="C66" i="8" s="1"/>
  <c r="AL475" i="1"/>
  <c r="AM247" i="1"/>
  <c r="AN247" i="1" s="1"/>
  <c r="AM350" i="1"/>
  <c r="AN350" i="1" s="1"/>
  <c r="AM196" i="1"/>
  <c r="AN196" i="1" s="1"/>
  <c r="AK220" i="1"/>
  <c r="AK302" i="1"/>
  <c r="AM382" i="1"/>
  <c r="AN382" i="1" s="1"/>
  <c r="AM216" i="1"/>
  <c r="AN216" i="1" s="1"/>
  <c r="AM432" i="1"/>
  <c r="AN432" i="1" s="1"/>
  <c r="AM283" i="1"/>
  <c r="AN283" i="1" s="1"/>
  <c r="AK420" i="1"/>
  <c r="AK432" i="1"/>
  <c r="AK58" i="1"/>
  <c r="B80" i="8" s="1"/>
  <c r="AL156" i="1"/>
  <c r="AL429" i="1"/>
  <c r="AM297" i="1"/>
  <c r="AN297" i="1" s="1"/>
  <c r="AL215" i="1"/>
  <c r="AL287" i="1"/>
  <c r="AK210" i="1"/>
  <c r="AM471" i="1"/>
  <c r="AN471" i="1" s="1"/>
  <c r="AK79" i="1"/>
  <c r="AM171" i="1"/>
  <c r="AN171" i="1" s="1"/>
  <c r="AM100" i="1"/>
  <c r="AN100" i="1" s="1"/>
  <c r="AM191" i="1"/>
  <c r="AN191" i="1" s="1"/>
  <c r="AK291" i="1"/>
  <c r="AM199" i="1"/>
  <c r="AN199" i="1" s="1"/>
  <c r="AM330" i="1"/>
  <c r="AN330" i="1" s="1"/>
  <c r="AK107" i="1"/>
  <c r="AM48" i="1"/>
  <c r="AK177" i="1"/>
  <c r="AM125" i="1"/>
  <c r="AN125" i="1" s="1"/>
  <c r="AL324" i="1"/>
  <c r="AK386" i="1"/>
  <c r="AL217" i="1"/>
  <c r="AK68" i="1"/>
  <c r="B90" i="8" s="1"/>
  <c r="AL321" i="1"/>
  <c r="AM61" i="1"/>
  <c r="AM99" i="1"/>
  <c r="AN99" i="1" s="1"/>
  <c r="AK97" i="1"/>
  <c r="AL375" i="1"/>
  <c r="AK365" i="1"/>
  <c r="AM438" i="1"/>
  <c r="AN438" i="1" s="1"/>
  <c r="AM89" i="1"/>
  <c r="AN89" i="1" s="1"/>
  <c r="AK417" i="1"/>
  <c r="AK231" i="1"/>
  <c r="AK198" i="1"/>
  <c r="AL313" i="1"/>
  <c r="AL60" i="1"/>
  <c r="C82" i="8" s="1"/>
  <c r="AK331" i="1"/>
  <c r="AK17" i="1"/>
  <c r="B39" i="8" s="1"/>
  <c r="AL126" i="1"/>
  <c r="AM408" i="1"/>
  <c r="AN408" i="1" s="1"/>
  <c r="AL437" i="1"/>
  <c r="AL179" i="1"/>
  <c r="AK37" i="1"/>
  <c r="B59" i="8" s="1"/>
  <c r="AK72" i="1"/>
  <c r="B94" i="8" s="1"/>
  <c r="AK137" i="1"/>
  <c r="AM332" i="1"/>
  <c r="AN332" i="1" s="1"/>
  <c r="AK437" i="1"/>
  <c r="AK57" i="1"/>
  <c r="B79" i="8" s="1"/>
  <c r="AM301" i="1"/>
  <c r="AN301" i="1" s="1"/>
  <c r="AL382" i="1"/>
  <c r="AL82" i="1"/>
  <c r="AL141" i="1"/>
  <c r="AM259" i="1"/>
  <c r="AN259" i="1" s="1"/>
  <c r="AL312" i="1"/>
  <c r="AL188" i="1"/>
  <c r="AM116" i="1"/>
  <c r="AN116" i="1" s="1"/>
  <c r="AK421" i="1"/>
  <c r="AM182" i="1"/>
  <c r="AN182" i="1" s="1"/>
  <c r="AL273" i="1"/>
  <c r="AM208" i="1"/>
  <c r="AN208" i="1" s="1"/>
  <c r="AK69" i="1"/>
  <c r="B91" i="8" s="1"/>
  <c r="AL299" i="1"/>
  <c r="AM440" i="1"/>
  <c r="AN440" i="1" s="1"/>
  <c r="AL140" i="1"/>
  <c r="AL307" i="1"/>
  <c r="AM446" i="1"/>
  <c r="AN446" i="1" s="1"/>
  <c r="AL196" i="1"/>
  <c r="AM122" i="1"/>
  <c r="AN122" i="1" s="1"/>
  <c r="AK419" i="1"/>
  <c r="AK307" i="1"/>
  <c r="AL340" i="1"/>
  <c r="AK159" i="1"/>
  <c r="AK119" i="1"/>
  <c r="AK381" i="1"/>
  <c r="AM42" i="1"/>
  <c r="AL252" i="1"/>
  <c r="AK306" i="1"/>
  <c r="AL199" i="1"/>
  <c r="AL393" i="1"/>
  <c r="AK59" i="1"/>
  <c r="B81" i="8" s="1"/>
  <c r="AK452" i="1"/>
  <c r="AL430" i="1"/>
  <c r="AL122" i="1"/>
  <c r="AM9" i="1"/>
  <c r="AM111" i="1"/>
  <c r="AN111" i="1" s="1"/>
  <c r="AM354" i="1"/>
  <c r="AN354" i="1" s="1"/>
  <c r="AL209" i="1"/>
  <c r="AK152" i="1"/>
  <c r="AL52" i="1"/>
  <c r="C74" i="8" s="1"/>
  <c r="AL251" i="1"/>
  <c r="AK219" i="1"/>
  <c r="AM98" i="1"/>
  <c r="AN98" i="1" s="1"/>
  <c r="AL22" i="1"/>
  <c r="C44" i="8" s="1"/>
  <c r="AK235" i="1"/>
  <c r="AK376" i="1"/>
  <c r="AK416" i="1"/>
  <c r="AK192" i="1"/>
  <c r="AM254" i="1"/>
  <c r="AN254" i="1" s="1"/>
  <c r="AL243" i="1"/>
  <c r="AK332" i="1"/>
  <c r="AM228" i="1"/>
  <c r="AN228" i="1" s="1"/>
  <c r="AL32" i="1"/>
  <c r="C54" i="8" s="1"/>
  <c r="AL212" i="1"/>
  <c r="AL112" i="1"/>
  <c r="AM288" i="1"/>
  <c r="AN288" i="1" s="1"/>
  <c r="AL40" i="1"/>
  <c r="C62" i="8" s="1"/>
  <c r="AK382" i="1"/>
  <c r="AM148" i="1"/>
  <c r="AN148" i="1" s="1"/>
  <c r="AK314" i="1"/>
  <c r="AL131" i="1"/>
  <c r="AL81" i="1"/>
  <c r="AK56" i="1"/>
  <c r="B78" i="8" s="1"/>
  <c r="AK415" i="1"/>
  <c r="AL107" i="1"/>
  <c r="AL183" i="1"/>
  <c r="AK204" i="1"/>
  <c r="AL121" i="1"/>
  <c r="AM344" i="1"/>
  <c r="AN344" i="1" s="1"/>
  <c r="AK438" i="1"/>
  <c r="AK227" i="1"/>
  <c r="AM334" i="1"/>
  <c r="AN334" i="1" s="1"/>
  <c r="AK189" i="1"/>
  <c r="AL265" i="1"/>
  <c r="AL268" i="1"/>
  <c r="AL24" i="1"/>
  <c r="C46" i="8" s="1"/>
  <c r="AM362" i="1"/>
  <c r="AN362" i="1" s="1"/>
  <c r="AK184" i="1"/>
  <c r="AM416" i="1"/>
  <c r="AN416" i="1" s="1"/>
  <c r="AM77" i="1"/>
  <c r="AK264" i="1"/>
  <c r="AL238" i="1"/>
  <c r="AM391" i="1"/>
  <c r="AN391" i="1" s="1"/>
  <c r="AL415" i="1"/>
  <c r="AM67" i="1"/>
  <c r="AK113" i="1"/>
  <c r="AM159" i="1"/>
  <c r="AN159" i="1" s="1"/>
  <c r="AL153" i="1"/>
  <c r="AK206" i="1"/>
  <c r="AL289" i="1"/>
  <c r="AK253" i="1"/>
  <c r="AM193" i="1"/>
  <c r="AN193" i="1" s="1"/>
  <c r="AM88" i="1"/>
  <c r="AN88" i="1" s="1"/>
  <c r="AK63" i="1"/>
  <c r="B85" i="8" s="1"/>
  <c r="AL218" i="1"/>
  <c r="AL69" i="1"/>
  <c r="C91" i="8" s="1"/>
  <c r="AK216" i="1"/>
  <c r="AM90" i="1"/>
  <c r="AN90" i="1" s="1"/>
  <c r="AM311" i="1"/>
  <c r="AN311" i="1" s="1"/>
  <c r="AL150" i="1"/>
  <c r="AM127" i="1"/>
  <c r="AN127" i="1" s="1"/>
  <c r="AL130" i="1"/>
  <c r="AK322" i="1"/>
  <c r="AM194" i="1"/>
  <c r="AN194" i="1" s="1"/>
  <c r="AK298" i="1"/>
  <c r="AK148" i="1"/>
  <c r="AK370" i="1"/>
  <c r="AM22" i="1"/>
  <c r="AL228" i="1"/>
  <c r="AM379" i="1"/>
  <c r="AN379" i="1" s="1"/>
  <c r="AM436" i="1"/>
  <c r="AN436" i="1" s="1"/>
  <c r="AL464" i="1"/>
  <c r="AM403" i="1"/>
  <c r="AN403" i="1" s="1"/>
  <c r="AK350" i="1"/>
  <c r="AL370" i="1"/>
  <c r="AK234" i="1"/>
  <c r="AM258" i="1"/>
  <c r="AN258" i="1" s="1"/>
  <c r="AL229" i="1"/>
  <c r="AL37" i="1"/>
  <c r="C59" i="8" s="1"/>
  <c r="AL93" i="1"/>
  <c r="AL36" i="1"/>
  <c r="C58" i="8" s="1"/>
  <c r="AK127" i="1"/>
  <c r="AL125" i="1"/>
  <c r="AL450" i="1"/>
  <c r="AM53" i="1"/>
  <c r="D75" i="8" s="1"/>
  <c r="AL116" i="1"/>
  <c r="AK310" i="1"/>
  <c r="AM94" i="1"/>
  <c r="AN94" i="1" s="1"/>
  <c r="AM137" i="1"/>
  <c r="AN137" i="1" s="1"/>
  <c r="AL284" i="1"/>
  <c r="AK8" i="1"/>
  <c r="B30" i="8" s="1"/>
  <c r="AM166" i="1"/>
  <c r="AN166" i="1" s="1"/>
  <c r="AM337" i="1"/>
  <c r="AN337" i="1" s="1"/>
  <c r="AL204" i="1"/>
  <c r="AL26" i="1"/>
  <c r="C48" i="8" s="1"/>
  <c r="AM439" i="1"/>
  <c r="AN439" i="1" s="1"/>
  <c r="AM314" i="1"/>
  <c r="AN314" i="1" s="1"/>
  <c r="AM412" i="1"/>
  <c r="AN412" i="1" s="1"/>
  <c r="AM87" i="1"/>
  <c r="AN87" i="1" s="1"/>
  <c r="AM450" i="1"/>
  <c r="AN450" i="1" s="1"/>
  <c r="AL250" i="1"/>
  <c r="AK272" i="1"/>
  <c r="AM152" i="1"/>
  <c r="AN152" i="1" s="1"/>
  <c r="AM372" i="1"/>
  <c r="AN372" i="1" s="1"/>
  <c r="AN24" i="1"/>
  <c r="E46" i="8" s="1"/>
  <c r="AN13" i="1"/>
  <c r="E35" i="8" s="1"/>
  <c r="D71" i="8"/>
  <c r="D81" i="8"/>
  <c r="AN59" i="1"/>
  <c r="E81" i="8" s="1"/>
  <c r="D69" i="8"/>
  <c r="D57" i="8"/>
  <c r="AN35" i="1"/>
  <c r="E57" i="8" s="1"/>
  <c r="AN46" i="1"/>
  <c r="E68" i="8" s="1"/>
  <c r="AN55" i="1"/>
  <c r="E77" i="8" s="1"/>
  <c r="D94" i="8"/>
  <c r="AN72" i="1"/>
  <c r="E94" i="8" s="1"/>
  <c r="D45" i="8"/>
  <c r="AN23" i="1"/>
  <c r="E45" i="8" s="1"/>
  <c r="D90" i="8"/>
  <c r="AN68" i="1"/>
  <c r="E90" i="8" s="1"/>
  <c r="AN71" i="1"/>
  <c r="E93" i="8" s="1"/>
  <c r="AN74" i="1"/>
  <c r="E96" i="8" s="1"/>
  <c r="AN5" i="1"/>
  <c r="E27" i="8" s="1"/>
  <c r="AN20" i="1"/>
  <c r="E42" i="8" s="1"/>
  <c r="D67" i="8" l="1"/>
  <c r="D92" i="8"/>
  <c r="D54" i="8"/>
  <c r="AN73" i="1"/>
  <c r="E95" i="8" s="1"/>
  <c r="H95" i="8" s="1"/>
  <c r="D47" i="8"/>
  <c r="AN30" i="1"/>
  <c r="E52" i="8" s="1"/>
  <c r="I52" i="8" s="1"/>
  <c r="AN18" i="1"/>
  <c r="E40" i="8" s="1"/>
  <c r="AN69" i="1"/>
  <c r="E91" i="8" s="1"/>
  <c r="H91" i="8" s="1"/>
  <c r="D56" i="8"/>
  <c r="D84" i="8"/>
  <c r="AN17" i="1"/>
  <c r="E39" i="8" s="1"/>
  <c r="AN52" i="1"/>
  <c r="E74" i="8" s="1"/>
  <c r="K74" i="8" s="1"/>
  <c r="D98" i="8"/>
  <c r="AN37" i="1"/>
  <c r="E59" i="8" s="1"/>
  <c r="I59" i="8" s="1"/>
  <c r="D100" i="8"/>
  <c r="AN39" i="1"/>
  <c r="E61" i="8" s="1"/>
  <c r="I61" i="8" s="1"/>
  <c r="D34" i="8"/>
  <c r="AN38" i="1"/>
  <c r="E60" i="8" s="1"/>
  <c r="J60" i="8" s="1"/>
  <c r="D36" i="8"/>
  <c r="AN11" i="1"/>
  <c r="E33" i="8" s="1"/>
  <c r="H33" i="8" s="1"/>
  <c r="D66" i="8"/>
  <c r="AN29" i="1"/>
  <c r="E51" i="8" s="1"/>
  <c r="I51" i="8" s="1"/>
  <c r="AN15" i="1"/>
  <c r="E37" i="8" s="1"/>
  <c r="K37" i="8" s="1"/>
  <c r="AN28" i="1"/>
  <c r="E50" i="8" s="1"/>
  <c r="J50" i="8" s="1"/>
  <c r="AN21" i="1"/>
  <c r="E43" i="8" s="1"/>
  <c r="K43" i="8" s="1"/>
  <c r="D76" i="8"/>
  <c r="D79" i="8"/>
  <c r="AN16" i="1"/>
  <c r="E38" i="8" s="1"/>
  <c r="J38" i="8" s="1"/>
  <c r="D28" i="8"/>
  <c r="AN19" i="1"/>
  <c r="E41" i="8" s="1"/>
  <c r="H41" i="8" s="1"/>
  <c r="AN40" i="1"/>
  <c r="E62" i="8" s="1"/>
  <c r="H62" i="8" s="1"/>
  <c r="AN10" i="1"/>
  <c r="E32" i="8" s="1"/>
  <c r="H32" i="8" s="1"/>
  <c r="AN36" i="1"/>
  <c r="E58" i="8" s="1"/>
  <c r="K58" i="8" s="1"/>
  <c r="D80" i="8"/>
  <c r="AN66" i="1"/>
  <c r="E88" i="8" s="1"/>
  <c r="H88" i="8" s="1"/>
  <c r="AN60" i="1"/>
  <c r="E82" i="8" s="1"/>
  <c r="L82" i="8" s="1"/>
  <c r="AN75" i="1"/>
  <c r="E97" i="8" s="1"/>
  <c r="H97" i="8" s="1"/>
  <c r="AN7" i="1"/>
  <c r="E29" i="8" s="1"/>
  <c r="L29" i="8" s="1"/>
  <c r="AN50" i="1"/>
  <c r="E72" i="8" s="1"/>
  <c r="I72" i="8" s="1"/>
  <c r="AN64" i="1"/>
  <c r="E86" i="8" s="1"/>
  <c r="G86" i="8" s="1"/>
  <c r="AN53" i="1"/>
  <c r="E75" i="8" s="1"/>
  <c r="G75" i="8" s="1"/>
  <c r="AN8" i="1"/>
  <c r="E30" i="8" s="1"/>
  <c r="J30" i="8" s="1"/>
  <c r="AN63" i="1"/>
  <c r="E85" i="8" s="1"/>
  <c r="L85" i="8" s="1"/>
  <c r="AN51" i="1"/>
  <c r="E73" i="8" s="1"/>
  <c r="H73" i="8" s="1"/>
  <c r="AN33" i="1"/>
  <c r="E55" i="8" s="1"/>
  <c r="L55" i="8" s="1"/>
  <c r="AN65" i="1"/>
  <c r="E87" i="8" s="1"/>
  <c r="G87" i="8" s="1"/>
  <c r="AN43" i="1"/>
  <c r="E65" i="8" s="1"/>
  <c r="I65" i="8" s="1"/>
  <c r="D24" i="8"/>
  <c r="AN2" i="1"/>
  <c r="E24" i="8" s="1"/>
  <c r="D26" i="8"/>
  <c r="AN4" i="1"/>
  <c r="E26" i="8" s="1"/>
  <c r="D25" i="8"/>
  <c r="AN3" i="1"/>
  <c r="E25" i="8" s="1"/>
  <c r="D48" i="8"/>
  <c r="AN56" i="1"/>
  <c r="E78" i="8" s="1"/>
  <c r="J78" i="8" s="1"/>
  <c r="D49" i="8"/>
  <c r="AN27" i="1"/>
  <c r="E49" i="8" s="1"/>
  <c r="I76" i="8"/>
  <c r="J76" i="8"/>
  <c r="K76" i="8"/>
  <c r="L76" i="8"/>
  <c r="H76" i="8"/>
  <c r="H57" i="8"/>
  <c r="I57" i="8"/>
  <c r="J57" i="8"/>
  <c r="K57" i="8"/>
  <c r="L57" i="8"/>
  <c r="I100" i="8"/>
  <c r="J100" i="8"/>
  <c r="K100" i="8"/>
  <c r="L100" i="8"/>
  <c r="H100" i="8"/>
  <c r="I92" i="8"/>
  <c r="J92" i="8"/>
  <c r="K92" i="8"/>
  <c r="L92" i="8"/>
  <c r="H92" i="8"/>
  <c r="H59" i="8"/>
  <c r="D89" i="8"/>
  <c r="AN67" i="1"/>
  <c r="E89" i="8" s="1"/>
  <c r="K96" i="8"/>
  <c r="H96" i="8"/>
  <c r="I96" i="8"/>
  <c r="J96" i="8"/>
  <c r="L96" i="8"/>
  <c r="K80" i="8"/>
  <c r="H80" i="8"/>
  <c r="I80" i="8"/>
  <c r="J80" i="8"/>
  <c r="L80" i="8"/>
  <c r="D44" i="8"/>
  <c r="AN22" i="1"/>
  <c r="E44" i="8" s="1"/>
  <c r="D63" i="8"/>
  <c r="AN41" i="1"/>
  <c r="E63" i="8" s="1"/>
  <c r="K90" i="8"/>
  <c r="L90" i="8"/>
  <c r="H90" i="8"/>
  <c r="J90" i="8"/>
  <c r="I90" i="8"/>
  <c r="L93" i="8"/>
  <c r="H93" i="8"/>
  <c r="I93" i="8"/>
  <c r="K93" i="8"/>
  <c r="J93" i="8"/>
  <c r="H48" i="8"/>
  <c r="I48" i="8"/>
  <c r="J48" i="8"/>
  <c r="L48" i="8"/>
  <c r="K48" i="8"/>
  <c r="L77" i="8"/>
  <c r="J77" i="8"/>
  <c r="H77" i="8"/>
  <c r="I77" i="8"/>
  <c r="K77" i="8"/>
  <c r="K56" i="8"/>
  <c r="H56" i="8"/>
  <c r="I56" i="8"/>
  <c r="J56" i="8"/>
  <c r="L56" i="8"/>
  <c r="K40" i="8"/>
  <c r="H40" i="8"/>
  <c r="I40" i="8"/>
  <c r="J40" i="8"/>
  <c r="L40" i="8"/>
  <c r="H46" i="8"/>
  <c r="I46" i="8"/>
  <c r="J46" i="8"/>
  <c r="K46" i="8"/>
  <c r="L46" i="8"/>
  <c r="J79" i="8"/>
  <c r="K79" i="8"/>
  <c r="L79" i="8"/>
  <c r="I79" i="8"/>
  <c r="H79" i="8"/>
  <c r="D31" i="8"/>
  <c r="AN9" i="1"/>
  <c r="E31" i="8" s="1"/>
  <c r="K34" i="8"/>
  <c r="L34" i="8"/>
  <c r="I34" i="8"/>
  <c r="H34" i="8"/>
  <c r="J34" i="8"/>
  <c r="H37" i="8"/>
  <c r="I37" i="8"/>
  <c r="L95" i="8"/>
  <c r="I95" i="8"/>
  <c r="D64" i="8"/>
  <c r="AN42" i="1"/>
  <c r="E64" i="8" s="1"/>
  <c r="I36" i="8"/>
  <c r="J36" i="8"/>
  <c r="K36" i="8"/>
  <c r="L36" i="8"/>
  <c r="H36" i="8"/>
  <c r="L69" i="8"/>
  <c r="J69" i="8"/>
  <c r="H69" i="8"/>
  <c r="I69" i="8"/>
  <c r="K69" i="8"/>
  <c r="I28" i="8"/>
  <c r="J28" i="8"/>
  <c r="K28" i="8"/>
  <c r="L28" i="8"/>
  <c r="H28" i="8"/>
  <c r="L35" i="8"/>
  <c r="H35" i="8"/>
  <c r="I35" i="8"/>
  <c r="J35" i="8"/>
  <c r="K35" i="8"/>
  <c r="D53" i="8"/>
  <c r="AN31" i="1"/>
  <c r="E53" i="8" s="1"/>
  <c r="L45" i="8"/>
  <c r="J45" i="8"/>
  <c r="H45" i="8"/>
  <c r="I45" i="8"/>
  <c r="K45" i="8"/>
  <c r="J47" i="8"/>
  <c r="K47" i="8"/>
  <c r="L47" i="8"/>
  <c r="I47" i="8"/>
  <c r="H47" i="8"/>
  <c r="D99" i="8"/>
  <c r="AN77" i="1"/>
  <c r="E99" i="8" s="1"/>
  <c r="D83" i="8"/>
  <c r="AN61" i="1"/>
  <c r="E83" i="8" s="1"/>
  <c r="D70" i="8"/>
  <c r="AN48" i="1"/>
  <c r="E70" i="8" s="1"/>
  <c r="K42" i="8"/>
  <c r="L42" i="8"/>
  <c r="H42" i="8"/>
  <c r="J42" i="8"/>
  <c r="I42" i="8"/>
  <c r="H27" i="8"/>
  <c r="I27" i="8"/>
  <c r="J27" i="8"/>
  <c r="K27" i="8"/>
  <c r="L27" i="8"/>
  <c r="K66" i="8"/>
  <c r="L66" i="8"/>
  <c r="H66" i="8"/>
  <c r="J66" i="8"/>
  <c r="I66" i="8"/>
  <c r="I84" i="8"/>
  <c r="J84" i="8"/>
  <c r="K84" i="8"/>
  <c r="L84" i="8"/>
  <c r="H84" i="8"/>
  <c r="H94" i="8"/>
  <c r="I94" i="8"/>
  <c r="J94" i="8"/>
  <c r="K94" i="8"/>
  <c r="L94" i="8"/>
  <c r="K52" i="8"/>
  <c r="I68" i="8"/>
  <c r="J68" i="8"/>
  <c r="K68" i="8"/>
  <c r="L68" i="8"/>
  <c r="H68" i="8"/>
  <c r="H81" i="8"/>
  <c r="I81" i="8"/>
  <c r="J81" i="8"/>
  <c r="K81" i="8"/>
  <c r="L81" i="8"/>
  <c r="J74" i="8"/>
  <c r="I74" i="8"/>
  <c r="H54" i="8"/>
  <c r="I54" i="8"/>
  <c r="J54" i="8"/>
  <c r="K54" i="8"/>
  <c r="L54" i="8"/>
  <c r="J71" i="8"/>
  <c r="K71" i="8"/>
  <c r="L71" i="8"/>
  <c r="I71" i="8"/>
  <c r="H71" i="8"/>
  <c r="K98" i="8"/>
  <c r="L98" i="8"/>
  <c r="H98" i="8"/>
  <c r="J98" i="8"/>
  <c r="I98" i="8"/>
  <c r="H67" i="8"/>
  <c r="L67" i="8"/>
  <c r="I67" i="8"/>
  <c r="J67" i="8"/>
  <c r="K67" i="8"/>
  <c r="J39" i="8"/>
  <c r="K39" i="8"/>
  <c r="L39" i="8"/>
  <c r="I39" i="8"/>
  <c r="H39" i="8"/>
  <c r="G96" i="8"/>
  <c r="F96" i="8"/>
  <c r="G34" i="8"/>
  <c r="F34" i="8"/>
  <c r="G84" i="8"/>
  <c r="F84" i="8"/>
  <c r="G94" i="8"/>
  <c r="F94" i="8"/>
  <c r="F52" i="8"/>
  <c r="G68" i="8"/>
  <c r="F68" i="8"/>
  <c r="G92" i="8"/>
  <c r="F92" i="8"/>
  <c r="G93" i="8"/>
  <c r="F93" i="8"/>
  <c r="G76" i="8"/>
  <c r="F76" i="8"/>
  <c r="G90" i="8"/>
  <c r="F90" i="8"/>
  <c r="G57" i="8"/>
  <c r="F57" i="8"/>
  <c r="F33" i="8"/>
  <c r="G79" i="8"/>
  <c r="F79" i="8"/>
  <c r="G56" i="8"/>
  <c r="F56" i="8"/>
  <c r="G40" i="8"/>
  <c r="F40" i="8"/>
  <c r="F46" i="8"/>
  <c r="G46" i="8"/>
  <c r="G48" i="8"/>
  <c r="F48" i="8"/>
  <c r="G95" i="8"/>
  <c r="F95" i="8"/>
  <c r="G77" i="8"/>
  <c r="F77" i="8"/>
  <c r="G80" i="8"/>
  <c r="F80" i="8"/>
  <c r="F28" i="8"/>
  <c r="G28" i="8" s="1"/>
  <c r="G35" i="8"/>
  <c r="F35" i="8"/>
  <c r="F27" i="8"/>
  <c r="G27" i="8" s="1"/>
  <c r="G66" i="8"/>
  <c r="F66" i="8"/>
  <c r="G45" i="8"/>
  <c r="F45" i="8"/>
  <c r="G36" i="8"/>
  <c r="F36" i="8"/>
  <c r="G47" i="8"/>
  <c r="F47" i="8"/>
  <c r="G69" i="8"/>
  <c r="F69" i="8"/>
  <c r="G67" i="8"/>
  <c r="F67" i="8"/>
  <c r="G39" i="8"/>
  <c r="F39" i="8"/>
  <c r="G100" i="8"/>
  <c r="F100" i="8"/>
  <c r="F42" i="8"/>
  <c r="G42" i="8"/>
  <c r="G81" i="8"/>
  <c r="F81" i="8"/>
  <c r="F74" i="8"/>
  <c r="G74" i="8"/>
  <c r="G54" i="8"/>
  <c r="F54" i="8"/>
  <c r="G71" i="8"/>
  <c r="F71" i="8"/>
  <c r="G98" i="8"/>
  <c r="F98" i="8"/>
  <c r="F50" i="8" l="1"/>
  <c r="L91" i="8"/>
  <c r="H52" i="8"/>
  <c r="G52" i="8"/>
  <c r="L52" i="8"/>
  <c r="J52" i="8"/>
  <c r="G61" i="8"/>
  <c r="H61" i="8"/>
  <c r="J61" i="8"/>
  <c r="L61" i="8"/>
  <c r="F91" i="8"/>
  <c r="H74" i="8"/>
  <c r="K91" i="8"/>
  <c r="K95" i="8"/>
  <c r="L50" i="8"/>
  <c r="G91" i="8"/>
  <c r="L74" i="8"/>
  <c r="J91" i="8"/>
  <c r="J95" i="8"/>
  <c r="H50" i="8"/>
  <c r="F61" i="8"/>
  <c r="G50" i="8"/>
  <c r="I91" i="8"/>
  <c r="K61" i="8"/>
  <c r="L59" i="8"/>
  <c r="F51" i="8"/>
  <c r="J37" i="8"/>
  <c r="L37" i="8"/>
  <c r="G59" i="8"/>
  <c r="K59" i="8"/>
  <c r="F59" i="8"/>
  <c r="F37" i="8"/>
  <c r="L62" i="8"/>
  <c r="J59" i="8"/>
  <c r="G37" i="8"/>
  <c r="J51" i="8"/>
  <c r="G60" i="8"/>
  <c r="K60" i="8"/>
  <c r="F43" i="8"/>
  <c r="H51" i="8"/>
  <c r="G51" i="8"/>
  <c r="L51" i="8"/>
  <c r="K33" i="8"/>
  <c r="H60" i="8"/>
  <c r="I33" i="8"/>
  <c r="I60" i="8"/>
  <c r="F60" i="8"/>
  <c r="I50" i="8"/>
  <c r="F32" i="8"/>
  <c r="L60" i="8"/>
  <c r="L33" i="8"/>
  <c r="K50" i="8"/>
  <c r="K51" i="8"/>
  <c r="J33" i="8"/>
  <c r="G33" i="8"/>
  <c r="F65" i="8"/>
  <c r="F62" i="8"/>
  <c r="G43" i="8"/>
  <c r="F58" i="8"/>
  <c r="J43" i="8"/>
  <c r="I43" i="8"/>
  <c r="G88" i="8"/>
  <c r="L88" i="8"/>
  <c r="H38" i="8"/>
  <c r="F85" i="8"/>
  <c r="I88" i="8"/>
  <c r="G85" i="8"/>
  <c r="G82" i="8"/>
  <c r="K88" i="8"/>
  <c r="I85" i="8"/>
  <c r="L38" i="8"/>
  <c r="G38" i="8"/>
  <c r="I38" i="8"/>
  <c r="F41" i="8"/>
  <c r="L43" i="8"/>
  <c r="F87" i="8"/>
  <c r="H43" i="8"/>
  <c r="H58" i="8"/>
  <c r="K87" i="8"/>
  <c r="G62" i="8"/>
  <c r="K38" i="8"/>
  <c r="F38" i="8"/>
  <c r="L87" i="8"/>
  <c r="L58" i="8"/>
  <c r="L41" i="8"/>
  <c r="G41" i="8"/>
  <c r="K41" i="8"/>
  <c r="K29" i="8"/>
  <c r="G65" i="8"/>
  <c r="K62" i="8"/>
  <c r="J41" i="8"/>
  <c r="J97" i="8"/>
  <c r="J62" i="8"/>
  <c r="I41" i="8"/>
  <c r="F97" i="8"/>
  <c r="I62" i="8"/>
  <c r="L32" i="8"/>
  <c r="H78" i="8"/>
  <c r="H87" i="8"/>
  <c r="I58" i="8"/>
  <c r="G58" i="8"/>
  <c r="F29" i="8"/>
  <c r="G29" i="8" s="1"/>
  <c r="I87" i="8"/>
  <c r="J32" i="8"/>
  <c r="J58" i="8"/>
  <c r="H55" i="8"/>
  <c r="J87" i="8"/>
  <c r="I29" i="8"/>
  <c r="G55" i="8"/>
  <c r="K82" i="8"/>
  <c r="I30" i="8"/>
  <c r="K32" i="8"/>
  <c r="G78" i="8"/>
  <c r="F72" i="8"/>
  <c r="F78" i="8"/>
  <c r="G30" i="8"/>
  <c r="G72" i="8"/>
  <c r="G32" i="8"/>
  <c r="L30" i="8"/>
  <c r="L65" i="8"/>
  <c r="I32" i="8"/>
  <c r="L86" i="8"/>
  <c r="H29" i="8"/>
  <c r="K30" i="8"/>
  <c r="K65" i="8"/>
  <c r="I86" i="8"/>
  <c r="J29" i="8"/>
  <c r="L72" i="8"/>
  <c r="J65" i="8"/>
  <c r="H86" i="8"/>
  <c r="H65" i="8"/>
  <c r="L78" i="8"/>
  <c r="J72" i="8"/>
  <c r="J88" i="8"/>
  <c r="K78" i="8"/>
  <c r="H72" i="8"/>
  <c r="I78" i="8"/>
  <c r="K72" i="8"/>
  <c r="F73" i="8"/>
  <c r="K86" i="8"/>
  <c r="J73" i="8"/>
  <c r="I55" i="8"/>
  <c r="G73" i="8"/>
  <c r="F88" i="8"/>
  <c r="F82" i="8"/>
  <c r="J86" i="8"/>
  <c r="I73" i="8"/>
  <c r="K55" i="8"/>
  <c r="F86" i="8"/>
  <c r="G97" i="8"/>
  <c r="I97" i="8"/>
  <c r="H30" i="8"/>
  <c r="J55" i="8"/>
  <c r="J82" i="8"/>
  <c r="H82" i="8"/>
  <c r="L73" i="8"/>
  <c r="L97" i="8"/>
  <c r="I82" i="8"/>
  <c r="K73" i="8"/>
  <c r="K97" i="8"/>
  <c r="F30" i="8"/>
  <c r="F55" i="8"/>
  <c r="F75" i="8"/>
  <c r="K75" i="8"/>
  <c r="L75" i="8"/>
  <c r="J75" i="8"/>
  <c r="I75" i="8"/>
  <c r="H75" i="8"/>
  <c r="K85" i="8"/>
  <c r="H85" i="8"/>
  <c r="J85" i="8"/>
  <c r="J24" i="8"/>
  <c r="F24" i="8"/>
  <c r="G24" i="8" s="1"/>
  <c r="I24" i="8"/>
  <c r="H24" i="8"/>
  <c r="K24" i="8"/>
  <c r="L24" i="8"/>
  <c r="F25" i="8"/>
  <c r="G25" i="8" s="1"/>
  <c r="H25" i="8"/>
  <c r="I25" i="8"/>
  <c r="J25" i="8"/>
  <c r="K25" i="8"/>
  <c r="L25" i="8"/>
  <c r="H26" i="8"/>
  <c r="F26" i="8"/>
  <c r="I26" i="8"/>
  <c r="J26" i="8"/>
  <c r="K26" i="8"/>
  <c r="L26" i="8"/>
  <c r="G26" i="8"/>
  <c r="K49" i="8"/>
  <c r="H49" i="8"/>
  <c r="I49" i="8"/>
  <c r="J49" i="8"/>
  <c r="F49" i="8"/>
  <c r="L49" i="8"/>
  <c r="G49" i="8"/>
  <c r="J63" i="8"/>
  <c r="K63" i="8"/>
  <c r="L63" i="8"/>
  <c r="H63" i="8"/>
  <c r="I63" i="8"/>
  <c r="G63" i="8"/>
  <c r="F63" i="8"/>
  <c r="I44" i="8"/>
  <c r="J44" i="8"/>
  <c r="K44" i="8"/>
  <c r="L44" i="8"/>
  <c r="H44" i="8"/>
  <c r="F44" i="8"/>
  <c r="G44" i="8"/>
  <c r="H70" i="8"/>
  <c r="I70" i="8"/>
  <c r="J70" i="8"/>
  <c r="K70" i="8"/>
  <c r="L70" i="8"/>
  <c r="G70" i="8"/>
  <c r="F70" i="8"/>
  <c r="J31" i="8"/>
  <c r="K31" i="8"/>
  <c r="L31" i="8"/>
  <c r="I31" i="8"/>
  <c r="H31" i="8"/>
  <c r="F31" i="8"/>
  <c r="G31" i="8"/>
  <c r="H89" i="8"/>
  <c r="I89" i="8"/>
  <c r="J89" i="8"/>
  <c r="K89" i="8"/>
  <c r="L89" i="8"/>
  <c r="G89" i="8"/>
  <c r="F89" i="8"/>
  <c r="H83" i="8"/>
  <c r="I83" i="8"/>
  <c r="J83" i="8"/>
  <c r="K83" i="8"/>
  <c r="L83" i="8"/>
  <c r="F83" i="8"/>
  <c r="G83" i="8"/>
  <c r="L53" i="8"/>
  <c r="J53" i="8"/>
  <c r="H53" i="8"/>
  <c r="I53" i="8"/>
  <c r="K53" i="8"/>
  <c r="G53" i="8"/>
  <c r="F53" i="8"/>
  <c r="H64" i="8"/>
  <c r="I64" i="8"/>
  <c r="J64" i="8"/>
  <c r="L64" i="8"/>
  <c r="K64" i="8"/>
  <c r="G64" i="8"/>
  <c r="F64" i="8"/>
  <c r="H99" i="8"/>
  <c r="L99" i="8"/>
  <c r="I99" i="8"/>
  <c r="J99" i="8"/>
  <c r="K99" i="8"/>
  <c r="G99" i="8"/>
  <c r="F99" i="8"/>
</calcChain>
</file>

<file path=xl/sharedStrings.xml><?xml version="1.0" encoding="utf-8"?>
<sst xmlns="http://schemas.openxmlformats.org/spreadsheetml/2006/main" count="1658" uniqueCount="494">
  <si>
    <t>Rank</t>
  </si>
  <si>
    <t>Name</t>
  </si>
  <si>
    <t>Unitlist</t>
  </si>
  <si>
    <t>Column1</t>
  </si>
  <si>
    <t>Column2</t>
  </si>
  <si>
    <t>Companylist</t>
  </si>
  <si>
    <t>Column3</t>
  </si>
  <si>
    <t>Cem</t>
  </si>
  <si>
    <t>CEMName</t>
  </si>
  <si>
    <t>CMSCauseList</t>
  </si>
  <si>
    <t>Limits</t>
  </si>
  <si>
    <t>Column5</t>
  </si>
  <si>
    <t>Facility</t>
  </si>
  <si>
    <t>Source</t>
  </si>
  <si>
    <t>Column4</t>
  </si>
  <si>
    <t>Column42</t>
  </si>
  <si>
    <t>Column43</t>
  </si>
  <si>
    <t>Limit</t>
  </si>
  <si>
    <t>Unique</t>
  </si>
  <si>
    <t>Column432</t>
  </si>
  <si>
    <t>states</t>
  </si>
  <si>
    <t>Monitoring Equipment Malfunctions</t>
  </si>
  <si>
    <t>Particulate Matter</t>
  </si>
  <si>
    <t>AK</t>
  </si>
  <si>
    <t>Nonmonitoring Equipment Malfunctions</t>
  </si>
  <si>
    <t>Opacity</t>
  </si>
  <si>
    <t>AL</t>
  </si>
  <si>
    <t>Quality Assurance/Quality Control Calibrations</t>
  </si>
  <si>
    <t>Scrubber pressure drop</t>
  </si>
  <si>
    <t>AR</t>
  </si>
  <si>
    <t>Other Known Causes</t>
  </si>
  <si>
    <t>Scrubber liquid flow rate</t>
  </si>
  <si>
    <t>AS</t>
  </si>
  <si>
    <t>Unknown Causes</t>
  </si>
  <si>
    <t>Operation of capture system</t>
  </si>
  <si>
    <t>AZ</t>
  </si>
  <si>
    <r>
      <t xml:space="preserve">SSM meet work practices in </t>
    </r>
    <r>
      <rPr>
        <sz val="11"/>
        <color theme="1"/>
        <rFont val="Calibri"/>
        <family val="2"/>
      </rPr>
      <t>§63.7090(c)</t>
    </r>
  </si>
  <si>
    <t>CA</t>
  </si>
  <si>
    <t>Other control device operating parameters</t>
  </si>
  <si>
    <t>CO</t>
  </si>
  <si>
    <t>BLDS or PM detector alarm</t>
  </si>
  <si>
    <t>CT</t>
  </si>
  <si>
    <t>DC</t>
  </si>
  <si>
    <t>DE</t>
  </si>
  <si>
    <t>Malfunction</t>
  </si>
  <si>
    <t>FL</t>
  </si>
  <si>
    <t>Other Period</t>
  </si>
  <si>
    <t>GA</t>
  </si>
  <si>
    <t>GU</t>
  </si>
  <si>
    <t>Deviation Causes</t>
  </si>
  <si>
    <t>HI</t>
  </si>
  <si>
    <t>Startup</t>
  </si>
  <si>
    <t>IA</t>
  </si>
  <si>
    <t>Shutdown</t>
  </si>
  <si>
    <t>ID</t>
  </si>
  <si>
    <t>Control Equipment Problems</t>
  </si>
  <si>
    <t>IL</t>
  </si>
  <si>
    <t>Process Problems</t>
  </si>
  <si>
    <t>IN</t>
  </si>
  <si>
    <t>KS</t>
  </si>
  <si>
    <t>Other Unknown Causes</t>
  </si>
  <si>
    <t>KY</t>
  </si>
  <si>
    <t>LA</t>
  </si>
  <si>
    <t>MA</t>
  </si>
  <si>
    <t>MD</t>
  </si>
  <si>
    <t>ME</t>
  </si>
  <si>
    <t>MI</t>
  </si>
  <si>
    <t>MN</t>
  </si>
  <si>
    <t>MO</t>
  </si>
  <si>
    <t>MP</t>
  </si>
  <si>
    <t>MS</t>
  </si>
  <si>
    <t>MT</t>
  </si>
  <si>
    <t>NC</t>
  </si>
  <si>
    <t>ND</t>
  </si>
  <si>
    <t>NE</t>
  </si>
  <si>
    <t>NH</t>
  </si>
  <si>
    <t>NJ</t>
  </si>
  <si>
    <t>NM</t>
  </si>
  <si>
    <t>NV</t>
  </si>
  <si>
    <t>NY</t>
  </si>
  <si>
    <t>OH</t>
  </si>
  <si>
    <t>OK</t>
  </si>
  <si>
    <t>OR</t>
  </si>
  <si>
    <t>PA</t>
  </si>
  <si>
    <t>PR</t>
  </si>
  <si>
    <t>RI</t>
  </si>
  <si>
    <t>SC</t>
  </si>
  <si>
    <t>SD</t>
  </si>
  <si>
    <t>TN</t>
  </si>
  <si>
    <t>TX</t>
  </si>
  <si>
    <t>UT</t>
  </si>
  <si>
    <t>VA</t>
  </si>
  <si>
    <t>VI</t>
  </si>
  <si>
    <t>VT</t>
  </si>
  <si>
    <t>WA</t>
  </si>
  <si>
    <t>WI</t>
  </si>
  <si>
    <t>WV</t>
  </si>
  <si>
    <t>WY</t>
  </si>
  <si>
    <t>Template Name</t>
  </si>
  <si>
    <t>CitationID</t>
  </si>
  <si>
    <t>Template Version</t>
  </si>
  <si>
    <t>Last Updated Date</t>
  </si>
  <si>
    <t>DO NOT REMOVE OR EDIT INFORMATION IN ROWS 1 THROUGH 5
FOR INTERNAL USE ONLY</t>
  </si>
  <si>
    <t>SITE INFORMATION</t>
  </si>
  <si>
    <t>ADDITIONAL INFORMATION</t>
  </si>
  <si>
    <t>Responsible Agency Facility ID 
(State Facility Identifier)</t>
  </si>
  <si>
    <t>Please enter any additional information.</t>
  </si>
  <si>
    <t xml:space="preserve">Enter associated file name reference. </t>
  </si>
  <si>
    <t>CompanyName</t>
  </si>
  <si>
    <t>AddressLine1</t>
  </si>
  <si>
    <t>AddressLine2</t>
  </si>
  <si>
    <t>CityName</t>
  </si>
  <si>
    <t>CountyName</t>
  </si>
  <si>
    <t>StateName</t>
  </si>
  <si>
    <t>StateFacId</t>
  </si>
  <si>
    <t>PeriodStartDate</t>
  </si>
  <si>
    <t>PeriodEndDate</t>
  </si>
  <si>
    <t>AddInfo</t>
  </si>
  <si>
    <t>AddFile</t>
  </si>
  <si>
    <t>e.g.: 1</t>
  </si>
  <si>
    <t>e.g.: ABC Company</t>
  </si>
  <si>
    <t>e.g.: 123 Main Street</t>
  </si>
  <si>
    <t>e.g.: Suite 100</t>
  </si>
  <si>
    <t>e.g.: Brooklyn</t>
  </si>
  <si>
    <t>e.g.: Kings</t>
  </si>
  <si>
    <t>e.g.: NY</t>
  </si>
  <si>
    <t>e.g.: 11221</t>
  </si>
  <si>
    <t>e.g.: 9145555555</t>
  </si>
  <si>
    <t>TotalOperatingTime</t>
  </si>
  <si>
    <t>DeviationDuration</t>
  </si>
  <si>
    <t>DeviationCause</t>
  </si>
  <si>
    <t>e.g.: 6240</t>
  </si>
  <si>
    <t>e.g.: 16.08</t>
  </si>
  <si>
    <t>e.g.: Control Equipment Problems</t>
  </si>
  <si>
    <t>ProcessUnitDesc</t>
  </si>
  <si>
    <t>e.g. Line 1</t>
  </si>
  <si>
    <t>e.g.: TC1792 PM Filter Bank Inlet Temperature</t>
  </si>
  <si>
    <t>e.g.: 2/2/2017</t>
  </si>
  <si>
    <t>e.g.: 3/2/2017</t>
  </si>
  <si>
    <t>e.g.: 15:52</t>
  </si>
  <si>
    <t>e.g.: 3/5/2017</t>
  </si>
  <si>
    <t>e.g. Inoperative</t>
  </si>
  <si>
    <t>e.g.: 72.00</t>
  </si>
  <si>
    <t>e.g.: Line 1</t>
  </si>
  <si>
    <t>e.g.: 0</t>
  </si>
  <si>
    <t>e.g.: N/A</t>
  </si>
  <si>
    <t>DeviationStartDate</t>
  </si>
  <si>
    <t>DeviationStartTime</t>
  </si>
  <si>
    <t xml:space="preserve">e.g.: Line 1 </t>
  </si>
  <si>
    <t>e.g.: 2/12/2017</t>
  </si>
  <si>
    <t>e.g.: 13:05</t>
  </si>
  <si>
    <t>TotalDeviationDuration</t>
  </si>
  <si>
    <t>TotalDeviationPercent</t>
  </si>
  <si>
    <t>StartupCausedDeviation</t>
  </si>
  <si>
    <t>ShutdownCausedDeviation</t>
  </si>
  <si>
    <t>EquipmentCausedDeviation</t>
  </si>
  <si>
    <t>ProcessCausedDeviation</t>
  </si>
  <si>
    <t>OtherCausedDeviation</t>
  </si>
  <si>
    <t>UnknownCausedDeviation</t>
  </si>
  <si>
    <t>Intentionally Blank</t>
  </si>
  <si>
    <t>CPMS, CEMS, COMS, Processes, or Control Changes</t>
  </si>
  <si>
    <r>
      <t xml:space="preserve">Company Record No.  
</t>
    </r>
    <r>
      <rPr>
        <b/>
        <sz val="11"/>
        <color rgb="FF0070C0"/>
        <rFont val="Calibri"/>
        <family val="2"/>
        <scheme val="minor"/>
      </rPr>
      <t>(Autocompleted)</t>
    </r>
  </si>
  <si>
    <t xml:space="preserve">IMPORTANT: The spreadsheet must be uploaded into CEDRI as a single ZIP file, which must include this Excel workbook and any related attachments that were referenced in the workbook (i.e., additional information file found in the "Company Information" worksheet).
Note: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
</t>
  </si>
  <si>
    <t>e.g.: 2/13/2017</t>
  </si>
  <si>
    <t>e.g.: 5:10</t>
  </si>
  <si>
    <t>e.g.: 0.27%</t>
  </si>
  <si>
    <t>e.g.: 0.00</t>
  </si>
  <si>
    <t>Revision Number</t>
  </si>
  <si>
    <t>Date</t>
  </si>
  <si>
    <t>Revisions</t>
  </si>
  <si>
    <t>Initial Release Version</t>
  </si>
  <si>
    <t>RecordId</t>
  </si>
  <si>
    <t>MalfunctionStartDate</t>
  </si>
  <si>
    <t>MalfunctionStartTime</t>
  </si>
  <si>
    <t>MalfunctionEndTime</t>
  </si>
  <si>
    <t>MalfunctionEndDate</t>
  </si>
  <si>
    <t>CorrectiveAction</t>
  </si>
  <si>
    <t>CMSDowntimeDuration</t>
  </si>
  <si>
    <t>CMSDowntimePercent</t>
  </si>
  <si>
    <t>OperatingPeriod</t>
  </si>
  <si>
    <t>DeviationEndDate</t>
  </si>
  <si>
    <t>DeviationEndTime</t>
  </si>
  <si>
    <t>CMSChangesDesc</t>
  </si>
  <si>
    <t>Worksheet Name</t>
  </si>
  <si>
    <t>Parent</t>
  </si>
  <si>
    <t>JSON Key</t>
  </si>
  <si>
    <t>Parent Primary Key</t>
  </si>
  <si>
    <t>Child Foreign Key</t>
  </si>
  <si>
    <t>Company_Information</t>
  </si>
  <si>
    <t>records</t>
  </si>
  <si>
    <t>CMS_Identification</t>
  </si>
  <si>
    <t>CMSIdentification</t>
  </si>
  <si>
    <t>CMS_Malfunctions</t>
  </si>
  <si>
    <t>CMSMalfunctions</t>
  </si>
  <si>
    <t>CMS_Inoperative_OoC</t>
  </si>
  <si>
    <t>CMSInoperativeOoC</t>
  </si>
  <si>
    <t>CMS_Downtime_Summary</t>
  </si>
  <si>
    <t>CMSDowntimeSummary</t>
  </si>
  <si>
    <t>Description_of_Changes</t>
  </si>
  <si>
    <t>ZIPCode</t>
  </si>
  <si>
    <t>CMSAuditDate</t>
  </si>
  <si>
    <t>CMSOutageDescription</t>
  </si>
  <si>
    <t>CMSOutageStartDate</t>
  </si>
  <si>
    <t>CMSOutageStartTime</t>
  </si>
  <si>
    <t>CMSOutageEndDate</t>
  </si>
  <si>
    <t>CMSOutageEndTime</t>
  </si>
  <si>
    <t>CMSOutageDuration</t>
  </si>
  <si>
    <t>e.g.: Reduced Power Supply</t>
  </si>
  <si>
    <t>Version</t>
  </si>
  <si>
    <r>
      <t xml:space="preserve">Company Record No.
</t>
    </r>
    <r>
      <rPr>
        <b/>
        <sz val="11"/>
        <color rgb="FF0070C0"/>
        <rFont val="Calibri"/>
        <family val="2"/>
        <scheme val="minor"/>
      </rPr>
      <t>(Field value will automatically generate if a value is not entered.)</t>
    </r>
  </si>
  <si>
    <r>
      <t xml:space="preserve">Company Record No.
</t>
    </r>
    <r>
      <rPr>
        <b/>
        <sz val="11"/>
        <color rgb="FF0070C0"/>
        <rFont val="Calibri"/>
        <family val="2"/>
        <scheme val="minor"/>
      </rPr>
      <t>(Select from dropdown)</t>
    </r>
  </si>
  <si>
    <t>e.g.:</t>
  </si>
  <si>
    <r>
      <t xml:space="preserve">CMS Inoperative or 
Out of Control
</t>
    </r>
    <r>
      <rPr>
        <b/>
        <sz val="11"/>
        <color rgb="FF0070C0"/>
        <rFont val="Calibri"/>
        <family val="2"/>
        <scheme val="minor"/>
      </rPr>
      <t>(Select from dropdown)</t>
    </r>
  </si>
  <si>
    <r>
      <t xml:space="preserve">Company Record No.
</t>
    </r>
    <r>
      <rPr>
        <b/>
        <sz val="11"/>
        <color rgb="FF0070C0"/>
        <rFont val="Calibri"/>
        <family val="2"/>
        <scheme val="minor"/>
      </rPr>
      <t>(Autocompleted)</t>
    </r>
  </si>
  <si>
    <r>
      <t xml:space="preserve">Company Record No. 
</t>
    </r>
    <r>
      <rPr>
        <b/>
        <sz val="11"/>
        <color rgb="FF0070C0"/>
        <rFont val="Calibri"/>
        <family val="2"/>
        <scheme val="minor"/>
      </rPr>
      <t>(Autocompleted)</t>
    </r>
  </si>
  <si>
    <t>63.9050(l) Compliance Report (Spreadsheet Template)</t>
  </si>
  <si>
    <t>63.9050(l)</t>
  </si>
  <si>
    <t xml:space="preserve">Electronic reporting:
Electronic submission of Semiannual Compliance Reports through the EPA's Compliance and Emissions Data Reporting Interface (CEDRI) is required under §63.9050(l). CEDRI is accessed through the EPA's Central Data Exchange (https://cdx.epa.gov).
</t>
  </si>
  <si>
    <t>40 CFR Part 63, Subpart NNNNN National Emission Standards for Hazardous Air Pollutants: Hydrochloric Acid Production</t>
  </si>
  <si>
    <t>Starting Date Malfunction
(§63.9050(d)(1))</t>
  </si>
  <si>
    <t>Starting Time Malfunction
(§63.9050(d)(1))</t>
  </si>
  <si>
    <t>Ending Date Malfunction
(§63.9050(d)(1))</t>
  </si>
  <si>
    <t>Ending Time Malfunction
(§63.9050(d)(1))</t>
  </si>
  <si>
    <r>
      <t xml:space="preserve">Brief Description of the Process Units
(§63.9050(d)(8))
</t>
    </r>
    <r>
      <rPr>
        <b/>
        <sz val="11"/>
        <color rgb="FF0070C0"/>
        <rFont val="Calibri"/>
        <family val="2"/>
        <scheme val="minor"/>
      </rPr>
      <t>(Autocompleted)</t>
    </r>
  </si>
  <si>
    <t>CMS Manufacturer and Model Number
(§63.10(e)(3)(vi)(F))</t>
  </si>
  <si>
    <t>Date of Last CMS
Certification or Audit
(§63.10(e)(3)(vi)(G))</t>
  </si>
  <si>
    <r>
      <t xml:space="preserve">CMS Manufacturer and Model Number
(§63.10(e)(3)(vi)(F))
</t>
    </r>
    <r>
      <rPr>
        <b/>
        <sz val="11"/>
        <color rgb="FF0070C0"/>
        <rFont val="Calibri"/>
        <family val="2"/>
        <scheme val="minor"/>
      </rPr>
      <t>(Autocompleted)</t>
    </r>
  </si>
  <si>
    <r>
      <t xml:space="preserve">Selecting Yes certifies that the equipment LDAR plan continues to be in use (§63.9050(c)(7))  
</t>
    </r>
    <r>
      <rPr>
        <b/>
        <sz val="11"/>
        <color rgb="FF0070C0"/>
        <rFont val="Calibri"/>
        <family val="2"/>
        <scheme val="minor"/>
      </rPr>
      <t xml:space="preserve">(Select from Dropdown) </t>
    </r>
  </si>
  <si>
    <t>LDARDeviationExplanation</t>
  </si>
  <si>
    <t xml:space="preserve">e.g.: addlinfo.zip </t>
  </si>
  <si>
    <t>TankDeviceDowntimeDuration</t>
  </si>
  <si>
    <t>DowntimeMonitoringMal</t>
  </si>
  <si>
    <t>DowntimeNonmonitoringMal</t>
  </si>
  <si>
    <t>DowntimeQualityControl</t>
  </si>
  <si>
    <t>DowntimeOtherKnown</t>
  </si>
  <si>
    <t>DowntimeOtherUnknown</t>
  </si>
  <si>
    <t>CPMSOutageCause</t>
  </si>
  <si>
    <t>e.g.: Other known causes</t>
  </si>
  <si>
    <t>e.g.: Yes</t>
  </si>
  <si>
    <t xml:space="preserve">
The statement by a responsible official certifying the truth, accuracy, and completeness of the report required by §63.9050(c)(2) and §63.10(e)(3)(vi)(L) and the date of report required by §63.9050(c)(3) are accomplished by the certifying step during submittal to CEDRI.</t>
  </si>
  <si>
    <t>§63.9050(a) Compliance Report Spreadsheet Template</t>
  </si>
  <si>
    <t>§63.9050(a)  Semiannual Compliance Report Spreadsheet Template</t>
  </si>
  <si>
    <t>LDARPlanFile</t>
  </si>
  <si>
    <t>MonitoringPlanFile</t>
  </si>
  <si>
    <t>DeviationCertification</t>
  </si>
  <si>
    <t>CMSCertification</t>
  </si>
  <si>
    <t>ProcessChangeCertification</t>
  </si>
  <si>
    <t>LDARCertification</t>
  </si>
  <si>
    <t>LDARChangeCertification</t>
  </si>
  <si>
    <t>MonitoringPlanCertification</t>
  </si>
  <si>
    <r>
      <t xml:space="preserve">Although we do not expect persons to assert a claim of CBI, if persons wish to assert a CBI claim, you must submit the report via CEDRI with the CBI omitted and submit a complete file, including information claimed to be CBI, to the EPA. The file must be generated through the use of the EPA's ERT or an alternate electronic file consistent with the XML schema listed on the EPA's ERT website. Submit the file on a compact disc, flash drive, or other commonly used electronic storage medium and clearly mark the medium as CBI. Mail the electronic medium to:
U.S. EPA/OAQPS/CORE CBI Office 
Attention: Group Leader, Measurment Policy Group </t>
    </r>
    <r>
      <rPr>
        <sz val="10"/>
        <rFont val="Calibri"/>
        <family val="2"/>
        <scheme val="minor"/>
      </rPr>
      <t>MD C404-02</t>
    </r>
    <r>
      <rPr>
        <sz val="10"/>
        <color rgb="FFFF0000"/>
        <rFont val="Calibri"/>
        <family val="2"/>
        <scheme val="minor"/>
      </rPr>
      <t xml:space="preserve">
</t>
    </r>
    <r>
      <rPr>
        <sz val="10"/>
        <color theme="1"/>
        <rFont val="Calibri"/>
        <family val="2"/>
        <scheme val="minor"/>
      </rPr>
      <t>4930 Old Page Rd
Durham, North Carolina 27703</t>
    </r>
  </si>
  <si>
    <t>§63.9050(a) Semiannual Compliance Report Spreadsheet Template</t>
  </si>
  <si>
    <t>HAPID</t>
  </si>
  <si>
    <t xml:space="preserve">Do not submit information you claim as confidential business information (CBI) to EPA via CEDRI. EPA will make all the information submitted through this form via CEDRI available to the public without further notice to you. Anything submitted using CEDRI cannot later be claimed to be CBI. Furthermore, under CAA section 114(c) emissions data is not entitled to confidential treatment and requires EPA to make emissions data available to the public. Thus, emissions data will not be protected as CBI and will be made publicly available.
</t>
  </si>
  <si>
    <t>Yes No</t>
  </si>
  <si>
    <t>Yes</t>
  </si>
  <si>
    <t>No</t>
  </si>
  <si>
    <t>Periods</t>
  </si>
  <si>
    <t>Other</t>
  </si>
  <si>
    <t>e.g.: Startup</t>
  </si>
  <si>
    <t xml:space="preserve">e.g.: </t>
  </si>
  <si>
    <t>OperatingTime</t>
  </si>
  <si>
    <t>ProcessUnitID</t>
  </si>
  <si>
    <t>Deviations</t>
  </si>
  <si>
    <t>Process Vent, Existing Source - 99% HCl Reduction</t>
  </si>
  <si>
    <t>Process Vent, Existing Source - 20 ppm HCl by Volume</t>
  </si>
  <si>
    <t>Process Vent, Existing Source - 99% CL2 Reduction</t>
  </si>
  <si>
    <t>Process Vent, Existing Source - 100 ppm CL2 by Volume</t>
  </si>
  <si>
    <t>Storage Tank, Existing Source - 99% HCl Reduction</t>
  </si>
  <si>
    <t>Storage Tank, Existing Source - 120 ppm HCl by Volume</t>
  </si>
  <si>
    <t>Transfer Operation, Existing Source - 99% HCl Reduction</t>
  </si>
  <si>
    <t>Transfer Operation, Existing Source - 120 ppm HCl by Volume</t>
  </si>
  <si>
    <t>Process Vent, New Source - 99.4% HCl Reduction</t>
  </si>
  <si>
    <t>Process Vent, New Source - 12 ppm HCl by Volume</t>
  </si>
  <si>
    <t>Process Vent, New Source - 99.8% CL2 Reduction</t>
  </si>
  <si>
    <t>Process Vent, New Source - 20 ppm CL2 by Volume</t>
  </si>
  <si>
    <t>Transfer Operation, New Source - 99% HCl Reduction</t>
  </si>
  <si>
    <t>Transfer Operation, New Source - 120 ppm HCl by Volume</t>
  </si>
  <si>
    <t>Storage Tank, New Source - 99.9% HCl Reduction</t>
  </si>
  <si>
    <t>Storage Tank, New Source - 12 ppm HCl by Volume</t>
  </si>
  <si>
    <t>Caustic Scrubber or Scrubber/Absorber - inlet liquid or recirculating liquid flow rate</t>
  </si>
  <si>
    <t>Caustic Scrubber or Scrubber/Absorber - daily scrubber effluent pH</t>
  </si>
  <si>
    <t>Caustic Scrubber or Scrubber/Absorber - other (define here)</t>
  </si>
  <si>
    <t>Other Control Device to Which HCl Emissions are Ducted - established limits (define here)</t>
  </si>
  <si>
    <t>Process Unit Short-Hand Name</t>
  </si>
  <si>
    <t>PVESHClPercent</t>
  </si>
  <si>
    <t>PVESHClppm</t>
  </si>
  <si>
    <t>PVESClPercent</t>
  </si>
  <si>
    <t>PVESClppm</t>
  </si>
  <si>
    <t>STESHClPercent</t>
  </si>
  <si>
    <t>STESHClppm</t>
  </si>
  <si>
    <t>TOESHClPercent</t>
  </si>
  <si>
    <t>TOESHClppm</t>
  </si>
  <si>
    <t>PVNSHClPercent</t>
  </si>
  <si>
    <t>PVNSHClppm</t>
  </si>
  <si>
    <t>PVNSClPercent</t>
  </si>
  <si>
    <t>PVNSClppm</t>
  </si>
  <si>
    <t>STNSHClPercent</t>
  </si>
  <si>
    <t>STNSHClppm</t>
  </si>
  <si>
    <t>LiquidFlowRate</t>
  </si>
  <si>
    <t>EffluentpH</t>
  </si>
  <si>
    <t>OtherScrubberStandard</t>
  </si>
  <si>
    <t>OtherControlDeviceStandard</t>
  </si>
  <si>
    <t>Hazardous Air Pollutants Monitored at Affected Source
(§63.10(e)(3)(vi)(B))</t>
  </si>
  <si>
    <t>e.g.: Hydrochloric Acid, Particulate Matter</t>
  </si>
  <si>
    <r>
      <t xml:space="preserve">Company Record No. 
</t>
    </r>
    <r>
      <rPr>
        <b/>
        <sz val="11"/>
        <color rgb="FF0070C0"/>
        <rFont val="Calibri"/>
        <family val="2"/>
        <scheme val="minor"/>
      </rPr>
      <t>(Select from Dropdown)</t>
    </r>
  </si>
  <si>
    <t>ShorthandName</t>
  </si>
  <si>
    <r>
      <t xml:space="preserve">Type of Operating Period
(§63.9050(d)(4))
</t>
    </r>
    <r>
      <rPr>
        <b/>
        <sz val="11"/>
        <color theme="4"/>
        <rFont val="Calibri"/>
        <family val="2"/>
        <scheme val="minor"/>
      </rPr>
      <t>(Select from Dropdown)</t>
    </r>
  </si>
  <si>
    <r>
      <t xml:space="preserve">Brief Description of the Process Units
(§63.9050(d)(8))
</t>
    </r>
    <r>
      <rPr>
        <b/>
        <sz val="11"/>
        <color theme="4"/>
        <rFont val="Calibri"/>
        <family val="2"/>
        <scheme val="minor"/>
      </rPr>
      <t>(Autocompleted)</t>
    </r>
  </si>
  <si>
    <t>RecordID</t>
  </si>
  <si>
    <t>Time</t>
  </si>
  <si>
    <r>
      <t xml:space="preserve">Company Record No. and Process Unit Short-Hand Name
</t>
    </r>
    <r>
      <rPr>
        <b/>
        <sz val="11"/>
        <color theme="4"/>
        <rFont val="Calibri"/>
        <family val="2"/>
        <scheme val="minor"/>
      </rPr>
      <t>(Select from Dropdown)</t>
    </r>
  </si>
  <si>
    <t>ProcessedID</t>
  </si>
  <si>
    <t>ProcessedSH</t>
  </si>
  <si>
    <t>Hours</t>
  </si>
  <si>
    <r>
      <t xml:space="preserve">Process Unit Short-Hand Name
</t>
    </r>
    <r>
      <rPr>
        <b/>
        <sz val="11"/>
        <color theme="4"/>
        <rFont val="Calibri"/>
        <family val="2"/>
        <scheme val="minor"/>
      </rPr>
      <t>(Autocompleted)</t>
    </r>
  </si>
  <si>
    <r>
      <t xml:space="preserve">Company Record No.
</t>
    </r>
    <r>
      <rPr>
        <b/>
        <sz val="11"/>
        <color theme="4"/>
        <rFont val="Calibri"/>
        <family val="2"/>
        <scheme val="minor"/>
      </rPr>
      <t>(Autocompleted)</t>
    </r>
  </si>
  <si>
    <t>e.g.: 1 Line 1</t>
  </si>
  <si>
    <r>
      <t xml:space="preserve">Company Record No., Process Unit Short-Hand Name &amp; CMS Manufacturer and Model Number
</t>
    </r>
    <r>
      <rPr>
        <b/>
        <sz val="11"/>
        <color theme="4"/>
        <rFont val="Calibri"/>
        <family val="2"/>
        <scheme val="minor"/>
      </rPr>
      <t>(Select from Dropdown)</t>
    </r>
  </si>
  <si>
    <t>IDandSH1</t>
  </si>
  <si>
    <t>IDandSH2</t>
  </si>
  <si>
    <t>IDandSH3</t>
  </si>
  <si>
    <t>CMSID</t>
  </si>
  <si>
    <t>Company Record Number</t>
  </si>
  <si>
    <t>Emission Limit or Operating Standard</t>
  </si>
  <si>
    <t>HCl Process Vent at Existing Source - Reduce HCl emissions by ≥99%</t>
  </si>
  <si>
    <t>HCl Process Vent at Existing Source - Reduce Cl2 emissions by ≥99%</t>
  </si>
  <si>
    <r>
      <t xml:space="preserve">HCl Storage Tank at Existing Source - Reduce HCl emissions by </t>
    </r>
    <r>
      <rPr>
        <sz val="11"/>
        <color theme="1"/>
        <rFont val="Calibri"/>
        <family val="2"/>
      </rPr>
      <t>≥</t>
    </r>
    <r>
      <rPr>
        <sz val="11"/>
        <color theme="1"/>
        <rFont val="Calibri"/>
        <family val="2"/>
        <scheme val="minor"/>
      </rPr>
      <t>99%</t>
    </r>
  </si>
  <si>
    <r>
      <t xml:space="preserve">HCl Transfer Operation at Existing Source - Reduce HCl emissions by </t>
    </r>
    <r>
      <rPr>
        <sz val="11"/>
        <color theme="1"/>
        <rFont val="Calibri"/>
        <family val="2"/>
      </rPr>
      <t>≥</t>
    </r>
    <r>
      <rPr>
        <sz val="11"/>
        <color theme="1"/>
        <rFont val="Calibri"/>
        <family val="2"/>
        <scheme val="minor"/>
      </rPr>
      <t>99%</t>
    </r>
  </si>
  <si>
    <t>HCl Process Vent at New Source - Reduce HCl emissions by ≥99.4%</t>
  </si>
  <si>
    <t>HCl Process Vent at New Source - Reduce Cl2 emissions by ≥99.8%</t>
  </si>
  <si>
    <t>HCl Storage Tank at New Source - Reduce HCl emissions by ≥99.9%</t>
  </si>
  <si>
    <t>HCl Transfer Operation at New Source - Reduce HCl emissions by ≥99%</t>
  </si>
  <si>
    <t>Leaking Equipment in HCl Service - Operate in accordance with LDAR Plan</t>
  </si>
  <si>
    <t>Caustic Scrubber or water scrubber/absorber - Daily average inlet liquid or recirculating flow rate and effluent pH</t>
  </si>
  <si>
    <t>Caustic Scrubber or water scrubber/absorber - Other operating parameter limit established under monitoring plan</t>
  </si>
  <si>
    <t>Other control device - Other operating parameter limit established under monitoring plan</t>
  </si>
  <si>
    <t>ProcessedCMS</t>
  </si>
  <si>
    <t>Company Name
(§63.9050(c)(1), §63.10(e)(3)(vi)(A))</t>
  </si>
  <si>
    <t>Address
(§63.9050(c)(1), §63.10(e)(3)(vi)(A))</t>
  </si>
  <si>
    <t>Address 2
(§63.9050(c)(1), §63.10(e)(3)(vi)(A))</t>
  </si>
  <si>
    <t>City
(§63.9050(c)(1), §63.10(e)(3)(vi)(A))</t>
  </si>
  <si>
    <t>County
(§63.9050(c)(1), §63.10(e)(3)(vi)(A))</t>
  </si>
  <si>
    <r>
      <t xml:space="preserve">State Abbreviation
(§63.9050(c)(1), §63.10(e)(3)(vi)(A))
</t>
    </r>
    <r>
      <rPr>
        <b/>
        <sz val="11"/>
        <color theme="4"/>
        <rFont val="Calibri"/>
        <family val="2"/>
        <scheme val="minor"/>
      </rPr>
      <t>(Select from dropdown)</t>
    </r>
  </si>
  <si>
    <t>Zip Code
(§63.9050(c)(1), §63.10(e)(3)(vi)(A))</t>
  </si>
  <si>
    <t>Beginning Date of Reporting Period 
(§63.9050(c)(3), §63.10(e)(3)(vi)(C))</t>
  </si>
  <si>
    <t>Ending Date of Reporting Period
(§63.9050(c)(3), §63.10(e)(3)(vi)(C))</t>
  </si>
  <si>
    <t>e.g.: Additional information about the report.</t>
  </si>
  <si>
    <t>Select Yes in the table below for each emission limit or operating standard applicable to the facility 
(§63.10(e)(3)(vi)(E))</t>
  </si>
  <si>
    <t>Brief Description of the Process Unit
(§63.9050(d)(8)), §63.10(e)(3)(vi)(D))</t>
  </si>
  <si>
    <t xml:space="preserve">File Name of Revised Site Specific Monitoring Plan (§63.9050(c)(8))  </t>
  </si>
  <si>
    <t xml:space="preserve">File Name of Revised LDAR Plan
(§63.9050(c)(8)) </t>
  </si>
  <si>
    <t>Information explaining any periods when procedures in the equipment LDAR plan were not followed and the corrective actions were not taken 
(§63.9050(c)(7))</t>
  </si>
  <si>
    <r>
      <t xml:space="preserve">Selecting Yes certifies that there were no revisions to the LDAR plan during the reporting period 
(§63.9050(c)(8))  
</t>
    </r>
    <r>
      <rPr>
        <b/>
        <sz val="11"/>
        <color rgb="FF0070C0"/>
        <rFont val="Calibri"/>
        <family val="2"/>
        <scheme val="minor"/>
      </rPr>
      <t xml:space="preserve">(Select from Dropdown) </t>
    </r>
  </si>
  <si>
    <r>
      <t xml:space="preserve">Selecting Yes certifies that there were no revisions to the site specific monitoring plan during the reporting period 
(§63.9050(c)(8))  
</t>
    </r>
    <r>
      <rPr>
        <b/>
        <sz val="11"/>
        <color rgb="FF0070C0"/>
        <rFont val="Calibri"/>
        <family val="2"/>
        <scheme val="minor"/>
      </rPr>
      <t xml:space="preserve">(Select from Dropdown) </t>
    </r>
  </si>
  <si>
    <t>Total number of hours in the reporting period where HCl storage tank control device did not meet Table 1 emissions limitations
(§63.9050(c)(10)(i))</t>
  </si>
  <si>
    <t>e.g.: 72</t>
  </si>
  <si>
    <t>e.g.: 1/month</t>
  </si>
  <si>
    <t>e.g.: 3 weeks</t>
  </si>
  <si>
    <t>e.g.: AirDevice 1000</t>
  </si>
  <si>
    <t>Within the tabs, example rows are colored light red (rows 14 through 23), and the XML tags (row 13) are colored green.  These rows are locked; no data entry is made in these rows. Light orange cells throughout the spreadsheet are automatically calculated and/or populated.</t>
  </si>
  <si>
    <t>e.g.: 1 Line 1 AirDevice1000</t>
  </si>
  <si>
    <t>IDUnitCMS</t>
  </si>
  <si>
    <t>IDUnit</t>
  </si>
  <si>
    <r>
      <t xml:space="preserve">Total Duration of
 CMS Downtime Due
 to Monitoring Equipment
 Malfunctions (hours)   
(§63.10(e)(3)(vi)(J))
</t>
    </r>
    <r>
      <rPr>
        <b/>
        <sz val="11"/>
        <color rgb="FF0070C0"/>
        <rFont val="Calibri"/>
        <family val="2"/>
        <scheme val="minor"/>
      </rPr>
      <t>(Calculated Value)</t>
    </r>
  </si>
  <si>
    <r>
      <t xml:space="preserve">Total Duration of
 CMS Downtime
 Due to Nonmonitoring Equipment Malfunctions (hours)  
(§63.10(e)(3)(vi)(J))
</t>
    </r>
    <r>
      <rPr>
        <b/>
        <sz val="11"/>
        <color rgb="FF0070C0"/>
        <rFont val="Calibri"/>
        <family val="2"/>
        <scheme val="minor"/>
      </rPr>
      <t>(Calculated Value)</t>
    </r>
  </si>
  <si>
    <r>
      <t xml:space="preserve">Total Duration of
 CMS Downtime
 Due to Quality Assurance/Quality Control Calibrations (hours)  
(§63.10(e)(3)(vi)(J))
</t>
    </r>
    <r>
      <rPr>
        <b/>
        <sz val="11"/>
        <color rgb="FF0070C0"/>
        <rFont val="Calibri"/>
        <family val="2"/>
        <scheme val="minor"/>
      </rPr>
      <t>(Calculated Value)</t>
    </r>
  </si>
  <si>
    <r>
      <t xml:space="preserve">Total Duration of 
CMS Downtime 
Due to Other Known 
Causes (hours)   
(§63.10(e)(3)(vi)(J))
</t>
    </r>
    <r>
      <rPr>
        <b/>
        <sz val="11"/>
        <color rgb="FF0070C0"/>
        <rFont val="Calibri"/>
        <family val="2"/>
        <scheme val="minor"/>
      </rPr>
      <t>(Calculated Value)</t>
    </r>
  </si>
  <si>
    <r>
      <t xml:space="preserve">Total Duration of
 CMS Downtime 
Due to Other Unknown
 Causes (hours)   
(§63.10(e)(3)(vi)(J))
</t>
    </r>
    <r>
      <rPr>
        <b/>
        <sz val="11"/>
        <color rgb="FF0070C0"/>
        <rFont val="Calibri"/>
        <family val="2"/>
        <scheme val="minor"/>
      </rPr>
      <t>(Calculated Value)</t>
    </r>
  </si>
  <si>
    <r>
      <t xml:space="preserve">Company Record No. 
</t>
    </r>
    <r>
      <rPr>
        <b/>
        <sz val="11"/>
        <color theme="4"/>
        <rFont val="Calibri"/>
        <family val="2"/>
        <scheme val="minor"/>
      </rPr>
      <t>(Autocompleted)</t>
    </r>
  </si>
  <si>
    <r>
      <t xml:space="preserve">Cause of Deviation
(§63.9050(d)(6))
</t>
    </r>
    <r>
      <rPr>
        <b/>
        <sz val="11"/>
        <color theme="4"/>
        <rFont val="Calibri"/>
        <family val="2"/>
        <scheme val="minor"/>
      </rPr>
      <t>(Select from Dropdown)</t>
    </r>
  </si>
  <si>
    <r>
      <t xml:space="preserve">Emission Limitation or Operating Parameter Deviated From
</t>
    </r>
    <r>
      <rPr>
        <b/>
        <sz val="11"/>
        <color theme="4"/>
        <rFont val="Calibri"/>
        <family val="2"/>
        <scheme val="minor"/>
      </rPr>
      <t>(Select from Dropdown)</t>
    </r>
  </si>
  <si>
    <t>e.g.: Process Vent, Existing Source - 99% HCl Reduction</t>
  </si>
  <si>
    <r>
      <t xml:space="preserve">Total Duration of Deviations from Emission Limitation (hours) 
(§63.9050(d)(5) &amp; §63.10(e)(3)(vi)(I))
</t>
    </r>
    <r>
      <rPr>
        <b/>
        <sz val="11"/>
        <color theme="4"/>
        <rFont val="Calibri"/>
        <family val="2"/>
        <scheme val="minor"/>
      </rPr>
      <t>(Calculated Value)</t>
    </r>
  </si>
  <si>
    <t>OMB No.: 2060-0529 Form 5900-598 For further Paperwork Reduction Act information see: 
https://www.epa.gov/electronic-reporting-air-emissions/paperwork-reduction-act-pra-cedri-and-ert</t>
  </si>
  <si>
    <t xml:space="preserve">Description of the type of any routine maintenance that occurred during the reporting period that caused any HCl storage tank control device to be out of compliance with any Table 1 emissions limitations  (§63.9050(c)(10)(i))  </t>
  </si>
  <si>
    <t>Description of the type of any future routine maintenance planned for the next reporting period for any HCl storage tank control device (§63.9050(c)(10)(ii))</t>
  </si>
  <si>
    <t>Frequency of any future maintenance for any HCl storage tank control devices the next reporting period for
(§63.9050(c)(10)(ii))</t>
  </si>
  <si>
    <t>Lengths of maintenance periods of any future maintenance for any HCl storage tank control devices for the next reporting period
(§63.9050(c)(10)(ii))</t>
  </si>
  <si>
    <t>MaintenanceDescription</t>
  </si>
  <si>
    <t>FutureMaintenanceDescription</t>
  </si>
  <si>
    <t>FutureMaintenanceFrequency</t>
  </si>
  <si>
    <t>FutureMaintenanceLength</t>
  </si>
  <si>
    <r>
      <t xml:space="preserve">Instructions for Spreadsheet Template
Purpose:
</t>
    </r>
    <r>
      <rPr>
        <sz val="10"/>
        <color theme="1"/>
        <rFont val="Calibri"/>
        <family val="2"/>
        <scheme val="minor"/>
      </rPr>
      <t xml:space="preserve">This spreadsheet template was designed by the U.S. EPA to facilitate Semiannual Compliance reporting for facilities subject under the 40 CFR part 63, subpart NNNNN National Emission Standard for Hazardous Air Pollutants: Hydrochloric Acid Production.  </t>
    </r>
    <r>
      <rPr>
        <b/>
        <sz val="10"/>
        <color theme="1"/>
        <rFont val="Calibri"/>
        <family val="2"/>
        <scheme val="minor"/>
      </rPr>
      <t xml:space="preserve">
</t>
    </r>
  </si>
  <si>
    <r>
      <rPr>
        <b/>
        <i/>
        <sz val="10"/>
        <rFont val="Calibri"/>
        <family val="2"/>
        <scheme val="minor"/>
      </rPr>
      <t xml:space="preserve">The CEDRI spreadsheet template upload feature allows you to submit data in a single report for a single company or multiple companies, as well as multiple sites, using this EPA provided Excel workbook.  Data for each company must be entered into the worksheet labeled "Company Information" in this Excel workbook.  Each row in the "Company Information" worksheet includes the data for a single company. The Company Record No. will be used to match the information on each tab to the appropriate company. </t>
    </r>
    <r>
      <rPr>
        <i/>
        <sz val="10"/>
        <color theme="1"/>
        <rFont val="Calibri"/>
        <family val="2"/>
        <scheme val="minor"/>
      </rPr>
      <t xml:space="preserve">
</t>
    </r>
  </si>
  <si>
    <t xml:space="preserve">For each facility record found in the "Company_Information" worksheet, you may reference a single file attachment that includes additional information. 
</t>
  </si>
  <si>
    <r>
      <rPr>
        <b/>
        <i/>
        <sz val="10"/>
        <color theme="1"/>
        <rFont val="Calibri"/>
        <family val="2"/>
        <scheme val="minor"/>
      </rPr>
      <t>Template Navigation and Tabs to Complete:</t>
    </r>
    <r>
      <rPr>
        <i/>
        <sz val="10"/>
        <color theme="1"/>
        <rFont val="Calibri"/>
        <family val="2"/>
        <scheme val="minor"/>
      </rPr>
      <t xml:space="preserve">
Gray Tabs (Complete first):  The gray tab (Company_Information) contains general information that is likely to be unchanged from report to report.  After completing the gray tab, the workbook may be saved as a site specific template for use in subsequent reports to limit subsequent data entry.
</t>
    </r>
  </si>
  <si>
    <t xml:space="preserve">Blue Tabs: The completion of the blue tabs is required. Complete blue tabs after Company_Information and before the green tabs in the following order; Certification_Statements, Emission_and_Operating_Limits, Affected_Source, then LDAR.
</t>
  </si>
  <si>
    <t xml:space="preserve">Once all data have been entered in the worksheet, combine this Excel workbook and all attachment files (including any ZIP file containing separate excel file(s), if applicable) into a single ZIP file for upload to CEDRI.
Please ensure your report includes all of the required data elements found in the listed citations below for this spreadsheet upload submission.
</t>
  </si>
  <si>
    <t xml:space="preserve">Green Tabs:  Green tabs are completed as necessary for each facility. Complete green tabs in the following order; Description_of_Changes, Storage_Tanks, CMS_Identification, CMS_Malfunctions, CMS_Inoperative_OoC, and then Limit_Deviation_Detail. CMS_Downtime_Summary and Limit_Deviation_Summary are automatically completed based on entries in the CMS_Inoperative_OoC and  Limit_Deviation_Detail tabs. Some cells are linked to previous tabs or are calculations dependent upon data entry.  
</t>
  </si>
  <si>
    <t>e.g.: 01/01/2019</t>
  </si>
  <si>
    <t>e.g.: 6/30/2019</t>
  </si>
  <si>
    <r>
      <t xml:space="preserve">If you meet emission limits without the use of a control device, selecting Yes certifies that no process changes occured since the last performance test that could reasonably be expected to increase the outlet concentration for any emission point that meets any Table 1 limit without the use of a control device
(§63.9050(c)(9))  
</t>
    </r>
    <r>
      <rPr>
        <b/>
        <sz val="11"/>
        <color rgb="FF0070C0"/>
        <rFont val="Calibri"/>
        <family val="2"/>
        <scheme val="minor"/>
      </rPr>
      <t xml:space="preserve">(Select from Dropdown) </t>
    </r>
  </si>
  <si>
    <r>
      <t xml:space="preserve">HCl Process Vent at Existing Source - HCl outlet concentration </t>
    </r>
    <r>
      <rPr>
        <sz val="11"/>
        <color theme="1"/>
        <rFont val="Calibri"/>
        <family val="2"/>
      </rPr>
      <t>≤20 ppmv</t>
    </r>
  </si>
  <si>
    <r>
      <t xml:space="preserve">HCl Transfer Operation at Existing Source - HCl outlet concentration </t>
    </r>
    <r>
      <rPr>
        <sz val="11"/>
        <color theme="1"/>
        <rFont val="Calibri"/>
        <family val="2"/>
      </rPr>
      <t>≤120 ppmv</t>
    </r>
  </si>
  <si>
    <t>HCl Process Vent at New Source - HCl outlet concentration ≤12 ppmv</t>
  </si>
  <si>
    <t>HCl Process Vent at New Source - Cl2 outlet concentration ≤20 ppmv</t>
  </si>
  <si>
    <t>HCl Storage Tank at New Source - HCl outlet concentration ≤12 ppmv</t>
  </si>
  <si>
    <t>HCl Transfer Operation at New Source - HCl outlet concentration ≤120 ppmv</t>
  </si>
  <si>
    <t>Certification_Statements</t>
  </si>
  <si>
    <t>Emis_and_Op_Parsing</t>
  </si>
  <si>
    <t>Affected_Source</t>
  </si>
  <si>
    <t>LDAR</t>
  </si>
  <si>
    <t>Storage_Tanks</t>
  </si>
  <si>
    <t>Limit_Deviation_Detail</t>
  </si>
  <si>
    <t>Limit_Deviation_Summary</t>
  </si>
  <si>
    <t>CertificationStatements</t>
  </si>
  <si>
    <t>EmisandOpParsing</t>
  </si>
  <si>
    <t>AffectedSource</t>
  </si>
  <si>
    <t>DescriptionofChanges</t>
  </si>
  <si>
    <t>StorageTanks</t>
  </si>
  <si>
    <t>LimitDeviationDetail</t>
  </si>
  <si>
    <t>LimitDeviationSummary</t>
  </si>
  <si>
    <r>
      <t xml:space="preserve">Selecting Yes certifies that there were no deviations from any emission limitations (emission limit and/or operating limit) during the reporting period 
(§63.10(d)(5)(v)  
</t>
    </r>
    <r>
      <rPr>
        <b/>
        <sz val="11"/>
        <color rgb="FF0070C0"/>
        <rFont val="Calibri"/>
        <family val="2"/>
        <scheme val="minor"/>
      </rPr>
      <t xml:space="preserve">(Select from Dropdown) </t>
    </r>
  </si>
  <si>
    <r>
      <t xml:space="preserve">Selecting Yes certifies that there were no periods during which a continuous monitoring system was inoperative, out of control, repaired, or adjusted during the reporting period
(§63.10(d)(5)(v)
</t>
    </r>
    <r>
      <rPr>
        <b/>
        <sz val="11"/>
        <color rgb="FF0070C0"/>
        <rFont val="Calibri"/>
        <family val="2"/>
        <scheme val="minor"/>
      </rPr>
      <t>(Select from Dropdown)</t>
    </r>
  </si>
  <si>
    <t>GPCMSCertification</t>
  </si>
  <si>
    <t>GPDeviationCertification</t>
  </si>
  <si>
    <r>
      <t xml:space="preserve">Select the appropriate certifying statement regarding deviations.
(Table 6 to subpart NNNNN)
</t>
    </r>
    <r>
      <rPr>
        <b/>
        <sz val="11"/>
        <color theme="4"/>
        <rFont val="Calibri"/>
        <family val="2"/>
        <scheme val="minor"/>
      </rPr>
      <t>(Select from Dropdown)</t>
    </r>
  </si>
  <si>
    <t>There were no deviations from any emission limitations that apply to this facility during the reporting period.</t>
  </si>
  <si>
    <t>There was a deviation from any emission limitation that applies to this facility during the reporting period.</t>
  </si>
  <si>
    <t>There were no periods during which the CMS were out-of-control during the reporting period.</t>
  </si>
  <si>
    <t>There were periods during which the operating parameter monitoring systems were out-of-control.</t>
  </si>
  <si>
    <r>
      <t xml:space="preserve">Selecting the appropriate certifying statement rearding continuous monitoring systems being out of control during the reporting period
(§63.9050(c)(6) and Table 6 to subpart NNNNN)
</t>
    </r>
    <r>
      <rPr>
        <b/>
        <sz val="11"/>
        <color rgb="FF0070C0"/>
        <rFont val="Calibri"/>
        <family val="2"/>
        <scheme val="minor"/>
      </rPr>
      <t>(Select from Dropdown)</t>
    </r>
  </si>
  <si>
    <r>
      <t xml:space="preserve">Selecting Yes certifies that there were periods when the procedures in the LDAR plan were not followed. 
(Table 6 of subpart NNNNN)
</t>
    </r>
    <r>
      <rPr>
        <b/>
        <sz val="11"/>
        <color theme="4"/>
        <rFont val="Calibri"/>
        <family val="2"/>
        <scheme val="minor"/>
      </rPr>
      <t>(Select from dropdown)</t>
    </r>
  </si>
  <si>
    <t>LDARDeviationFlag</t>
  </si>
  <si>
    <t>Description of any changes to continuous monitoring systems, processes, or controls which have occurred since the last reporting period
(§63.10(d)(5)(vi)(K) and §63.9050(d)(9))</t>
  </si>
  <si>
    <r>
      <t xml:space="preserve">Total Affected Source
Operating Time 
(hours)
(§63.10(e)(3)(vi)(H))
</t>
    </r>
    <r>
      <rPr>
        <b/>
        <sz val="11"/>
        <color theme="4"/>
        <rFont val="Calibri"/>
        <family val="2"/>
        <scheme val="minor"/>
      </rPr>
      <t>(Autocompleted)</t>
    </r>
  </si>
  <si>
    <r>
      <t xml:space="preserve">Total Duration of
 CMS Downtime (hours) 
(§63.10(e)(3)(vi)(J) and §63.9050(d)(7))
</t>
    </r>
    <r>
      <rPr>
        <b/>
        <sz val="11"/>
        <color rgb="FF0070C0"/>
        <rFont val="Calibri"/>
        <family val="2"/>
        <scheme val="minor"/>
      </rPr>
      <t>(Calculated Value)</t>
    </r>
  </si>
  <si>
    <r>
      <t xml:space="preserve">Total Duration of
 CMS Downtime as
 a percent of Total
 Emission Unit Operating Time
(§63.10(e)(3)(vi)(J) and §63.9050(d)(7))
</t>
    </r>
    <r>
      <rPr>
        <b/>
        <sz val="11"/>
        <color rgb="FF0070C0"/>
        <rFont val="Calibri"/>
        <family val="2"/>
        <scheme val="minor"/>
      </rPr>
      <t>(Calculated Value)</t>
    </r>
  </si>
  <si>
    <r>
      <t xml:space="preserve">Duration of 
Deviation (hours)  
</t>
    </r>
    <r>
      <rPr>
        <b/>
        <sz val="11"/>
        <color theme="4"/>
        <rFont val="Calibri"/>
        <family val="2"/>
        <scheme val="minor"/>
      </rPr>
      <t>(Calculated Value for use in Limit_Deviation_Detail)</t>
    </r>
  </si>
  <si>
    <t>LimitParameter</t>
  </si>
  <si>
    <r>
      <t xml:space="preserve">Emission Limitation or Work Practice Deviated From
</t>
    </r>
    <r>
      <rPr>
        <b/>
        <sz val="11"/>
        <color theme="4"/>
        <rFont val="Calibri"/>
        <family val="2"/>
        <scheme val="minor"/>
      </rPr>
      <t>(Autocompleted)</t>
    </r>
  </si>
  <si>
    <r>
      <t xml:space="preserve">Total Duration of Deviations from Emission Limitation as a percent of Total Source Operating Time 
(§63.9050(d)(5) &amp; §63.10(e)(3)(vi)(I))
</t>
    </r>
    <r>
      <rPr>
        <b/>
        <sz val="11"/>
        <color theme="4"/>
        <rFont val="Calibri"/>
        <family val="2"/>
        <scheme val="minor"/>
      </rPr>
      <t>(Calculated Value)</t>
    </r>
  </si>
  <si>
    <r>
      <t xml:space="preserve">Total Duration of Deviations from Emission Limitation Due to Startup (hours)   
(§63.9050(d)(6) &amp; §63.10(e)(3)(vi)(I))
</t>
    </r>
    <r>
      <rPr>
        <b/>
        <sz val="11"/>
        <color theme="4"/>
        <rFont val="Calibri"/>
        <family val="2"/>
        <scheme val="minor"/>
      </rPr>
      <t>(Calculated Value)</t>
    </r>
  </si>
  <si>
    <r>
      <t xml:space="preserve">Total Duration of Deviations from Emission Limitation Due to Shutdown (hours)   
(§63.9050(d)(6) &amp; §63.10(e)(3)(vi)(I))
</t>
    </r>
    <r>
      <rPr>
        <b/>
        <sz val="11"/>
        <color theme="4"/>
        <rFont val="Calibri"/>
        <family val="2"/>
        <scheme val="minor"/>
      </rPr>
      <t>(Calculated Value)</t>
    </r>
  </si>
  <si>
    <r>
      <t xml:space="preserve">Total Duration of Deviations from Emission Limitation Due to Control Equipment Problems (hours)   
(§63.9050(d)(6) &amp; §63.10(e)(3)(vi)(I))
</t>
    </r>
    <r>
      <rPr>
        <b/>
        <sz val="11"/>
        <color theme="4"/>
        <rFont val="Calibri"/>
        <family val="2"/>
        <scheme val="minor"/>
      </rPr>
      <t>(Calculated Value)</t>
    </r>
  </si>
  <si>
    <r>
      <t xml:space="preserve">Total Duration of Deviations from Emission Limitation Due to Process Problems (hours)   
(§63.9050(d)(6) &amp; §63.10(e)(3)(vi)(I))
</t>
    </r>
    <r>
      <rPr>
        <b/>
        <sz val="11"/>
        <color theme="4"/>
        <rFont val="Calibri"/>
        <family val="2"/>
        <scheme val="minor"/>
      </rPr>
      <t>(Calculated Value)</t>
    </r>
  </si>
  <si>
    <r>
      <t xml:space="preserve">Total Duration of Deviations from Emission Limitation Due to Other Known Causes (hours)   
(§63.9050(d)(6) &amp; §63.10(e)(3)(vi)(I))
</t>
    </r>
    <r>
      <rPr>
        <b/>
        <sz val="11"/>
        <color theme="4"/>
        <rFont val="Calibri"/>
        <family val="2"/>
        <scheme val="minor"/>
      </rPr>
      <t>(Calculated Value)</t>
    </r>
  </si>
  <si>
    <r>
      <t xml:space="preserve">Total Duration of Deviations from Emission Limitation Due to Other Unknown Causes (hours)   
(§63.9050(d)(6) &amp; §63.10(e)(3)(vi)(I))
</t>
    </r>
    <r>
      <rPr>
        <b/>
        <sz val="11"/>
        <color theme="4"/>
        <rFont val="Calibri"/>
        <family val="2"/>
        <scheme val="minor"/>
      </rPr>
      <t>(Calculated Value)</t>
    </r>
  </si>
  <si>
    <t>Total Affected Source
Operating Time 
(hours)
(§63.10(c)(13),
§63.10(e)(3)(vi)(H))</t>
  </si>
  <si>
    <t>Starting Date CMS 
Inoperative or Out of Control
(§63.10(c)(5), §63.9050(d)(2) or (3))</t>
  </si>
  <si>
    <t>Starting Time CMS Inoperative or Out of Control
(§63.10(c)(5), §63.9050(d)(2) or (3))</t>
  </si>
  <si>
    <t>Ending Date CMS 
Inoperative or Out of Control
(§63.10(c)(5), §63.9050(d)(2) or (3))</t>
  </si>
  <si>
    <r>
      <t xml:space="preserve">Duration CMS Inoperative 
or Out of Control (hours)
(§63.10(c)(5), §63.9050(d)(2) or (3))
</t>
    </r>
    <r>
      <rPr>
        <b/>
        <sz val="11"/>
        <color rgb="FF0070C0"/>
        <rFont val="Calibri"/>
        <family val="2"/>
        <scheme val="minor"/>
      </rPr>
      <t>(Calculated Value)</t>
    </r>
  </si>
  <si>
    <t>Ending Time CMS Inoperative or Out of Control
(§63.10(c)(5), 
§63.9050(d)(2) or (3))</t>
  </si>
  <si>
    <t>Starting Date of Deviation
(§63.10(c)(7) or (8), 
§63.9050(d)(4))</t>
  </si>
  <si>
    <t>Starting Time of 
Deviation
(§63.10(c)(7) or (8), 
§63.9050(d)(4))</t>
  </si>
  <si>
    <t>Ending Date of Deviation
(§63.10(c)(7) or (8), 
§63.9050(d)(4))</t>
  </si>
  <si>
    <t>Ending Time of 
Deviation
(§63.10(c)(7) or (8), 
§63.9050(d)(4))</t>
  </si>
  <si>
    <r>
      <t xml:space="preserve">Cause of CMS Being
 Inoperative or Out of Control
(§63.10(c)(10), §63.10(e)(3)(vi)(J))
</t>
    </r>
    <r>
      <rPr>
        <b/>
        <sz val="11"/>
        <color rgb="FF0070C0"/>
        <rFont val="Calibri"/>
        <family val="2"/>
        <scheme val="minor"/>
      </rPr>
      <t>(Select from Dropdown)</t>
    </r>
  </si>
  <si>
    <t>Corrective Action or Preventative Measures Adopted if Inoperative or Out of Control
(§63.8(c)(8), §63.10(c)(11))</t>
  </si>
  <si>
    <t>Nature of Malfunction and of Any Repairs or Adjustments to the Inoperative or Out of Control CMS
(§63.10(c)(10), §63.10(c)(12))</t>
  </si>
  <si>
    <t>e.g.: 2190.00</t>
  </si>
  <si>
    <t>MalfunctionNature</t>
  </si>
  <si>
    <t>CMSIdDescription</t>
  </si>
  <si>
    <t>CMSMalDescription</t>
  </si>
  <si>
    <t>CMSInDescription</t>
  </si>
  <si>
    <t>CMSSumDescription</t>
  </si>
  <si>
    <t>IDUnitId</t>
  </si>
  <si>
    <t>IDUnitCMSMal</t>
  </si>
  <si>
    <t>LimitParameterDev</t>
  </si>
  <si>
    <t>OperatingTimeCMS</t>
  </si>
  <si>
    <t>ASProcessUnitID</t>
  </si>
  <si>
    <t>ASProcessUnitDesc</t>
  </si>
  <si>
    <t>CMSInProcessUnitDesc</t>
  </si>
  <si>
    <t>CMSProcessUnitDesc</t>
  </si>
  <si>
    <t>LimitProcessUnitDesc</t>
  </si>
  <si>
    <t>CMSIdProcessUnitID</t>
  </si>
  <si>
    <t>TONSHClPercent</t>
  </si>
  <si>
    <t>TONSHClppm</t>
  </si>
  <si>
    <t>Initial version</t>
  </si>
  <si>
    <t>For further Paperwork Reduction Act information see: 
https://www.epa.gov/electronic-reporting-air-emissions/paperwork-reduction-act-pra-cedri-and-ert</t>
  </si>
  <si>
    <t>Updated Welcome Tab</t>
  </si>
  <si>
    <r>
      <t xml:space="preserve">HCl Process Vent at Existing Source - Cl2 outlet concentration </t>
    </r>
    <r>
      <rPr>
        <sz val="11"/>
        <color theme="1"/>
        <rFont val="Calibri"/>
        <family val="2"/>
      </rPr>
      <t>≤100 ppmv</t>
    </r>
  </si>
  <si>
    <r>
      <t xml:space="preserve">HCl Storage Tank at Existing Source - HCl outlet concentration </t>
    </r>
    <r>
      <rPr>
        <sz val="11"/>
        <color theme="1"/>
        <rFont val="Calibri"/>
        <family val="2"/>
      </rPr>
      <t>≤120 ppmv</t>
    </r>
  </si>
  <si>
    <t>Corrected HCl Process Vent at Existing Source Cl2 and HCl outlet concentration values - Ems_and_Op_Parsing Tab</t>
  </si>
  <si>
    <t>Corrected HCl Process Vent at Existing Source Cl2 and HCl outlet concentration values Emission_and_Operating Limits Tab</t>
  </si>
  <si>
    <t>HCl Storage Tank at Existing Source - HCl outlet concentration ≤ 120 ppmv</t>
  </si>
  <si>
    <t>HCl Process Vent at Existing Source - Cl2 outlet concentration ≤ 100 ppmv</t>
  </si>
  <si>
    <t>HCl Process Vent at Existing Source - Reduce HCl emissions by ≥ 99%</t>
  </si>
  <si>
    <t>HCl Process Vent at Existing Source -  HCl outlet concentration ≤ 20 ppmv</t>
  </si>
  <si>
    <t>HCl Process Vent at Existing Source - Reduce Cl2 emissions by ≥ 99%</t>
  </si>
  <si>
    <t>HCl Storage Tank at Existing Source - Reduce HCl emissions by ≥ 99%</t>
  </si>
  <si>
    <t>HCl Transfer Operation at Existing Source - Reduce HCl emissions by ≥ 99%</t>
  </si>
  <si>
    <t>HCl Transfer Operation at Existing Source-  HCl outlet concentration ≤ 120 ppmv</t>
  </si>
  <si>
    <t>HCl Process Vent at New Source - Reduce HCl emissions by ≥ 99.4%</t>
  </si>
  <si>
    <t>HCl Process Vent at New Source -  HCl outlet concentration ≤ 12 ppmv</t>
  </si>
  <si>
    <t>HCl Process Vent at New Source - Reduce Cl2 emissions by ≥ 99.8%</t>
  </si>
  <si>
    <t>HCl Process Vent at New Source-  Cl2 outlet concentration ≤ 20 ppmv</t>
  </si>
  <si>
    <t>HCl Storage Tank at New Source - Reduce HCl emissions by ≥ 99.9%</t>
  </si>
  <si>
    <t>HCl Storage Tank at New Source-  HCl outlet concentration ≤ 12 ppmv</t>
  </si>
  <si>
    <t>HCl Transfer Operation at New Source - Reduce HCl emissions by ≥ 99%</t>
  </si>
  <si>
    <t>HCl Transfer Operation at New Source-  HCl outlet concentration ≤ 120 ppmv</t>
  </si>
  <si>
    <t>v1.03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</si>
</sst>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dd/yyyy"/>
    <numFmt numFmtId="165" formatCode="00000"/>
    <numFmt numFmtId="166" formatCode="m/d/yyyy;@"/>
    <numFmt numFmtId="167" formatCode="h:mm;@"/>
  </numFmts>
  <fonts count="36"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Segoe UI"/>
      <family val="2"/>
    </font>
    <font>
      <b/>
      <sz val="11"/>
      <color theme="4" tint="-0.249977111117893"/>
      <name val="Calibri"/>
      <family val="2"/>
      <scheme val="minor"/>
    </font>
    <font>
      <sz val="10"/>
      <color rgb="FF242729"/>
      <name val="Consolas"/>
      <family val="3"/>
    </font>
    <font>
      <sz val="11"/>
      <color theme="4" tint="-0.249977111117893"/>
      <name val="Calibri"/>
      <family val="2"/>
      <scheme val="minor"/>
    </font>
    <font>
      <sz val="11"/>
      <color theme="1"/>
      <name val="Calibri"/>
      <family val="2"/>
    </font>
    <font>
      <sz val="10"/>
      <color theme="1"/>
      <name val="Calibri"/>
      <family val="2"/>
      <scheme val="minor"/>
    </font>
    <font>
      <b/>
      <sz val="10"/>
      <color theme="1"/>
      <name val="Calibri"/>
      <family val="2"/>
      <scheme val="minor"/>
    </font>
    <font>
      <i/>
      <sz val="10"/>
      <color theme="0"/>
      <name val="Calibri"/>
      <family val="2"/>
      <scheme val="minor"/>
    </font>
    <font>
      <b/>
      <sz val="12"/>
      <color theme="1"/>
      <name val="Calibri"/>
      <family val="2"/>
      <scheme val="minor"/>
    </font>
    <font>
      <b/>
      <i/>
      <sz val="11"/>
      <color theme="1"/>
      <name val="Calibri"/>
      <family val="2"/>
      <scheme val="minor"/>
    </font>
    <font>
      <i/>
      <sz val="10"/>
      <color theme="1"/>
      <name val="Calibri"/>
      <family val="2"/>
      <scheme val="minor"/>
    </font>
    <font>
      <b/>
      <i/>
      <sz val="10"/>
      <color theme="1"/>
      <name val="Calibri"/>
      <family val="2"/>
      <scheme val="minor"/>
    </font>
    <font>
      <b/>
      <i/>
      <sz val="10"/>
      <name val="Calibri"/>
      <family val="2"/>
      <scheme val="minor"/>
    </font>
    <font>
      <sz val="11"/>
      <color rgb="FF000000"/>
      <name val="Calibri"/>
      <family val="2"/>
      <scheme val="minor"/>
    </font>
    <font>
      <b/>
      <sz val="11"/>
      <color rgb="FF000000"/>
      <name val="Calibri"/>
      <family val="2"/>
      <scheme val="minor"/>
    </font>
    <font>
      <b/>
      <sz val="11"/>
      <color rgb="FF0070C0"/>
      <name val="Calibri"/>
      <family val="2"/>
      <scheme val="minor"/>
    </font>
    <font>
      <b/>
      <sz val="10"/>
      <color theme="0"/>
      <name val="Calibri"/>
      <family val="2"/>
      <scheme val="minor"/>
    </font>
    <font>
      <b/>
      <sz val="16"/>
      <color theme="1"/>
      <name val="Calibri"/>
      <family val="2"/>
      <scheme val="minor"/>
    </font>
    <font>
      <b/>
      <sz val="14"/>
      <color theme="1"/>
      <name val="Calibri"/>
      <family val="2"/>
      <scheme val="minor"/>
    </font>
    <font>
      <sz val="11"/>
      <name val="Calibri"/>
      <family val="2"/>
      <scheme val="minor"/>
    </font>
    <font>
      <sz val="10"/>
      <name val="Calibri"/>
      <family val="2"/>
      <scheme val="minor"/>
    </font>
    <font>
      <sz val="11"/>
      <color theme="1"/>
      <name val="Arial"/>
      <family val="2"/>
    </font>
    <font>
      <sz val="10"/>
      <color theme="1"/>
      <name val="Arial"/>
      <family val="2"/>
    </font>
    <font>
      <b/>
      <sz val="10"/>
      <name val="Arial"/>
      <family val="2"/>
    </font>
    <font>
      <b/>
      <sz val="10"/>
      <color theme="1"/>
      <name val="Arial"/>
      <family val="2"/>
    </font>
    <font>
      <sz val="9"/>
      <color theme="1"/>
      <name val="Arial"/>
      <family val="2"/>
    </font>
    <font>
      <sz val="12"/>
      <color theme="1"/>
      <name val="Arial"/>
      <family val="2"/>
    </font>
    <font>
      <sz val="10"/>
      <name val="Arial"/>
      <family val="2"/>
    </font>
    <font>
      <b/>
      <sz val="11"/>
      <color rgb="FF000000"/>
      <name val="Segoe UI"/>
      <family val="2"/>
    </font>
    <font>
      <sz val="11"/>
      <color theme="1"/>
      <name val="Calibri"/>
      <family val="2"/>
      <scheme val="minor"/>
    </font>
    <font>
      <sz val="8"/>
      <name val="Calibri"/>
      <family val="2"/>
      <scheme val="minor"/>
    </font>
    <font>
      <sz val="10"/>
      <color rgb="FFFF0000"/>
      <name val="Calibri"/>
      <family val="2"/>
      <scheme val="minor"/>
    </font>
    <font>
      <b/>
      <sz val="11"/>
      <color theme="4"/>
      <name val="Calibri"/>
      <family val="2"/>
      <scheme val="minor"/>
    </font>
  </fonts>
  <fills count="16">
    <fill>
      <patternFill patternType="none"/>
    </fill>
    <fill>
      <patternFill patternType="gray125"/>
    </fill>
    <fill>
      <patternFill patternType="solid">
        <fgColor theme="0"/>
        <bgColor indexed="64"/>
      </patternFill>
    </fill>
    <fill>
      <patternFill patternType="solid">
        <fgColor theme="0" tint="-0.14999847407452621"/>
        <bgColor theme="0" tint="-0.14999847407452621"/>
      </patternFill>
    </fill>
    <fill>
      <patternFill patternType="solid">
        <fgColor rgb="FFFFFF00"/>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9" tint="0.59996337778862885"/>
        <bgColor indexed="64"/>
      </patternFill>
    </fill>
    <fill>
      <patternFill patternType="solid">
        <fgColor theme="4" tint="0.79998168889431442"/>
        <bgColor theme="4" tint="0.79998168889431442"/>
      </patternFill>
    </fill>
    <fill>
      <patternFill patternType="solid">
        <fgColor theme="5" tint="0.79998168889431442"/>
        <bgColor theme="5" tint="0.79998168889431442"/>
      </patternFill>
    </fill>
    <fill>
      <patternFill patternType="solid">
        <fgColor theme="6" tint="0.39997558519241921"/>
        <bgColor indexed="64"/>
      </patternFill>
    </fill>
    <fill>
      <patternFill patternType="solid">
        <fgColor rgb="FFC6E0B4"/>
        <bgColor rgb="FF000000"/>
      </patternFill>
    </fill>
    <fill>
      <patternFill patternType="solid">
        <fgColor rgb="FFF8CBAD"/>
        <bgColor rgb="FF000000"/>
      </patternFill>
    </fill>
    <fill>
      <patternFill patternType="solid">
        <fgColor theme="0" tint="-0.14999847407452621"/>
        <bgColor indexed="64"/>
      </patternFill>
    </fill>
  </fills>
  <borders count="52">
    <border>
      <left/>
      <right/>
      <top/>
      <bottom/>
      <diagonal/>
    </border>
    <border>
      <left/>
      <right/>
      <top/>
      <bottom style="thin">
        <color theme="1"/>
      </bottom>
      <diagonal/>
    </border>
    <border>
      <left style="thin">
        <color auto="1"/>
      </left>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style="thin">
        <color indexed="64"/>
      </top>
      <bottom/>
      <diagonal/>
    </border>
    <border>
      <left/>
      <right/>
      <top style="medium">
        <color indexed="64"/>
      </top>
      <bottom/>
      <diagonal/>
    </border>
    <border>
      <left/>
      <right/>
      <top/>
      <bottom style="thin">
        <color indexed="64"/>
      </bottom>
      <diagonal/>
    </border>
    <border>
      <left/>
      <right/>
      <top style="thin">
        <color indexed="64"/>
      </top>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right/>
      <top style="thin">
        <color theme="1"/>
      </top>
      <bottom/>
      <diagonal/>
    </border>
    <border>
      <left/>
      <right/>
      <top/>
      <bottom style="thin">
        <color theme="4"/>
      </bottom>
      <diagonal/>
    </border>
    <border>
      <left/>
      <right/>
      <top/>
      <bottom style="thin">
        <color theme="5"/>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medium">
        <color indexed="64"/>
      </top>
      <bottom style="medium">
        <color indexed="64"/>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auto="1"/>
      </left>
      <right style="medium">
        <color indexed="64"/>
      </right>
      <top style="thin">
        <color auto="1"/>
      </top>
      <bottom style="thin">
        <color auto="1"/>
      </bottom>
      <diagonal/>
    </border>
    <border>
      <left style="medium">
        <color auto="1"/>
      </left>
      <right style="thin">
        <color indexed="64"/>
      </right>
      <top style="thin">
        <color indexed="64"/>
      </top>
      <bottom style="medium">
        <color auto="1"/>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auto="1"/>
      </right>
      <top/>
      <bottom style="thin">
        <color indexed="64"/>
      </bottom>
      <diagonal/>
    </border>
    <border>
      <left style="medium">
        <color indexed="64"/>
      </left>
      <right style="medium">
        <color auto="1"/>
      </right>
      <top style="thin">
        <color indexed="64"/>
      </top>
      <bottom style="thin">
        <color indexed="64"/>
      </bottom>
      <diagonal/>
    </border>
    <border>
      <left style="medium">
        <color indexed="64"/>
      </left>
      <right style="medium">
        <color auto="1"/>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auto="1"/>
      </bottom>
      <diagonal/>
    </border>
    <border>
      <left style="thin">
        <color indexed="64"/>
      </left>
      <right style="thin">
        <color indexed="64"/>
      </right>
      <top style="medium">
        <color indexed="64"/>
      </top>
      <bottom style="thin">
        <color auto="1"/>
      </bottom>
      <diagonal/>
    </border>
    <border>
      <left style="thin">
        <color indexed="64"/>
      </left>
      <right style="thin">
        <color rgb="FF000000"/>
      </right>
      <top style="medium">
        <color indexed="64"/>
      </top>
      <bottom style="thin">
        <color auto="1"/>
      </bottom>
      <diagonal/>
    </border>
  </borders>
  <cellStyleXfs count="2">
    <xf numFmtId="0" fontId="0" fillId="0" borderId="0"/>
    <xf numFmtId="9" fontId="1" fillId="0" borderId="0" applyFont="0" applyFill="0" applyBorder="0" applyAlignment="0" applyProtection="0"/>
  </cellStyleXfs>
  <cellXfs count="380">
    <xf numFmtId="0" fontId="0" fillId="0" borderId="0" xfId="0"/>
    <xf numFmtId="0" fontId="3" fillId="0" borderId="0" xfId="0" applyFont="1"/>
    <xf numFmtId="0" fontId="2" fillId="0" borderId="0" xfId="0" applyFont="1"/>
    <xf numFmtId="0" fontId="0" fillId="2" borderId="0" xfId="0" applyFill="1"/>
    <xf numFmtId="0" fontId="8" fillId="0" borderId="0" xfId="0" applyFont="1"/>
    <xf numFmtId="0" fontId="9" fillId="4" borderId="0" xfId="0" applyFont="1" applyFill="1" applyAlignment="1">
      <alignment horizontal="centerContinuous" vertical="center"/>
    </xf>
    <xf numFmtId="0" fontId="9" fillId="4" borderId="0" xfId="0" applyFont="1" applyFill="1" applyAlignment="1">
      <alignment horizontal="left" vertical="center" wrapText="1"/>
    </xf>
    <xf numFmtId="0" fontId="9" fillId="4" borderId="0" xfId="0" applyFont="1" applyFill="1" applyAlignment="1">
      <alignment vertical="center"/>
    </xf>
    <xf numFmtId="0" fontId="9" fillId="4" borderId="0" xfId="0" applyFont="1" applyFill="1"/>
    <xf numFmtId="0" fontId="8" fillId="4" borderId="0" xfId="0" applyFont="1" applyFill="1"/>
    <xf numFmtId="2" fontId="8" fillId="4" borderId="0" xfId="0" applyNumberFormat="1" applyFont="1" applyFill="1"/>
    <xf numFmtId="14" fontId="8" fillId="4" borderId="0" xfId="0" applyNumberFormat="1" applyFont="1" applyFill="1" applyAlignment="1">
      <alignment horizontal="left"/>
    </xf>
    <xf numFmtId="0" fontId="12" fillId="0" borderId="0" xfId="0" applyFont="1" applyAlignment="1">
      <alignment horizontal="left" vertical="center"/>
    </xf>
    <xf numFmtId="0" fontId="13" fillId="0" borderId="0" xfId="0" applyFont="1" applyAlignment="1">
      <alignment vertical="top" wrapText="1"/>
    </xf>
    <xf numFmtId="0" fontId="13" fillId="0" borderId="0" xfId="0" applyFont="1" applyAlignment="1">
      <alignment vertical="center" wrapText="1"/>
    </xf>
    <xf numFmtId="0" fontId="8" fillId="0" borderId="0" xfId="0" applyFont="1" applyAlignment="1">
      <alignment vertical="top" wrapText="1"/>
    </xf>
    <xf numFmtId="0" fontId="0" fillId="0" borderId="4" xfId="0" applyBorder="1" applyAlignment="1">
      <alignment wrapText="1"/>
    </xf>
    <xf numFmtId="0" fontId="9" fillId="0" borderId="0" xfId="0" applyFont="1" applyAlignment="1">
      <alignment vertical="top" wrapText="1"/>
    </xf>
    <xf numFmtId="0" fontId="0" fillId="0" borderId="0" xfId="0" applyAlignment="1">
      <alignment vertical="top" wrapText="1"/>
    </xf>
    <xf numFmtId="0" fontId="9" fillId="4" borderId="0" xfId="0" applyFont="1" applyFill="1" applyAlignment="1">
      <alignment horizontal="centerContinuous" vertical="center" wrapText="1"/>
    </xf>
    <xf numFmtId="0" fontId="9" fillId="4" borderId="0" xfId="0" applyFont="1" applyFill="1" applyAlignment="1">
      <alignment horizontal="left" vertical="center"/>
    </xf>
    <xf numFmtId="0" fontId="8" fillId="4" borderId="0" xfId="0" applyFont="1" applyFill="1" applyAlignment="1">
      <alignment horizontal="left"/>
    </xf>
    <xf numFmtId="2" fontId="8" fillId="4" borderId="0" xfId="0" applyNumberFormat="1" applyFont="1" applyFill="1" applyAlignment="1">
      <alignment horizontal="left"/>
    </xf>
    <xf numFmtId="14" fontId="8" fillId="4" borderId="0" xfId="0" applyNumberFormat="1" applyFont="1" applyFill="1"/>
    <xf numFmtId="14" fontId="2" fillId="0" borderId="0" xfId="0" applyNumberFormat="1" applyFont="1"/>
    <xf numFmtId="0" fontId="2" fillId="0" borderId="0" xfId="0" applyFont="1" applyAlignment="1">
      <alignment horizontal="centerContinuous" vertical="top" wrapText="1"/>
    </xf>
    <xf numFmtId="0" fontId="2" fillId="0" borderId="0" xfId="0" applyFont="1" applyAlignment="1">
      <alignment vertical="top"/>
    </xf>
    <xf numFmtId="0" fontId="2" fillId="0" borderId="0" xfId="0" applyFont="1" applyAlignment="1">
      <alignment horizontal="left" vertical="top"/>
    </xf>
    <xf numFmtId="0" fontId="2" fillId="0" borderId="0" xfId="0" applyFont="1" applyAlignment="1">
      <alignment vertical="top" wrapText="1"/>
    </xf>
    <xf numFmtId="1" fontId="0" fillId="0" borderId="0" xfId="0" applyNumberFormat="1" applyAlignment="1">
      <alignment vertical="top"/>
    </xf>
    <xf numFmtId="0" fontId="2" fillId="0" borderId="5" xfId="0" applyFont="1" applyBorder="1" applyAlignment="1">
      <alignment vertical="top"/>
    </xf>
    <xf numFmtId="0" fontId="2" fillId="0" borderId="6" xfId="0" applyFont="1" applyBorder="1" applyAlignment="1">
      <alignment horizontal="centerContinuous" vertical="top"/>
    </xf>
    <xf numFmtId="0" fontId="2" fillId="0" borderId="7" xfId="0" applyFont="1" applyBorder="1" applyAlignment="1">
      <alignment horizontal="centerContinuous" vertical="top"/>
    </xf>
    <xf numFmtId="0" fontId="2" fillId="0" borderId="8" xfId="0" applyFont="1" applyBorder="1" applyAlignment="1">
      <alignment vertical="top"/>
    </xf>
    <xf numFmtId="0" fontId="0" fillId="0" borderId="7" xfId="0" applyBorder="1" applyAlignment="1">
      <alignment horizontal="centerContinuous" vertical="top" wrapText="1"/>
    </xf>
    <xf numFmtId="0" fontId="2" fillId="0" borderId="9" xfId="0" applyFont="1" applyBorder="1" applyAlignment="1">
      <alignment horizontal="centerContinuous" vertical="top"/>
    </xf>
    <xf numFmtId="0" fontId="2" fillId="0" borderId="10" xfId="0" applyFont="1" applyBorder="1" applyAlignment="1">
      <alignment horizontal="centerContinuous" vertical="top"/>
    </xf>
    <xf numFmtId="0" fontId="0" fillId="0" borderId="0" xfId="0" applyAlignment="1">
      <alignment horizontal="center"/>
    </xf>
    <xf numFmtId="49" fontId="0" fillId="6" borderId="4" xfId="0" applyNumberFormat="1" applyFill="1" applyBorder="1" applyAlignment="1">
      <alignment vertical="top"/>
    </xf>
    <xf numFmtId="0" fontId="0" fillId="0" borderId="0" xfId="0" applyProtection="1">
      <protection locked="0"/>
    </xf>
    <xf numFmtId="0" fontId="0" fillId="0" borderId="12" xfId="0" applyBorder="1" applyAlignment="1" applyProtection="1">
      <alignment horizontal="center"/>
      <protection locked="0"/>
    </xf>
    <xf numFmtId="0" fontId="0" fillId="0" borderId="0" xfId="0" applyAlignment="1" applyProtection="1">
      <alignment horizontal="center"/>
      <protection locked="0"/>
    </xf>
    <xf numFmtId="2" fontId="9" fillId="4" borderId="0" xfId="0" applyNumberFormat="1" applyFont="1" applyFill="1" applyAlignment="1">
      <alignment horizontal="centerContinuous" vertical="center" wrapText="1"/>
    </xf>
    <xf numFmtId="2" fontId="9" fillId="4" borderId="0" xfId="0" applyNumberFormat="1" applyFont="1" applyFill="1" applyAlignment="1">
      <alignment vertical="center"/>
    </xf>
    <xf numFmtId="0" fontId="9" fillId="4" borderId="0" xfId="0" applyFont="1" applyFill="1" applyAlignment="1">
      <alignment vertical="center" wrapText="1"/>
    </xf>
    <xf numFmtId="0" fontId="8" fillId="4" borderId="0" xfId="0" applyFont="1" applyFill="1" applyAlignment="1">
      <alignment wrapText="1"/>
    </xf>
    <xf numFmtId="2" fontId="8" fillId="4" borderId="0" xfId="0" applyNumberFormat="1" applyFont="1" applyFill="1" applyAlignment="1">
      <alignment wrapText="1"/>
    </xf>
    <xf numFmtId="14" fontId="8" fillId="4" borderId="0" xfId="0" applyNumberFormat="1" applyFont="1" applyFill="1" applyAlignment="1">
      <alignment wrapText="1"/>
    </xf>
    <xf numFmtId="2" fontId="0" fillId="0" borderId="0" xfId="0" applyNumberFormat="1"/>
    <xf numFmtId="0" fontId="0" fillId="0" borderId="0" xfId="0" applyAlignment="1">
      <alignment wrapText="1"/>
    </xf>
    <xf numFmtId="2" fontId="2" fillId="0" borderId="0" xfId="0" applyNumberFormat="1" applyFont="1" applyAlignment="1">
      <alignment horizontal="centerContinuous" vertical="top" wrapText="1"/>
    </xf>
    <xf numFmtId="2" fontId="2" fillId="0" borderId="0" xfId="0" applyNumberFormat="1" applyFont="1" applyAlignment="1">
      <alignment vertical="top" wrapText="1"/>
    </xf>
    <xf numFmtId="2" fontId="0" fillId="0" borderId="0" xfId="0" applyNumberFormat="1" applyAlignment="1">
      <alignment vertical="top"/>
    </xf>
    <xf numFmtId="1" fontId="0" fillId="0" borderId="0" xfId="0" applyNumberFormat="1" applyAlignment="1">
      <alignment vertical="top" wrapText="1"/>
    </xf>
    <xf numFmtId="2" fontId="0" fillId="0" borderId="0" xfId="0" applyNumberFormat="1" applyAlignment="1">
      <alignment wrapText="1"/>
    </xf>
    <xf numFmtId="0" fontId="2" fillId="0" borderId="0" xfId="0" applyFont="1" applyAlignment="1">
      <alignment horizontal="center" vertical="top"/>
    </xf>
    <xf numFmtId="0" fontId="2" fillId="0" borderId="13" xfId="0" applyFont="1" applyBorder="1" applyAlignment="1">
      <alignment wrapText="1"/>
    </xf>
    <xf numFmtId="2" fontId="2" fillId="0" borderId="13" xfId="0" applyNumberFormat="1" applyFont="1" applyBorder="1" applyAlignment="1">
      <alignment wrapText="1"/>
    </xf>
    <xf numFmtId="166" fontId="0" fillId="0" borderId="0" xfId="0" applyNumberFormat="1"/>
    <xf numFmtId="0" fontId="12" fillId="0" borderId="0" xfId="0" applyFont="1" applyAlignment="1">
      <alignment horizontal="centerContinuous" vertical="center" wrapText="1"/>
    </xf>
    <xf numFmtId="49" fontId="0" fillId="6" borderId="3" xfId="0" applyNumberFormat="1" applyFill="1" applyBorder="1" applyAlignment="1">
      <alignment vertical="top"/>
    </xf>
    <xf numFmtId="0" fontId="2" fillId="0" borderId="0" xfId="0" applyFont="1" applyAlignment="1">
      <alignment horizontal="centerContinuous" vertical="top"/>
    </xf>
    <xf numFmtId="0" fontId="2" fillId="0" borderId="0" xfId="0" applyFont="1" applyAlignment="1">
      <alignment wrapText="1"/>
    </xf>
    <xf numFmtId="0" fontId="2" fillId="0" borderId="0" xfId="0" applyFont="1" applyAlignment="1">
      <alignment horizontal="center" wrapText="1"/>
    </xf>
    <xf numFmtId="167" fontId="0" fillId="0" borderId="0" xfId="0" applyNumberFormat="1"/>
    <xf numFmtId="14" fontId="9" fillId="4" borderId="0" xfId="0" applyNumberFormat="1" applyFont="1" applyFill="1"/>
    <xf numFmtId="1" fontId="16" fillId="5" borderId="9" xfId="0" applyNumberFormat="1" applyFont="1" applyFill="1" applyBorder="1" applyAlignment="1">
      <alignment vertical="center"/>
    </xf>
    <xf numFmtId="1" fontId="16" fillId="6" borderId="11" xfId="0" applyNumberFormat="1" applyFont="1" applyFill="1" applyBorder="1" applyAlignment="1">
      <alignment vertical="center"/>
    </xf>
    <xf numFmtId="0" fontId="8" fillId="0" borderId="0" xfId="0" applyFont="1" applyAlignment="1">
      <alignment horizontal="centerContinuous"/>
    </xf>
    <xf numFmtId="0" fontId="8" fillId="0" borderId="0" xfId="0" applyFont="1" applyAlignment="1">
      <alignment wrapText="1"/>
    </xf>
    <xf numFmtId="0" fontId="2" fillId="0" borderId="0" xfId="0" applyFont="1" applyAlignment="1">
      <alignment horizontal="left"/>
    </xf>
    <xf numFmtId="0" fontId="19" fillId="0" borderId="0" xfId="0" applyFont="1" applyAlignment="1">
      <alignment horizontal="right"/>
    </xf>
    <xf numFmtId="0" fontId="2" fillId="0" borderId="0" xfId="0" applyFont="1" applyAlignment="1">
      <alignment horizontal="left" vertical="top" wrapText="1"/>
    </xf>
    <xf numFmtId="0" fontId="20" fillId="0" borderId="0" xfId="0" applyFont="1" applyAlignment="1">
      <alignment horizontal="left"/>
    </xf>
    <xf numFmtId="0" fontId="21" fillId="0" borderId="0" xfId="0" applyFont="1" applyAlignment="1">
      <alignment horizontal="centerContinuous"/>
    </xf>
    <xf numFmtId="0" fontId="21" fillId="0" borderId="0" xfId="0" applyFont="1"/>
    <xf numFmtId="0" fontId="22" fillId="0" borderId="0" xfId="0" applyFont="1"/>
    <xf numFmtId="0" fontId="0" fillId="0" borderId="0" xfId="0" applyAlignment="1">
      <alignment horizontal="left"/>
    </xf>
    <xf numFmtId="0" fontId="23" fillId="0" borderId="0" xfId="0" applyFont="1" applyAlignment="1">
      <alignment horizontal="left"/>
    </xf>
    <xf numFmtId="0" fontId="0" fillId="4" borderId="0" xfId="0" applyFill="1" applyAlignment="1">
      <alignment horizontal="centerContinuous" vertical="center" wrapText="1"/>
    </xf>
    <xf numFmtId="0" fontId="24" fillId="0" borderId="0" xfId="0" applyFont="1"/>
    <xf numFmtId="0" fontId="25" fillId="0" borderId="0" xfId="0" applyFont="1"/>
    <xf numFmtId="0" fontId="25" fillId="0" borderId="0" xfId="0" applyFont="1" applyAlignment="1">
      <alignment horizontal="centerContinuous"/>
    </xf>
    <xf numFmtId="0" fontId="26" fillId="0" borderId="0" xfId="0" applyFont="1" applyAlignment="1">
      <alignment horizontal="left" vertical="center"/>
    </xf>
    <xf numFmtId="0" fontId="26" fillId="0" borderId="0" xfId="0" applyFont="1" applyAlignment="1">
      <alignment horizontal="left" vertical="top" wrapText="1"/>
    </xf>
    <xf numFmtId="0" fontId="27" fillId="0" borderId="0" xfId="0" applyFont="1"/>
    <xf numFmtId="0" fontId="28" fillId="0" borderId="0" xfId="0" applyFont="1"/>
    <xf numFmtId="0" fontId="29" fillId="0" borderId="0" xfId="0" applyFont="1"/>
    <xf numFmtId="49" fontId="0" fillId="5" borderId="9" xfId="0" applyNumberFormat="1" applyFont="1" applyFill="1" applyBorder="1" applyAlignment="1">
      <alignment vertical="top"/>
    </xf>
    <xf numFmtId="0" fontId="0" fillId="5" borderId="9" xfId="0" applyFont="1" applyFill="1" applyBorder="1" applyAlignment="1">
      <alignment vertical="top"/>
    </xf>
    <xf numFmtId="1" fontId="16" fillId="6" borderId="20" xfId="0" applyNumberFormat="1" applyFont="1" applyFill="1" applyBorder="1" applyAlignment="1">
      <alignment vertical="center"/>
    </xf>
    <xf numFmtId="49" fontId="0" fillId="6" borderId="11" xfId="0" applyNumberFormat="1" applyFont="1" applyFill="1" applyBorder="1" applyAlignment="1">
      <alignment vertical="top"/>
    </xf>
    <xf numFmtId="0" fontId="0" fillId="6" borderId="11" xfId="0" applyFont="1" applyFill="1" applyBorder="1" applyAlignment="1">
      <alignment vertical="top"/>
    </xf>
    <xf numFmtId="164" fontId="0" fillId="6" borderId="11" xfId="0" applyNumberFormat="1" applyFont="1" applyFill="1" applyBorder="1" applyAlignment="1">
      <alignment vertical="top"/>
    </xf>
    <xf numFmtId="49" fontId="0" fillId="5" borderId="9" xfId="0" applyNumberFormat="1" applyFont="1" applyFill="1" applyBorder="1" applyAlignment="1">
      <alignment vertical="top" wrapText="1"/>
    </xf>
    <xf numFmtId="2" fontId="0" fillId="5" borderId="9" xfId="0" applyNumberFormat="1" applyFont="1" applyFill="1" applyBorder="1" applyAlignment="1">
      <alignment vertical="top"/>
    </xf>
    <xf numFmtId="49" fontId="0" fillId="6" borderId="11" xfId="0" applyNumberFormat="1" applyFont="1" applyFill="1" applyBorder="1" applyAlignment="1">
      <alignment vertical="top" wrapText="1"/>
    </xf>
    <xf numFmtId="2" fontId="0" fillId="6" borderId="11" xfId="0" applyNumberFormat="1" applyFont="1" applyFill="1" applyBorder="1" applyAlignment="1">
      <alignment vertical="top"/>
    </xf>
    <xf numFmtId="49" fontId="0" fillId="6" borderId="17" xfId="0" applyNumberFormat="1" applyFont="1" applyFill="1" applyBorder="1" applyAlignment="1">
      <alignment vertical="top"/>
    </xf>
    <xf numFmtId="0" fontId="2" fillId="0" borderId="9" xfId="0" applyFont="1" applyBorder="1" applyAlignment="1">
      <alignment horizontal="center" wrapText="1"/>
    </xf>
    <xf numFmtId="0" fontId="2" fillId="0" borderId="19" xfId="0" applyFont="1" applyBorder="1" applyAlignment="1">
      <alignment horizontal="center" wrapText="1"/>
    </xf>
    <xf numFmtId="0" fontId="31" fillId="0" borderId="22" xfId="0" applyFont="1" applyBorder="1"/>
    <xf numFmtId="0" fontId="2" fillId="0" borderId="22" xfId="0" applyFont="1" applyBorder="1"/>
    <xf numFmtId="0" fontId="2" fillId="2" borderId="22" xfId="0" applyFont="1" applyFill="1" applyBorder="1"/>
    <xf numFmtId="0" fontId="4" fillId="0" borderId="22" xfId="0" applyFont="1" applyBorder="1"/>
    <xf numFmtId="0" fontId="14" fillId="0" borderId="0" xfId="0" applyFont="1" applyAlignment="1">
      <alignment horizontal="left" vertical="center" wrapText="1"/>
    </xf>
    <xf numFmtId="0" fontId="0" fillId="0" borderId="0" xfId="0" applyBorder="1" applyAlignment="1">
      <alignment wrapText="1"/>
    </xf>
    <xf numFmtId="1" fontId="16" fillId="5" borderId="12" xfId="0" applyNumberFormat="1" applyFont="1" applyFill="1" applyBorder="1" applyAlignment="1">
      <alignment vertical="center"/>
    </xf>
    <xf numFmtId="1" fontId="16" fillId="6" borderId="14" xfId="0" applyNumberFormat="1" applyFont="1" applyFill="1" applyBorder="1" applyAlignment="1">
      <alignment vertical="center"/>
    </xf>
    <xf numFmtId="0" fontId="0" fillId="6" borderId="11" xfId="0" applyFont="1" applyFill="1" applyBorder="1" applyAlignment="1">
      <alignment vertical="top" wrapText="1"/>
    </xf>
    <xf numFmtId="166" fontId="0" fillId="0" borderId="11" xfId="0" applyNumberFormat="1" applyFont="1" applyFill="1" applyBorder="1" applyProtection="1">
      <protection locked="0"/>
    </xf>
    <xf numFmtId="0" fontId="0" fillId="0" borderId="11" xfId="0" applyFont="1" applyFill="1" applyBorder="1" applyAlignment="1" applyProtection="1">
      <alignment wrapText="1"/>
      <protection locked="0"/>
    </xf>
    <xf numFmtId="167" fontId="0" fillId="0" borderId="11" xfId="0" applyNumberFormat="1" applyFont="1" applyFill="1" applyBorder="1" applyProtection="1">
      <protection locked="0"/>
    </xf>
    <xf numFmtId="0" fontId="0" fillId="0" borderId="0" xfId="0" applyProtection="1"/>
    <xf numFmtId="166" fontId="0" fillId="0" borderId="0" xfId="0" applyNumberFormat="1" applyProtection="1"/>
    <xf numFmtId="167" fontId="0" fillId="0" borderId="0" xfId="0" applyNumberFormat="1" applyProtection="1"/>
    <xf numFmtId="14" fontId="0" fillId="0" borderId="11" xfId="0" applyNumberFormat="1" applyFont="1" applyFill="1" applyBorder="1" applyProtection="1">
      <protection locked="0"/>
    </xf>
    <xf numFmtId="0" fontId="0" fillId="8" borderId="14" xfId="0" applyFill="1" applyBorder="1" applyAlignment="1" applyProtection="1">
      <alignment horizontal="center"/>
    </xf>
    <xf numFmtId="0" fontId="0" fillId="0" borderId="14" xfId="0" applyBorder="1" applyAlignment="1" applyProtection="1">
      <alignment wrapText="1"/>
    </xf>
    <xf numFmtId="166" fontId="0" fillId="0" borderId="14" xfId="0" applyNumberFormat="1" applyBorder="1" applyProtection="1"/>
    <xf numFmtId="2" fontId="0" fillId="0" borderId="14" xfId="0" applyNumberFormat="1" applyBorder="1" applyProtection="1"/>
    <xf numFmtId="0" fontId="0" fillId="8" borderId="0" xfId="0" applyFill="1" applyAlignment="1" applyProtection="1">
      <alignment horizontal="center"/>
    </xf>
    <xf numFmtId="0" fontId="0" fillId="0" borderId="0" xfId="0" applyAlignment="1" applyProtection="1">
      <alignment wrapText="1"/>
    </xf>
    <xf numFmtId="2" fontId="0" fillId="0" borderId="0" xfId="0" applyNumberFormat="1" applyProtection="1"/>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31" xfId="0" applyFont="1" applyBorder="1" applyAlignment="1">
      <alignment horizontal="center" vertical="center" wrapText="1"/>
    </xf>
    <xf numFmtId="2" fontId="0" fillId="3" borderId="32" xfId="0" applyNumberFormat="1" applyFill="1" applyBorder="1" applyAlignment="1">
      <alignment wrapText="1"/>
    </xf>
    <xf numFmtId="14" fontId="0" fillId="3" borderId="33" xfId="0" applyNumberFormat="1" applyFill="1" applyBorder="1" applyAlignment="1">
      <alignment wrapText="1"/>
    </xf>
    <xf numFmtId="2" fontId="0" fillId="0" borderId="35" xfId="0" applyNumberFormat="1" applyBorder="1" applyAlignment="1">
      <alignment wrapText="1"/>
    </xf>
    <xf numFmtId="14" fontId="0" fillId="0" borderId="33" xfId="0" applyNumberFormat="1" applyBorder="1" applyAlignment="1">
      <alignment wrapText="1"/>
    </xf>
    <xf numFmtId="0" fontId="0" fillId="0" borderId="34" xfId="0" applyBorder="1" applyAlignment="1">
      <alignment wrapText="1"/>
    </xf>
    <xf numFmtId="2" fontId="0" fillId="3" borderId="35" xfId="0" applyNumberFormat="1" applyFill="1" applyBorder="1" applyAlignment="1">
      <alignment wrapText="1"/>
    </xf>
    <xf numFmtId="0" fontId="0" fillId="3" borderId="4" xfId="0" applyFill="1" applyBorder="1" applyAlignment="1">
      <alignment wrapText="1"/>
    </xf>
    <xf numFmtId="0" fontId="0" fillId="3" borderId="36" xfId="0" applyFill="1" applyBorder="1" applyAlignment="1">
      <alignment wrapText="1"/>
    </xf>
    <xf numFmtId="0" fontId="0" fillId="0" borderId="36" xfId="0" applyBorder="1" applyAlignment="1">
      <alignment wrapText="1"/>
    </xf>
    <xf numFmtId="2" fontId="0" fillId="3" borderId="37" xfId="0" applyNumberFormat="1" applyFill="1" applyBorder="1" applyAlignment="1">
      <alignment wrapText="1"/>
    </xf>
    <xf numFmtId="0" fontId="0" fillId="3" borderId="38" xfId="0" applyFill="1" applyBorder="1" applyAlignment="1">
      <alignment wrapText="1"/>
    </xf>
    <xf numFmtId="0" fontId="0" fillId="3" borderId="18" xfId="0" applyFill="1" applyBorder="1" applyAlignment="1">
      <alignment wrapText="1"/>
    </xf>
    <xf numFmtId="0" fontId="8" fillId="0" borderId="0" xfId="0" applyFont="1" applyBorder="1"/>
    <xf numFmtId="0" fontId="0" fillId="0" borderId="0" xfId="0" applyBorder="1"/>
    <xf numFmtId="0" fontId="0" fillId="0" borderId="0" xfId="0" applyBorder="1" applyProtection="1"/>
    <xf numFmtId="0" fontId="2" fillId="12" borderId="13" xfId="0" applyFont="1" applyFill="1" applyBorder="1"/>
    <xf numFmtId="0" fontId="22" fillId="0" borderId="0" xfId="0" applyFont="1" applyFill="1"/>
    <xf numFmtId="0" fontId="0" fillId="0" borderId="0" xfId="0" applyAlignment="1">
      <alignment vertical="top"/>
    </xf>
    <xf numFmtId="1" fontId="16" fillId="5" borderId="12" xfId="0" applyNumberFormat="1" applyFont="1" applyFill="1" applyBorder="1" applyAlignment="1">
      <alignment vertical="top"/>
    </xf>
    <xf numFmtId="1" fontId="16" fillId="5" borderId="9" xfId="0" applyNumberFormat="1" applyFont="1" applyFill="1" applyBorder="1" applyAlignment="1">
      <alignment vertical="top"/>
    </xf>
    <xf numFmtId="0" fontId="0" fillId="0" borderId="0" xfId="0" applyBorder="1" applyAlignment="1">
      <alignment vertical="top"/>
    </xf>
    <xf numFmtId="1" fontId="16" fillId="5" borderId="16" xfId="0" applyNumberFormat="1" applyFont="1" applyFill="1" applyBorder="1" applyAlignment="1">
      <alignment vertical="center"/>
    </xf>
    <xf numFmtId="0" fontId="25" fillId="5" borderId="9" xfId="0" applyFont="1" applyFill="1" applyBorder="1" applyAlignment="1">
      <alignment horizontal="left" wrapText="1"/>
    </xf>
    <xf numFmtId="0" fontId="25" fillId="5" borderId="19" xfId="0" applyFont="1" applyFill="1" applyBorder="1" applyAlignment="1">
      <alignment horizontal="left" wrapText="1"/>
    </xf>
    <xf numFmtId="0" fontId="0" fillId="9" borderId="9" xfId="0" applyFont="1" applyFill="1" applyBorder="1"/>
    <xf numFmtId="0" fontId="2" fillId="0" borderId="27" xfId="0" applyFont="1" applyBorder="1" applyAlignment="1">
      <alignment horizontal="center" vertical="center" wrapText="1"/>
    </xf>
    <xf numFmtId="2" fontId="0" fillId="3" borderId="39" xfId="0" applyNumberFormat="1" applyFill="1" applyBorder="1" applyAlignment="1">
      <alignment wrapText="1"/>
    </xf>
    <xf numFmtId="2" fontId="0" fillId="3" borderId="2" xfId="0" applyNumberFormat="1" applyFill="1" applyBorder="1" applyAlignment="1">
      <alignment wrapText="1"/>
    </xf>
    <xf numFmtId="2" fontId="0" fillId="0" borderId="2" xfId="0" applyNumberFormat="1" applyBorder="1" applyAlignment="1">
      <alignment wrapText="1"/>
    </xf>
    <xf numFmtId="2" fontId="0" fillId="3" borderId="15" xfId="0" applyNumberFormat="1" applyFill="1" applyBorder="1" applyAlignment="1">
      <alignment wrapText="1"/>
    </xf>
    <xf numFmtId="0" fontId="17" fillId="0" borderId="0" xfId="0" applyFont="1" applyBorder="1" applyAlignment="1">
      <alignment horizontal="center" wrapText="1"/>
    </xf>
    <xf numFmtId="0" fontId="17" fillId="0" borderId="25" xfId="0" applyFont="1" applyBorder="1" applyAlignment="1">
      <alignment horizontal="center" wrapText="1"/>
    </xf>
    <xf numFmtId="2" fontId="17" fillId="0" borderId="25" xfId="0" applyNumberFormat="1" applyFont="1" applyBorder="1" applyAlignment="1">
      <alignment horizontal="center" wrapText="1"/>
    </xf>
    <xf numFmtId="0" fontId="17" fillId="0" borderId="0" xfId="0" applyFont="1" applyFill="1" applyBorder="1" applyAlignment="1">
      <alignment horizontal="center" wrapText="1"/>
    </xf>
    <xf numFmtId="0" fontId="17" fillId="0" borderId="25" xfId="0" applyFont="1" applyFill="1" applyBorder="1" applyAlignment="1">
      <alignment horizontal="center" wrapText="1"/>
    </xf>
    <xf numFmtId="0" fontId="0" fillId="0" borderId="0" xfId="0" applyAlignment="1"/>
    <xf numFmtId="0" fontId="0" fillId="0" borderId="0" xfId="0" applyBorder="1" applyAlignment="1">
      <alignment horizontal="center"/>
    </xf>
    <xf numFmtId="0" fontId="24" fillId="0" borderId="0" xfId="0" applyFont="1" applyAlignment="1"/>
    <xf numFmtId="0" fontId="17" fillId="0" borderId="16" xfId="0" applyFont="1" applyBorder="1" applyAlignment="1">
      <alignment horizontal="center" wrapText="1"/>
    </xf>
    <xf numFmtId="0" fontId="29" fillId="0" borderId="0" xfId="0" applyFont="1" applyAlignment="1"/>
    <xf numFmtId="49" fontId="32" fillId="13" borderId="33" xfId="0" applyNumberFormat="1" applyFont="1" applyFill="1" applyBorder="1" applyAlignment="1" applyProtection="1">
      <alignment vertical="top"/>
      <protection locked="0"/>
    </xf>
    <xf numFmtId="49" fontId="32" fillId="14" borderId="4" xfId="0" applyNumberFormat="1" applyFont="1" applyFill="1" applyBorder="1" applyAlignment="1" applyProtection="1">
      <alignment vertical="top"/>
      <protection locked="0"/>
    </xf>
    <xf numFmtId="2" fontId="0" fillId="0" borderId="4" xfId="0" applyNumberFormat="1" applyBorder="1" applyAlignment="1">
      <alignment wrapText="1"/>
    </xf>
    <xf numFmtId="0" fontId="0" fillId="0" borderId="4" xfId="0" applyBorder="1"/>
    <xf numFmtId="0" fontId="8" fillId="0" borderId="0" xfId="0" applyFont="1" applyBorder="1" applyAlignment="1">
      <alignment vertical="top" wrapText="1"/>
    </xf>
    <xf numFmtId="0" fontId="13" fillId="0" borderId="14" xfId="0" applyFont="1" applyBorder="1" applyAlignment="1">
      <alignment vertical="top" wrapText="1"/>
    </xf>
    <xf numFmtId="0" fontId="8" fillId="0" borderId="13" xfId="0" applyFont="1" applyBorder="1" applyAlignment="1">
      <alignment vertical="top" wrapText="1"/>
    </xf>
    <xf numFmtId="0" fontId="13" fillId="0" borderId="13" xfId="0" applyFont="1" applyBorder="1" applyAlignment="1">
      <alignment vertical="top" wrapText="1"/>
    </xf>
    <xf numFmtId="0" fontId="31" fillId="0" borderId="0" xfId="0" applyFont="1" applyFill="1" applyBorder="1"/>
    <xf numFmtId="0" fontId="2" fillId="0" borderId="0" xfId="0" applyFont="1" applyFill="1" applyBorder="1"/>
    <xf numFmtId="1" fontId="16" fillId="5" borderId="9" xfId="0" applyNumberFormat="1" applyFont="1" applyFill="1" applyBorder="1" applyAlignment="1" applyProtection="1">
      <alignment vertical="center"/>
    </xf>
    <xf numFmtId="49" fontId="0" fillId="5" borderId="9" xfId="0" applyNumberFormat="1" applyFont="1" applyFill="1" applyBorder="1" applyAlignment="1" applyProtection="1">
      <alignment vertical="top"/>
    </xf>
    <xf numFmtId="1" fontId="16" fillId="5" borderId="12" xfId="0" applyNumberFormat="1" applyFont="1" applyFill="1" applyBorder="1" applyAlignment="1" applyProtection="1">
      <alignment vertical="center"/>
    </xf>
    <xf numFmtId="1" fontId="16" fillId="6" borderId="11" xfId="0" applyNumberFormat="1" applyFont="1" applyFill="1" applyBorder="1" applyAlignment="1" applyProtection="1">
      <alignment vertical="center"/>
    </xf>
    <xf numFmtId="49" fontId="0" fillId="6" borderId="11" xfId="0" applyNumberFormat="1" applyFont="1" applyFill="1" applyBorder="1" applyAlignment="1" applyProtection="1">
      <alignment vertical="top"/>
    </xf>
    <xf numFmtId="1" fontId="16" fillId="6" borderId="14" xfId="0" applyNumberFormat="1" applyFont="1" applyFill="1" applyBorder="1" applyAlignment="1" applyProtection="1">
      <alignment vertical="center"/>
    </xf>
    <xf numFmtId="0" fontId="2" fillId="0" borderId="6" xfId="0" applyFont="1" applyBorder="1" applyAlignment="1">
      <alignment horizontal="centerContinuous"/>
    </xf>
    <xf numFmtId="0" fontId="0" fillId="0" borderId="7" xfId="0" applyBorder="1" applyAlignment="1">
      <alignment horizontal="centerContinuous"/>
    </xf>
    <xf numFmtId="0" fontId="0" fillId="0" borderId="42" xfId="0" applyBorder="1" applyAlignment="1">
      <alignment horizontal="centerContinuous"/>
    </xf>
    <xf numFmtId="0" fontId="2" fillId="0" borderId="31" xfId="0" applyFont="1" applyBorder="1"/>
    <xf numFmtId="1" fontId="16" fillId="6" borderId="43" xfId="0" applyNumberFormat="1" applyFont="1" applyFill="1" applyBorder="1" applyAlignment="1">
      <alignment vertical="center"/>
    </xf>
    <xf numFmtId="0" fontId="2" fillId="0" borderId="30" xfId="0" applyFont="1" applyBorder="1"/>
    <xf numFmtId="0" fontId="0" fillId="15" borderId="34" xfId="0" applyFill="1" applyBorder="1"/>
    <xf numFmtId="1" fontId="16" fillId="6" borderId="44" xfId="0" applyNumberFormat="1" applyFont="1" applyFill="1" applyBorder="1" applyAlignment="1">
      <alignment vertical="center"/>
    </xf>
    <xf numFmtId="0" fontId="0" fillId="0" borderId="36" xfId="0" applyBorder="1"/>
    <xf numFmtId="1" fontId="16" fillId="6" borderId="45" xfId="0" applyNumberFormat="1" applyFont="1" applyFill="1" applyBorder="1" applyAlignment="1">
      <alignment vertical="center"/>
    </xf>
    <xf numFmtId="0" fontId="0" fillId="15" borderId="36" xfId="0" applyFill="1" applyBorder="1"/>
    <xf numFmtId="0" fontId="0" fillId="0" borderId="18" xfId="0" applyBorder="1"/>
    <xf numFmtId="1" fontId="16" fillId="6" borderId="46" xfId="0" applyNumberFormat="1" applyFont="1" applyFill="1" applyBorder="1" applyAlignment="1">
      <alignment vertical="center"/>
    </xf>
    <xf numFmtId="0" fontId="17" fillId="0" borderId="29" xfId="0" applyFont="1" applyBorder="1" applyAlignment="1">
      <alignment horizontal="center" wrapText="1"/>
    </xf>
    <xf numFmtId="0" fontId="17" fillId="0" borderId="30" xfId="0" applyFont="1" applyBorder="1" applyAlignment="1">
      <alignment horizontal="center" wrapText="1"/>
    </xf>
    <xf numFmtId="0" fontId="17" fillId="0" borderId="31" xfId="0" applyFont="1" applyBorder="1" applyAlignment="1">
      <alignment horizontal="center" wrapText="1"/>
    </xf>
    <xf numFmtId="49" fontId="0" fillId="0" borderId="0" xfId="0" applyNumberFormat="1" applyAlignment="1">
      <alignment vertical="top"/>
    </xf>
    <xf numFmtId="1" fontId="16" fillId="6" borderId="35" xfId="0" applyNumberFormat="1" applyFont="1" applyFill="1" applyBorder="1" applyAlignment="1">
      <alignment vertical="center"/>
    </xf>
    <xf numFmtId="1" fontId="16" fillId="6" borderId="4" xfId="0" applyNumberFormat="1" applyFont="1" applyFill="1" applyBorder="1" applyAlignment="1">
      <alignment vertical="center"/>
    </xf>
    <xf numFmtId="1" fontId="16" fillId="6" borderId="36" xfId="0" applyNumberFormat="1" applyFont="1" applyFill="1" applyBorder="1" applyAlignment="1">
      <alignment vertical="center"/>
    </xf>
    <xf numFmtId="0" fontId="0" fillId="7" borderId="35" xfId="0" applyFill="1" applyBorder="1" applyAlignment="1">
      <alignment vertical="top" wrapText="1"/>
    </xf>
    <xf numFmtId="0" fontId="0" fillId="7" borderId="4" xfId="0" applyFill="1" applyBorder="1" applyAlignment="1">
      <alignment vertical="top" wrapText="1"/>
    </xf>
    <xf numFmtId="0" fontId="0" fillId="0" borderId="0" xfId="0" applyFill="1" applyBorder="1"/>
    <xf numFmtId="0" fontId="4" fillId="0" borderId="0" xfId="0" applyFont="1" applyBorder="1"/>
    <xf numFmtId="0" fontId="9" fillId="4" borderId="0" xfId="0" applyFont="1" applyFill="1" applyAlignment="1" applyProtection="1">
      <alignment horizontal="centerContinuous" vertical="center" wrapText="1"/>
    </xf>
    <xf numFmtId="0" fontId="9" fillId="4" borderId="0" xfId="0" applyFont="1" applyFill="1" applyAlignment="1" applyProtection="1">
      <alignment horizontal="centerContinuous" vertical="center"/>
    </xf>
    <xf numFmtId="0" fontId="9" fillId="4" borderId="0" xfId="0" applyFont="1" applyFill="1" applyAlignment="1" applyProtection="1">
      <alignment horizontal="left" vertical="center" wrapText="1"/>
    </xf>
    <xf numFmtId="0" fontId="9" fillId="4" borderId="0" xfId="0" applyFont="1" applyFill="1" applyAlignment="1" applyProtection="1">
      <alignment horizontal="left" vertical="center"/>
    </xf>
    <xf numFmtId="0" fontId="9" fillId="4" borderId="0" xfId="0" applyFont="1" applyFill="1" applyProtection="1"/>
    <xf numFmtId="0" fontId="8" fillId="4" borderId="0" xfId="0" applyFont="1" applyFill="1" applyAlignment="1" applyProtection="1">
      <alignment horizontal="left"/>
    </xf>
    <xf numFmtId="2" fontId="8" fillId="4" borderId="0" xfId="0" applyNumberFormat="1" applyFont="1" applyFill="1" applyAlignment="1" applyProtection="1">
      <alignment horizontal="left"/>
    </xf>
    <xf numFmtId="14" fontId="8" fillId="4" borderId="0" xfId="0" applyNumberFormat="1" applyFont="1" applyFill="1" applyAlignment="1" applyProtection="1">
      <alignment horizontal="left"/>
    </xf>
    <xf numFmtId="14" fontId="2" fillId="0" borderId="0" xfId="0" applyNumberFormat="1" applyFont="1" applyProtection="1"/>
    <xf numFmtId="0" fontId="12" fillId="0" borderId="0" xfId="0" applyFont="1" applyAlignment="1" applyProtection="1">
      <alignment horizontal="left" vertical="center"/>
    </xf>
    <xf numFmtId="0" fontId="12" fillId="0" borderId="0" xfId="0" applyFont="1" applyAlignment="1" applyProtection="1">
      <alignment horizontal="centerContinuous" vertical="center" wrapText="1"/>
    </xf>
    <xf numFmtId="0" fontId="2" fillId="0" borderId="0" xfId="0" applyFont="1" applyAlignment="1" applyProtection="1">
      <alignment horizontal="centerContinuous" vertical="top" wrapText="1"/>
    </xf>
    <xf numFmtId="0" fontId="2" fillId="0" borderId="0" xfId="0" applyFont="1" applyAlignment="1" applyProtection="1">
      <alignment horizontal="left" vertical="top"/>
    </xf>
    <xf numFmtId="0" fontId="2" fillId="0" borderId="0" xfId="0" applyFont="1" applyAlignment="1" applyProtection="1">
      <alignment vertical="top" wrapText="1"/>
    </xf>
    <xf numFmtId="1" fontId="0" fillId="0" borderId="0" xfId="0" applyNumberFormat="1" applyAlignment="1" applyProtection="1">
      <alignment vertical="top"/>
    </xf>
    <xf numFmtId="0" fontId="2" fillId="0" borderId="0" xfId="0" applyFont="1" applyAlignment="1" applyProtection="1">
      <alignment horizontal="center" vertical="top"/>
    </xf>
    <xf numFmtId="0" fontId="2" fillId="0" borderId="0" xfId="0" applyFont="1" applyAlignment="1" applyProtection="1">
      <alignment wrapText="1"/>
    </xf>
    <xf numFmtId="0" fontId="2" fillId="0" borderId="0" xfId="0" applyFont="1" applyAlignment="1" applyProtection="1">
      <alignment horizontal="center" wrapText="1"/>
    </xf>
    <xf numFmtId="0" fontId="2" fillId="0" borderId="0" xfId="0" applyFont="1" applyProtection="1"/>
    <xf numFmtId="0" fontId="17" fillId="0" borderId="0" xfId="0" applyFont="1" applyBorder="1" applyAlignment="1" applyProtection="1">
      <alignment horizontal="center" wrapText="1"/>
    </xf>
    <xf numFmtId="0" fontId="17" fillId="0" borderId="25" xfId="0" applyFont="1" applyBorder="1" applyAlignment="1" applyProtection="1">
      <alignment horizontal="center" wrapText="1"/>
    </xf>
    <xf numFmtId="0" fontId="17" fillId="0" borderId="40" xfId="0" applyFont="1" applyBorder="1" applyAlignment="1" applyProtection="1">
      <alignment horizontal="center" wrapText="1"/>
    </xf>
    <xf numFmtId="0" fontId="17" fillId="0" borderId="41" xfId="0" applyFont="1" applyBorder="1" applyAlignment="1" applyProtection="1">
      <alignment horizontal="center" wrapText="1"/>
    </xf>
    <xf numFmtId="0" fontId="0" fillId="0" borderId="0" xfId="0" applyAlignment="1" applyProtection="1"/>
    <xf numFmtId="0" fontId="0" fillId="7" borderId="4" xfId="0" applyFont="1" applyFill="1" applyBorder="1" applyAlignment="1" applyProtection="1">
      <alignment wrapText="1"/>
    </xf>
    <xf numFmtId="0" fontId="17" fillId="0" borderId="38" xfId="0" applyFont="1" applyBorder="1" applyAlignment="1">
      <alignment horizontal="center" wrapText="1"/>
    </xf>
    <xf numFmtId="0" fontId="2" fillId="0" borderId="47" xfId="0" applyFont="1" applyBorder="1" applyAlignment="1">
      <alignment horizontal="center" wrapText="1"/>
    </xf>
    <xf numFmtId="0" fontId="25" fillId="5" borderId="47" xfId="0" applyFont="1" applyFill="1" applyBorder="1" applyAlignment="1">
      <alignment horizontal="left" wrapText="1"/>
    </xf>
    <xf numFmtId="49" fontId="0" fillId="6" borderId="26" xfId="0" applyNumberFormat="1" applyFont="1" applyFill="1" applyBorder="1" applyAlignment="1">
      <alignment vertical="top"/>
    </xf>
    <xf numFmtId="14" fontId="11" fillId="0" borderId="0" xfId="0" applyNumberFormat="1" applyFont="1" applyFill="1" applyAlignment="1">
      <alignment wrapText="1"/>
    </xf>
    <xf numFmtId="0" fontId="10" fillId="0" borderId="0" xfId="0" applyFont="1" applyBorder="1" applyAlignment="1">
      <alignment vertical="center" wrapText="1"/>
    </xf>
    <xf numFmtId="0" fontId="9" fillId="0" borderId="0" xfId="0" applyFont="1" applyBorder="1" applyAlignment="1">
      <alignment vertical="top" wrapText="1"/>
    </xf>
    <xf numFmtId="0" fontId="9" fillId="0" borderId="0" xfId="0" applyFont="1" applyAlignment="1">
      <alignment horizontal="left" vertical="center" wrapText="1"/>
    </xf>
    <xf numFmtId="0" fontId="8" fillId="0" borderId="13" xfId="0" applyFont="1" applyBorder="1" applyAlignment="1">
      <alignment vertical="center" wrapText="1"/>
    </xf>
    <xf numFmtId="0" fontId="0" fillId="3" borderId="22" xfId="0" applyFont="1" applyFill="1" applyBorder="1" applyAlignment="1"/>
    <xf numFmtId="0" fontId="3" fillId="3" borderId="22" xfId="0" applyFont="1" applyFill="1" applyBorder="1" applyAlignment="1"/>
    <xf numFmtId="0" fontId="3" fillId="3" borderId="22" xfId="0" applyFont="1" applyFill="1" applyBorder="1" applyAlignment="1">
      <alignment horizontal="left" vertical="center"/>
    </xf>
    <xf numFmtId="0" fontId="5" fillId="3" borderId="22" xfId="0" applyFont="1" applyFill="1" applyBorder="1" applyAlignment="1">
      <alignment horizontal="left" vertical="center"/>
    </xf>
    <xf numFmtId="0" fontId="3" fillId="0" borderId="0" xfId="0" applyFont="1" applyAlignment="1"/>
    <xf numFmtId="0" fontId="0" fillId="3" borderId="0" xfId="0" applyFill="1" applyAlignment="1"/>
    <xf numFmtId="0" fontId="0" fillId="2" borderId="22" xfId="0" applyFont="1" applyFill="1" applyBorder="1" applyAlignment="1"/>
    <xf numFmtId="0" fontId="0" fillId="0" borderId="0" xfId="0" applyFont="1" applyFill="1" applyBorder="1" applyAlignment="1"/>
    <xf numFmtId="0" fontId="6" fillId="10" borderId="22" xfId="0" applyFont="1" applyFill="1" applyBorder="1" applyAlignment="1"/>
    <xf numFmtId="0" fontId="5" fillId="10" borderId="22" xfId="0" applyFont="1" applyFill="1" applyBorder="1" applyAlignment="1">
      <alignment horizontal="left" vertical="center"/>
    </xf>
    <xf numFmtId="0" fontId="6" fillId="10" borderId="0" xfId="0" applyFont="1" applyFill="1" applyBorder="1" applyAlignment="1"/>
    <xf numFmtId="0" fontId="6" fillId="11" borderId="22" xfId="0" applyFont="1" applyFill="1" applyBorder="1" applyAlignment="1"/>
    <xf numFmtId="0" fontId="5" fillId="11" borderId="22" xfId="0" applyFont="1" applyFill="1" applyBorder="1" applyAlignment="1">
      <alignment horizontal="left" vertical="center"/>
    </xf>
    <xf numFmtId="0" fontId="6" fillId="11" borderId="0" xfId="0" applyFont="1" applyFill="1" applyBorder="1" applyAlignment="1"/>
    <xf numFmtId="0" fontId="0" fillId="0" borderId="0" xfId="0" applyFont="1" applyAlignment="1"/>
    <xf numFmtId="0" fontId="0" fillId="2" borderId="0" xfId="0" applyFont="1" applyFill="1" applyAlignment="1"/>
    <xf numFmtId="0" fontId="6" fillId="0" borderId="0" xfId="0" applyFont="1" applyAlignment="1"/>
    <xf numFmtId="0" fontId="5" fillId="0" borderId="0" xfId="0" applyFont="1" applyAlignment="1">
      <alignment horizontal="left" vertical="center"/>
    </xf>
    <xf numFmtId="0" fontId="0" fillId="3" borderId="0" xfId="0" applyFont="1" applyFill="1" applyAlignment="1"/>
    <xf numFmtId="0" fontId="3" fillId="3" borderId="0" xfId="0" applyFont="1" applyFill="1" applyAlignment="1"/>
    <xf numFmtId="0" fontId="6" fillId="10" borderId="0" xfId="0" applyFont="1" applyFill="1" applyAlignment="1"/>
    <xf numFmtId="0" fontId="5" fillId="10" borderId="0" xfId="0" applyFont="1" applyFill="1" applyAlignment="1">
      <alignment horizontal="left" vertical="center"/>
    </xf>
    <xf numFmtId="0" fontId="6" fillId="11" borderId="0" xfId="0" applyFont="1" applyFill="1" applyAlignment="1"/>
    <xf numFmtId="0" fontId="5" fillId="11" borderId="0" xfId="0" applyFont="1" applyFill="1" applyAlignment="1">
      <alignment horizontal="left" vertical="center"/>
    </xf>
    <xf numFmtId="0" fontId="0" fillId="3" borderId="1" xfId="0" applyFill="1" applyBorder="1" applyAlignment="1"/>
    <xf numFmtId="0" fontId="0" fillId="0" borderId="1" xfId="0" applyFont="1" applyBorder="1" applyAlignment="1"/>
    <xf numFmtId="0" fontId="0" fillId="2" borderId="1" xfId="0" applyFont="1" applyFill="1" applyBorder="1" applyAlignment="1"/>
    <xf numFmtId="0" fontId="2" fillId="3" borderId="22" xfId="0" applyFont="1" applyFill="1" applyBorder="1" applyAlignment="1"/>
    <xf numFmtId="0" fontId="0" fillId="2" borderId="0" xfId="0" applyFill="1" applyAlignment="1"/>
    <xf numFmtId="0" fontId="2" fillId="0" borderId="0" xfId="0" applyFont="1" applyAlignment="1"/>
    <xf numFmtId="0" fontId="3" fillId="0" borderId="1" xfId="0" applyFont="1" applyBorder="1" applyAlignment="1"/>
    <xf numFmtId="0" fontId="0" fillId="3" borderId="1" xfId="0" applyFont="1" applyFill="1" applyBorder="1" applyAlignment="1"/>
    <xf numFmtId="0" fontId="6" fillId="10" borderId="23" xfId="0" applyFont="1" applyFill="1" applyBorder="1" applyAlignment="1"/>
    <xf numFmtId="0" fontId="5" fillId="10" borderId="23" xfId="0" applyFont="1" applyFill="1" applyBorder="1" applyAlignment="1">
      <alignment horizontal="left" vertical="center"/>
    </xf>
    <xf numFmtId="0" fontId="6" fillId="11" borderId="24" xfId="0" applyFont="1" applyFill="1" applyBorder="1" applyAlignment="1"/>
    <xf numFmtId="0" fontId="5" fillId="11" borderId="24" xfId="0" applyFont="1" applyFill="1" applyBorder="1" applyAlignment="1">
      <alignment horizontal="left" vertical="center"/>
    </xf>
    <xf numFmtId="0" fontId="0" fillId="0" borderId="0" xfId="0" applyFill="1" applyBorder="1" applyAlignment="1"/>
    <xf numFmtId="0" fontId="3" fillId="3" borderId="1" xfId="0" applyFont="1" applyFill="1" applyBorder="1" applyAlignment="1"/>
    <xf numFmtId="0" fontId="9" fillId="4" borderId="0" xfId="0" applyFont="1" applyFill="1" applyAlignment="1" applyProtection="1">
      <alignment vertical="center" wrapText="1"/>
    </xf>
    <xf numFmtId="0" fontId="8" fillId="0" borderId="0" xfId="0" applyFont="1" applyProtection="1"/>
    <xf numFmtId="0" fontId="9" fillId="4" borderId="0" xfId="0" applyFont="1" applyFill="1" applyAlignment="1" applyProtection="1">
      <alignment vertical="center"/>
    </xf>
    <xf numFmtId="0" fontId="8" fillId="4" borderId="0" xfId="0" applyFont="1" applyFill="1" applyProtection="1"/>
    <xf numFmtId="2" fontId="8" fillId="4" borderId="0" xfId="0" applyNumberFormat="1" applyFont="1" applyFill="1" applyProtection="1"/>
    <xf numFmtId="14" fontId="8" fillId="4" borderId="0" xfId="0" applyNumberFormat="1" applyFont="1" applyFill="1" applyProtection="1"/>
    <xf numFmtId="0" fontId="2" fillId="0" borderId="13" xfId="0" applyFont="1" applyBorder="1" applyAlignment="1" applyProtection="1">
      <alignment wrapText="1"/>
    </xf>
    <xf numFmtId="0" fontId="2" fillId="0" borderId="13" xfId="0" applyFont="1" applyBorder="1" applyAlignment="1" applyProtection="1">
      <alignment horizontal="center" wrapText="1"/>
    </xf>
    <xf numFmtId="0" fontId="0" fillId="0" borderId="0" xfId="0" applyAlignment="1" applyProtection="1">
      <alignment horizontal="center" wrapText="1"/>
    </xf>
    <xf numFmtId="1" fontId="16" fillId="6" borderId="28" xfId="0" applyNumberFormat="1" applyFont="1" applyFill="1" applyBorder="1" applyAlignment="1" applyProtection="1">
      <alignment vertical="center"/>
    </xf>
    <xf numFmtId="1" fontId="16" fillId="6" borderId="26" xfId="0" applyNumberFormat="1" applyFont="1" applyFill="1" applyBorder="1" applyAlignment="1" applyProtection="1">
      <alignment vertical="center"/>
    </xf>
    <xf numFmtId="167" fontId="0" fillId="0" borderId="11" xfId="0" applyNumberFormat="1" applyFont="1" applyFill="1" applyBorder="1" applyAlignment="1" applyProtection="1">
      <alignment vertical="top"/>
    </xf>
    <xf numFmtId="0" fontId="17" fillId="0" borderId="48" xfId="0" applyFont="1" applyBorder="1" applyAlignment="1">
      <alignment horizontal="center" wrapText="1"/>
    </xf>
    <xf numFmtId="0" fontId="17" fillId="0" borderId="41" xfId="0" applyFont="1" applyBorder="1" applyAlignment="1">
      <alignment horizontal="center" wrapText="1"/>
    </xf>
    <xf numFmtId="1" fontId="16" fillId="5" borderId="49" xfId="0" applyNumberFormat="1" applyFont="1" applyFill="1" applyBorder="1" applyAlignment="1">
      <alignment vertical="center"/>
    </xf>
    <xf numFmtId="1" fontId="16" fillId="5" borderId="50" xfId="0" applyNumberFormat="1" applyFont="1" applyFill="1" applyBorder="1" applyAlignment="1">
      <alignment vertical="center"/>
    </xf>
    <xf numFmtId="49" fontId="0" fillId="5" borderId="50" xfId="0" applyNumberFormat="1" applyFont="1" applyFill="1" applyBorder="1" applyAlignment="1">
      <alignment vertical="top"/>
    </xf>
    <xf numFmtId="1" fontId="16" fillId="5" borderId="51" xfId="0" applyNumberFormat="1" applyFont="1" applyFill="1" applyBorder="1" applyAlignment="1">
      <alignment vertical="center"/>
    </xf>
    <xf numFmtId="0" fontId="24" fillId="0" borderId="0" xfId="0" applyFont="1" applyAlignment="1">
      <alignment horizontal="left"/>
    </xf>
    <xf numFmtId="0" fontId="0" fillId="7" borderId="20" xfId="0" applyFont="1" applyFill="1" applyBorder="1" applyAlignment="1">
      <alignment horizontal="left" wrapText="1"/>
    </xf>
    <xf numFmtId="0" fontId="30" fillId="0" borderId="11" xfId="0" applyFont="1" applyBorder="1" applyAlignment="1" applyProtection="1">
      <alignment horizontal="left" wrapText="1"/>
      <protection locked="0"/>
    </xf>
    <xf numFmtId="0" fontId="30" fillId="0" borderId="26" xfId="0" applyFont="1" applyBorder="1" applyAlignment="1" applyProtection="1">
      <alignment horizontal="left" wrapText="1"/>
      <protection locked="0"/>
    </xf>
    <xf numFmtId="0" fontId="24" fillId="3" borderId="11" xfId="0" applyFont="1" applyFill="1" applyBorder="1" applyAlignment="1" applyProtection="1">
      <alignment horizontal="left"/>
      <protection locked="0"/>
    </xf>
    <xf numFmtId="0" fontId="24" fillId="3" borderId="26" xfId="0" applyFont="1" applyFill="1" applyBorder="1" applyAlignment="1" applyProtection="1">
      <alignment horizontal="left"/>
      <protection locked="0"/>
    </xf>
    <xf numFmtId="0" fontId="24" fillId="0" borderId="11" xfId="0" applyFont="1" applyBorder="1" applyAlignment="1" applyProtection="1">
      <alignment horizontal="left"/>
      <protection locked="0"/>
    </xf>
    <xf numFmtId="0" fontId="24" fillId="0" borderId="26" xfId="0" applyFont="1" applyBorder="1" applyAlignment="1" applyProtection="1">
      <alignment horizontal="left"/>
      <protection locked="0"/>
    </xf>
    <xf numFmtId="0" fontId="0" fillId="7" borderId="21" xfId="0" applyFont="1" applyFill="1" applyBorder="1" applyAlignment="1">
      <alignment horizontal="left" wrapText="1"/>
    </xf>
    <xf numFmtId="0" fontId="24" fillId="3" borderId="15" xfId="0" applyFont="1" applyFill="1" applyBorder="1" applyAlignment="1" applyProtection="1">
      <alignment horizontal="left"/>
      <protection locked="0"/>
    </xf>
    <xf numFmtId="0" fontId="24" fillId="3" borderId="38" xfId="0" applyFont="1" applyFill="1" applyBorder="1" applyAlignment="1" applyProtection="1">
      <alignment horizontal="left"/>
      <protection locked="0"/>
    </xf>
    <xf numFmtId="0" fontId="0" fillId="0" borderId="14" xfId="0" applyFont="1" applyFill="1" applyBorder="1" applyAlignment="1" applyProtection="1">
      <alignment horizontal="left" vertical="top" wrapText="1"/>
      <protection locked="0"/>
    </xf>
    <xf numFmtId="0" fontId="0" fillId="0" borderId="11" xfId="0" applyFont="1" applyFill="1" applyBorder="1" applyAlignment="1" applyProtection="1">
      <alignment horizontal="left" vertical="top" wrapText="1"/>
      <protection locked="0"/>
    </xf>
    <xf numFmtId="0" fontId="0" fillId="0" borderId="11" xfId="0" applyFont="1" applyFill="1" applyBorder="1" applyAlignment="1" applyProtection="1">
      <alignment horizontal="left" vertical="top"/>
      <protection locked="0"/>
    </xf>
    <xf numFmtId="165" fontId="0" fillId="0" borderId="11" xfId="0" applyNumberFormat="1" applyFont="1" applyFill="1" applyBorder="1" applyAlignment="1" applyProtection="1">
      <alignment horizontal="left" vertical="top"/>
      <protection locked="0"/>
    </xf>
    <xf numFmtId="166" fontId="0" fillId="0" borderId="11" xfId="0" applyNumberFormat="1" applyFont="1" applyFill="1" applyBorder="1" applyAlignment="1" applyProtection="1">
      <alignment horizontal="left" vertical="top" wrapText="1"/>
      <protection locked="0"/>
    </xf>
    <xf numFmtId="0" fontId="0" fillId="0" borderId="0" xfId="0" applyAlignment="1" applyProtection="1">
      <alignment horizontal="left"/>
      <protection locked="0"/>
    </xf>
    <xf numFmtId="2" fontId="0" fillId="0" borderId="11" xfId="0" applyNumberFormat="1" applyFont="1" applyFill="1" applyBorder="1" applyAlignment="1" applyProtection="1">
      <alignment horizontal="left" vertical="top" wrapText="1"/>
      <protection locked="0"/>
    </xf>
    <xf numFmtId="166" fontId="0" fillId="0" borderId="2" xfId="0" applyNumberFormat="1" applyFont="1" applyFill="1" applyBorder="1" applyAlignment="1" applyProtection="1">
      <alignment horizontal="left" vertical="top" wrapText="1"/>
      <protection locked="0"/>
    </xf>
    <xf numFmtId="0" fontId="0" fillId="0" borderId="0" xfId="0" applyAlignment="1">
      <alignment horizontal="left" wrapText="1"/>
    </xf>
    <xf numFmtId="0" fontId="0" fillId="7" borderId="20" xfId="0" applyFont="1" applyFill="1" applyBorder="1" applyAlignment="1">
      <alignment horizontal="left" vertical="top" wrapText="1"/>
    </xf>
    <xf numFmtId="0" fontId="30" fillId="0" borderId="11" xfId="0" applyFont="1" applyBorder="1" applyAlignment="1" applyProtection="1">
      <alignment horizontal="left" vertical="top" wrapText="1"/>
      <protection locked="0"/>
    </xf>
    <xf numFmtId="0" fontId="30" fillId="0" borderId="26" xfId="0" applyFont="1" applyBorder="1" applyAlignment="1" applyProtection="1">
      <alignment horizontal="left" vertical="top" wrapText="1"/>
      <protection locked="0"/>
    </xf>
    <xf numFmtId="0" fontId="30" fillId="0" borderId="17" xfId="0" applyFont="1" applyBorder="1" applyAlignment="1" applyProtection="1">
      <alignment horizontal="left" vertical="top" wrapText="1"/>
      <protection locked="0"/>
    </xf>
    <xf numFmtId="0" fontId="0" fillId="7" borderId="21" xfId="0" applyFont="1" applyFill="1" applyBorder="1" applyAlignment="1">
      <alignment horizontal="left" vertical="top" wrapText="1"/>
    </xf>
    <xf numFmtId="0" fontId="24" fillId="0" borderId="0" xfId="0" applyFont="1" applyAlignment="1">
      <alignment horizontal="left" wrapText="1"/>
    </xf>
    <xf numFmtId="0" fontId="29" fillId="0" borderId="0" xfId="0" applyFont="1" applyAlignment="1">
      <alignment horizontal="left"/>
    </xf>
    <xf numFmtId="0" fontId="0" fillId="7" borderId="14" xfId="0" applyFont="1" applyFill="1" applyBorder="1" applyAlignment="1" applyProtection="1">
      <alignment horizontal="left" vertical="top" wrapText="1"/>
    </xf>
    <xf numFmtId="0" fontId="0" fillId="7" borderId="11" xfId="0" applyFont="1" applyFill="1" applyBorder="1" applyAlignment="1" applyProtection="1">
      <alignment horizontal="left" vertical="top" wrapText="1"/>
    </xf>
    <xf numFmtId="0" fontId="0" fillId="7" borderId="4" xfId="0" applyFont="1" applyFill="1" applyBorder="1" applyAlignment="1" applyProtection="1">
      <alignment horizontal="left" wrapText="1"/>
    </xf>
    <xf numFmtId="167" fontId="0" fillId="0" borderId="11" xfId="0" applyNumberFormat="1" applyFont="1" applyFill="1" applyBorder="1" applyAlignment="1" applyProtection="1">
      <alignment horizontal="left" vertical="top" wrapText="1"/>
      <protection locked="0"/>
    </xf>
    <xf numFmtId="14" fontId="0" fillId="0" borderId="11" xfId="0" applyNumberFormat="1" applyFont="1" applyFill="1" applyBorder="1" applyAlignment="1" applyProtection="1">
      <alignment horizontal="left" vertical="top" wrapText="1"/>
      <protection locked="0"/>
    </xf>
    <xf numFmtId="2" fontId="0" fillId="7" borderId="11" xfId="0" applyNumberFormat="1" applyFont="1" applyFill="1" applyBorder="1" applyAlignment="1">
      <alignment horizontal="left" vertical="top" wrapText="1"/>
    </xf>
    <xf numFmtId="0" fontId="32" fillId="0" borderId="4" xfId="0" applyFont="1" applyBorder="1" applyAlignment="1" applyProtection="1">
      <alignment horizontal="left" wrapText="1"/>
      <protection locked="0"/>
    </xf>
    <xf numFmtId="0" fontId="32" fillId="0" borderId="26" xfId="0" applyFont="1" applyBorder="1" applyAlignment="1" applyProtection="1">
      <alignment horizontal="left" wrapText="1"/>
      <protection locked="0"/>
    </xf>
    <xf numFmtId="2" fontId="0" fillId="7" borderId="11" xfId="0" applyNumberFormat="1" applyFont="1" applyFill="1" applyBorder="1" applyAlignment="1" applyProtection="1">
      <alignment horizontal="left" vertical="top" wrapText="1"/>
    </xf>
    <xf numFmtId="10" fontId="0" fillId="7" borderId="11" xfId="1" applyNumberFormat="1" applyFont="1" applyFill="1" applyBorder="1" applyAlignment="1" applyProtection="1">
      <alignment horizontal="left" vertical="top" wrapText="1"/>
    </xf>
    <xf numFmtId="2" fontId="32" fillId="7" borderId="4" xfId="0" applyNumberFormat="1" applyFont="1" applyFill="1" applyBorder="1" applyAlignment="1" applyProtection="1">
      <alignment horizontal="left" wrapText="1"/>
    </xf>
    <xf numFmtId="2" fontId="32" fillId="7" borderId="2" xfId="0" applyNumberFormat="1" applyFont="1" applyFill="1" applyBorder="1" applyAlignment="1" applyProtection="1">
      <alignment horizontal="left" wrapText="1"/>
    </xf>
    <xf numFmtId="0" fontId="0" fillId="0" borderId="0" xfId="0" applyAlignment="1" applyProtection="1">
      <alignment horizontal="left" wrapText="1"/>
    </xf>
    <xf numFmtId="0" fontId="17" fillId="0" borderId="48" xfId="0" applyFont="1" applyBorder="1" applyAlignment="1" applyProtection="1">
      <alignment horizontal="center" wrapText="1"/>
    </xf>
    <xf numFmtId="0" fontId="0" fillId="0" borderId="0" xfId="0" applyFill="1" applyAlignment="1">
      <alignment horizontal="left" wrapText="1"/>
    </xf>
    <xf numFmtId="0" fontId="0" fillId="0" borderId="0" xfId="0" applyBorder="1" applyAlignment="1">
      <alignment horizontal="left" wrapText="1"/>
    </xf>
    <xf numFmtId="0" fontId="0" fillId="7" borderId="28" xfId="0" applyFont="1" applyFill="1" applyBorder="1" applyAlignment="1" applyProtection="1">
      <alignment horizontal="left" vertical="top" wrapText="1"/>
    </xf>
    <xf numFmtId="0" fontId="0" fillId="7" borderId="26" xfId="0" applyFont="1" applyFill="1" applyBorder="1" applyAlignment="1" applyProtection="1">
      <alignment horizontal="left" vertical="top" wrapText="1"/>
    </xf>
    <xf numFmtId="167" fontId="0" fillId="7" borderId="11" xfId="0" applyNumberFormat="1" applyFont="1" applyFill="1" applyBorder="1" applyAlignment="1" applyProtection="1">
      <alignment horizontal="left" vertical="top" wrapText="1"/>
    </xf>
    <xf numFmtId="167" fontId="0" fillId="0" borderId="11" xfId="0" applyNumberFormat="1" applyFont="1" applyFill="1" applyBorder="1" applyAlignment="1" applyProtection="1">
      <alignment horizontal="left" vertical="top" wrapText="1"/>
    </xf>
    <xf numFmtId="0" fontId="0" fillId="15" borderId="32" xfId="0" applyFill="1" applyBorder="1" applyProtection="1">
      <protection locked="0"/>
    </xf>
    <xf numFmtId="0" fontId="0" fillId="15" borderId="33" xfId="0" applyFill="1" applyBorder="1" applyProtection="1">
      <protection locked="0"/>
    </xf>
    <xf numFmtId="0" fontId="0" fillId="0" borderId="35" xfId="0" applyBorder="1" applyProtection="1">
      <protection locked="0"/>
    </xf>
    <xf numFmtId="0" fontId="0" fillId="0" borderId="4" xfId="0" applyBorder="1" applyProtection="1">
      <protection locked="0"/>
    </xf>
    <xf numFmtId="0" fontId="0" fillId="15" borderId="35" xfId="0" applyFill="1" applyBorder="1" applyProtection="1">
      <protection locked="0"/>
    </xf>
    <xf numFmtId="0" fontId="0" fillId="15" borderId="4" xfId="0" applyFill="1" applyBorder="1" applyProtection="1">
      <protection locked="0"/>
    </xf>
    <xf numFmtId="0" fontId="0" fillId="0" borderId="37" xfId="0" applyBorder="1" applyProtection="1">
      <protection locked="0"/>
    </xf>
    <xf numFmtId="0" fontId="0" fillId="0" borderId="38" xfId="0" applyBorder="1" applyProtection="1">
      <protection locked="0"/>
    </xf>
    <xf numFmtId="49" fontId="0" fillId="5" borderId="25" xfId="0" applyNumberFormat="1" applyFont="1" applyFill="1" applyBorder="1" applyAlignment="1">
      <alignment vertical="top"/>
    </xf>
    <xf numFmtId="0" fontId="24" fillId="3" borderId="11" xfId="0" applyFont="1" applyFill="1" applyBorder="1" applyAlignment="1" applyProtection="1">
      <alignment horizontal="left" wrapText="1"/>
      <protection locked="0"/>
    </xf>
    <xf numFmtId="0" fontId="24" fillId="0" borderId="11" xfId="0" applyFont="1" applyBorder="1" applyAlignment="1" applyProtection="1">
      <alignment horizontal="left" wrapText="1"/>
      <protection locked="0"/>
    </xf>
    <xf numFmtId="0" fontId="24" fillId="3" borderId="15" xfId="0" applyFont="1" applyFill="1" applyBorder="1" applyAlignment="1" applyProtection="1">
      <alignment horizontal="left" wrapText="1"/>
      <protection locked="0"/>
    </xf>
    <xf numFmtId="0" fontId="24" fillId="3" borderId="26" xfId="0" applyFont="1" applyFill="1" applyBorder="1" applyAlignment="1" applyProtection="1">
      <alignment horizontal="left" wrapText="1"/>
      <protection locked="0"/>
    </xf>
    <xf numFmtId="0" fontId="24" fillId="0" borderId="26" xfId="0" applyFont="1" applyBorder="1" applyAlignment="1" applyProtection="1">
      <alignment horizontal="left" wrapText="1"/>
      <protection locked="0"/>
    </xf>
    <xf numFmtId="0" fontId="24" fillId="3" borderId="38" xfId="0" applyFont="1" applyFill="1" applyBorder="1" applyAlignment="1" applyProtection="1">
      <alignment horizontal="left" wrapText="1"/>
      <protection locked="0"/>
    </xf>
    <xf numFmtId="0" fontId="0" fillId="0" borderId="2" xfId="0" applyBorder="1" applyAlignment="1" applyProtection="1">
      <alignment horizontal="left" wrapText="1"/>
      <protection locked="0"/>
    </xf>
    <xf numFmtId="0" fontId="0" fillId="0" borderId="11" xfId="0" applyBorder="1" applyAlignment="1" applyProtection="1">
      <alignment horizontal="left" wrapText="1"/>
      <protection locked="0"/>
    </xf>
    <xf numFmtId="0" fontId="25" fillId="0" borderId="0" xfId="0" applyFont="1" applyAlignment="1">
      <alignment horizontal="left" wrapText="1"/>
    </xf>
    <xf numFmtId="0" fontId="25" fillId="3" borderId="11" xfId="0" applyFont="1" applyFill="1" applyBorder="1" applyAlignment="1" applyProtection="1">
      <alignment horizontal="left" vertical="top" wrapText="1"/>
      <protection locked="0"/>
    </xf>
    <xf numFmtId="0" fontId="25" fillId="3" borderId="26" xfId="0" applyFont="1" applyFill="1" applyBorder="1" applyAlignment="1" applyProtection="1">
      <alignment horizontal="left" vertical="top" wrapText="1"/>
      <protection locked="0"/>
    </xf>
    <xf numFmtId="0" fontId="25" fillId="3" borderId="17" xfId="0" applyFont="1" applyFill="1" applyBorder="1" applyAlignment="1" applyProtection="1">
      <alignment horizontal="left" vertical="top" wrapText="1"/>
      <protection locked="0"/>
    </xf>
    <xf numFmtId="0" fontId="25" fillId="0" borderId="11" xfId="0" applyFont="1" applyBorder="1" applyAlignment="1" applyProtection="1">
      <alignment horizontal="left" vertical="top" wrapText="1"/>
      <protection locked="0"/>
    </xf>
    <xf numFmtId="0" fontId="25" fillId="0" borderId="26" xfId="0" applyFont="1" applyBorder="1" applyAlignment="1" applyProtection="1">
      <alignment horizontal="left" vertical="top" wrapText="1"/>
      <protection locked="0"/>
    </xf>
    <xf numFmtId="0" fontId="25" fillId="0" borderId="17" xfId="0" applyFont="1" applyBorder="1" applyAlignment="1" applyProtection="1">
      <alignment horizontal="left" vertical="top" wrapText="1"/>
      <protection locked="0"/>
    </xf>
    <xf numFmtId="0" fontId="25" fillId="3" borderId="15" xfId="0" applyFont="1" applyFill="1" applyBorder="1" applyAlignment="1" applyProtection="1">
      <alignment horizontal="left" vertical="top" wrapText="1"/>
      <protection locked="0"/>
    </xf>
    <xf numFmtId="0" fontId="25" fillId="3" borderId="38" xfId="0" applyFont="1" applyFill="1" applyBorder="1" applyAlignment="1" applyProtection="1">
      <alignment horizontal="left" vertical="top" wrapText="1"/>
      <protection locked="0"/>
    </xf>
    <xf numFmtId="0" fontId="25" fillId="3" borderId="18" xfId="0" applyFont="1" applyFill="1" applyBorder="1" applyAlignment="1" applyProtection="1">
      <alignment horizontal="left" vertical="top" wrapText="1"/>
      <protection locked="0"/>
    </xf>
    <xf numFmtId="0" fontId="22" fillId="0" borderId="11" xfId="0" applyFont="1" applyFill="1" applyBorder="1" applyAlignment="1" applyProtection="1">
      <alignment horizontal="left" vertical="top" wrapText="1"/>
      <protection locked="0"/>
    </xf>
    <xf numFmtId="0" fontId="25" fillId="3" borderId="11" xfId="0" applyFont="1" applyFill="1" applyBorder="1" applyAlignment="1" applyProtection="1">
      <alignment horizontal="left" vertical="top"/>
      <protection locked="0"/>
    </xf>
    <xf numFmtId="0" fontId="25" fillId="3" borderId="26" xfId="0" applyFont="1" applyFill="1" applyBorder="1" applyAlignment="1" applyProtection="1">
      <alignment horizontal="left" vertical="top"/>
      <protection locked="0"/>
    </xf>
    <xf numFmtId="0" fontId="25" fillId="0" borderId="11" xfId="0" applyFont="1" applyBorder="1" applyAlignment="1" applyProtection="1">
      <alignment horizontal="left" vertical="top"/>
      <protection locked="0"/>
    </xf>
    <xf numFmtId="0" fontId="25" fillId="0" borderId="26" xfId="0" applyFont="1" applyBorder="1" applyAlignment="1" applyProtection="1">
      <alignment horizontal="left" vertical="top"/>
      <protection locked="0"/>
    </xf>
    <xf numFmtId="0" fontId="25" fillId="3" borderId="15" xfId="0" applyFont="1" applyFill="1" applyBorder="1" applyAlignment="1" applyProtection="1">
      <alignment horizontal="left" vertical="top"/>
      <protection locked="0"/>
    </xf>
    <xf numFmtId="0" fontId="25" fillId="3" borderId="38" xfId="0" applyFont="1" applyFill="1" applyBorder="1" applyAlignment="1" applyProtection="1">
      <alignment horizontal="left" vertical="top"/>
      <protection locked="0"/>
    </xf>
    <xf numFmtId="14" fontId="0" fillId="3" borderId="4" xfId="0" applyNumberFormat="1" applyFill="1" applyBorder="1" applyAlignment="1">
      <alignment wrapText="1"/>
    </xf>
    <xf numFmtId="14" fontId="0" fillId="0" borderId="4" xfId="0" applyNumberFormat="1" applyBorder="1" applyAlignment="1">
      <alignment wrapText="1"/>
    </xf>
  </cellXfs>
  <cellStyles count="2">
    <cellStyle name="Normal" xfId="0" builtinId="0"/>
    <cellStyle name="Percent" xfId="1" builtinId="5"/>
  </cellStyles>
  <dxfs count="103">
    <dxf>
      <font>
        <b val="0"/>
        <i val="0"/>
        <strike val="0"/>
        <condense val="0"/>
        <extend val="0"/>
        <outline val="0"/>
        <shadow val="0"/>
        <u val="none"/>
        <vertAlign val="baseline"/>
        <sz val="11"/>
        <color rgb="FF0070C0"/>
        <name val="Calibri"/>
        <scheme val="minor"/>
      </font>
      <fill>
        <patternFill patternType="solid">
          <fgColor theme="0" tint="-0.14999847407452621"/>
          <bgColor theme="0" tint="-0.14999847407452621"/>
        </patternFill>
      </fill>
      <alignment horizontal="left"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alignment horizontal="general" vertical="bottom" textRotation="0" wrapText="1" indent="0" justifyLastLine="0" shrinkToFit="0" readingOrder="0"/>
      <border diagonalUp="0" diagonalDown="0">
        <left/>
        <right/>
        <top style="thin">
          <color indexed="64"/>
        </top>
        <bottom/>
        <vertical/>
        <horizontal/>
      </border>
      <protection locked="0" hidden="0"/>
    </dxf>
    <dxf>
      <border outline="0">
        <left style="medium">
          <color indexed="64"/>
        </left>
        <right style="medium">
          <color indexed="64"/>
        </right>
        <top style="medium">
          <color indexed="64"/>
        </top>
        <bottom style="medium">
          <color indexed="64"/>
        </bottom>
      </border>
    </dxf>
    <dxf>
      <font>
        <b/>
        <i val="0"/>
        <strike val="0"/>
        <condense val="0"/>
        <extend val="0"/>
        <outline val="0"/>
        <shadow val="0"/>
        <u val="none"/>
        <vertAlign val="baseline"/>
        <sz val="11"/>
        <color rgb="FF000000"/>
        <name val="Calibri"/>
        <scheme val="minor"/>
      </font>
      <alignment horizontal="center" vertical="bottom" textRotation="0" wrapText="1" indent="0" justifyLastLine="0" shrinkToFit="0" readingOrder="0"/>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numFmt numFmtId="14" formatCode="0.00%"/>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numFmt numFmtId="2" formatCode="0.00"/>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family val="2"/>
        <scheme val="minor"/>
      </font>
      <fill>
        <patternFill patternType="solid">
          <fgColor indexed="64"/>
          <bgColor theme="5" tint="0.79998168889431442"/>
        </patternFill>
      </fill>
      <alignment horizontal="general" vertical="top" textRotation="0" wrapText="1" indent="0" justifyLastLine="0" shrinkToFit="0" readingOrder="0"/>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alignment horizontal="general" vertical="bottom" textRotation="0" wrapText="1" indent="0" justifyLastLine="0" shrinkToFit="0" readingOrder="0"/>
      <border diagonalUp="0" diagonalDown="0">
        <left style="thin">
          <color indexed="64"/>
        </left>
        <right style="thin">
          <color indexed="64"/>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alignment horizontal="general" vertical="bottom" textRotation="0" wrapText="1" indent="0" justifyLastLine="0" shrinkToFit="0" readingOrder="0"/>
      <border diagonalUp="0" diagonalDown="0">
        <left/>
        <right style="thin">
          <color indexed="64"/>
        </right>
        <top style="thin">
          <color indexed="64"/>
        </top>
        <bottom/>
        <vertical/>
        <horizontal/>
      </border>
      <protection locked="1" hidden="0"/>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protection locked="1" hidden="0"/>
    </dxf>
    <dxf>
      <font>
        <b/>
        <i val="0"/>
        <strike val="0"/>
        <condense val="0"/>
        <extend val="0"/>
        <outline val="0"/>
        <shadow val="0"/>
        <u val="none"/>
        <vertAlign val="baseline"/>
        <sz val="11"/>
        <color rgb="FF000000"/>
        <name val="Calibri"/>
        <scheme val="minor"/>
      </font>
      <alignment horizontal="center" vertical="bottom" textRotation="0" wrapText="1" indent="0" justifyLastLine="0" shrinkToFit="0" readingOrder="0"/>
      <protection locked="1"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7" formatCode="h:mm;@"/>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6" formatCode="m/d/yyyy;@"/>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7" formatCode="h:mm;@"/>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6" formatCode="m/d/yyyy;@"/>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border diagonalUp="0" diagonalDown="0">
        <left/>
        <right/>
        <top style="thin">
          <color indexed="64"/>
        </top>
        <bottom/>
        <vertical/>
        <horizontal/>
      </border>
    </dxf>
    <dxf>
      <border outline="0">
        <left style="medium">
          <color rgb="FF000000"/>
        </left>
        <right style="thin">
          <color rgb="FF000000"/>
        </right>
        <top style="medium">
          <color rgb="FF000000"/>
        </top>
        <bottom style="medium">
          <color rgb="FF000000"/>
        </bottom>
      </border>
    </dxf>
    <dxf>
      <font>
        <b val="0"/>
        <i val="0"/>
        <strike val="0"/>
        <condense val="0"/>
        <extend val="0"/>
        <outline val="0"/>
        <shadow val="0"/>
        <u val="none"/>
        <vertAlign val="baseline"/>
        <sz val="11"/>
        <color theme="1"/>
        <name val="Calibri"/>
        <scheme val="minor"/>
      </font>
      <alignment horizontal="general" vertical="bottom" textRotation="0" wrapText="1" indent="0" justifyLastLine="0" shrinkToFit="0" readingOrder="0"/>
    </dxf>
    <dxf>
      <font>
        <b/>
        <i val="0"/>
        <strike val="0"/>
        <condense val="0"/>
        <extend val="0"/>
        <outline val="0"/>
        <shadow val="0"/>
        <u val="none"/>
        <vertAlign val="baseline"/>
        <sz val="11"/>
        <color rgb="FF000000"/>
        <name val="Calibri"/>
        <scheme val="minor"/>
      </font>
      <alignment horizontal="center" vertical="bottom" textRotation="0" wrapText="1" indent="0" justifyLastLine="0" shrinkToFit="0" readingOrder="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style="thin">
          <color indexed="64"/>
        </left>
        <right/>
        <top style="thin">
          <color indexed="64"/>
        </top>
        <bottom/>
        <vertical/>
        <horizontal/>
      </border>
      <protection locked="1" hidden="0"/>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border diagonalUp="0" diagonalDown="0">
        <left/>
        <right/>
        <top style="thin">
          <color indexed="64"/>
        </top>
        <bottom/>
        <vertical/>
        <horizontal/>
      </border>
      <protection locked="1" hidden="0"/>
    </dxf>
    <dxf>
      <border outline="0">
        <left style="medium">
          <color indexed="64"/>
        </left>
        <right style="medium">
          <color indexed="64"/>
        </right>
        <top style="medium">
          <color indexed="64"/>
        </top>
        <bottom style="thin">
          <color auto="1"/>
        </bottom>
      </border>
    </dxf>
    <dxf>
      <font>
        <b val="0"/>
        <i val="0"/>
        <strike val="0"/>
        <condense val="0"/>
        <extend val="0"/>
        <outline val="0"/>
        <shadow val="0"/>
        <u val="none"/>
        <vertAlign val="baseline"/>
        <sz val="11"/>
        <color theme="1"/>
        <name val="Calibri"/>
        <scheme val="minor"/>
      </font>
      <fill>
        <patternFill patternType="solid">
          <fgColor indexed="64"/>
          <bgColor theme="5" tint="0.79998168889431442"/>
        </patternFill>
      </fill>
      <protection locked="1" hidden="0"/>
    </dxf>
    <dxf>
      <font>
        <b/>
        <i val="0"/>
        <strike val="0"/>
        <condense val="0"/>
        <extend val="0"/>
        <outline val="0"/>
        <shadow val="0"/>
        <u val="none"/>
        <vertAlign val="baseline"/>
        <sz val="11"/>
        <color rgb="FF000000"/>
        <name val="Calibri"/>
        <scheme val="minor"/>
      </font>
      <alignment horizontal="center" vertical="bottom" textRotation="0" wrapText="1" indent="0" justifyLastLine="0" shrinkToFit="0" readingOrder="0"/>
      <protection locked="1" hidden="0"/>
    </dxf>
    <dxf>
      <font>
        <b val="0"/>
        <i val="0"/>
        <strike val="0"/>
        <condense val="0"/>
        <extend val="0"/>
        <outline val="0"/>
        <shadow val="0"/>
        <u val="none"/>
        <vertAlign val="baseline"/>
        <sz val="11"/>
        <color theme="1"/>
        <name val="Calibri"/>
        <scheme val="minor"/>
      </font>
      <protection locked="0" hidden="0"/>
    </dxf>
    <dxf>
      <font>
        <b val="0"/>
        <i val="0"/>
        <strike val="0"/>
        <condense val="0"/>
        <extend val="0"/>
        <outline val="0"/>
        <shadow val="0"/>
        <u val="none"/>
        <vertAlign val="baseline"/>
        <sz val="11"/>
        <color theme="1"/>
        <name val="Calibri"/>
        <family val="2"/>
        <scheme val="minor"/>
      </font>
      <numFmt numFmtId="167" formatCode="h:mm;@"/>
      <fill>
        <patternFill patternType="none">
          <fgColor indexed="64"/>
          <bgColor indexed="65"/>
        </patternFill>
      </fill>
      <alignment horizontal="left"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67" formatCode="h:mm;@"/>
      <alignment horizontal="general" vertical="bottom"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2" formatCode="0.00"/>
      <fill>
        <patternFill patternType="solid">
          <fgColor indexed="64"/>
          <bgColor theme="5" tint="0.79998168889431442"/>
        </patternFill>
      </fill>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7" formatCode="h:mm;@"/>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9" formatCode="m/d/yyyy"/>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67" formatCode="h:mm;@"/>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66" formatCode="m/d/yyyy;@"/>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right/>
        <top style="thin">
          <color indexed="64"/>
        </top>
        <bottom/>
        <vertical/>
        <horizontal/>
      </border>
      <protection locked="0" hidden="0"/>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1"/>
        <color theme="1"/>
        <name val="Calibri"/>
        <scheme val="minor"/>
      </font>
      <protection locked="0" hidden="0"/>
    </dxf>
    <dxf>
      <font>
        <b/>
        <i val="0"/>
        <strike val="0"/>
        <condense val="0"/>
        <extend val="0"/>
        <outline val="0"/>
        <shadow val="0"/>
        <u val="none"/>
        <vertAlign val="baseline"/>
        <sz val="11"/>
        <color rgb="FF000000"/>
        <name val="Calibri"/>
        <scheme val="minor"/>
      </font>
      <alignment horizontal="center" vertical="bottom" textRotation="0" wrapText="1" indent="0" justifyLastLine="0" shrinkToFit="0" readingOrder="0"/>
    </dxf>
    <dxf>
      <font>
        <b val="0"/>
        <i val="0"/>
        <strike val="0"/>
        <condense val="0"/>
        <extend val="0"/>
        <outline val="0"/>
        <shadow val="0"/>
        <u val="none"/>
        <vertAlign val="baseline"/>
        <sz val="11"/>
        <color theme="1"/>
        <name val="Calibri"/>
        <scheme val="minor"/>
      </font>
      <numFmt numFmtId="167" formatCode="h:mm;@"/>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9" formatCode="m/d/yyyy"/>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7" formatCode="h:mm;@"/>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numFmt numFmtId="166" formatCode="m/d/yyyy;@"/>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bottom" textRotation="0" wrapText="1"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theme="1"/>
        <name val="Calibri"/>
        <scheme val="minor"/>
      </font>
      <border diagonalUp="0" diagonalDown="0">
        <left/>
        <right/>
        <top style="thin">
          <color indexed="64"/>
        </top>
        <bottom/>
        <vertical/>
        <horizontal/>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1"/>
        <color theme="1"/>
        <name val="Calibri"/>
        <scheme val="minor"/>
      </font>
    </dxf>
    <dxf>
      <font>
        <b/>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libri"/>
        <scheme val="minor"/>
      </font>
      <numFmt numFmtId="166" formatCode="m/d/yyyy;@"/>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general" vertical="top" textRotation="0" wrapText="0" indent="0" justifyLastLine="0" shrinkToFit="0" readingOrder="0"/>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right/>
        <top style="thin">
          <color indexed="64"/>
        </top>
        <bottom/>
        <vertical/>
        <horizontal/>
      </border>
      <protection locked="0" hidden="0"/>
    </dxf>
    <dxf>
      <border outline="0">
        <left style="medium">
          <color indexed="64"/>
        </left>
        <right style="thin">
          <color indexed="64"/>
        </right>
        <top style="medium">
          <color indexed="64"/>
        </top>
        <bottom style="medium">
          <color indexed="64"/>
        </bottom>
      </border>
    </dxf>
    <dxf>
      <font>
        <b/>
        <i val="0"/>
        <strike val="0"/>
        <condense val="0"/>
        <extend val="0"/>
        <outline val="0"/>
        <shadow val="0"/>
        <u val="none"/>
        <vertAlign val="baseline"/>
        <sz val="11"/>
        <color rgb="FF000000"/>
        <name val="Calibri"/>
        <scheme val="minor"/>
      </font>
      <alignment horizontal="center" vertical="bottom" textRotation="0" wrapText="1" indent="0" justifyLastLine="0" shrinkToFit="0" readingOrder="0"/>
    </dxf>
    <dxf>
      <font>
        <b val="0"/>
        <i val="0"/>
        <strike val="0"/>
        <condense val="0"/>
        <extend val="0"/>
        <outline val="0"/>
        <shadow val="0"/>
        <u val="none"/>
        <vertAlign val="baseline"/>
        <sz val="11"/>
        <color theme="1"/>
        <name val="Calibri"/>
        <scheme val="minor"/>
      </font>
      <numFmt numFmtId="166" formatCode="m/d/yyyy;@"/>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border diagonalUp="0" diagonalDown="0">
        <left/>
        <right/>
        <top style="thin">
          <color indexed="64"/>
        </top>
        <bottom/>
        <vertical/>
        <horizontal/>
      </border>
      <protection locked="0" hidden="0"/>
    </dxf>
    <dxf>
      <border diagonalUp="0" diagonalDown="0">
        <left style="medium">
          <color rgb="FF000000"/>
        </left>
        <right style="medium">
          <color rgb="FF000000"/>
        </right>
        <top style="medium">
          <color rgb="FF000000"/>
        </top>
        <bottom style="medium">
          <color rgb="FF000000"/>
        </bottom>
      </border>
    </dxf>
    <dxf>
      <font>
        <b/>
        <i val="0"/>
        <strike val="0"/>
        <condense val="0"/>
        <extend val="0"/>
        <outline val="0"/>
        <shadow val="0"/>
        <u val="none"/>
        <vertAlign val="baseline"/>
        <sz val="11"/>
        <color rgb="FF000000"/>
        <name val="Calibri"/>
        <scheme val="minor"/>
      </font>
      <alignment horizontal="center" vertical="bottom" textRotation="0" wrapText="1" indent="0" justifyLastLine="0" shrinkToFit="0" readingOrder="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66" formatCode="m/d/yyyy;@"/>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66" formatCode="m/d/yyyy;@"/>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numFmt numFmtId="165" formatCode="00000"/>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style="thin">
          <color indexed="64"/>
        </left>
        <right/>
        <top style="thin">
          <color indexed="64"/>
        </top>
        <bottom/>
        <vertical/>
        <horizontal/>
      </border>
      <protection locked="0" hidden="0"/>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border diagonalUp="0" diagonalDown="0">
        <left/>
        <right/>
        <top style="thin">
          <color indexed="64"/>
        </top>
        <bottom/>
        <vertical/>
        <horizontal/>
      </border>
      <protection locked="0" hidden="0"/>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11"/>
        <color theme="1"/>
        <name val="Calibri"/>
        <scheme val="minor"/>
      </font>
      <fill>
        <patternFill patternType="solid">
          <fgColor theme="0" tint="-0.14999847407452621"/>
          <bgColor theme="0" tint="-0.14999847407452621"/>
        </patternFill>
      </fill>
      <protection locked="0" hidden="0"/>
    </dxf>
    <dxf>
      <font>
        <b/>
        <i val="0"/>
        <strike val="0"/>
        <condense val="0"/>
        <extend val="0"/>
        <outline val="0"/>
        <shadow val="0"/>
        <u val="none"/>
        <vertAlign val="baseline"/>
        <sz val="11"/>
        <color rgb="FF000000"/>
        <name val="Calibri"/>
        <scheme val="minor"/>
      </font>
      <alignment horizontal="center"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8646795</xdr:colOff>
      <xdr:row>13</xdr:row>
      <xdr:rowOff>506730</xdr:rowOff>
    </xdr:from>
    <xdr:to>
      <xdr:col>1</xdr:col>
      <xdr:colOff>9504045</xdr:colOff>
      <xdr:row>13</xdr:row>
      <xdr:rowOff>1173480</xdr:rowOff>
    </xdr:to>
    <xdr:pic>
      <xdr:nvPicPr>
        <xdr:cNvPr id="2" name="Picture 1" descr="Trangle containing an excalation poitnt to draw attentio to text in this cell (B9)" title="Attention Triangle">
          <a:extLst>
            <a:ext uri="{FF2B5EF4-FFF2-40B4-BE49-F238E27FC236}">
              <a16:creationId xmlns:a16="http://schemas.microsoft.com/office/drawing/2014/main" id="{9D42EB61-FACC-4C3D-8DBF-06866B507F71}"/>
            </a:ext>
          </a:extLst>
        </xdr:cNvPr>
        <xdr:cNvPicPr/>
      </xdr:nvPicPr>
      <xdr:blipFill>
        <a:blip xmlns:r="http://schemas.openxmlformats.org/officeDocument/2006/relationships" r:embed="rId1"/>
        <a:stretch>
          <a:fillRect/>
        </a:stretch>
      </xdr:blipFill>
      <xdr:spPr>
        <a:xfrm>
          <a:off x="8646795" y="4907280"/>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12:N33" totalsRowShown="0" headerRowDxfId="102" dataDxfId="101" tableBorderDxfId="100">
  <autoFilter ref="B12:N33" xr:uid="{00000000-0009-0000-0100-000001000000}"/>
  <tableColumns count="13">
    <tableColumn id="1" xr3:uid="{00000000-0010-0000-0000-000001000000}" name="Company Record No._x000a_(Field value will automatically generate if a value is not entered.)" dataDxfId="99">
      <calculatedColumnFormula>IF(C13="","",MAX($B12:B$23)+1)</calculatedColumnFormula>
    </tableColumn>
    <tableColumn id="2" xr3:uid="{00000000-0010-0000-0000-000002000000}" name="Company Name_x000a_(§63.9050(c)(1), §63.10(e)(3)(vi)(A))" dataDxfId="98"/>
    <tableColumn id="3" xr3:uid="{00000000-0010-0000-0000-000003000000}" name="Address_x000a_(§63.9050(c)(1), §63.10(e)(3)(vi)(A))" dataDxfId="97"/>
    <tableColumn id="4" xr3:uid="{00000000-0010-0000-0000-000004000000}" name="Address 2_x000a_(§63.9050(c)(1), §63.10(e)(3)(vi)(A))" dataDxfId="96"/>
    <tableColumn id="5" xr3:uid="{00000000-0010-0000-0000-000005000000}" name="City_x000a_(§63.9050(c)(1), §63.10(e)(3)(vi)(A))" dataDxfId="95"/>
    <tableColumn id="6" xr3:uid="{00000000-0010-0000-0000-000006000000}" name="County_x000a_(§63.9050(c)(1), §63.10(e)(3)(vi)(A))" dataDxfId="94"/>
    <tableColumn id="7" xr3:uid="{00000000-0010-0000-0000-000007000000}" name="State Abbreviation_x000a_(§63.9050(c)(1), §63.10(e)(3)(vi)(A))_x000a_(Select from dropdown)" dataDxfId="93"/>
    <tableColumn id="8" xr3:uid="{00000000-0010-0000-0000-000008000000}" name="Zip Code_x000a_(§63.9050(c)(1), §63.10(e)(3)(vi)(A))" dataDxfId="92"/>
    <tableColumn id="9" xr3:uid="{00000000-0010-0000-0000-000009000000}" name="Responsible Agency Facility ID _x000a_(State Facility Identifier)" dataDxfId="91"/>
    <tableColumn id="11" xr3:uid="{00000000-0010-0000-0000-00000B000000}" name="Beginning Date of Reporting Period _x000a_(§63.9050(c)(3), §63.10(e)(3)(vi)(C))" dataDxfId="90"/>
    <tableColumn id="12" xr3:uid="{00000000-0010-0000-0000-00000C000000}" name="Ending Date of Reporting Period_x000a_(§63.9050(c)(3), §63.10(e)(3)(vi)(C))" dataDxfId="89"/>
    <tableColumn id="13" xr3:uid="{00000000-0010-0000-0000-00000D000000}" name="Please enter any additional information." dataDxfId="88"/>
    <tableColumn id="14" xr3:uid="{00000000-0010-0000-0000-00000E000000}" name="Enter associated file name reference. " dataDxfId="87"/>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6C405A0-E45D-41CC-B172-C73FD6035095}" name="Table33" displayName="Table33" ref="B12:F100" totalsRowShown="0" headerRowDxfId="86" tableBorderDxfId="85">
  <autoFilter ref="B12:F100" xr:uid="{00000000-0009-0000-0100-000003000000}"/>
  <tableColumns count="5">
    <tableColumn id="1" xr3:uid="{EA1FD111-43F0-4C26-9D98-1866E6BCAE1E}" name="Company Record No._x000a_(Select from dropdown)" dataDxfId="84"/>
    <tableColumn id="2" xr3:uid="{F4A303FA-C27B-4DFB-9DC4-AE87EBD1258D}" name="Brief Description of the Process Unit_x000a_(§63.9050(d)(8)), §63.10(e)(3)(vi)(D))" dataDxfId="83"/>
    <tableColumn id="3" xr3:uid="{3E8E8076-A2CC-4F32-8999-606EA62044F2}" name="Process Unit Short-Hand Name" dataDxfId="82"/>
    <tableColumn id="4" xr3:uid="{F42A7AE0-FFD6-475E-B67F-F4F7987B9FD3}" name="Total Affected Source_x000a_Operating Time _x000a_(hours)_x000a_(§63.10(c)(13),_x000a_§63.10(e)(3)(vi)(H))" dataDxfId="81"/>
    <tableColumn id="5" xr3:uid="{95C01326-045C-4859-9527-1B39FF460396}" name="Hazardous Air Pollutants Monitored at Affected Source_x000a_(§63.10(e)(3)(vi)(B))"/>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3" displayName="Table3" ref="B12:F100" totalsRowShown="0" headerRowDxfId="80" tableBorderDxfId="79">
  <autoFilter ref="B12:F100" xr:uid="{00000000-0009-0000-0100-000003000000}"/>
  <tableColumns count="5">
    <tableColumn id="1" xr3:uid="{00000000-0010-0000-0200-000001000000}" name="Company Record No._x000a_(Autocompleted)" dataDxfId="78"/>
    <tableColumn id="2" xr3:uid="{00000000-0010-0000-0200-000002000000}" name="Process Unit Short-Hand Name_x000a_(Autocompleted)" dataDxfId="77"/>
    <tableColumn id="5" xr3:uid="{5C04214F-DAF9-4CE0-8624-52723EAEC0F9}" name="Company Record No. and Process Unit Short-Hand Name_x000a_(Select from Dropdown)" dataDxfId="76"/>
    <tableColumn id="3" xr3:uid="{00000000-0010-0000-0200-000003000000}" name="CMS Manufacturer and Model Number_x000a_(§63.10(e)(3)(vi)(F))" dataDxfId="75"/>
    <tableColumn id="4" xr3:uid="{00000000-0010-0000-0200-000004000000}" name="Date of Last CMS_x000a_Certification or Audit_x000a_(§63.10(e)(3)(vi)(G))" dataDxfId="74"/>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e4" displayName="Table4" ref="B12:I500" totalsRowShown="0" headerRowDxfId="73" dataDxfId="72" tableBorderDxfId="71">
  <autoFilter ref="B12:I500" xr:uid="{00000000-0009-0000-0100-000004000000}"/>
  <tableColumns count="8">
    <tableColumn id="1" xr3:uid="{00000000-0010-0000-0300-000001000000}" name="Company Record No._x000a_(Autocompleted)" dataDxfId="70"/>
    <tableColumn id="2" xr3:uid="{00000000-0010-0000-0300-000002000000}" name="Brief Description of the Process Units_x000a_(§63.9050(d)(8))_x000a_(Autocompleted)" dataDxfId="69"/>
    <tableColumn id="3" xr3:uid="{00000000-0010-0000-0300-000003000000}" name="CMS Manufacturer and Model Number_x000a_(§63.10(e)(3)(vi)(F))_x000a_(Autocompleted)" dataDxfId="68"/>
    <tableColumn id="8" xr3:uid="{AB120F9E-889F-4E2F-AEBA-FCD5A996256A}" name="Company Record No., Process Unit Short-Hand Name &amp; CMS Manufacturer and Model Number_x000a_(Select from Dropdown)" dataDxfId="67"/>
    <tableColumn id="4" xr3:uid="{00000000-0010-0000-0300-000004000000}" name="Starting Date Malfunction_x000a_(§63.9050(d)(1))" dataDxfId="66"/>
    <tableColumn id="5" xr3:uid="{00000000-0010-0000-0300-000005000000}" name="Starting Time Malfunction_x000a_(§63.9050(d)(1))" dataDxfId="65"/>
    <tableColumn id="6" xr3:uid="{00000000-0010-0000-0300-000006000000}" name="Ending Date Malfunction_x000a_(§63.9050(d)(1))" dataDxfId="64"/>
    <tableColumn id="7" xr3:uid="{00000000-0010-0000-0300-000007000000}" name="Ending Time Malfunction_x000a_(§63.9050(d)(1))" dataDxfId="63"/>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e5" displayName="Table5" ref="B12:N500" totalsRowShown="0" headerRowDxfId="62" dataDxfId="61" tableBorderDxfId="60">
  <autoFilter ref="B12:N500" xr:uid="{00000000-0009-0000-0100-000005000000}"/>
  <tableColumns count="13">
    <tableColumn id="1" xr3:uid="{00000000-0010-0000-0400-000001000000}" name="Company Record No._x000a_(Autocompleted)" dataDxfId="59"/>
    <tableColumn id="2" xr3:uid="{00000000-0010-0000-0400-000002000000}" name="Brief Description of the Process Units_x000a_(§63.9050(d)(8))_x000a_(Autocompleted)" dataDxfId="58"/>
    <tableColumn id="3" xr3:uid="{00000000-0010-0000-0400-000003000000}" name="CMS Manufacturer and Model Number_x000a_(§63.10(e)(3)(vi)(F))_x000a_(Autocompleted)" dataDxfId="57"/>
    <tableColumn id="12" xr3:uid="{1C52FED1-4715-4332-B7CC-A672EDE27956}" name="Company Record No., Process Unit Short-Hand Name &amp; CMS Manufacturer and Model Number_x000a_(Select from Dropdown)" dataDxfId="56"/>
    <tableColumn id="4" xr3:uid="{00000000-0010-0000-0400-000004000000}" name="CMS Inoperative or _x000a_Out of Control_x000a_(Select from dropdown)" dataDxfId="55"/>
    <tableColumn id="5" xr3:uid="{00000000-0010-0000-0400-000005000000}" name="Starting Date CMS _x000a_Inoperative or Out of Control_x000a_(§63.10(c)(5), §63.9050(d)(2) or (3))" dataDxfId="54"/>
    <tableColumn id="6" xr3:uid="{00000000-0010-0000-0400-000006000000}" name="Starting Time CMS Inoperative or Out of Control_x000a_(§63.10(c)(5), §63.9050(d)(2) or (3))" dataDxfId="53"/>
    <tableColumn id="7" xr3:uid="{00000000-0010-0000-0400-000007000000}" name="Ending Date CMS _x000a_Inoperative or Out of Control_x000a_(§63.10(c)(5), §63.9050(d)(2) or (3))" dataDxfId="52"/>
    <tableColumn id="8" xr3:uid="{00000000-0010-0000-0400-000008000000}" name="Ending Time CMS Inoperative or Out of Control_x000a_(§63.10(c)(5), _x000a_§63.9050(d)(2) or (3))" dataDxfId="51"/>
    <tableColumn id="9" xr3:uid="{00000000-0010-0000-0400-000009000000}" name="Duration CMS Inoperative _x000a_or Out of Control (hours)_x000a_(§63.10(c)(5), §63.9050(d)(2) or (3))_x000a_(Calculated Value)" dataDxfId="50">
      <calculatedColumnFormula>IF(J13="","",(VALUE(TEXT(I13,"m/dd/yy ")&amp;TEXT(J13,"hh:mm:ss"))-(VALUE(TEXT(G13,"m/dd/yy ")&amp;TEXT(H13,"hh:mm:ss"))))*24)</calculatedColumnFormula>
    </tableColumn>
    <tableColumn id="10" xr3:uid="{00000000-0010-0000-0400-00000A000000}" name="Corrective Action or Preventative Measures Adopted if Inoperative or Out of Control_x000a_(§63.8(c)(8), §63.10(c)(11))" dataDxfId="49"/>
    <tableColumn id="13" xr3:uid="{27FECD54-61CE-435F-8C38-CCDA339A8074}" name="Nature of Malfunction and of Any Repairs or Adjustments to the Inoperative or Out of Control CMS_x000a_(§63.10(c)(10), §63.10(c)(12))" dataDxfId="48"/>
    <tableColumn id="11" xr3:uid="{3389DC38-F622-4B0B-81BB-C6314F2D5EAF}" name="Cause of CMS Being_x000a_ Inoperative or Out of Control_x000a_(§63.10(c)(10), §63.10(e)(3)(vi)(J))_x000a_(Select from Dropdown)" dataDxfId="47"/>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able6" displayName="Table6" ref="B12:L100" totalsRowShown="0" headerRowDxfId="46" dataDxfId="45" tableBorderDxfId="44">
  <autoFilter ref="B12:L100" xr:uid="{00000000-0009-0000-0100-000006000000}"/>
  <tableColumns count="11">
    <tableColumn id="1" xr3:uid="{00000000-0010-0000-0500-000001000000}" name="Company Record No._x000a_(Autocompleted)" dataDxfId="43"/>
    <tableColumn id="2" xr3:uid="{00000000-0010-0000-0500-000002000000}" name="Brief Description of the Process Units_x000a_(§63.9050(d)(8))_x000a_(Autocompleted)" dataDxfId="42"/>
    <tableColumn id="3" xr3:uid="{00000000-0010-0000-0500-000003000000}" name="CMS Manufacturer and Model Number_x000a_(§63.10(e)(3)(vi)(F))_x000a_(Autocompleted)" dataDxfId="41"/>
    <tableColumn id="4" xr3:uid="{00000000-0010-0000-0500-000004000000}" name="Total Affected Source_x000a_Operating Time _x000a_(hours)_x000a_(§63.10(e)(3)(vi)(H))_x000a_(Autocompleted)" dataDxfId="40"/>
    <tableColumn id="5" xr3:uid="{00000000-0010-0000-0500-000005000000}" name="Total Duration of_x000a_ CMS Downtime (hours) _x000a_(§63.10(e)(3)(vi)(J) and §63.9050(d)(7))_x000a_(Calculated Value)" dataDxfId="39">
      <calculatedColumnFormula>IF($E22="","",SUMIFS(CMS_Inoperative_OoC!$K$24:$K$5400,CMS_Inoperative_OoC!$B$24:$B$5400,B22,CMS_Inoperative_OoC!$C$24:$C$5400,C22,CMS_Inoperative_OoC!$D$24:$D$5400,D22))</calculatedColumnFormula>
    </tableColumn>
    <tableColumn id="6" xr3:uid="{00000000-0010-0000-0500-000006000000}" name="Total Duration of_x000a_ CMS Downtime as_x000a_ a percent of Total_x000a_ Emission Unit Operating Time_x000a_(§63.10(e)(3)(vi)(J) and §63.9050(d)(7))_x000a_(Calculated Value)" dataDxfId="38">
      <calculatedColumnFormula>IF($E22="","",IF(F22=0,"N/A",F22/$E22))</calculatedColumnFormula>
    </tableColumn>
    <tableColumn id="7" xr3:uid="{F0BD40E6-751A-4DAE-993E-6A6F238E5488}" name="Total Duration of_x000a_ CMS Downtime Due_x000a_ to Monitoring Equipment_x000a_ Malfunctions (hours)   _x000a_(§63.10(e)(3)(vi)(J))_x000a_(Calculated Value)" dataDxfId="37"/>
    <tableColumn id="8" xr3:uid="{34006B4D-108E-4732-B903-CA1085691BB6}" name="Total Duration of_x000a_ CMS Downtime_x000a_ Due to Nonmonitoring Equipment Malfunctions (hours)  _x000a_(§63.10(e)(3)(vi)(J))_x000a_(Calculated Value)" dataDxfId="36"/>
    <tableColumn id="9" xr3:uid="{81C7CA74-A284-4D40-9E27-F69C74DF9A8E}" name="Total Duration of_x000a_ CMS Downtime_x000a_ Due to Quality Assurance/Quality Control Calibrations (hours)  _x000a_(§63.10(e)(3)(vi)(J))_x000a_(Calculated Value)" dataDxfId="35"/>
    <tableColumn id="10" xr3:uid="{F9806ED6-2280-4E3B-A288-E46D883AB218}" name="Total Duration of _x000a_CMS Downtime _x000a_Due to Other Known _x000a_Causes (hours)   _x000a_(§63.10(e)(3)(vi)(J))_x000a_(Calculated Value)" dataDxfId="34"/>
    <tableColumn id="11" xr3:uid="{0FAB026E-5BBE-48A4-A82A-16065100849B}" name="Total Duration of_x000a_ CMS Downtime _x000a_Due to Other Unknown_x000a_ Causes (hours)   _x000a_(§63.10(e)(3)(vi)(J))_x000a_(Calculated Value)" dataDxfId="33"/>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able7" displayName="Table7" ref="B12:L500" totalsRowShown="0" headerRowDxfId="32" dataDxfId="31" tableBorderDxfId="30">
  <autoFilter ref="B12:L500" xr:uid="{00000000-0009-0000-0100-000007000000}"/>
  <tableColumns count="11">
    <tableColumn id="1" xr3:uid="{00000000-0010-0000-0600-000001000000}" name="Company Record No. _x000a_(Autocompleted)" dataDxfId="29"/>
    <tableColumn id="2" xr3:uid="{00000000-0010-0000-0600-000002000000}" name="Brief Description of the Process Units_x000a_(§63.9050(d)(8))_x000a_(Autocompleted)" dataDxfId="28"/>
    <tableColumn id="11" xr3:uid="{78A9078B-3027-4F0A-B502-D6A3643D90F9}" name="Company Record No. and Process Unit Short-Hand Name_x000a_(Select from Dropdown)" dataDxfId="27"/>
    <tableColumn id="4" xr3:uid="{00000000-0010-0000-0600-000004000000}" name="Type of Operating Period_x000a_(§63.9050(d)(4))_x000a_(Select from Dropdown)" dataDxfId="26"/>
    <tableColumn id="3" xr3:uid="{C1B61252-3B95-440A-BAAC-230003E8030D}" name="Emission Limitation or Operating Parameter Deviated From_x000a_(Select from Dropdown)" dataDxfId="25"/>
    <tableColumn id="5" xr3:uid="{00000000-0010-0000-0600-000005000000}" name="Starting Date of Deviation_x000a_(§63.10(c)(7) or (8), _x000a_§63.9050(d)(4))" dataDxfId="24"/>
    <tableColumn id="6" xr3:uid="{00000000-0010-0000-0600-000006000000}" name="Starting Time of _x000a_Deviation_x000a_(§63.10(c)(7) or (8), _x000a_§63.9050(d)(4))" dataDxfId="23"/>
    <tableColumn id="7" xr3:uid="{00000000-0010-0000-0600-000007000000}" name="Ending Date of Deviation_x000a_(§63.10(c)(7) or (8), _x000a_§63.9050(d)(4))" dataDxfId="22"/>
    <tableColumn id="8" xr3:uid="{00000000-0010-0000-0600-000008000000}" name="Ending Time of _x000a_Deviation_x000a_(§63.10(c)(7) or (8), _x000a_§63.9050(d)(4))" dataDxfId="21"/>
    <tableColumn id="9" xr3:uid="{00000000-0010-0000-0600-000009000000}" name="Duration of _x000a_Deviation (hours)  _x000a_(Calculated Value for use in Limit_Deviation_Detail)" dataDxfId="20">
      <calculatedColumnFormula>IF(J13="","",IF(#REF!="Opacity",(VALUE(TEXT(I13,"m/dd/yy ")&amp;TEXT(J13,"hh:mm:ss"))-VALUE(TEXT(G13,"m/dd/yy ")&amp;TEXT(H13,"hh:mm:ss")))*24*60,(VALUE(TEXT(I13,"m/dd/yy ")&amp;TEXT(J13,"hh:mm:ss"))-VALUE(TEXT(G13,"m/dd/yy ")&amp;TEXT(H13,"hh:mm:ss")))*24))</calculatedColumnFormula>
    </tableColumn>
    <tableColumn id="10" xr3:uid="{00000000-0010-0000-0600-00000A000000}" name="Cause of Deviation_x000a_(§63.9050(d)(6))_x000a_(Select from Dropdown)" dataDxfId="19"/>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able8" displayName="Table8" ref="B12:M100" totalsRowShown="0" headerRowDxfId="18" dataDxfId="17" tableBorderDxfId="16">
  <autoFilter ref="B12:M100" xr:uid="{00000000-0009-0000-0100-000008000000}"/>
  <tableColumns count="12">
    <tableColumn id="1" xr3:uid="{00000000-0010-0000-0700-000001000000}" name="Company Record No. _x000a_(Autocompleted)" dataDxfId="15"/>
    <tableColumn id="2" xr3:uid="{00000000-0010-0000-0700-000002000000}" name="Brief Description of the Process Units_x000a_(§63.9050(d)(8))_x000a_(Autocompleted)" dataDxfId="14"/>
    <tableColumn id="13" xr3:uid="{C3E148AF-F429-492F-BC91-972822C94D17}" name="Emission Limitation or Work Practice Deviated From_x000a_(Autocompleted)" dataDxfId="13"/>
    <tableColumn id="4" xr3:uid="{00000000-0010-0000-0700-000004000000}" name="Total Affected Source_x000a_Operating Time _x000a_(hours)_x000a_(§63.10(e)(3)(vi)(H))_x000a_(Autocompleted)" dataDxfId="12"/>
    <tableColumn id="5" xr3:uid="{00000000-0010-0000-0700-000005000000}" name="Total Duration of Deviations from Emission Limitation (hours) _x000a_(§63.9050(d)(5) &amp; §63.10(e)(3)(vi)(I))_x000a_(Calculated Value)" dataDxfId="11">
      <calculatedColumnFormula>IF(E13="","",SUM(H13:M13))</calculatedColumnFormula>
    </tableColumn>
    <tableColumn id="6" xr3:uid="{00000000-0010-0000-0700-000006000000}" name="Total Duration of Deviations from Emission Limitation as a percent of Total Source Operating Time _x000a_(§63.9050(d)(5) &amp; §63.10(e)(3)(vi)(I))_x000a_(Calculated Value)" dataDxfId="10" dataCellStyle="Percent">
      <calculatedColumnFormula>IF($E13="","",IF(F13=0,"N/A",IF(#REF!="Opacity", F13/60,F13)/$E13))</calculatedColumnFormula>
    </tableColumn>
    <tableColumn id="7" xr3:uid="{00000000-0010-0000-0700-000007000000}" name="Total Duration of Deviations from Emission Limitation Due to Startup (hours)   _x000a_(§63.9050(d)(6) &amp; §63.10(e)(3)(vi)(I))_x000a_(Calculated Value)" dataDxfId="9">
      <calculatedColumnFormula>IF($E13="","",SUMIFS(Limit_Deviation_Detail!$K$24:$K$5800,Limit_Deviation_Detail!$B$24:$B$5800,B13,Limit_Deviation_Detail!$C$24:$C$5800,C13,Limit_Deviation_Detail!#REF!,#REF!,Limit_Deviation_Detail!$L$24:$L$5800,"Startup"))</calculatedColumnFormula>
    </tableColumn>
    <tableColumn id="8" xr3:uid="{00000000-0010-0000-0700-000008000000}" name="Total Duration of Deviations from Emission Limitation Due to Shutdown (hours)   _x000a_(§63.9050(d)(6) &amp; §63.10(e)(3)(vi)(I))_x000a_(Calculated Value)" dataDxfId="8">
      <calculatedColumnFormula>IF($E13="","",SUMIFS(Limit_Deviation_Detail!$K$24:$K$5800,Limit_Deviation_Detail!$B$24:$B$5800,B13,Limit_Deviation_Detail!$C$24:$C$5800,C13,Limit_Deviation_Detail!#REF!,#REF!,Limit_Deviation_Detail!$L$24:$L$5800,"Shutdown"))</calculatedColumnFormula>
    </tableColumn>
    <tableColumn id="9" xr3:uid="{00000000-0010-0000-0700-000009000000}" name="Total Duration of Deviations from Emission Limitation Due to Control Equipment Problems (hours)   _x000a_(§63.9050(d)(6) &amp; §63.10(e)(3)(vi)(I))_x000a_(Calculated Value)" dataDxfId="7">
      <calculatedColumnFormula>IF($E13="","",SUMIFS(Limit_Deviation_Detail!$K$24:$K$5800,Limit_Deviation_Detail!$B$24:$B$5800,B13,Limit_Deviation_Detail!$C$24:$C$5800,C13,Limit_Deviation_Detail!#REF!,#REF!,Limit_Deviation_Detail!$L$24:$L$5800,"Control Equipment Problems"))</calculatedColumnFormula>
    </tableColumn>
    <tableColumn id="10" xr3:uid="{00000000-0010-0000-0700-00000A000000}" name="Total Duration of Deviations from Emission Limitation Due to Process Problems (hours)   _x000a_(§63.9050(d)(6) &amp; §63.10(e)(3)(vi)(I))_x000a_(Calculated Value)" dataDxfId="6">
      <calculatedColumnFormula>IF($E13="","",SUMIFS(Limit_Deviation_Detail!$K$24:$K$5800,Limit_Deviation_Detail!$B$24:$B$5800,B13,Limit_Deviation_Detail!$C$24:$C$5800,C13,Limit_Deviation_Detail!#REF!,#REF!,Limit_Deviation_Detail!$L$24:$L$5800,"Process Problems"))</calculatedColumnFormula>
    </tableColumn>
    <tableColumn id="11" xr3:uid="{00000000-0010-0000-0700-00000B000000}" name="Total Duration of Deviations from Emission Limitation Due to Other Known Causes (hours)   _x000a_(§63.9050(d)(6) &amp; §63.10(e)(3)(vi)(I))_x000a_(Calculated Value)" dataDxfId="5">
      <calculatedColumnFormula>IF($E13="","",SUMIFS(Limit_Deviation_Detail!$K$24:$K$5800,Limit_Deviation_Detail!$B$24:$B$5800,B13,Limit_Deviation_Detail!$C$24:$C$5800,C13,Limit_Deviation_Detail!#REF!,#REF!,Limit_Deviation_Detail!$L$24:$L$5800,"Other Known Causes"))</calculatedColumnFormula>
    </tableColumn>
    <tableColumn id="12" xr3:uid="{00000000-0010-0000-0700-00000C000000}" name="Total Duration of Deviations from Emission Limitation Due to Other Unknown Causes (hours)   _x000a_(§63.9050(d)(6) &amp; §63.10(e)(3)(vi)(I))_x000a_(Calculated Value)" dataDxfId="4">
      <calculatedColumnFormula>IF($E13="","",SUMIFS(Limit_Deviation_Detail!$K$24:$K$5800,Limit_Deviation_Detail!$B$24:$B$5800,B13,Limit_Deviation_Detail!$C$24:$C$5800,C13,Limit_Deviation_Detail!#REF!,#REF!,Limit_Deviation_Detail!$L$24:$L$5800,"Other Unknown Causes"))</calculatedColumnFormula>
    </tableColumn>
  </tableColumns>
  <tableStyleInfo name="TableStyleLight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able9" displayName="Table9" ref="B12:C33" totalsRowShown="0" headerRowDxfId="3" tableBorderDxfId="2">
  <autoFilter ref="B12:C33" xr:uid="{00000000-0009-0000-0100-000009000000}">
    <filterColumn colId="0" hiddenButton="1"/>
    <filterColumn colId="1" hiddenButton="1"/>
  </autoFilter>
  <tableColumns count="2">
    <tableColumn id="1" xr3:uid="{00000000-0010-0000-0800-000001000000}" name="Company Record No. _x000a_(Select from Dropdown)" dataDxfId="1"/>
    <tableColumn id="2" xr3:uid="{00000000-0010-0000-0800-000002000000}" name="Description of any changes to continuous monitoring systems, processes, or controls which have occurred since the last reporting period_x000a_(§63.10(d)(5)(vi)(K) and §63.9050(d)(9))" data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BM500"/>
  <sheetViews>
    <sheetView topLeftCell="P1" zoomScale="85" zoomScaleNormal="85" workbookViewId="0">
      <selection activeCell="R23" sqref="R23"/>
    </sheetView>
  </sheetViews>
  <sheetFormatPr defaultRowHeight="14.5" x14ac:dyDescent="0.35"/>
  <cols>
    <col min="1" max="1" width="11.54296875" customWidth="1"/>
    <col min="3" max="4" width="14.1796875" customWidth="1"/>
    <col min="12" max="12" width="8.81640625" customWidth="1"/>
    <col min="13" max="14" width="13.1796875" customWidth="1"/>
    <col min="16" max="16" width="43.453125" bestFit="1" customWidth="1"/>
    <col min="18" max="18" width="52.54296875" style="3" bestFit="1" customWidth="1"/>
    <col min="19" max="19" width="11.54296875" customWidth="1"/>
    <col min="20" max="25" width="11" customWidth="1"/>
    <col min="26" max="28" width="12" customWidth="1"/>
    <col min="30" max="30" width="8.7265625" style="205"/>
    <col min="31" max="31" width="9.453125" customWidth="1"/>
    <col min="34" max="34" width="9.54296875" customWidth="1"/>
    <col min="35" max="35" width="25.81640625" bestFit="1" customWidth="1"/>
    <col min="36" max="37" width="12" customWidth="1"/>
    <col min="38" max="38" width="13" customWidth="1"/>
    <col min="44" max="44" width="11" customWidth="1"/>
    <col min="45" max="45" width="9.453125" customWidth="1"/>
    <col min="48" max="48" width="9.54296875" customWidth="1"/>
    <col min="49" max="49" width="11" customWidth="1"/>
    <col min="50" max="51" width="12" customWidth="1"/>
    <col min="52" max="53" width="13" customWidth="1"/>
    <col min="55" max="61" width="11" customWidth="1"/>
    <col min="62" max="64" width="12" customWidth="1"/>
  </cols>
  <sheetData>
    <row r="1" spans="1:65" ht="16.5" x14ac:dyDescent="0.45">
      <c r="A1" s="101" t="s">
        <v>0</v>
      </c>
      <c r="B1" s="101" t="s">
        <v>1</v>
      </c>
      <c r="C1" s="101" t="s">
        <v>2</v>
      </c>
      <c r="D1" s="101" t="s">
        <v>3</v>
      </c>
      <c r="E1" s="175" t="s">
        <v>306</v>
      </c>
      <c r="F1" s="102" t="s">
        <v>4</v>
      </c>
      <c r="G1" s="102" t="s">
        <v>3</v>
      </c>
      <c r="H1" s="102" t="s">
        <v>5</v>
      </c>
      <c r="I1" s="102" t="s">
        <v>6</v>
      </c>
      <c r="J1" s="1"/>
      <c r="K1" s="101" t="s">
        <v>0</v>
      </c>
      <c r="L1" s="101" t="s">
        <v>7</v>
      </c>
      <c r="M1" s="101" t="s">
        <v>8</v>
      </c>
      <c r="N1" s="101" t="s">
        <v>3</v>
      </c>
      <c r="O1" s="1"/>
      <c r="P1" s="2" t="s">
        <v>9</v>
      </c>
      <c r="R1" s="103" t="s">
        <v>10</v>
      </c>
      <c r="T1" s="102" t="s">
        <v>11</v>
      </c>
      <c r="U1" s="102" t="s">
        <v>309</v>
      </c>
      <c r="V1" s="102" t="s">
        <v>13</v>
      </c>
      <c r="W1" s="102" t="s">
        <v>310</v>
      </c>
      <c r="X1" s="102" t="s">
        <v>319</v>
      </c>
      <c r="Y1" s="102" t="s">
        <v>320</v>
      </c>
      <c r="Z1" s="102" t="s">
        <v>321</v>
      </c>
      <c r="AA1" s="102" t="s">
        <v>312</v>
      </c>
      <c r="AB1" s="102" t="s">
        <v>313</v>
      </c>
      <c r="AC1" s="102" t="s">
        <v>314</v>
      </c>
      <c r="AD1" s="176"/>
      <c r="AE1" s="104" t="s">
        <v>11</v>
      </c>
      <c r="AF1" s="104" t="s">
        <v>12</v>
      </c>
      <c r="AG1" s="104" t="s">
        <v>13</v>
      </c>
      <c r="AH1" s="104" t="s">
        <v>17</v>
      </c>
      <c r="AI1" s="104" t="s">
        <v>18</v>
      </c>
      <c r="AJ1" s="104" t="s">
        <v>14</v>
      </c>
      <c r="AK1" s="104" t="s">
        <v>15</v>
      </c>
      <c r="AL1" s="104" t="s">
        <v>16</v>
      </c>
      <c r="AM1" s="104" t="s">
        <v>19</v>
      </c>
      <c r="AN1" s="206"/>
      <c r="AP1" s="102" t="s">
        <v>20</v>
      </c>
      <c r="AR1" s="104" t="s">
        <v>11</v>
      </c>
      <c r="AS1" s="104" t="s">
        <v>12</v>
      </c>
      <c r="AT1" s="104" t="s">
        <v>13</v>
      </c>
      <c r="AU1" s="104" t="s">
        <v>17</v>
      </c>
      <c r="AV1" s="104" t="s">
        <v>18</v>
      </c>
      <c r="AW1" s="104" t="s">
        <v>14</v>
      </c>
      <c r="AX1" s="104" t="s">
        <v>15</v>
      </c>
      <c r="AY1" s="104" t="s">
        <v>16</v>
      </c>
      <c r="AZ1" s="104" t="s">
        <v>19</v>
      </c>
      <c r="BA1" s="206"/>
      <c r="BC1" s="102" t="s">
        <v>11</v>
      </c>
      <c r="BD1" s="102" t="s">
        <v>309</v>
      </c>
      <c r="BE1" s="102" t="s">
        <v>13</v>
      </c>
      <c r="BF1" s="102" t="s">
        <v>322</v>
      </c>
      <c r="BG1" s="102" t="s">
        <v>310</v>
      </c>
      <c r="BH1" s="102" t="s">
        <v>319</v>
      </c>
      <c r="BI1" s="102" t="s">
        <v>320</v>
      </c>
      <c r="BJ1" s="102" t="s">
        <v>321</v>
      </c>
      <c r="BK1" s="102" t="s">
        <v>312</v>
      </c>
      <c r="BL1" s="102" t="s">
        <v>313</v>
      </c>
      <c r="BM1" s="102" t="s">
        <v>337</v>
      </c>
    </row>
    <row r="2" spans="1:65" ht="16.5" x14ac:dyDescent="0.45">
      <c r="A2" s="241" t="str">
        <f>+IF(D2="","",MAX(A1:A$1)+1)</f>
        <v/>
      </c>
      <c r="B2" s="242" t="str">
        <f>IF(Affected_Source!C24="","",Affected_Source!C24)</f>
        <v/>
      </c>
      <c r="C2" s="242" t="str">
        <f t="shared" ref="C2:C65" si="0">+IFERROR(INDEX(B$2:B$501,MATCH(ROW()-ROW($C$1),A$2:A$501,0)),"")</f>
        <v/>
      </c>
      <c r="D2" s="243" t="str">
        <f>IF(COUNTIF(B$2:B2,B2)=1,B2,"")</f>
        <v/>
      </c>
      <c r="E2" s="162" t="str">
        <f>IF(Affected_Source!D24="","",Affected_Source!D24)</f>
        <v/>
      </c>
      <c r="F2" s="241" t="str">
        <f>+IF(I2="","",MAX(F1:F$1)+1)</f>
        <v/>
      </c>
      <c r="G2" s="241" t="str">
        <f>+IF(Company_Information!B24="","",Company_Information!B24)</f>
        <v/>
      </c>
      <c r="H2" s="242" t="str">
        <f t="shared" ref="H2:H11" si="1">+IFERROR(INDEX(G$2:G$501,MATCH(ROW()-ROW($H$1),F$2:F$501,0)),"")</f>
        <v/>
      </c>
      <c r="I2" s="244" t="str">
        <f>IF(COUNTIF(G$2:G2,G2)=1,G2,"")</f>
        <v/>
      </c>
      <c r="J2" s="245"/>
      <c r="K2" s="241" t="str">
        <f>+IF(N2="","",MAX(K1:K$1)+1)</f>
        <v/>
      </c>
      <c r="L2" s="241" t="str">
        <f>IF(CMS_Identification!E24="","",CMS_Identification!E24)</f>
        <v/>
      </c>
      <c r="M2" s="242" t="str">
        <f>+IFERROR(INDEX(L$2:L$501,MATCH(ROW()-ROW($M$1),K$2:K$501,0)),"")</f>
        <v/>
      </c>
      <c r="N2" s="244" t="str">
        <f>IF(COUNTIF(L$2:L2,L2)=1,L2,"")</f>
        <v/>
      </c>
      <c r="O2" s="245"/>
      <c r="P2" s="246" t="s">
        <v>21</v>
      </c>
      <c r="Q2" s="162"/>
      <c r="R2" s="247" t="s">
        <v>22</v>
      </c>
      <c r="S2" s="162"/>
      <c r="T2" s="241" t="str">
        <f>+IF(Y2="","",MAX(T1:T$1)+1)</f>
        <v/>
      </c>
      <c r="U2" s="241" t="str">
        <f>IF(Affected_Source!B24="","",Affected_Source!B24)</f>
        <v/>
      </c>
      <c r="V2" s="241" t="str">
        <f>IF(Affected_Source!D24="","",Affected_Source!D24)</f>
        <v/>
      </c>
      <c r="W2" s="241" t="str">
        <f>IF(Affected_Source!E24="","",Affected_Source!E24)</f>
        <v/>
      </c>
      <c r="X2" s="241" t="str">
        <f t="shared" ref="X2:X65" si="2">U2&amp;V2</f>
        <v/>
      </c>
      <c r="Y2" s="244" t="str">
        <f>IF(COUNTIF(X$2:X2,X2)=1,X2,"")</f>
        <v/>
      </c>
      <c r="Z2" s="241" t="str">
        <f>AA2&amp;" "&amp;AB2</f>
        <v xml:space="preserve"> </v>
      </c>
      <c r="AA2" s="241" t="str">
        <f t="shared" ref="AA2:AA65" si="3">+IFERROR(INDEX(U$2:U$955,MATCH(ROW()-ROW($AA$1),T$2:T$955,0)),"")</f>
        <v/>
      </c>
      <c r="AB2" s="241" t="str">
        <f t="shared" ref="AB2:AB65" si="4">+IFERROR(INDEX(V$2:V$955,MATCH(ROW()-ROW($AA$1),T$2:T$955,0)),"")</f>
        <v/>
      </c>
      <c r="AC2" s="241" t="str">
        <f>+IFERROR(INDEX(W$2:W$955,MATCH(ROW()-ROW($AA$1),T$2:T$955,0)),"")</f>
        <v/>
      </c>
      <c r="AD2" s="248"/>
      <c r="AE2" s="249" t="str">
        <f>+IF(AJ2="","",MAX(AE1:AE$1)+1)</f>
        <v/>
      </c>
      <c r="AF2" s="249" t="str">
        <f>IF(CMS_Inoperative_OoC!B24="","",CMS_Inoperative_OoC!B24)</f>
        <v/>
      </c>
      <c r="AG2" s="249" t="str">
        <f>IF(CMS_Inoperative_OoC!C24="","",CMS_Inoperative_OoC!C24)</f>
        <v/>
      </c>
      <c r="AH2" s="249" t="str">
        <f>IF(CMS_Inoperative_OoC!D24="","",CMS_Inoperative_OoC!D24)</f>
        <v/>
      </c>
      <c r="AI2" s="249" t="str">
        <f>AF2&amp;AG2&amp;AH2</f>
        <v/>
      </c>
      <c r="AJ2" s="250" t="str">
        <f>IF(COUNTIF(AI$2:AI2,AI2)=1,AI2,"")</f>
        <v/>
      </c>
      <c r="AK2" s="249" t="str">
        <f t="shared" ref="AK2:AK65" si="5">+IFERROR(INDEX(AF$2:AF$955,MATCH(ROW()-ROW(IE$1),AE$2:AE$955,0)),"")</f>
        <v/>
      </c>
      <c r="AL2" s="249" t="str">
        <f t="shared" ref="AL2:AL65" si="6">+IFERROR(INDEX(AG$2:AG$955,MATCH(ROW()-ROW(AJ$1),AE$2:AE$955,0)),"")</f>
        <v/>
      </c>
      <c r="AM2" s="249" t="str">
        <f t="shared" ref="AM2:AM65" si="7">+IFERROR(INDEX(AH$2:AH$955,MATCH(ROW()-ROW(AJ$1),AE$2:AE$955,0)),"")</f>
        <v/>
      </c>
      <c r="AN2" s="251" t="str">
        <f>IF(AM2="","",VLOOKUP(AK2&amp;AL2,$Y$2:$AC$478,5,FALSE))</f>
        <v/>
      </c>
      <c r="AO2" s="162"/>
      <c r="AP2" s="241" t="s">
        <v>23</v>
      </c>
      <c r="AQ2" s="162"/>
      <c r="AR2" s="252" t="str">
        <f>+IF(AW2="","",MAX(AR1:AR$1)+1)</f>
        <v/>
      </c>
      <c r="AS2" s="252" t="str">
        <f>IF(Limit_Deviation_Detail!B24="","",Limit_Deviation_Detail!B24)</f>
        <v/>
      </c>
      <c r="AT2" s="252" t="str">
        <f>IF(Limit_Deviation_Detail!C24="","",Limit_Deviation_Detail!C24)</f>
        <v/>
      </c>
      <c r="AU2" s="252" t="str">
        <f>IF(Limit_Deviation_Detail!F24="","",Limit_Deviation_Detail!F24)</f>
        <v/>
      </c>
      <c r="AV2" s="252" t="str">
        <f>AS2&amp;AT2&amp;AU2</f>
        <v/>
      </c>
      <c r="AW2" s="253" t="str">
        <f>IF(COUNTIF(AV$2:AV2,AV2)=1,AV2,"")</f>
        <v/>
      </c>
      <c r="AX2" s="252" t="str">
        <f t="shared" ref="AX2:AX65" si="8">+IFERROR(INDEX(AS$2:AS$955,MATCH(ROW()-ROW(IQ$1),AR$2:AR$955,0)),"")</f>
        <v/>
      </c>
      <c r="AY2" s="252" t="str">
        <f t="shared" ref="AY2:AY65" si="9">+IFERROR(INDEX(AT$2:AT$955,MATCH(ROW()-ROW(AW$1),AR$2:AR$955,0)),"")</f>
        <v/>
      </c>
      <c r="AZ2" s="252" t="str">
        <f t="shared" ref="AZ2:AZ65" si="10">+IFERROR(INDEX(AU$2:AU$955,MATCH(ROW()-ROW(AW$1),AR$2:AR$955,0)),"")</f>
        <v/>
      </c>
      <c r="BA2" s="254" t="str">
        <f>IF(AZ2="","",VLOOKUP(AX2&amp;AY2,$Y$2:$AC$478,5,FALSE))</f>
        <v/>
      </c>
      <c r="BB2" s="162"/>
      <c r="BC2" s="241" t="str">
        <f>+IF(BI2="","",MAX(BC1:BC$1)+1)</f>
        <v/>
      </c>
      <c r="BD2" s="241" t="str">
        <f>IF(CMS_Identification!B24="","",CMS_Identification!B24)</f>
        <v/>
      </c>
      <c r="BE2" s="241" t="str">
        <f>IF(CMS_Identification!C24="","",CMS_Identification!C24)</f>
        <v/>
      </c>
      <c r="BF2" s="241" t="str">
        <f>IF(CMS_Identification!E24="","",CMS_Identification!E24)</f>
        <v/>
      </c>
      <c r="BG2" s="241" t="str">
        <f>IF(Affected_Source!AL24="","",Affected_Source!AL24)</f>
        <v/>
      </c>
      <c r="BH2" s="241" t="str">
        <f>BD2&amp;BE2&amp;BF2</f>
        <v/>
      </c>
      <c r="BI2" s="244" t="str">
        <f>IF(COUNTIF(BH$2:BH2,BH2)=1,BH2,"")</f>
        <v/>
      </c>
      <c r="BJ2" s="241" t="str">
        <f>BK2&amp;" "&amp;BL2&amp;" "&amp;BM2</f>
        <v xml:space="preserve">  </v>
      </c>
      <c r="BK2" s="241" t="str">
        <f>+IFERROR(INDEX(BD$2:BD$955,MATCH(ROW()-ROW($BJ$1),BC$2:BC$955,0)),"")</f>
        <v/>
      </c>
      <c r="BL2" s="241" t="str">
        <f>+IFERROR(INDEX(BE$2:BE$955,MATCH(ROW()-ROW($BJ$1),BC$2:BC$955,0)),"")</f>
        <v/>
      </c>
      <c r="BM2" s="241" t="str">
        <f>+IFERROR(INDEX(BF$2:BF$955,MATCH(ROW()-ROW($BJ$1),BC$2:BC$955,0)),"")</f>
        <v/>
      </c>
    </row>
    <row r="3" spans="1:65" ht="16.5" x14ac:dyDescent="0.45">
      <c r="A3" s="255" t="str">
        <f>+IF(D3="","",MAX(A$1:A2)+1)</f>
        <v/>
      </c>
      <c r="B3" s="242" t="str">
        <f>IF(Affected_Source!C25="","",Affected_Source!C25)</f>
        <v/>
      </c>
      <c r="C3" s="245" t="str">
        <f t="shared" si="0"/>
        <v/>
      </c>
      <c r="D3" s="245" t="str">
        <f>IF(COUNTIF(B$2:B3,B3)=1,B3,"")</f>
        <v/>
      </c>
      <c r="E3" s="162" t="str">
        <f>IF(Affected_Source!D25="","",Affected_Source!D25)</f>
        <v/>
      </c>
      <c r="F3" s="255" t="str">
        <f>+IF(I3="","",MAX(F$1:F2)+1)</f>
        <v/>
      </c>
      <c r="G3" s="255" t="str">
        <f>+IF(Company_Information!B25="","",Company_Information!B25)</f>
        <v/>
      </c>
      <c r="H3" s="255" t="str">
        <f t="shared" si="1"/>
        <v/>
      </c>
      <c r="I3" s="255" t="str">
        <f>IF(COUNTIF(G$2:G3,G3)=1,G3,"")</f>
        <v/>
      </c>
      <c r="J3" s="245"/>
      <c r="K3" s="255" t="str">
        <f>+IF(N3="","",MAX(K$1:K2)+1)</f>
        <v/>
      </c>
      <c r="L3" s="255" t="str">
        <f>IF(CMS_Identification!E25="","",CMS_Identification!E25)</f>
        <v/>
      </c>
      <c r="M3" s="245" t="str">
        <f t="shared" ref="M3:M66" si="11">+IFERROR(INDEX(L$2:L$501,MATCH(ROW()-ROW($M$1),K$2:K$501,0)),"")</f>
        <v/>
      </c>
      <c r="N3" s="245" t="str">
        <f>IF(COUNTIF(L$2:L3,L3)=1,L3,"")</f>
        <v/>
      </c>
      <c r="O3" s="245"/>
      <c r="P3" s="162" t="s">
        <v>24</v>
      </c>
      <c r="Q3" s="162"/>
      <c r="R3" s="256" t="s">
        <v>25</v>
      </c>
      <c r="S3" s="162"/>
      <c r="T3" s="255" t="str">
        <f>+IF(Y3="","",MAX(T$1:T2)+1)</f>
        <v/>
      </c>
      <c r="U3" s="241" t="str">
        <f>IF(Affected_Source!B25="","",Affected_Source!B25)</f>
        <v/>
      </c>
      <c r="V3" s="241" t="str">
        <f>IF(Affected_Source!D25="","",Affected_Source!D25)</f>
        <v/>
      </c>
      <c r="W3" s="241" t="str">
        <f>IF(Affected_Source!E25="","",Affected_Source!E25)</f>
        <v/>
      </c>
      <c r="X3" s="241" t="str">
        <f t="shared" si="2"/>
        <v/>
      </c>
      <c r="Y3" s="244" t="str">
        <f>IF(COUNTIF(X$2:X3,X3)=1,X3,"")</f>
        <v/>
      </c>
      <c r="Z3" s="241" t="str">
        <f t="shared" ref="Z3:Z66" si="12">AA3&amp;" "&amp;AB3</f>
        <v xml:space="preserve"> </v>
      </c>
      <c r="AA3" s="255" t="str">
        <f t="shared" si="3"/>
        <v/>
      </c>
      <c r="AB3" s="255" t="str">
        <f t="shared" si="4"/>
        <v/>
      </c>
      <c r="AC3" s="241" t="str">
        <f t="shared" ref="AC3:AC66" si="13">+IFERROR(INDEX(W$2:W$955,MATCH(ROW()-ROW($AA$1),U$2:U$955,0)),"")</f>
        <v/>
      </c>
      <c r="AD3" s="248"/>
      <c r="AE3" s="257" t="str">
        <f>+IF(AJ3="","",MAX(AE$1:AE2)+1)</f>
        <v/>
      </c>
      <c r="AF3" s="257" t="str">
        <f>IF(CMS_Inoperative_OoC!B25="","",CMS_Inoperative_OoC!B25)</f>
        <v/>
      </c>
      <c r="AG3" s="257" t="str">
        <f>IF(CMS_Inoperative_OoC!C25="","",CMS_Inoperative_OoC!C25)</f>
        <v/>
      </c>
      <c r="AH3" s="257" t="str">
        <f>IF(CMS_Inoperative_OoC!D25="","",CMS_Inoperative_OoC!D25)</f>
        <v/>
      </c>
      <c r="AI3" s="257" t="str">
        <f t="shared" ref="AI3:AI66" si="14">AF3&amp;AG3&amp;AH3</f>
        <v/>
      </c>
      <c r="AJ3" s="258" t="str">
        <f>IF(COUNTIF(AI$2:AI3,AI3)=1,AI3,"")</f>
        <v/>
      </c>
      <c r="AK3" s="257" t="str">
        <f t="shared" si="5"/>
        <v/>
      </c>
      <c r="AL3" s="257" t="str">
        <f t="shared" si="6"/>
        <v/>
      </c>
      <c r="AM3" s="257" t="str">
        <f t="shared" si="7"/>
        <v/>
      </c>
      <c r="AN3" s="251" t="str">
        <f t="shared" ref="AN3:AN66" si="15">IF(AM3="","",VLOOKUP(AK3&amp;AL3,$Y$2:$AC$478,5,FALSE))</f>
        <v/>
      </c>
      <c r="AO3" s="162"/>
      <c r="AP3" s="255" t="s">
        <v>26</v>
      </c>
      <c r="AQ3" s="162"/>
      <c r="AR3" s="257" t="str">
        <f>+IF(AW3="","",MAX(AR$1:AR2)+1)</f>
        <v/>
      </c>
      <c r="AS3" s="257" t="str">
        <f>IF(Limit_Deviation_Detail!B25="","",Limit_Deviation_Detail!B25)</f>
        <v/>
      </c>
      <c r="AT3" s="257" t="str">
        <f>IF(Limit_Deviation_Detail!C25="","",Limit_Deviation_Detail!C25)</f>
        <v/>
      </c>
      <c r="AU3" s="252" t="str">
        <f>IF(Limit_Deviation_Detail!F25="","",Limit_Deviation_Detail!F25)</f>
        <v/>
      </c>
      <c r="AV3" s="257" t="str">
        <f t="shared" ref="AV3:AV66" si="16">AS3&amp;AT3&amp;AU3</f>
        <v/>
      </c>
      <c r="AW3" s="258" t="str">
        <f>IF(COUNTIF(AV$2:AV3,AV3)=1,AV3,"")</f>
        <v/>
      </c>
      <c r="AX3" s="257" t="str">
        <f t="shared" si="8"/>
        <v/>
      </c>
      <c r="AY3" s="257" t="str">
        <f t="shared" si="9"/>
        <v/>
      </c>
      <c r="AZ3" s="257" t="str">
        <f t="shared" si="10"/>
        <v/>
      </c>
      <c r="BA3" s="254" t="str">
        <f t="shared" ref="BA3:BA66" si="17">IF(AZ3="","",VLOOKUP(AX3&amp;AY3,$Y$2:$AC$478,5,FALSE))</f>
        <v/>
      </c>
      <c r="BB3" s="162"/>
      <c r="BC3" s="255" t="str">
        <f>+IF(BI3="","",MAX(BC$1:BC2)+1)</f>
        <v/>
      </c>
      <c r="BD3" s="241" t="str">
        <f>IF(CMS_Identification!B25="","",CMS_Identification!B25)</f>
        <v/>
      </c>
      <c r="BE3" s="241" t="str">
        <f>IF(CMS_Identification!C25="","",CMS_Identification!C25)</f>
        <v/>
      </c>
      <c r="BF3" s="241" t="str">
        <f>IF(CMS_Identification!E25="","",CMS_Identification!E25)</f>
        <v/>
      </c>
      <c r="BG3" s="241" t="str">
        <f>IF(Affected_Source!AL25="","",Affected_Source!AL25)</f>
        <v/>
      </c>
      <c r="BH3" s="241" t="str">
        <f t="shared" ref="BH3:BH66" si="18">BD3&amp;BE3&amp;BF3</f>
        <v/>
      </c>
      <c r="BI3" s="244" t="str">
        <f>IF(COUNTIF(BH$2:BH3,BH3)=1,BH3,"")</f>
        <v/>
      </c>
      <c r="BJ3" s="241" t="str">
        <f t="shared" ref="BJ3:BJ66" si="19">BK3&amp;" "&amp;BL3&amp;" "&amp;BM3</f>
        <v xml:space="preserve">  </v>
      </c>
      <c r="BK3" s="241" t="str">
        <f t="shared" ref="BK3:BK66" si="20">+IFERROR(INDEX(BD$2:BD$955,MATCH(ROW()-ROW($BJ$1),BC$2:BC$955,0)),"")</f>
        <v/>
      </c>
      <c r="BL3" s="241" t="str">
        <f t="shared" ref="BL3:BL66" si="21">+IFERROR(INDEX(BE$2:BE$955,MATCH(ROW()-ROW($BJ$1),BC$2:BC$955,0)),"")</f>
        <v/>
      </c>
      <c r="BM3" s="241" t="str">
        <f t="shared" ref="BM3:BM66" si="22">+IFERROR(INDEX(BF$2:BF$955,MATCH(ROW()-ROW($BJ$1),BC$2:BC$955,0)),"")</f>
        <v/>
      </c>
    </row>
    <row r="4" spans="1:65" ht="16.5" x14ac:dyDescent="0.45">
      <c r="A4" s="259" t="str">
        <f>+IF(D4="","",MAX(A$1:A3)+1)</f>
        <v/>
      </c>
      <c r="B4" s="242" t="str">
        <f>IF(Affected_Source!C26="","",Affected_Source!C26)</f>
        <v/>
      </c>
      <c r="C4" s="260" t="str">
        <f t="shared" si="0"/>
        <v/>
      </c>
      <c r="D4" s="260" t="str">
        <f>IF(COUNTIF(B$2:B4,B4)=1,B4,"")</f>
        <v/>
      </c>
      <c r="E4" s="162" t="str">
        <f>IF(Affected_Source!D26="","",Affected_Source!D26)</f>
        <v/>
      </c>
      <c r="F4" s="259" t="str">
        <f>+IF(I4="","",MAX(F$1:F3)+1)</f>
        <v/>
      </c>
      <c r="G4" s="259" t="str">
        <f>+IF(Company_Information!B26="","",Company_Information!B26)</f>
        <v/>
      </c>
      <c r="H4" s="259" t="str">
        <f t="shared" si="1"/>
        <v/>
      </c>
      <c r="I4" s="259" t="str">
        <f>IF(COUNTIF(G$2:G4,G4)=1,G4,"")</f>
        <v/>
      </c>
      <c r="J4" s="245"/>
      <c r="K4" s="259" t="str">
        <f>+IF(N4="","",MAX(K$1:K3)+1)</f>
        <v/>
      </c>
      <c r="L4" s="259" t="str">
        <f>IF(CMS_Identification!E26="","",CMS_Identification!E26)</f>
        <v/>
      </c>
      <c r="M4" s="260" t="str">
        <f t="shared" si="11"/>
        <v/>
      </c>
      <c r="N4" s="260" t="str">
        <f>IF(COUNTIF(L$2:L4,L4)=1,L4,"")</f>
        <v/>
      </c>
      <c r="O4" s="245"/>
      <c r="P4" s="246" t="s">
        <v>27</v>
      </c>
      <c r="Q4" s="162"/>
      <c r="R4" s="256" t="s">
        <v>28</v>
      </c>
      <c r="S4" s="162"/>
      <c r="T4" s="259" t="str">
        <f>+IF(Y4="","",MAX(T$1:T3)+1)</f>
        <v/>
      </c>
      <c r="U4" s="241" t="str">
        <f>IF(Affected_Source!B26="","",Affected_Source!B26)</f>
        <v/>
      </c>
      <c r="V4" s="241" t="str">
        <f>IF(Affected_Source!D26="","",Affected_Source!D26)</f>
        <v/>
      </c>
      <c r="W4" s="241" t="str">
        <f>IF(Affected_Source!E26="","",Affected_Source!E26)</f>
        <v/>
      </c>
      <c r="X4" s="241" t="str">
        <f t="shared" si="2"/>
        <v/>
      </c>
      <c r="Y4" s="244" t="str">
        <f>IF(COUNTIF(X$2:X4,X4)=1,X4,"")</f>
        <v/>
      </c>
      <c r="Z4" s="241" t="str">
        <f t="shared" si="12"/>
        <v xml:space="preserve"> </v>
      </c>
      <c r="AA4" s="259" t="str">
        <f t="shared" si="3"/>
        <v/>
      </c>
      <c r="AB4" s="259" t="str">
        <f t="shared" si="4"/>
        <v/>
      </c>
      <c r="AC4" s="241" t="str">
        <f t="shared" si="13"/>
        <v/>
      </c>
      <c r="AD4" s="248"/>
      <c r="AE4" s="261" t="str">
        <f>+IF(AJ4="","",MAX(AE$1:AE3)+1)</f>
        <v/>
      </c>
      <c r="AF4" s="261" t="str">
        <f>IF(CMS_Inoperative_OoC!B26="","",CMS_Inoperative_OoC!B26)</f>
        <v/>
      </c>
      <c r="AG4" s="261" t="str">
        <f>IF(CMS_Inoperative_OoC!C26="","",CMS_Inoperative_OoC!C26)</f>
        <v/>
      </c>
      <c r="AH4" s="261" t="str">
        <f>IF(CMS_Inoperative_OoC!D26="","",CMS_Inoperative_OoC!D26)</f>
        <v/>
      </c>
      <c r="AI4" s="261" t="str">
        <f t="shared" si="14"/>
        <v/>
      </c>
      <c r="AJ4" s="262" t="str">
        <f>IF(COUNTIF(AI$2:AI4,AI4)=1,AI4,"")</f>
        <v/>
      </c>
      <c r="AK4" s="261" t="str">
        <f t="shared" si="5"/>
        <v/>
      </c>
      <c r="AL4" s="261" t="str">
        <f t="shared" si="6"/>
        <v/>
      </c>
      <c r="AM4" s="261" t="str">
        <f t="shared" si="7"/>
        <v/>
      </c>
      <c r="AN4" s="251" t="str">
        <f t="shared" si="15"/>
        <v/>
      </c>
      <c r="AO4" s="162"/>
      <c r="AP4" s="259" t="s">
        <v>29</v>
      </c>
      <c r="AQ4" s="162"/>
      <c r="AR4" s="263" t="str">
        <f>+IF(AW4="","",MAX(AR$1:AR3)+1)</f>
        <v/>
      </c>
      <c r="AS4" s="263" t="str">
        <f>IF(Limit_Deviation_Detail!B26="","",Limit_Deviation_Detail!B26)</f>
        <v/>
      </c>
      <c r="AT4" s="263" t="str">
        <f>IF(Limit_Deviation_Detail!C26="","",Limit_Deviation_Detail!C26)</f>
        <v/>
      </c>
      <c r="AU4" s="252" t="str">
        <f>IF(Limit_Deviation_Detail!F26="","",Limit_Deviation_Detail!F26)</f>
        <v/>
      </c>
      <c r="AV4" s="263" t="str">
        <f t="shared" si="16"/>
        <v/>
      </c>
      <c r="AW4" s="264" t="str">
        <f>IF(COUNTIF(AV$2:AV4,AV4)=1,AV4,"")</f>
        <v/>
      </c>
      <c r="AX4" s="263" t="str">
        <f t="shared" si="8"/>
        <v/>
      </c>
      <c r="AY4" s="263" t="str">
        <f t="shared" si="9"/>
        <v/>
      </c>
      <c r="AZ4" s="263" t="str">
        <f t="shared" si="10"/>
        <v/>
      </c>
      <c r="BA4" s="254" t="str">
        <f t="shared" si="17"/>
        <v/>
      </c>
      <c r="BB4" s="162"/>
      <c r="BC4" s="259" t="str">
        <f>+IF(BI4="","",MAX(BC$1:BC3)+1)</f>
        <v/>
      </c>
      <c r="BD4" s="241" t="str">
        <f>IF(CMS_Identification!B26="","",CMS_Identification!B26)</f>
        <v/>
      </c>
      <c r="BE4" s="241" t="str">
        <f>IF(CMS_Identification!C26="","",CMS_Identification!C26)</f>
        <v/>
      </c>
      <c r="BF4" s="241" t="str">
        <f>IF(CMS_Identification!E26="","",CMS_Identification!E26)</f>
        <v/>
      </c>
      <c r="BG4" s="241" t="str">
        <f>IF(Affected_Source!AL26="","",Affected_Source!AL26)</f>
        <v/>
      </c>
      <c r="BH4" s="241" t="str">
        <f t="shared" si="18"/>
        <v/>
      </c>
      <c r="BI4" s="244" t="str">
        <f>IF(COUNTIF(BH$2:BH4,BH4)=1,BH4,"")</f>
        <v/>
      </c>
      <c r="BJ4" s="241" t="str">
        <f t="shared" si="19"/>
        <v xml:space="preserve">  </v>
      </c>
      <c r="BK4" s="241" t="str">
        <f t="shared" si="20"/>
        <v/>
      </c>
      <c r="BL4" s="241" t="str">
        <f t="shared" si="21"/>
        <v/>
      </c>
      <c r="BM4" s="241" t="str">
        <f t="shared" si="22"/>
        <v/>
      </c>
    </row>
    <row r="5" spans="1:65" ht="16.5" x14ac:dyDescent="0.45">
      <c r="A5" s="255" t="str">
        <f>+IF(D5="","",MAX(A$1:A4)+1)</f>
        <v/>
      </c>
      <c r="B5" s="242" t="str">
        <f>IF(Affected_Source!C27="","",Affected_Source!C27)</f>
        <v/>
      </c>
      <c r="C5" s="245" t="str">
        <f t="shared" si="0"/>
        <v/>
      </c>
      <c r="D5" s="245" t="str">
        <f>IF(COUNTIF(B$2:B5,B5)=1,B5,"")</f>
        <v/>
      </c>
      <c r="E5" s="162" t="str">
        <f>IF(Affected_Source!D27="","",Affected_Source!D27)</f>
        <v/>
      </c>
      <c r="F5" s="255" t="str">
        <f>+IF(I5="","",MAX(F$1:F4)+1)</f>
        <v/>
      </c>
      <c r="G5" s="255" t="str">
        <f>+IF(Company_Information!B27="","",Company_Information!B27)</f>
        <v/>
      </c>
      <c r="H5" s="255" t="str">
        <f t="shared" si="1"/>
        <v/>
      </c>
      <c r="I5" s="255" t="str">
        <f>IF(COUNTIF(G$2:G5,G5)=1,G5,"")</f>
        <v/>
      </c>
      <c r="J5" s="245"/>
      <c r="K5" s="255" t="str">
        <f>+IF(N5="","",MAX(K$1:K4)+1)</f>
        <v/>
      </c>
      <c r="L5" s="255" t="str">
        <f>IF(CMS_Identification!E27="","",CMS_Identification!E27)</f>
        <v/>
      </c>
      <c r="M5" s="245" t="str">
        <f t="shared" si="11"/>
        <v/>
      </c>
      <c r="N5" s="245" t="str">
        <f>IF(COUNTIF(L$2:L5,L5)=1,L5,"")</f>
        <v/>
      </c>
      <c r="O5" s="245"/>
      <c r="P5" s="162" t="s">
        <v>30</v>
      </c>
      <c r="Q5" s="162"/>
      <c r="R5" s="256" t="s">
        <v>31</v>
      </c>
      <c r="S5" s="162"/>
      <c r="T5" s="255" t="str">
        <f>+IF(Y5="","",MAX(T$1:T4)+1)</f>
        <v/>
      </c>
      <c r="U5" s="241" t="str">
        <f>IF(Affected_Source!B27="","",Affected_Source!B27)</f>
        <v/>
      </c>
      <c r="V5" s="241" t="str">
        <f>IF(Affected_Source!D27="","",Affected_Source!D27)</f>
        <v/>
      </c>
      <c r="W5" s="241" t="str">
        <f>IF(Affected_Source!E27="","",Affected_Source!E27)</f>
        <v/>
      </c>
      <c r="X5" s="241" t="str">
        <f t="shared" si="2"/>
        <v/>
      </c>
      <c r="Y5" s="244" t="str">
        <f>IF(COUNTIF(X$2:X5,X5)=1,X5,"")</f>
        <v/>
      </c>
      <c r="Z5" s="241" t="str">
        <f t="shared" si="12"/>
        <v xml:space="preserve"> </v>
      </c>
      <c r="AA5" s="255" t="str">
        <f t="shared" si="3"/>
        <v/>
      </c>
      <c r="AB5" s="255" t="str">
        <f t="shared" si="4"/>
        <v/>
      </c>
      <c r="AC5" s="241" t="str">
        <f t="shared" si="13"/>
        <v/>
      </c>
      <c r="AD5" s="248"/>
      <c r="AE5" s="257" t="str">
        <f>+IF(AJ5="","",MAX(AE$1:AE4)+1)</f>
        <v/>
      </c>
      <c r="AF5" s="257" t="str">
        <f>IF(CMS_Inoperative_OoC!B27="","",CMS_Inoperative_OoC!B27)</f>
        <v/>
      </c>
      <c r="AG5" s="257" t="str">
        <f>IF(CMS_Inoperative_OoC!C27="","",CMS_Inoperative_OoC!C27)</f>
        <v/>
      </c>
      <c r="AH5" s="257" t="str">
        <f>IF(CMS_Inoperative_OoC!D27="","",CMS_Inoperative_OoC!D27)</f>
        <v/>
      </c>
      <c r="AI5" s="257" t="str">
        <f t="shared" si="14"/>
        <v/>
      </c>
      <c r="AJ5" s="258" t="str">
        <f>IF(COUNTIF(AI$2:AI5,AI5)=1,AI5,"")</f>
        <v/>
      </c>
      <c r="AK5" s="257" t="str">
        <f t="shared" si="5"/>
        <v/>
      </c>
      <c r="AL5" s="257" t="str">
        <f t="shared" si="6"/>
        <v/>
      </c>
      <c r="AM5" s="257" t="str">
        <f t="shared" si="7"/>
        <v/>
      </c>
      <c r="AN5" s="251" t="str">
        <f t="shared" si="15"/>
        <v/>
      </c>
      <c r="AO5" s="162"/>
      <c r="AP5" s="255" t="s">
        <v>32</v>
      </c>
      <c r="AQ5" s="162"/>
      <c r="AR5" s="257" t="str">
        <f>+IF(AW5="","",MAX(AR$1:AR4)+1)</f>
        <v/>
      </c>
      <c r="AS5" s="257" t="str">
        <f>IF(Limit_Deviation_Detail!B27="","",Limit_Deviation_Detail!B27)</f>
        <v/>
      </c>
      <c r="AT5" s="257" t="str">
        <f>IF(Limit_Deviation_Detail!C27="","",Limit_Deviation_Detail!C27)</f>
        <v/>
      </c>
      <c r="AU5" s="252" t="str">
        <f>IF(Limit_Deviation_Detail!F27="","",Limit_Deviation_Detail!F27)</f>
        <v/>
      </c>
      <c r="AV5" s="257" t="str">
        <f t="shared" si="16"/>
        <v/>
      </c>
      <c r="AW5" s="258" t="str">
        <f>IF(COUNTIF(AV$2:AV5,AV5)=1,AV5,"")</f>
        <v/>
      </c>
      <c r="AX5" s="257" t="str">
        <f t="shared" si="8"/>
        <v/>
      </c>
      <c r="AY5" s="257" t="str">
        <f t="shared" si="9"/>
        <v/>
      </c>
      <c r="AZ5" s="257" t="str">
        <f t="shared" si="10"/>
        <v/>
      </c>
      <c r="BA5" s="254" t="str">
        <f t="shared" si="17"/>
        <v/>
      </c>
      <c r="BB5" s="162"/>
      <c r="BC5" s="255" t="str">
        <f>+IF(BI5="","",MAX(BC$1:BC4)+1)</f>
        <v/>
      </c>
      <c r="BD5" s="241" t="str">
        <f>IF(CMS_Identification!B27="","",CMS_Identification!B27)</f>
        <v/>
      </c>
      <c r="BE5" s="241" t="str">
        <f>IF(CMS_Identification!C27="","",CMS_Identification!C27)</f>
        <v/>
      </c>
      <c r="BF5" s="241" t="str">
        <f>IF(CMS_Identification!E27="","",CMS_Identification!E27)</f>
        <v/>
      </c>
      <c r="BG5" s="241" t="str">
        <f>IF(Affected_Source!AL27="","",Affected_Source!AL27)</f>
        <v/>
      </c>
      <c r="BH5" s="241" t="str">
        <f t="shared" si="18"/>
        <v/>
      </c>
      <c r="BI5" s="244" t="str">
        <f>IF(COUNTIF(BH$2:BH5,BH5)=1,BH5,"")</f>
        <v/>
      </c>
      <c r="BJ5" s="241" t="str">
        <f t="shared" si="19"/>
        <v xml:space="preserve">  </v>
      </c>
      <c r="BK5" s="241" t="str">
        <f t="shared" si="20"/>
        <v/>
      </c>
      <c r="BL5" s="241" t="str">
        <f t="shared" si="21"/>
        <v/>
      </c>
      <c r="BM5" s="241" t="str">
        <f t="shared" si="22"/>
        <v/>
      </c>
    </row>
    <row r="6" spans="1:65" ht="16.5" x14ac:dyDescent="0.45">
      <c r="A6" s="259" t="str">
        <f>+IF(D6="","",MAX(A$1:A5)+1)</f>
        <v/>
      </c>
      <c r="B6" s="242" t="str">
        <f>IF(Affected_Source!C28="","",Affected_Source!C28)</f>
        <v/>
      </c>
      <c r="C6" s="260" t="str">
        <f t="shared" si="0"/>
        <v/>
      </c>
      <c r="D6" s="260" t="str">
        <f>IF(COUNTIF(B$2:B6,B6)=1,B6,"")</f>
        <v/>
      </c>
      <c r="E6" s="162" t="str">
        <f>IF(Affected_Source!D28="","",Affected_Source!D28)</f>
        <v/>
      </c>
      <c r="F6" s="259" t="str">
        <f>+IF(I6="","",MAX(F$1:F5)+1)</f>
        <v/>
      </c>
      <c r="G6" s="259" t="str">
        <f>+IF(Company_Information!B28="","",Company_Information!B28)</f>
        <v/>
      </c>
      <c r="H6" s="259" t="str">
        <f t="shared" si="1"/>
        <v/>
      </c>
      <c r="I6" s="259" t="str">
        <f>IF(COUNTIF(G$2:G6,G6)=1,G6,"")</f>
        <v/>
      </c>
      <c r="J6" s="245"/>
      <c r="K6" s="259" t="str">
        <f>+IF(N6="","",MAX(K$1:K5)+1)</f>
        <v/>
      </c>
      <c r="L6" s="259" t="str">
        <f>IF(CMS_Identification!E28="","",CMS_Identification!E28)</f>
        <v/>
      </c>
      <c r="M6" s="260" t="str">
        <f t="shared" si="11"/>
        <v/>
      </c>
      <c r="N6" s="260" t="str">
        <f>IF(COUNTIF(L$2:L6,L6)=1,L6,"")</f>
        <v/>
      </c>
      <c r="O6" s="245"/>
      <c r="P6" s="265" t="s">
        <v>33</v>
      </c>
      <c r="Q6" s="162"/>
      <c r="R6" s="256" t="s">
        <v>34</v>
      </c>
      <c r="S6" s="162"/>
      <c r="T6" s="259" t="str">
        <f>+IF(Y6="","",MAX(T$1:T5)+1)</f>
        <v/>
      </c>
      <c r="U6" s="241" t="str">
        <f>IF(Affected_Source!B28="","",Affected_Source!B28)</f>
        <v/>
      </c>
      <c r="V6" s="241" t="str">
        <f>IF(Affected_Source!D28="","",Affected_Source!D28)</f>
        <v/>
      </c>
      <c r="W6" s="241" t="str">
        <f>IF(Affected_Source!E28="","",Affected_Source!E28)</f>
        <v/>
      </c>
      <c r="X6" s="241" t="str">
        <f t="shared" si="2"/>
        <v/>
      </c>
      <c r="Y6" s="244" t="str">
        <f>IF(COUNTIF(X$2:X6,X6)=1,X6,"")</f>
        <v/>
      </c>
      <c r="Z6" s="241" t="str">
        <f t="shared" si="12"/>
        <v xml:space="preserve"> </v>
      </c>
      <c r="AA6" s="259" t="str">
        <f t="shared" si="3"/>
        <v/>
      </c>
      <c r="AB6" s="259" t="str">
        <f t="shared" si="4"/>
        <v/>
      </c>
      <c r="AC6" s="241" t="str">
        <f t="shared" si="13"/>
        <v/>
      </c>
      <c r="AD6" s="248"/>
      <c r="AE6" s="261" t="str">
        <f>+IF(AJ6="","",MAX(AE$1:AE5)+1)</f>
        <v/>
      </c>
      <c r="AF6" s="261" t="str">
        <f>IF(CMS_Inoperative_OoC!B28="","",CMS_Inoperative_OoC!B28)</f>
        <v/>
      </c>
      <c r="AG6" s="261" t="str">
        <f>IF(CMS_Inoperative_OoC!C28="","",CMS_Inoperative_OoC!C28)</f>
        <v/>
      </c>
      <c r="AH6" s="261" t="str">
        <f>IF(CMS_Inoperative_OoC!D28="","",CMS_Inoperative_OoC!D28)</f>
        <v/>
      </c>
      <c r="AI6" s="261" t="str">
        <f t="shared" si="14"/>
        <v/>
      </c>
      <c r="AJ6" s="262" t="str">
        <f>IF(COUNTIF(AI$2:AI6,AI6)=1,AI6,"")</f>
        <v/>
      </c>
      <c r="AK6" s="261" t="str">
        <f t="shared" si="5"/>
        <v/>
      </c>
      <c r="AL6" s="261" t="str">
        <f t="shared" si="6"/>
        <v/>
      </c>
      <c r="AM6" s="261" t="str">
        <f t="shared" si="7"/>
        <v/>
      </c>
      <c r="AN6" s="251" t="str">
        <f t="shared" si="15"/>
        <v/>
      </c>
      <c r="AO6" s="162"/>
      <c r="AP6" s="259" t="s">
        <v>35</v>
      </c>
      <c r="AQ6" s="162"/>
      <c r="AR6" s="263" t="str">
        <f>+IF(AW6="","",MAX(AR$1:AR5)+1)</f>
        <v/>
      </c>
      <c r="AS6" s="263" t="str">
        <f>IF(Limit_Deviation_Detail!B28="","",Limit_Deviation_Detail!B28)</f>
        <v/>
      </c>
      <c r="AT6" s="263" t="str">
        <f>IF(Limit_Deviation_Detail!C28="","",Limit_Deviation_Detail!C28)</f>
        <v/>
      </c>
      <c r="AU6" s="252" t="str">
        <f>IF(Limit_Deviation_Detail!F28="","",Limit_Deviation_Detail!F28)</f>
        <v/>
      </c>
      <c r="AV6" s="263" t="str">
        <f t="shared" si="16"/>
        <v/>
      </c>
      <c r="AW6" s="264" t="str">
        <f>IF(COUNTIF(AV$2:AV6,AV6)=1,AV6,"")</f>
        <v/>
      </c>
      <c r="AX6" s="263" t="str">
        <f t="shared" si="8"/>
        <v/>
      </c>
      <c r="AY6" s="263" t="str">
        <f t="shared" si="9"/>
        <v/>
      </c>
      <c r="AZ6" s="263" t="str">
        <f t="shared" si="10"/>
        <v/>
      </c>
      <c r="BA6" s="254" t="str">
        <f t="shared" si="17"/>
        <v/>
      </c>
      <c r="BB6" s="162"/>
      <c r="BC6" s="259" t="str">
        <f>+IF(BI6="","",MAX(BC$1:BC5)+1)</f>
        <v/>
      </c>
      <c r="BD6" s="241" t="str">
        <f>IF(CMS_Identification!B28="","",CMS_Identification!B28)</f>
        <v/>
      </c>
      <c r="BE6" s="241" t="str">
        <f>IF(CMS_Identification!C28="","",CMS_Identification!C28)</f>
        <v/>
      </c>
      <c r="BF6" s="241" t="str">
        <f>IF(CMS_Identification!E28="","",CMS_Identification!E28)</f>
        <v/>
      </c>
      <c r="BG6" s="241" t="str">
        <f>IF(Affected_Source!AL28="","",Affected_Source!AL28)</f>
        <v/>
      </c>
      <c r="BH6" s="241" t="str">
        <f t="shared" si="18"/>
        <v/>
      </c>
      <c r="BI6" s="244" t="str">
        <f>IF(COUNTIF(BH$2:BH6,BH6)=1,BH6,"")</f>
        <v/>
      </c>
      <c r="BJ6" s="241" t="str">
        <f t="shared" si="19"/>
        <v xml:space="preserve">  </v>
      </c>
      <c r="BK6" s="241" t="str">
        <f t="shared" si="20"/>
        <v/>
      </c>
      <c r="BL6" s="241" t="str">
        <f t="shared" si="21"/>
        <v/>
      </c>
      <c r="BM6" s="241" t="str">
        <f t="shared" si="22"/>
        <v/>
      </c>
    </row>
    <row r="7" spans="1:65" ht="16.5" x14ac:dyDescent="0.45">
      <c r="A7" s="255" t="str">
        <f>+IF(D7="","",MAX(A$1:A6)+1)</f>
        <v/>
      </c>
      <c r="B7" s="242" t="str">
        <f>IF(Affected_Source!C29="","",Affected_Source!C29)</f>
        <v/>
      </c>
      <c r="C7" s="245" t="str">
        <f t="shared" si="0"/>
        <v/>
      </c>
      <c r="D7" s="245" t="str">
        <f>IF(COUNTIF(B$2:B7,B7)=1,B7,"")</f>
        <v/>
      </c>
      <c r="E7" s="162" t="str">
        <f>IF(Affected_Source!D29="","",Affected_Source!D29)</f>
        <v/>
      </c>
      <c r="F7" s="255" t="str">
        <f>+IF(I7="","",MAX(F$1:F6)+1)</f>
        <v/>
      </c>
      <c r="G7" s="255" t="str">
        <f>+IF(Company_Information!B29="","",Company_Information!B29)</f>
        <v/>
      </c>
      <c r="H7" s="255" t="str">
        <f t="shared" si="1"/>
        <v/>
      </c>
      <c r="I7" s="255" t="str">
        <f>IF(COUNTIF(G$2:G7,G7)=1,G7,"")</f>
        <v/>
      </c>
      <c r="J7" s="245"/>
      <c r="K7" s="255" t="str">
        <f>+IF(N7="","",MAX(K$1:K6)+1)</f>
        <v/>
      </c>
      <c r="L7" s="255" t="str">
        <f>IF(CMS_Identification!E29="","",CMS_Identification!E29)</f>
        <v/>
      </c>
      <c r="M7" s="245" t="str">
        <f t="shared" si="11"/>
        <v/>
      </c>
      <c r="N7" s="245" t="str">
        <f>IF(COUNTIF(L$2:L7,L7)=1,L7,"")</f>
        <v/>
      </c>
      <c r="O7" s="245"/>
      <c r="P7" s="162"/>
      <c r="Q7" s="162"/>
      <c r="R7" s="256" t="s">
        <v>36</v>
      </c>
      <c r="S7" s="162"/>
      <c r="T7" s="255" t="str">
        <f>+IF(Y7="","",MAX(T$1:T6)+1)</f>
        <v/>
      </c>
      <c r="U7" s="241" t="str">
        <f>IF(Affected_Source!B29="","",Affected_Source!B29)</f>
        <v/>
      </c>
      <c r="V7" s="241" t="str">
        <f>IF(Affected_Source!D29="","",Affected_Source!D29)</f>
        <v/>
      </c>
      <c r="W7" s="241" t="str">
        <f>IF(Affected_Source!E29="","",Affected_Source!E29)</f>
        <v/>
      </c>
      <c r="X7" s="241" t="str">
        <f t="shared" si="2"/>
        <v/>
      </c>
      <c r="Y7" s="244" t="str">
        <f>IF(COUNTIF(X$2:X7,X7)=1,X7,"")</f>
        <v/>
      </c>
      <c r="Z7" s="241" t="str">
        <f t="shared" si="12"/>
        <v xml:space="preserve"> </v>
      </c>
      <c r="AA7" s="255" t="str">
        <f t="shared" si="3"/>
        <v/>
      </c>
      <c r="AB7" s="255" t="str">
        <f t="shared" si="4"/>
        <v/>
      </c>
      <c r="AC7" s="241" t="str">
        <f t="shared" si="13"/>
        <v/>
      </c>
      <c r="AD7" s="248"/>
      <c r="AE7" s="257" t="str">
        <f>+IF(AJ7="","",MAX(AE$1:AE6)+1)</f>
        <v/>
      </c>
      <c r="AF7" s="257" t="str">
        <f>IF(CMS_Inoperative_OoC!B29="","",CMS_Inoperative_OoC!B29)</f>
        <v/>
      </c>
      <c r="AG7" s="257" t="str">
        <f>IF(CMS_Inoperative_OoC!C29="","",CMS_Inoperative_OoC!C29)</f>
        <v/>
      </c>
      <c r="AH7" s="257" t="str">
        <f>IF(CMS_Inoperative_OoC!D29="","",CMS_Inoperative_OoC!D29)</f>
        <v/>
      </c>
      <c r="AI7" s="257" t="str">
        <f t="shared" si="14"/>
        <v/>
      </c>
      <c r="AJ7" s="258" t="str">
        <f>IF(COUNTIF(AI$2:AI7,AI7)=1,AI7,"")</f>
        <v/>
      </c>
      <c r="AK7" s="257" t="str">
        <f t="shared" si="5"/>
        <v/>
      </c>
      <c r="AL7" s="257" t="str">
        <f t="shared" si="6"/>
        <v/>
      </c>
      <c r="AM7" s="257" t="str">
        <f t="shared" si="7"/>
        <v/>
      </c>
      <c r="AN7" s="251" t="str">
        <f t="shared" si="15"/>
        <v/>
      </c>
      <c r="AO7" s="162"/>
      <c r="AP7" s="255" t="s">
        <v>37</v>
      </c>
      <c r="AQ7" s="162"/>
      <c r="AR7" s="257" t="str">
        <f>+IF(AW7="","",MAX(AR$1:AR6)+1)</f>
        <v/>
      </c>
      <c r="AS7" s="257" t="str">
        <f>IF(Limit_Deviation_Detail!B29="","",Limit_Deviation_Detail!B29)</f>
        <v/>
      </c>
      <c r="AT7" s="257" t="str">
        <f>IF(Limit_Deviation_Detail!C29="","",Limit_Deviation_Detail!C29)</f>
        <v/>
      </c>
      <c r="AU7" s="252" t="str">
        <f>IF(Limit_Deviation_Detail!F29="","",Limit_Deviation_Detail!F29)</f>
        <v/>
      </c>
      <c r="AV7" s="257" t="str">
        <f t="shared" si="16"/>
        <v/>
      </c>
      <c r="AW7" s="258" t="str">
        <f>IF(COUNTIF(AV$2:AV7,AV7)=1,AV7,"")</f>
        <v/>
      </c>
      <c r="AX7" s="257" t="str">
        <f t="shared" si="8"/>
        <v/>
      </c>
      <c r="AY7" s="257" t="str">
        <f t="shared" si="9"/>
        <v/>
      </c>
      <c r="AZ7" s="257" t="str">
        <f t="shared" si="10"/>
        <v/>
      </c>
      <c r="BA7" s="254" t="str">
        <f t="shared" si="17"/>
        <v/>
      </c>
      <c r="BB7" s="162"/>
      <c r="BC7" s="255" t="str">
        <f>+IF(BI7="","",MAX(BC$1:BC6)+1)</f>
        <v/>
      </c>
      <c r="BD7" s="241" t="str">
        <f>IF(CMS_Identification!B29="","",CMS_Identification!B29)</f>
        <v/>
      </c>
      <c r="BE7" s="241" t="str">
        <f>IF(CMS_Identification!C29="","",CMS_Identification!C29)</f>
        <v/>
      </c>
      <c r="BF7" s="241" t="str">
        <f>IF(CMS_Identification!E29="","",CMS_Identification!E29)</f>
        <v/>
      </c>
      <c r="BG7" s="241" t="str">
        <f>IF(Affected_Source!AL29="","",Affected_Source!AL29)</f>
        <v/>
      </c>
      <c r="BH7" s="241" t="str">
        <f t="shared" si="18"/>
        <v/>
      </c>
      <c r="BI7" s="244" t="str">
        <f>IF(COUNTIF(BH$2:BH7,BH7)=1,BH7,"")</f>
        <v/>
      </c>
      <c r="BJ7" s="241" t="str">
        <f t="shared" si="19"/>
        <v xml:space="preserve">  </v>
      </c>
      <c r="BK7" s="241" t="str">
        <f t="shared" si="20"/>
        <v/>
      </c>
      <c r="BL7" s="241" t="str">
        <f t="shared" si="21"/>
        <v/>
      </c>
      <c r="BM7" s="241" t="str">
        <f t="shared" si="22"/>
        <v/>
      </c>
    </row>
    <row r="8" spans="1:65" ht="16.5" x14ac:dyDescent="0.45">
      <c r="A8" s="259" t="str">
        <f>+IF(D8="","",MAX(A$1:A7)+1)</f>
        <v/>
      </c>
      <c r="B8" s="242" t="str">
        <f>IF(Affected_Source!C30="","",Affected_Source!C30)</f>
        <v/>
      </c>
      <c r="C8" s="260" t="str">
        <f t="shared" si="0"/>
        <v/>
      </c>
      <c r="D8" s="260" t="str">
        <f>IF(COUNTIF(B$2:B8,B8)=1,B8,"")</f>
        <v/>
      </c>
      <c r="E8" s="162" t="str">
        <f>IF(Affected_Source!D30="","",Affected_Source!D30)</f>
        <v/>
      </c>
      <c r="F8" s="259" t="str">
        <f>+IF(I8="","",MAX(F$1:F7)+1)</f>
        <v/>
      </c>
      <c r="G8" s="259" t="str">
        <f>+IF(Company_Information!B30="","",Company_Information!B30)</f>
        <v/>
      </c>
      <c r="H8" s="259" t="str">
        <f t="shared" si="1"/>
        <v/>
      </c>
      <c r="I8" s="259" t="str">
        <f>IF(COUNTIF(G$2:G8,G8)=1,G8,"")</f>
        <v/>
      </c>
      <c r="J8" s="245"/>
      <c r="K8" s="259" t="str">
        <f>+IF(N8="","",MAX(K$1:K7)+1)</f>
        <v/>
      </c>
      <c r="L8" s="259" t="str">
        <f>IF(CMS_Identification!E30="","",CMS_Identification!E30)</f>
        <v/>
      </c>
      <c r="M8" s="260" t="str">
        <f t="shared" si="11"/>
        <v/>
      </c>
      <c r="N8" s="260" t="str">
        <f>IF(COUNTIF(L$2:L8,L8)=1,L8,"")</f>
        <v/>
      </c>
      <c r="O8" s="245"/>
      <c r="P8" s="162"/>
      <c r="Q8" s="162"/>
      <c r="R8" s="256" t="s">
        <v>38</v>
      </c>
      <c r="S8" s="162"/>
      <c r="T8" s="259" t="str">
        <f>+IF(Y8="","",MAX(T$1:T7)+1)</f>
        <v/>
      </c>
      <c r="U8" s="241" t="str">
        <f>IF(Affected_Source!B30="","",Affected_Source!B30)</f>
        <v/>
      </c>
      <c r="V8" s="241" t="str">
        <f>IF(Affected_Source!D30="","",Affected_Source!D30)</f>
        <v/>
      </c>
      <c r="W8" s="241" t="str">
        <f>IF(Affected_Source!E30="","",Affected_Source!E30)</f>
        <v/>
      </c>
      <c r="X8" s="241" t="str">
        <f t="shared" si="2"/>
        <v/>
      </c>
      <c r="Y8" s="244" t="str">
        <f>IF(COUNTIF(X$2:X8,X8)=1,X8,"")</f>
        <v/>
      </c>
      <c r="Z8" s="241" t="str">
        <f t="shared" si="12"/>
        <v xml:space="preserve"> </v>
      </c>
      <c r="AA8" s="259" t="str">
        <f t="shared" si="3"/>
        <v/>
      </c>
      <c r="AB8" s="259" t="str">
        <f t="shared" si="4"/>
        <v/>
      </c>
      <c r="AC8" s="241" t="str">
        <f t="shared" si="13"/>
        <v/>
      </c>
      <c r="AD8" s="248"/>
      <c r="AE8" s="261" t="str">
        <f>+IF(AJ8="","",MAX(AE$1:AE7)+1)</f>
        <v/>
      </c>
      <c r="AF8" s="261" t="str">
        <f>IF(CMS_Inoperative_OoC!B30="","",CMS_Inoperative_OoC!B30)</f>
        <v/>
      </c>
      <c r="AG8" s="261" t="str">
        <f>IF(CMS_Inoperative_OoC!C30="","",CMS_Inoperative_OoC!C30)</f>
        <v/>
      </c>
      <c r="AH8" s="261" t="str">
        <f>IF(CMS_Inoperative_OoC!D30="","",CMS_Inoperative_OoC!D30)</f>
        <v/>
      </c>
      <c r="AI8" s="261" t="str">
        <f t="shared" si="14"/>
        <v/>
      </c>
      <c r="AJ8" s="262" t="str">
        <f>IF(COUNTIF(AI$2:AI8,AI8)=1,AI8,"")</f>
        <v/>
      </c>
      <c r="AK8" s="261" t="str">
        <f t="shared" si="5"/>
        <v/>
      </c>
      <c r="AL8" s="261" t="str">
        <f t="shared" si="6"/>
        <v/>
      </c>
      <c r="AM8" s="261" t="str">
        <f t="shared" si="7"/>
        <v/>
      </c>
      <c r="AN8" s="251" t="str">
        <f t="shared" si="15"/>
        <v/>
      </c>
      <c r="AO8" s="162"/>
      <c r="AP8" s="259" t="s">
        <v>39</v>
      </c>
      <c r="AQ8" s="162"/>
      <c r="AR8" s="263" t="str">
        <f>+IF(AW8="","",MAX(AR$1:AR7)+1)</f>
        <v/>
      </c>
      <c r="AS8" s="263" t="str">
        <f>IF(Limit_Deviation_Detail!B30="","",Limit_Deviation_Detail!B30)</f>
        <v/>
      </c>
      <c r="AT8" s="263" t="str">
        <f>IF(Limit_Deviation_Detail!C30="","",Limit_Deviation_Detail!C30)</f>
        <v/>
      </c>
      <c r="AU8" s="252" t="str">
        <f>IF(Limit_Deviation_Detail!F30="","",Limit_Deviation_Detail!F30)</f>
        <v/>
      </c>
      <c r="AV8" s="263" t="str">
        <f t="shared" si="16"/>
        <v/>
      </c>
      <c r="AW8" s="264" t="str">
        <f>IF(COUNTIF(AV$2:AV8,AV8)=1,AV8,"")</f>
        <v/>
      </c>
      <c r="AX8" s="263" t="str">
        <f t="shared" si="8"/>
        <v/>
      </c>
      <c r="AY8" s="263" t="str">
        <f t="shared" si="9"/>
        <v/>
      </c>
      <c r="AZ8" s="263" t="str">
        <f t="shared" si="10"/>
        <v/>
      </c>
      <c r="BA8" s="254" t="str">
        <f t="shared" si="17"/>
        <v/>
      </c>
      <c r="BB8" s="162"/>
      <c r="BC8" s="259" t="str">
        <f>+IF(BI8="","",MAX(BC$1:BC7)+1)</f>
        <v/>
      </c>
      <c r="BD8" s="241" t="str">
        <f>IF(CMS_Identification!B30="","",CMS_Identification!B30)</f>
        <v/>
      </c>
      <c r="BE8" s="241" t="str">
        <f>IF(CMS_Identification!C30="","",CMS_Identification!C30)</f>
        <v/>
      </c>
      <c r="BF8" s="241" t="str">
        <f>IF(CMS_Identification!E30="","",CMS_Identification!E30)</f>
        <v/>
      </c>
      <c r="BG8" s="241" t="str">
        <f>IF(Affected_Source!AL30="","",Affected_Source!AL30)</f>
        <v/>
      </c>
      <c r="BH8" s="241" t="str">
        <f t="shared" si="18"/>
        <v/>
      </c>
      <c r="BI8" s="244" t="str">
        <f>IF(COUNTIF(BH$2:BH8,BH8)=1,BH8,"")</f>
        <v/>
      </c>
      <c r="BJ8" s="241" t="str">
        <f t="shared" si="19"/>
        <v xml:space="preserve">  </v>
      </c>
      <c r="BK8" s="241" t="str">
        <f t="shared" si="20"/>
        <v/>
      </c>
      <c r="BL8" s="241" t="str">
        <f t="shared" si="21"/>
        <v/>
      </c>
      <c r="BM8" s="241" t="str">
        <f t="shared" si="22"/>
        <v/>
      </c>
    </row>
    <row r="9" spans="1:65" ht="16.5" x14ac:dyDescent="0.45">
      <c r="A9" s="255" t="str">
        <f>+IF(D9="","",MAX(A$1:A8)+1)</f>
        <v/>
      </c>
      <c r="B9" s="242" t="str">
        <f>IF(Affected_Source!C31="","",Affected_Source!C31)</f>
        <v/>
      </c>
      <c r="C9" s="245" t="str">
        <f t="shared" si="0"/>
        <v/>
      </c>
      <c r="D9" s="245" t="str">
        <f>IF(COUNTIF(B$2:B9,B9)=1,B9,"")</f>
        <v/>
      </c>
      <c r="E9" s="162" t="str">
        <f>IF(Affected_Source!D31="","",Affected_Source!D31)</f>
        <v/>
      </c>
      <c r="F9" s="255" t="str">
        <f>+IF(I9="","",MAX(F$1:F8)+1)</f>
        <v/>
      </c>
      <c r="G9" s="255" t="str">
        <f>+IF(Company_Information!B31="","",Company_Information!B31)</f>
        <v/>
      </c>
      <c r="H9" s="255" t="str">
        <f t="shared" si="1"/>
        <v/>
      </c>
      <c r="I9" s="255" t="str">
        <f>IF(COUNTIF(G$2:G9,G9)=1,G9,"")</f>
        <v/>
      </c>
      <c r="J9" s="245"/>
      <c r="K9" s="255" t="str">
        <f>+IF(N9="","",MAX(K$1:K8)+1)</f>
        <v/>
      </c>
      <c r="L9" s="255" t="str">
        <f>IF(CMS_Identification!E31="","",CMS_Identification!E31)</f>
        <v/>
      </c>
      <c r="M9" s="245" t="str">
        <f t="shared" si="11"/>
        <v/>
      </c>
      <c r="N9" s="245" t="str">
        <f>IF(COUNTIF(L$2:L9,L9)=1,L9,"")</f>
        <v/>
      </c>
      <c r="O9" s="245"/>
      <c r="P9" s="162"/>
      <c r="Q9" s="162"/>
      <c r="R9" s="256" t="s">
        <v>40</v>
      </c>
      <c r="S9" s="162"/>
      <c r="T9" s="255" t="str">
        <f>+IF(Y9="","",MAX(T$1:T8)+1)</f>
        <v/>
      </c>
      <c r="U9" s="241" t="str">
        <f>IF(Affected_Source!B31="","",Affected_Source!B31)</f>
        <v/>
      </c>
      <c r="V9" s="241" t="str">
        <f>IF(Affected_Source!D31="","",Affected_Source!D31)</f>
        <v/>
      </c>
      <c r="W9" s="241" t="str">
        <f>IF(Affected_Source!E31="","",Affected_Source!E31)</f>
        <v/>
      </c>
      <c r="X9" s="241" t="str">
        <f t="shared" si="2"/>
        <v/>
      </c>
      <c r="Y9" s="244" t="str">
        <f>IF(COUNTIF(X$2:X9,X9)=1,X9,"")</f>
        <v/>
      </c>
      <c r="Z9" s="241" t="str">
        <f t="shared" si="12"/>
        <v xml:space="preserve"> </v>
      </c>
      <c r="AA9" s="255" t="str">
        <f t="shared" si="3"/>
        <v/>
      </c>
      <c r="AB9" s="255" t="str">
        <f t="shared" si="4"/>
        <v/>
      </c>
      <c r="AC9" s="241" t="str">
        <f t="shared" si="13"/>
        <v/>
      </c>
      <c r="AD9" s="248"/>
      <c r="AE9" s="257" t="str">
        <f>+IF(AJ9="","",MAX(AE$1:AE8)+1)</f>
        <v/>
      </c>
      <c r="AF9" s="257" t="str">
        <f>IF(CMS_Inoperative_OoC!B31="","",CMS_Inoperative_OoC!B31)</f>
        <v/>
      </c>
      <c r="AG9" s="257" t="str">
        <f>IF(CMS_Inoperative_OoC!C31="","",CMS_Inoperative_OoC!C31)</f>
        <v/>
      </c>
      <c r="AH9" s="257" t="str">
        <f>IF(CMS_Inoperative_OoC!D31="","",CMS_Inoperative_OoC!D31)</f>
        <v/>
      </c>
      <c r="AI9" s="257" t="str">
        <f t="shared" si="14"/>
        <v/>
      </c>
      <c r="AJ9" s="258" t="str">
        <f>IF(COUNTIF(AI$2:AI9,AI9)=1,AI9,"")</f>
        <v/>
      </c>
      <c r="AK9" s="257" t="str">
        <f t="shared" si="5"/>
        <v/>
      </c>
      <c r="AL9" s="257" t="str">
        <f t="shared" si="6"/>
        <v/>
      </c>
      <c r="AM9" s="257" t="str">
        <f t="shared" si="7"/>
        <v/>
      </c>
      <c r="AN9" s="251" t="str">
        <f t="shared" si="15"/>
        <v/>
      </c>
      <c r="AO9" s="162"/>
      <c r="AP9" s="255" t="s">
        <v>41</v>
      </c>
      <c r="AQ9" s="162"/>
      <c r="AR9" s="257" t="str">
        <f>+IF(AW9="","",MAX(AR$1:AR8)+1)</f>
        <v/>
      </c>
      <c r="AS9" s="257" t="str">
        <f>IF(Limit_Deviation_Detail!B31="","",Limit_Deviation_Detail!B31)</f>
        <v/>
      </c>
      <c r="AT9" s="257" t="str">
        <f>IF(Limit_Deviation_Detail!C31="","",Limit_Deviation_Detail!C31)</f>
        <v/>
      </c>
      <c r="AU9" s="252" t="str">
        <f>IF(Limit_Deviation_Detail!F31="","",Limit_Deviation_Detail!F31)</f>
        <v/>
      </c>
      <c r="AV9" s="257" t="str">
        <f t="shared" si="16"/>
        <v/>
      </c>
      <c r="AW9" s="258" t="str">
        <f>IF(COUNTIF(AV$2:AV9,AV9)=1,AV9,"")</f>
        <v/>
      </c>
      <c r="AX9" s="257" t="str">
        <f t="shared" si="8"/>
        <v/>
      </c>
      <c r="AY9" s="257" t="str">
        <f t="shared" si="9"/>
        <v/>
      </c>
      <c r="AZ9" s="257" t="str">
        <f t="shared" si="10"/>
        <v/>
      </c>
      <c r="BA9" s="254" t="str">
        <f t="shared" si="17"/>
        <v/>
      </c>
      <c r="BB9" s="162"/>
      <c r="BC9" s="255" t="str">
        <f>+IF(BI9="","",MAX(BC$1:BC8)+1)</f>
        <v/>
      </c>
      <c r="BD9" s="241" t="str">
        <f>IF(CMS_Identification!B31="","",CMS_Identification!B31)</f>
        <v/>
      </c>
      <c r="BE9" s="241" t="str">
        <f>IF(CMS_Identification!C31="","",CMS_Identification!C31)</f>
        <v/>
      </c>
      <c r="BF9" s="241" t="str">
        <f>IF(CMS_Identification!E31="","",CMS_Identification!E31)</f>
        <v/>
      </c>
      <c r="BG9" s="241" t="str">
        <f>IF(Affected_Source!AL31="","",Affected_Source!AL31)</f>
        <v/>
      </c>
      <c r="BH9" s="241" t="str">
        <f t="shared" si="18"/>
        <v/>
      </c>
      <c r="BI9" s="244" t="str">
        <f>IF(COUNTIF(BH$2:BH9,BH9)=1,BH9,"")</f>
        <v/>
      </c>
      <c r="BJ9" s="241" t="str">
        <f t="shared" si="19"/>
        <v xml:space="preserve">  </v>
      </c>
      <c r="BK9" s="241" t="str">
        <f t="shared" si="20"/>
        <v/>
      </c>
      <c r="BL9" s="241" t="str">
        <f t="shared" si="21"/>
        <v/>
      </c>
      <c r="BM9" s="241" t="str">
        <f t="shared" si="22"/>
        <v/>
      </c>
    </row>
    <row r="10" spans="1:65" ht="16.5" x14ac:dyDescent="0.45">
      <c r="A10" s="259" t="str">
        <f>+IF(D10="","",MAX(A$1:A9)+1)</f>
        <v/>
      </c>
      <c r="B10" s="242" t="str">
        <f>IF(Affected_Source!C32="","",Affected_Source!C32)</f>
        <v/>
      </c>
      <c r="C10" s="260" t="str">
        <f t="shared" si="0"/>
        <v/>
      </c>
      <c r="D10" s="260" t="str">
        <f>IF(COUNTIF(B$2:B10,B10)=1,B10,"")</f>
        <v/>
      </c>
      <c r="E10" s="162" t="str">
        <f>IF(Affected_Source!D32="","",Affected_Source!D32)</f>
        <v/>
      </c>
      <c r="F10" s="259" t="str">
        <f>+IF(I10="","",MAX(F$1:F9)+1)</f>
        <v/>
      </c>
      <c r="G10" s="259" t="str">
        <f>+IF(Company_Information!B32="","",Company_Information!B32)</f>
        <v/>
      </c>
      <c r="H10" s="259" t="str">
        <f t="shared" si="1"/>
        <v/>
      </c>
      <c r="I10" s="259" t="str">
        <f>IF(COUNTIF(G$2:G10,G10)=1,G10,"")</f>
        <v/>
      </c>
      <c r="J10" s="245"/>
      <c r="K10" s="259" t="str">
        <f>+IF(N10="","",MAX(K$1:K9)+1)</f>
        <v/>
      </c>
      <c r="L10" s="259" t="str">
        <f>IF(CMS_Identification!E32="","",CMS_Identification!E32)</f>
        <v/>
      </c>
      <c r="M10" s="260" t="str">
        <f t="shared" si="11"/>
        <v/>
      </c>
      <c r="N10" s="260" t="str">
        <f>IF(COUNTIF(L$2:L10,L10)=1,L10,"")</f>
        <v/>
      </c>
      <c r="O10" s="245"/>
      <c r="P10" s="162"/>
      <c r="Q10" s="162"/>
      <c r="R10" s="256"/>
      <c r="S10" s="162"/>
      <c r="T10" s="259" t="str">
        <f>+IF(Y10="","",MAX(T$1:T9)+1)</f>
        <v/>
      </c>
      <c r="U10" s="241" t="str">
        <f>IF(Affected_Source!B32="","",Affected_Source!B32)</f>
        <v/>
      </c>
      <c r="V10" s="241" t="str">
        <f>IF(Affected_Source!D32="","",Affected_Source!D32)</f>
        <v/>
      </c>
      <c r="W10" s="241" t="str">
        <f>IF(Affected_Source!E32="","",Affected_Source!E32)</f>
        <v/>
      </c>
      <c r="X10" s="241" t="str">
        <f t="shared" si="2"/>
        <v/>
      </c>
      <c r="Y10" s="244" t="str">
        <f>IF(COUNTIF(X$2:X10,X10)=1,X10,"")</f>
        <v/>
      </c>
      <c r="Z10" s="241" t="str">
        <f t="shared" si="12"/>
        <v xml:space="preserve"> </v>
      </c>
      <c r="AA10" s="259" t="str">
        <f t="shared" si="3"/>
        <v/>
      </c>
      <c r="AB10" s="259" t="str">
        <f t="shared" si="4"/>
        <v/>
      </c>
      <c r="AC10" s="241" t="str">
        <f t="shared" si="13"/>
        <v/>
      </c>
      <c r="AD10" s="248"/>
      <c r="AE10" s="261" t="str">
        <f>+IF(AJ10="","",MAX(AE$1:AE9)+1)</f>
        <v/>
      </c>
      <c r="AF10" s="261" t="str">
        <f>IF(CMS_Inoperative_OoC!B32="","",CMS_Inoperative_OoC!B32)</f>
        <v/>
      </c>
      <c r="AG10" s="261" t="str">
        <f>IF(CMS_Inoperative_OoC!C32="","",CMS_Inoperative_OoC!C32)</f>
        <v/>
      </c>
      <c r="AH10" s="261" t="str">
        <f>IF(CMS_Inoperative_OoC!D32="","",CMS_Inoperative_OoC!D32)</f>
        <v/>
      </c>
      <c r="AI10" s="261" t="str">
        <f t="shared" si="14"/>
        <v/>
      </c>
      <c r="AJ10" s="262" t="str">
        <f>IF(COUNTIF(AI$2:AI10,AI10)=1,AI10,"")</f>
        <v/>
      </c>
      <c r="AK10" s="261" t="str">
        <f t="shared" si="5"/>
        <v/>
      </c>
      <c r="AL10" s="261" t="str">
        <f t="shared" si="6"/>
        <v/>
      </c>
      <c r="AM10" s="261" t="str">
        <f t="shared" si="7"/>
        <v/>
      </c>
      <c r="AN10" s="251" t="str">
        <f t="shared" si="15"/>
        <v/>
      </c>
      <c r="AO10" s="162"/>
      <c r="AP10" s="259" t="s">
        <v>42</v>
      </c>
      <c r="AQ10" s="162"/>
      <c r="AR10" s="263" t="str">
        <f>+IF(AW10="","",MAX(AR$1:AR9)+1)</f>
        <v/>
      </c>
      <c r="AS10" s="263" t="str">
        <f>IF(Limit_Deviation_Detail!B32="","",Limit_Deviation_Detail!B32)</f>
        <v/>
      </c>
      <c r="AT10" s="263" t="str">
        <f>IF(Limit_Deviation_Detail!C32="","",Limit_Deviation_Detail!C32)</f>
        <v/>
      </c>
      <c r="AU10" s="252" t="str">
        <f>IF(Limit_Deviation_Detail!F32="","",Limit_Deviation_Detail!F32)</f>
        <v/>
      </c>
      <c r="AV10" s="263" t="str">
        <f t="shared" si="16"/>
        <v/>
      </c>
      <c r="AW10" s="264" t="str">
        <f>IF(COUNTIF(AV$2:AV10,AV10)=1,AV10,"")</f>
        <v/>
      </c>
      <c r="AX10" s="263" t="str">
        <f t="shared" si="8"/>
        <v/>
      </c>
      <c r="AY10" s="263" t="str">
        <f t="shared" si="9"/>
        <v/>
      </c>
      <c r="AZ10" s="263" t="str">
        <f t="shared" si="10"/>
        <v/>
      </c>
      <c r="BA10" s="254" t="str">
        <f t="shared" si="17"/>
        <v/>
      </c>
      <c r="BB10" s="162"/>
      <c r="BC10" s="259" t="str">
        <f>+IF(BI10="","",MAX(BC$1:BC9)+1)</f>
        <v/>
      </c>
      <c r="BD10" s="241" t="str">
        <f>IF(CMS_Identification!B32="","",CMS_Identification!B32)</f>
        <v/>
      </c>
      <c r="BE10" s="241" t="str">
        <f>IF(CMS_Identification!C32="","",CMS_Identification!C32)</f>
        <v/>
      </c>
      <c r="BF10" s="241" t="str">
        <f>IF(CMS_Identification!E32="","",CMS_Identification!E32)</f>
        <v/>
      </c>
      <c r="BG10" s="241" t="str">
        <f>IF(Affected_Source!AL32="","",Affected_Source!AL32)</f>
        <v/>
      </c>
      <c r="BH10" s="241" t="str">
        <f t="shared" si="18"/>
        <v/>
      </c>
      <c r="BI10" s="244" t="str">
        <f>IF(COUNTIF(BH$2:BH10,BH10)=1,BH10,"")</f>
        <v/>
      </c>
      <c r="BJ10" s="241" t="str">
        <f t="shared" si="19"/>
        <v xml:space="preserve">  </v>
      </c>
      <c r="BK10" s="241" t="str">
        <f t="shared" si="20"/>
        <v/>
      </c>
      <c r="BL10" s="241" t="str">
        <f t="shared" si="21"/>
        <v/>
      </c>
      <c r="BM10" s="241" t="str">
        <f t="shared" si="22"/>
        <v/>
      </c>
    </row>
    <row r="11" spans="1:65" ht="16.5" x14ac:dyDescent="0.45">
      <c r="A11" s="255" t="str">
        <f>+IF(D11="","",MAX(A$1:A10)+1)</f>
        <v/>
      </c>
      <c r="B11" s="242" t="str">
        <f>IF(Affected_Source!C33="","",Affected_Source!C33)</f>
        <v/>
      </c>
      <c r="C11" s="245" t="str">
        <f t="shared" si="0"/>
        <v/>
      </c>
      <c r="D11" s="245" t="str">
        <f>IF(COUNTIF(B$2:B11,B11)=1,B11,"")</f>
        <v/>
      </c>
      <c r="E11" s="162" t="str">
        <f>IF(Affected_Source!D33="","",Affected_Source!D33)</f>
        <v/>
      </c>
      <c r="F11" s="266" t="str">
        <f>+IF(I11="","",MAX(F$1:F10)+1)</f>
        <v/>
      </c>
      <c r="G11" s="266" t="str">
        <f>+IF(Company_Information!B33="","",Company_Information!B33)</f>
        <v/>
      </c>
      <c r="H11" s="266" t="str">
        <f t="shared" si="1"/>
        <v/>
      </c>
      <c r="I11" s="266" t="str">
        <f>IF(COUNTIF(G$2:G11,G11)=1,G11,"")</f>
        <v/>
      </c>
      <c r="J11" s="245"/>
      <c r="K11" s="255" t="str">
        <f>+IF(N11="","",MAX(K$1:K10)+1)</f>
        <v/>
      </c>
      <c r="L11" s="255" t="str">
        <f>IF(CMS_Identification!E33="","",CMS_Identification!E33)</f>
        <v/>
      </c>
      <c r="M11" s="245" t="str">
        <f t="shared" si="11"/>
        <v/>
      </c>
      <c r="N11" s="245" t="str">
        <f>IF(COUNTIF(L$2:L11,L11)=1,L11,"")</f>
        <v/>
      </c>
      <c r="O11" s="245"/>
      <c r="P11" s="162"/>
      <c r="Q11" s="162"/>
      <c r="R11" s="256"/>
      <c r="S11" s="162"/>
      <c r="T11" s="255" t="str">
        <f>+IF(Y11="","",MAX(T$1:T10)+1)</f>
        <v/>
      </c>
      <c r="U11" s="241" t="str">
        <f>IF(Affected_Source!B33="","",Affected_Source!B33)</f>
        <v/>
      </c>
      <c r="V11" s="241" t="str">
        <f>IF(Affected_Source!D33="","",Affected_Source!D33)</f>
        <v/>
      </c>
      <c r="W11" s="241" t="str">
        <f>IF(Affected_Source!E33="","",Affected_Source!E33)</f>
        <v/>
      </c>
      <c r="X11" s="241" t="str">
        <f t="shared" si="2"/>
        <v/>
      </c>
      <c r="Y11" s="244" t="str">
        <f>IF(COUNTIF(X$2:X11,X11)=1,X11,"")</f>
        <v/>
      </c>
      <c r="Z11" s="241" t="str">
        <f t="shared" si="12"/>
        <v xml:space="preserve"> </v>
      </c>
      <c r="AA11" s="255" t="str">
        <f t="shared" si="3"/>
        <v/>
      </c>
      <c r="AB11" s="255" t="str">
        <f t="shared" si="4"/>
        <v/>
      </c>
      <c r="AC11" s="241" t="str">
        <f t="shared" si="13"/>
        <v/>
      </c>
      <c r="AD11" s="248"/>
      <c r="AE11" s="257" t="str">
        <f>+IF(AJ11="","",MAX(AE$1:AE10)+1)</f>
        <v/>
      </c>
      <c r="AF11" s="257" t="str">
        <f>IF(CMS_Inoperative_OoC!B33="","",CMS_Inoperative_OoC!B33)</f>
        <v/>
      </c>
      <c r="AG11" s="257" t="str">
        <f>IF(CMS_Inoperative_OoC!C33="","",CMS_Inoperative_OoC!C33)</f>
        <v/>
      </c>
      <c r="AH11" s="257" t="str">
        <f>IF(CMS_Inoperative_OoC!D33="","",CMS_Inoperative_OoC!D33)</f>
        <v/>
      </c>
      <c r="AI11" s="257" t="str">
        <f t="shared" si="14"/>
        <v/>
      </c>
      <c r="AJ11" s="258" t="str">
        <f>IF(COUNTIF(AI$2:AI11,AI11)=1,AI11,"")</f>
        <v/>
      </c>
      <c r="AK11" s="257" t="str">
        <f t="shared" si="5"/>
        <v/>
      </c>
      <c r="AL11" s="257" t="str">
        <f t="shared" si="6"/>
        <v/>
      </c>
      <c r="AM11" s="257" t="str">
        <f t="shared" si="7"/>
        <v/>
      </c>
      <c r="AN11" s="251" t="str">
        <f t="shared" si="15"/>
        <v/>
      </c>
      <c r="AO11" s="162"/>
      <c r="AP11" s="255" t="s">
        <v>43</v>
      </c>
      <c r="AQ11" s="162"/>
      <c r="AR11" s="257" t="str">
        <f>+IF(AW11="","",MAX(AR$1:AR10)+1)</f>
        <v/>
      </c>
      <c r="AS11" s="257" t="str">
        <f>IF(Limit_Deviation_Detail!B33="","",Limit_Deviation_Detail!B33)</f>
        <v/>
      </c>
      <c r="AT11" s="257" t="str">
        <f>IF(Limit_Deviation_Detail!C33="","",Limit_Deviation_Detail!C33)</f>
        <v/>
      </c>
      <c r="AU11" s="252" t="str">
        <f>IF(Limit_Deviation_Detail!F33="","",Limit_Deviation_Detail!F33)</f>
        <v/>
      </c>
      <c r="AV11" s="257" t="str">
        <f t="shared" si="16"/>
        <v/>
      </c>
      <c r="AW11" s="258" t="str">
        <f>IF(COUNTIF(AV$2:AV11,AV11)=1,AV11,"")</f>
        <v/>
      </c>
      <c r="AX11" s="257" t="str">
        <f t="shared" si="8"/>
        <v/>
      </c>
      <c r="AY11" s="257" t="str">
        <f t="shared" si="9"/>
        <v/>
      </c>
      <c r="AZ11" s="257" t="str">
        <f t="shared" si="10"/>
        <v/>
      </c>
      <c r="BA11" s="254" t="str">
        <f t="shared" si="17"/>
        <v/>
      </c>
      <c r="BB11" s="162"/>
      <c r="BC11" s="255" t="str">
        <f>+IF(BI11="","",MAX(BC$1:BC10)+1)</f>
        <v/>
      </c>
      <c r="BD11" s="241" t="str">
        <f>IF(CMS_Identification!B33="","",CMS_Identification!B33)</f>
        <v/>
      </c>
      <c r="BE11" s="241" t="str">
        <f>IF(CMS_Identification!C33="","",CMS_Identification!C33)</f>
        <v/>
      </c>
      <c r="BF11" s="241" t="str">
        <f>IF(CMS_Identification!E33="","",CMS_Identification!E33)</f>
        <v/>
      </c>
      <c r="BG11" s="241" t="str">
        <f>IF(Affected_Source!AL33="","",Affected_Source!AL33)</f>
        <v/>
      </c>
      <c r="BH11" s="241" t="str">
        <f t="shared" si="18"/>
        <v/>
      </c>
      <c r="BI11" s="244" t="str">
        <f>IF(COUNTIF(BH$2:BH11,BH11)=1,BH11,"")</f>
        <v/>
      </c>
      <c r="BJ11" s="241" t="str">
        <f t="shared" si="19"/>
        <v xml:space="preserve">  </v>
      </c>
      <c r="BK11" s="241" t="str">
        <f t="shared" si="20"/>
        <v/>
      </c>
      <c r="BL11" s="241" t="str">
        <f t="shared" si="21"/>
        <v/>
      </c>
      <c r="BM11" s="241" t="str">
        <f t="shared" si="22"/>
        <v/>
      </c>
    </row>
    <row r="12" spans="1:65" ht="16.5" x14ac:dyDescent="0.45">
      <c r="A12" s="259" t="str">
        <f>+IF(D12="","",MAX(A$1:A11)+1)</f>
        <v/>
      </c>
      <c r="B12" s="242" t="str">
        <f>IF(Affected_Source!C34="","",Affected_Source!C34)</f>
        <v/>
      </c>
      <c r="C12" s="260" t="str">
        <f t="shared" si="0"/>
        <v/>
      </c>
      <c r="D12" s="260" t="str">
        <f>IF(COUNTIF(B$2:B12,B12)=1,B12,"")</f>
        <v/>
      </c>
      <c r="E12" s="162" t="str">
        <f>IF(Affected_Source!D34="","",Affected_Source!D34)</f>
        <v/>
      </c>
      <c r="F12" s="162"/>
      <c r="G12" s="245"/>
      <c r="H12" s="162"/>
      <c r="I12" s="162"/>
      <c r="J12" s="162"/>
      <c r="K12" s="259" t="str">
        <f>+IF(N12="","",MAX(K$1:K11)+1)</f>
        <v/>
      </c>
      <c r="L12" s="259" t="str">
        <f>IF(CMS_Identification!E34="","",CMS_Identification!E34)</f>
        <v/>
      </c>
      <c r="M12" s="260" t="str">
        <f t="shared" si="11"/>
        <v/>
      </c>
      <c r="N12" s="260" t="str">
        <f>IF(COUNTIF(L$2:L12,L12)=1,L12,"")</f>
        <v/>
      </c>
      <c r="O12" s="162"/>
      <c r="P12" s="162" t="s">
        <v>44</v>
      </c>
      <c r="Q12" s="162"/>
      <c r="R12" s="256"/>
      <c r="S12" s="162"/>
      <c r="T12" s="259" t="str">
        <f>+IF(Y12="","",MAX(T$1:T11)+1)</f>
        <v/>
      </c>
      <c r="U12" s="241" t="str">
        <f>IF(Affected_Source!B34="","",Affected_Source!B34)</f>
        <v/>
      </c>
      <c r="V12" s="241" t="str">
        <f>IF(Affected_Source!D34="","",Affected_Source!D34)</f>
        <v/>
      </c>
      <c r="W12" s="241" t="str">
        <f>IF(Affected_Source!E34="","",Affected_Source!E34)</f>
        <v/>
      </c>
      <c r="X12" s="241" t="str">
        <f t="shared" si="2"/>
        <v/>
      </c>
      <c r="Y12" s="244" t="str">
        <f>IF(COUNTIF(X$2:X12,X12)=1,X12,"")</f>
        <v/>
      </c>
      <c r="Z12" s="241" t="str">
        <f t="shared" si="12"/>
        <v xml:space="preserve"> </v>
      </c>
      <c r="AA12" s="259" t="str">
        <f t="shared" si="3"/>
        <v/>
      </c>
      <c r="AB12" s="259" t="str">
        <f t="shared" si="4"/>
        <v/>
      </c>
      <c r="AC12" s="241" t="str">
        <f t="shared" si="13"/>
        <v/>
      </c>
      <c r="AD12" s="248"/>
      <c r="AE12" s="261" t="str">
        <f>+IF(AJ12="","",MAX(AE$1:AE11)+1)</f>
        <v/>
      </c>
      <c r="AF12" s="261" t="str">
        <f>IF(CMS_Inoperative_OoC!B34="","",CMS_Inoperative_OoC!B34)</f>
        <v/>
      </c>
      <c r="AG12" s="261" t="str">
        <f>IF(CMS_Inoperative_OoC!C34="","",CMS_Inoperative_OoC!C34)</f>
        <v/>
      </c>
      <c r="AH12" s="261" t="str">
        <f>IF(CMS_Inoperative_OoC!D34="","",CMS_Inoperative_OoC!D34)</f>
        <v/>
      </c>
      <c r="AI12" s="261" t="str">
        <f t="shared" si="14"/>
        <v/>
      </c>
      <c r="AJ12" s="262" t="str">
        <f>IF(COUNTIF(AI$2:AI12,AI12)=1,AI12,"")</f>
        <v/>
      </c>
      <c r="AK12" s="261" t="str">
        <f t="shared" si="5"/>
        <v/>
      </c>
      <c r="AL12" s="261" t="str">
        <f t="shared" si="6"/>
        <v/>
      </c>
      <c r="AM12" s="261" t="str">
        <f t="shared" si="7"/>
        <v/>
      </c>
      <c r="AN12" s="251" t="str">
        <f t="shared" si="15"/>
        <v/>
      </c>
      <c r="AO12" s="162"/>
      <c r="AP12" s="259" t="s">
        <v>45</v>
      </c>
      <c r="AQ12" s="162"/>
      <c r="AR12" s="263" t="str">
        <f>+IF(AW12="","",MAX(AR$1:AR11)+1)</f>
        <v/>
      </c>
      <c r="AS12" s="263" t="str">
        <f>IF(Limit_Deviation_Detail!B34="","",Limit_Deviation_Detail!B34)</f>
        <v/>
      </c>
      <c r="AT12" s="263" t="str">
        <f>IF(Limit_Deviation_Detail!C34="","",Limit_Deviation_Detail!C34)</f>
        <v/>
      </c>
      <c r="AU12" s="252" t="str">
        <f>IF(Limit_Deviation_Detail!F34="","",Limit_Deviation_Detail!F34)</f>
        <v/>
      </c>
      <c r="AV12" s="263" t="str">
        <f t="shared" si="16"/>
        <v/>
      </c>
      <c r="AW12" s="264" t="str">
        <f>IF(COUNTIF(AV$2:AV12,AV12)=1,AV12,"")</f>
        <v/>
      </c>
      <c r="AX12" s="263" t="str">
        <f t="shared" si="8"/>
        <v/>
      </c>
      <c r="AY12" s="263" t="str">
        <f t="shared" si="9"/>
        <v/>
      </c>
      <c r="AZ12" s="263" t="str">
        <f t="shared" si="10"/>
        <v/>
      </c>
      <c r="BA12" s="254" t="str">
        <f t="shared" si="17"/>
        <v/>
      </c>
      <c r="BB12" s="162"/>
      <c r="BC12" s="259" t="str">
        <f>+IF(BI12="","",MAX(BC$1:BC11)+1)</f>
        <v/>
      </c>
      <c r="BD12" s="241" t="str">
        <f>IF(CMS_Identification!B34="","",CMS_Identification!B34)</f>
        <v/>
      </c>
      <c r="BE12" s="241" t="str">
        <f>IF(CMS_Identification!C34="","",CMS_Identification!C34)</f>
        <v/>
      </c>
      <c r="BF12" s="241" t="str">
        <f>IF(CMS_Identification!E34="","",CMS_Identification!E34)</f>
        <v/>
      </c>
      <c r="BG12" s="241" t="str">
        <f>IF(Affected_Source!AL34="","",Affected_Source!AL34)</f>
        <v/>
      </c>
      <c r="BH12" s="241" t="str">
        <f t="shared" si="18"/>
        <v/>
      </c>
      <c r="BI12" s="244" t="str">
        <f>IF(COUNTIF(BH$2:BH12,BH12)=1,BH12,"")</f>
        <v/>
      </c>
      <c r="BJ12" s="241" t="str">
        <f t="shared" si="19"/>
        <v xml:space="preserve">  </v>
      </c>
      <c r="BK12" s="241" t="str">
        <f t="shared" si="20"/>
        <v/>
      </c>
      <c r="BL12" s="241" t="str">
        <f t="shared" si="21"/>
        <v/>
      </c>
      <c r="BM12" s="241" t="str">
        <f t="shared" si="22"/>
        <v/>
      </c>
    </row>
    <row r="13" spans="1:65" ht="16.5" x14ac:dyDescent="0.45">
      <c r="A13" s="255" t="str">
        <f>+IF(D13="","",MAX(A$1:A12)+1)</f>
        <v/>
      </c>
      <c r="B13" s="242" t="str">
        <f>IF(Affected_Source!C35="","",Affected_Source!C35)</f>
        <v/>
      </c>
      <c r="C13" s="245" t="str">
        <f t="shared" si="0"/>
        <v/>
      </c>
      <c r="D13" s="245" t="str">
        <f>IF(COUNTIF(B$2:B13,B13)=1,B13,"")</f>
        <v/>
      </c>
      <c r="E13" s="162" t="str">
        <f>IF(Affected_Source!D35="","",Affected_Source!D35)</f>
        <v/>
      </c>
      <c r="F13" s="162"/>
      <c r="G13" s="245"/>
      <c r="H13" s="162"/>
      <c r="I13" s="162"/>
      <c r="J13" s="162"/>
      <c r="K13" s="255" t="str">
        <f>+IF(N13="","",MAX(K$1:K12)+1)</f>
        <v/>
      </c>
      <c r="L13" s="255" t="str">
        <f>IF(CMS_Identification!E35="","",CMS_Identification!E35)</f>
        <v/>
      </c>
      <c r="M13" s="245" t="str">
        <f t="shared" si="11"/>
        <v/>
      </c>
      <c r="N13" s="245" t="str">
        <f>IF(COUNTIF(L$2:L13,L13)=1,L13,"")</f>
        <v/>
      </c>
      <c r="O13" s="162"/>
      <c r="P13" s="162" t="s">
        <v>46</v>
      </c>
      <c r="Q13" s="162"/>
      <c r="R13" s="256"/>
      <c r="S13" s="162"/>
      <c r="T13" s="255" t="str">
        <f>+IF(Y13="","",MAX(T$1:T12)+1)</f>
        <v/>
      </c>
      <c r="U13" s="241" t="str">
        <f>IF(Affected_Source!B35="","",Affected_Source!B35)</f>
        <v/>
      </c>
      <c r="V13" s="241" t="str">
        <f>IF(Affected_Source!D35="","",Affected_Source!D35)</f>
        <v/>
      </c>
      <c r="W13" s="241" t="str">
        <f>IF(Affected_Source!E35="","",Affected_Source!E35)</f>
        <v/>
      </c>
      <c r="X13" s="241" t="str">
        <f t="shared" si="2"/>
        <v/>
      </c>
      <c r="Y13" s="244" t="str">
        <f>IF(COUNTIF(X$2:X13,X13)=1,X13,"")</f>
        <v/>
      </c>
      <c r="Z13" s="241" t="str">
        <f t="shared" si="12"/>
        <v xml:space="preserve"> </v>
      </c>
      <c r="AA13" s="255" t="str">
        <f t="shared" si="3"/>
        <v/>
      </c>
      <c r="AB13" s="255" t="str">
        <f t="shared" si="4"/>
        <v/>
      </c>
      <c r="AC13" s="241" t="str">
        <f t="shared" si="13"/>
        <v/>
      </c>
      <c r="AD13" s="248"/>
      <c r="AE13" s="257" t="str">
        <f>+IF(AJ13="","",MAX(AE$1:AE12)+1)</f>
        <v/>
      </c>
      <c r="AF13" s="257" t="str">
        <f>IF(CMS_Inoperative_OoC!B35="","",CMS_Inoperative_OoC!B35)</f>
        <v/>
      </c>
      <c r="AG13" s="257" t="str">
        <f>IF(CMS_Inoperative_OoC!C35="","",CMS_Inoperative_OoC!C35)</f>
        <v/>
      </c>
      <c r="AH13" s="257" t="str">
        <f>IF(CMS_Inoperative_OoC!D35="","",CMS_Inoperative_OoC!D35)</f>
        <v/>
      </c>
      <c r="AI13" s="257" t="str">
        <f t="shared" si="14"/>
        <v/>
      </c>
      <c r="AJ13" s="258" t="str">
        <f>IF(COUNTIF(AI$2:AI13,AI13)=1,AI13,"")</f>
        <v/>
      </c>
      <c r="AK13" s="257" t="str">
        <f t="shared" si="5"/>
        <v/>
      </c>
      <c r="AL13" s="257" t="str">
        <f t="shared" si="6"/>
        <v/>
      </c>
      <c r="AM13" s="257" t="str">
        <f t="shared" si="7"/>
        <v/>
      </c>
      <c r="AN13" s="251" t="str">
        <f t="shared" si="15"/>
        <v/>
      </c>
      <c r="AO13" s="162"/>
      <c r="AP13" s="255" t="s">
        <v>47</v>
      </c>
      <c r="AQ13" s="162"/>
      <c r="AR13" s="257" t="str">
        <f>+IF(AW13="","",MAX(AR$1:AR12)+1)</f>
        <v/>
      </c>
      <c r="AS13" s="257" t="str">
        <f>IF(Limit_Deviation_Detail!B35="","",Limit_Deviation_Detail!B35)</f>
        <v/>
      </c>
      <c r="AT13" s="257" t="str">
        <f>IF(Limit_Deviation_Detail!C35="","",Limit_Deviation_Detail!C35)</f>
        <v/>
      </c>
      <c r="AU13" s="252" t="str">
        <f>IF(Limit_Deviation_Detail!F35="","",Limit_Deviation_Detail!F35)</f>
        <v/>
      </c>
      <c r="AV13" s="257" t="str">
        <f t="shared" si="16"/>
        <v/>
      </c>
      <c r="AW13" s="258" t="str">
        <f>IF(COUNTIF(AV$2:AV13,AV13)=1,AV13,"")</f>
        <v/>
      </c>
      <c r="AX13" s="257" t="str">
        <f t="shared" si="8"/>
        <v/>
      </c>
      <c r="AY13" s="257" t="str">
        <f t="shared" si="9"/>
        <v/>
      </c>
      <c r="AZ13" s="257" t="str">
        <f t="shared" si="10"/>
        <v/>
      </c>
      <c r="BA13" s="254" t="str">
        <f t="shared" si="17"/>
        <v/>
      </c>
      <c r="BB13" s="162"/>
      <c r="BC13" s="255" t="str">
        <f>+IF(BI13="","",MAX(BC$1:BC12)+1)</f>
        <v/>
      </c>
      <c r="BD13" s="241" t="str">
        <f>IF(CMS_Identification!B35="","",CMS_Identification!B35)</f>
        <v/>
      </c>
      <c r="BE13" s="241" t="str">
        <f>IF(CMS_Identification!C35="","",CMS_Identification!C35)</f>
        <v/>
      </c>
      <c r="BF13" s="241" t="str">
        <f>IF(CMS_Identification!E35="","",CMS_Identification!E35)</f>
        <v/>
      </c>
      <c r="BG13" s="241" t="str">
        <f>IF(Affected_Source!AL35="","",Affected_Source!AL35)</f>
        <v/>
      </c>
      <c r="BH13" s="241" t="str">
        <f t="shared" si="18"/>
        <v/>
      </c>
      <c r="BI13" s="244" t="str">
        <f>IF(COUNTIF(BH$2:BH13,BH13)=1,BH13,"")</f>
        <v/>
      </c>
      <c r="BJ13" s="241" t="str">
        <f t="shared" si="19"/>
        <v xml:space="preserve">  </v>
      </c>
      <c r="BK13" s="241" t="str">
        <f t="shared" si="20"/>
        <v/>
      </c>
      <c r="BL13" s="241" t="str">
        <f t="shared" si="21"/>
        <v/>
      </c>
      <c r="BM13" s="241" t="str">
        <f t="shared" si="22"/>
        <v/>
      </c>
    </row>
    <row r="14" spans="1:65" ht="16.5" x14ac:dyDescent="0.45">
      <c r="A14" s="259" t="str">
        <f>+IF(D14="","",MAX(A$1:A13)+1)</f>
        <v/>
      </c>
      <c r="B14" s="242" t="str">
        <f>IF(Affected_Source!C36="","",Affected_Source!C36)</f>
        <v/>
      </c>
      <c r="C14" s="260" t="str">
        <f t="shared" si="0"/>
        <v/>
      </c>
      <c r="D14" s="260" t="str">
        <f>IF(COUNTIF(B$2:B14,B14)=1,B14,"")</f>
        <v/>
      </c>
      <c r="E14" s="162" t="str">
        <f>IF(Affected_Source!D36="","",Affected_Source!D36)</f>
        <v/>
      </c>
      <c r="F14" s="162"/>
      <c r="G14" s="245"/>
      <c r="H14" s="162"/>
      <c r="I14" s="162"/>
      <c r="J14" s="162"/>
      <c r="K14" s="259" t="str">
        <f>+IF(N14="","",MAX(K$1:K13)+1)</f>
        <v/>
      </c>
      <c r="L14" s="259" t="str">
        <f>IF(CMS_Identification!E36="","",CMS_Identification!E36)</f>
        <v/>
      </c>
      <c r="M14" s="260" t="str">
        <f t="shared" si="11"/>
        <v/>
      </c>
      <c r="N14" s="260" t="str">
        <f>IF(COUNTIF(L$2:L14,L14)=1,L14,"")</f>
        <v/>
      </c>
      <c r="O14" s="162"/>
      <c r="P14" s="162"/>
      <c r="Q14" s="162"/>
      <c r="R14" s="267"/>
      <c r="S14" s="162"/>
      <c r="T14" s="259" t="str">
        <f>+IF(Y14="","",MAX(T$1:T13)+1)</f>
        <v/>
      </c>
      <c r="U14" s="241" t="str">
        <f>IF(Affected_Source!B36="","",Affected_Source!B36)</f>
        <v/>
      </c>
      <c r="V14" s="241" t="str">
        <f>IF(Affected_Source!D36="","",Affected_Source!D36)</f>
        <v/>
      </c>
      <c r="W14" s="241" t="str">
        <f>IF(Affected_Source!E36="","",Affected_Source!E36)</f>
        <v/>
      </c>
      <c r="X14" s="241" t="str">
        <f t="shared" si="2"/>
        <v/>
      </c>
      <c r="Y14" s="244" t="str">
        <f>IF(COUNTIF(X$2:X14,X14)=1,X14,"")</f>
        <v/>
      </c>
      <c r="Z14" s="241" t="str">
        <f t="shared" si="12"/>
        <v xml:space="preserve"> </v>
      </c>
      <c r="AA14" s="259" t="str">
        <f t="shared" si="3"/>
        <v/>
      </c>
      <c r="AB14" s="259" t="str">
        <f t="shared" si="4"/>
        <v/>
      </c>
      <c r="AC14" s="241" t="str">
        <f t="shared" si="13"/>
        <v/>
      </c>
      <c r="AD14" s="248"/>
      <c r="AE14" s="261" t="str">
        <f>+IF(AJ14="","",MAX(AE$1:AE13)+1)</f>
        <v/>
      </c>
      <c r="AF14" s="261" t="str">
        <f>IF(CMS_Inoperative_OoC!B36="","",CMS_Inoperative_OoC!B36)</f>
        <v/>
      </c>
      <c r="AG14" s="261" t="str">
        <f>IF(CMS_Inoperative_OoC!C36="","",CMS_Inoperative_OoC!C36)</f>
        <v/>
      </c>
      <c r="AH14" s="261" t="str">
        <f>IF(CMS_Inoperative_OoC!D36="","",CMS_Inoperative_OoC!D36)</f>
        <v/>
      </c>
      <c r="AI14" s="261" t="str">
        <f t="shared" si="14"/>
        <v/>
      </c>
      <c r="AJ14" s="262" t="str">
        <f>IF(COUNTIF(AI$2:AI14,AI14)=1,AI14,"")</f>
        <v/>
      </c>
      <c r="AK14" s="261" t="str">
        <f t="shared" si="5"/>
        <v/>
      </c>
      <c r="AL14" s="261" t="str">
        <f t="shared" si="6"/>
        <v/>
      </c>
      <c r="AM14" s="261" t="str">
        <f t="shared" si="7"/>
        <v/>
      </c>
      <c r="AN14" s="251" t="str">
        <f t="shared" si="15"/>
        <v/>
      </c>
      <c r="AO14" s="162"/>
      <c r="AP14" s="259" t="s">
        <v>48</v>
      </c>
      <c r="AQ14" s="162"/>
      <c r="AR14" s="263" t="str">
        <f>+IF(AW14="","",MAX(AR$1:AR13)+1)</f>
        <v/>
      </c>
      <c r="AS14" s="263" t="str">
        <f>IF(Limit_Deviation_Detail!B36="","",Limit_Deviation_Detail!B36)</f>
        <v/>
      </c>
      <c r="AT14" s="263" t="str">
        <f>IF(Limit_Deviation_Detail!C36="","",Limit_Deviation_Detail!C36)</f>
        <v/>
      </c>
      <c r="AU14" s="252" t="str">
        <f>IF(Limit_Deviation_Detail!F36="","",Limit_Deviation_Detail!F36)</f>
        <v/>
      </c>
      <c r="AV14" s="263" t="str">
        <f t="shared" si="16"/>
        <v/>
      </c>
      <c r="AW14" s="264" t="str">
        <f>IF(COUNTIF(AV$2:AV14,AV14)=1,AV14,"")</f>
        <v/>
      </c>
      <c r="AX14" s="263" t="str">
        <f t="shared" si="8"/>
        <v/>
      </c>
      <c r="AY14" s="263" t="str">
        <f t="shared" si="9"/>
        <v/>
      </c>
      <c r="AZ14" s="263" t="str">
        <f t="shared" si="10"/>
        <v/>
      </c>
      <c r="BA14" s="254" t="str">
        <f t="shared" si="17"/>
        <v/>
      </c>
      <c r="BB14" s="162"/>
      <c r="BC14" s="259" t="str">
        <f>+IF(BI14="","",MAX(BC$1:BC13)+1)</f>
        <v/>
      </c>
      <c r="BD14" s="241" t="str">
        <f>IF(CMS_Identification!B36="","",CMS_Identification!B36)</f>
        <v/>
      </c>
      <c r="BE14" s="241" t="str">
        <f>IF(CMS_Identification!C36="","",CMS_Identification!C36)</f>
        <v/>
      </c>
      <c r="BF14" s="241" t="str">
        <f>IF(CMS_Identification!E36="","",CMS_Identification!E36)</f>
        <v/>
      </c>
      <c r="BG14" s="241" t="str">
        <f>IF(Affected_Source!AL36="","",Affected_Source!AL36)</f>
        <v/>
      </c>
      <c r="BH14" s="241" t="str">
        <f t="shared" si="18"/>
        <v/>
      </c>
      <c r="BI14" s="244" t="str">
        <f>IF(COUNTIF(BH$2:BH14,BH14)=1,BH14,"")</f>
        <v/>
      </c>
      <c r="BJ14" s="241" t="str">
        <f t="shared" si="19"/>
        <v xml:space="preserve">  </v>
      </c>
      <c r="BK14" s="241" t="str">
        <f t="shared" si="20"/>
        <v/>
      </c>
      <c r="BL14" s="241" t="str">
        <f t="shared" si="21"/>
        <v/>
      </c>
      <c r="BM14" s="241" t="str">
        <f t="shared" si="22"/>
        <v/>
      </c>
    </row>
    <row r="15" spans="1:65" ht="16.5" x14ac:dyDescent="0.45">
      <c r="A15" s="255" t="str">
        <f>+IF(D15="","",MAX(A$1:A14)+1)</f>
        <v/>
      </c>
      <c r="B15" s="242" t="str">
        <f>IF(Affected_Source!C37="","",Affected_Source!C37)</f>
        <v/>
      </c>
      <c r="C15" s="245" t="str">
        <f t="shared" si="0"/>
        <v/>
      </c>
      <c r="D15" s="245" t="str">
        <f>IF(COUNTIF(B$2:B15,B15)=1,B15,"")</f>
        <v/>
      </c>
      <c r="E15" s="162" t="str">
        <f>IF(Affected_Source!D37="","",Affected_Source!D37)</f>
        <v/>
      </c>
      <c r="F15" s="162"/>
      <c r="G15" s="245"/>
      <c r="H15" s="162"/>
      <c r="I15" s="162"/>
      <c r="J15" s="162"/>
      <c r="K15" s="255" t="str">
        <f>+IF(N15="","",MAX(K$1:K14)+1)</f>
        <v/>
      </c>
      <c r="L15" s="255" t="str">
        <f>IF(CMS_Identification!E37="","",CMS_Identification!E37)</f>
        <v/>
      </c>
      <c r="M15" s="245" t="str">
        <f t="shared" si="11"/>
        <v/>
      </c>
      <c r="N15" s="245" t="str">
        <f>IF(COUNTIF(L$2:L15,L15)=1,L15,"")</f>
        <v/>
      </c>
      <c r="O15" s="162"/>
      <c r="P15" s="268" t="s">
        <v>49</v>
      </c>
      <c r="Q15" s="162"/>
      <c r="R15" s="269"/>
      <c r="S15" s="162"/>
      <c r="T15" s="255" t="str">
        <f>+IF(Y15="","",MAX(T$1:T14)+1)</f>
        <v/>
      </c>
      <c r="U15" s="241" t="str">
        <f>IF(Affected_Source!B37="","",Affected_Source!B37)</f>
        <v/>
      </c>
      <c r="V15" s="241" t="str">
        <f>IF(Affected_Source!D37="","",Affected_Source!D37)</f>
        <v/>
      </c>
      <c r="W15" s="241" t="str">
        <f>IF(Affected_Source!E37="","",Affected_Source!E37)</f>
        <v/>
      </c>
      <c r="X15" s="241" t="str">
        <f t="shared" si="2"/>
        <v/>
      </c>
      <c r="Y15" s="244" t="str">
        <f>IF(COUNTIF(X$2:X15,X15)=1,X15,"")</f>
        <v/>
      </c>
      <c r="Z15" s="241" t="str">
        <f t="shared" si="12"/>
        <v xml:space="preserve"> </v>
      </c>
      <c r="AA15" s="255" t="str">
        <f t="shared" si="3"/>
        <v/>
      </c>
      <c r="AB15" s="255" t="str">
        <f t="shared" si="4"/>
        <v/>
      </c>
      <c r="AC15" s="241" t="str">
        <f t="shared" si="13"/>
        <v/>
      </c>
      <c r="AD15" s="248"/>
      <c r="AE15" s="257" t="str">
        <f>+IF(AJ15="","",MAX(AE$1:AE14)+1)</f>
        <v/>
      </c>
      <c r="AF15" s="257" t="str">
        <f>IF(CMS_Inoperative_OoC!B37="","",CMS_Inoperative_OoC!B37)</f>
        <v/>
      </c>
      <c r="AG15" s="257" t="str">
        <f>IF(CMS_Inoperative_OoC!C37="","",CMS_Inoperative_OoC!C37)</f>
        <v/>
      </c>
      <c r="AH15" s="257" t="str">
        <f>IF(CMS_Inoperative_OoC!D37="","",CMS_Inoperative_OoC!D37)</f>
        <v/>
      </c>
      <c r="AI15" s="257" t="str">
        <f t="shared" si="14"/>
        <v/>
      </c>
      <c r="AJ15" s="258" t="str">
        <f>IF(COUNTIF(AI$2:AI15,AI15)=1,AI15,"")</f>
        <v/>
      </c>
      <c r="AK15" s="257" t="str">
        <f t="shared" si="5"/>
        <v/>
      </c>
      <c r="AL15" s="257" t="str">
        <f t="shared" si="6"/>
        <v/>
      </c>
      <c r="AM15" s="257" t="str">
        <f t="shared" si="7"/>
        <v/>
      </c>
      <c r="AN15" s="251" t="str">
        <f t="shared" si="15"/>
        <v/>
      </c>
      <c r="AO15" s="162"/>
      <c r="AP15" s="255" t="s">
        <v>50</v>
      </c>
      <c r="AQ15" s="162"/>
      <c r="AR15" s="257" t="str">
        <f>+IF(AW15="","",MAX(AR$1:AR14)+1)</f>
        <v/>
      </c>
      <c r="AS15" s="257" t="str">
        <f>IF(Limit_Deviation_Detail!B37="","",Limit_Deviation_Detail!B37)</f>
        <v/>
      </c>
      <c r="AT15" s="257" t="str">
        <f>IF(Limit_Deviation_Detail!C37="","",Limit_Deviation_Detail!C37)</f>
        <v/>
      </c>
      <c r="AU15" s="252" t="str">
        <f>IF(Limit_Deviation_Detail!F37="","",Limit_Deviation_Detail!F37)</f>
        <v/>
      </c>
      <c r="AV15" s="257" t="str">
        <f t="shared" si="16"/>
        <v/>
      </c>
      <c r="AW15" s="258" t="str">
        <f>IF(COUNTIF(AV$2:AV15,AV15)=1,AV15,"")</f>
        <v/>
      </c>
      <c r="AX15" s="257" t="str">
        <f t="shared" si="8"/>
        <v/>
      </c>
      <c r="AY15" s="257" t="str">
        <f t="shared" si="9"/>
        <v/>
      </c>
      <c r="AZ15" s="257" t="str">
        <f t="shared" si="10"/>
        <v/>
      </c>
      <c r="BA15" s="254" t="str">
        <f t="shared" si="17"/>
        <v/>
      </c>
      <c r="BB15" s="162"/>
      <c r="BC15" s="255" t="str">
        <f>+IF(BI15="","",MAX(BC$1:BC14)+1)</f>
        <v/>
      </c>
      <c r="BD15" s="241" t="str">
        <f>IF(CMS_Identification!B37="","",CMS_Identification!B37)</f>
        <v/>
      </c>
      <c r="BE15" s="241" t="str">
        <f>IF(CMS_Identification!C37="","",CMS_Identification!C37)</f>
        <v/>
      </c>
      <c r="BF15" s="241" t="str">
        <f>IF(CMS_Identification!E37="","",CMS_Identification!E37)</f>
        <v/>
      </c>
      <c r="BG15" s="241" t="str">
        <f>IF(Affected_Source!AL37="","",Affected_Source!AL37)</f>
        <v/>
      </c>
      <c r="BH15" s="241" t="str">
        <f t="shared" si="18"/>
        <v/>
      </c>
      <c r="BI15" s="244" t="str">
        <f>IF(COUNTIF(BH$2:BH15,BH15)=1,BH15,"")</f>
        <v/>
      </c>
      <c r="BJ15" s="241" t="str">
        <f t="shared" si="19"/>
        <v xml:space="preserve">  </v>
      </c>
      <c r="BK15" s="241" t="str">
        <f t="shared" si="20"/>
        <v/>
      </c>
      <c r="BL15" s="241" t="str">
        <f t="shared" si="21"/>
        <v/>
      </c>
      <c r="BM15" s="241" t="str">
        <f t="shared" si="22"/>
        <v/>
      </c>
    </row>
    <row r="16" spans="1:65" ht="16.5" x14ac:dyDescent="0.45">
      <c r="A16" s="259" t="str">
        <f>+IF(D16="","",MAX(A$1:A15)+1)</f>
        <v/>
      </c>
      <c r="B16" s="242" t="str">
        <f>IF(Affected_Source!C38="","",Affected_Source!C38)</f>
        <v/>
      </c>
      <c r="C16" s="260" t="str">
        <f t="shared" si="0"/>
        <v/>
      </c>
      <c r="D16" s="260" t="str">
        <f>IF(COUNTIF(B$2:B16,B16)=1,B16,"")</f>
        <v/>
      </c>
      <c r="E16" s="162" t="str">
        <f>IF(Affected_Source!D38="","",Affected_Source!D38)</f>
        <v/>
      </c>
      <c r="F16" s="162"/>
      <c r="G16" s="245"/>
      <c r="H16" s="162"/>
      <c r="I16" s="162"/>
      <c r="J16" s="162"/>
      <c r="K16" s="259" t="str">
        <f>+IF(N16="","",MAX(K$1:K15)+1)</f>
        <v/>
      </c>
      <c r="L16" s="259" t="str">
        <f>IF(CMS_Identification!E38="","",CMS_Identification!E38)</f>
        <v/>
      </c>
      <c r="M16" s="260" t="str">
        <f t="shared" si="11"/>
        <v/>
      </c>
      <c r="N16" s="260" t="str">
        <f>IF(COUNTIF(L$2:L16,L16)=1,L16,"")</f>
        <v/>
      </c>
      <c r="O16" s="162"/>
      <c r="P16" s="241" t="s">
        <v>51</v>
      </c>
      <c r="Q16" s="162"/>
      <c r="R16" s="269"/>
      <c r="S16" s="162"/>
      <c r="T16" s="259" t="str">
        <f>+IF(Y16="","",MAX(T$1:T15)+1)</f>
        <v/>
      </c>
      <c r="U16" s="241" t="str">
        <f>IF(Affected_Source!B38="","",Affected_Source!B38)</f>
        <v/>
      </c>
      <c r="V16" s="241" t="str">
        <f>IF(Affected_Source!D38="","",Affected_Source!D38)</f>
        <v/>
      </c>
      <c r="W16" s="241" t="str">
        <f>IF(Affected_Source!E38="","",Affected_Source!E38)</f>
        <v/>
      </c>
      <c r="X16" s="241" t="str">
        <f t="shared" si="2"/>
        <v/>
      </c>
      <c r="Y16" s="244" t="str">
        <f>IF(COUNTIF(X$2:X16,X16)=1,X16,"")</f>
        <v/>
      </c>
      <c r="Z16" s="241" t="str">
        <f t="shared" si="12"/>
        <v xml:space="preserve"> </v>
      </c>
      <c r="AA16" s="259" t="str">
        <f t="shared" si="3"/>
        <v/>
      </c>
      <c r="AB16" s="259" t="str">
        <f t="shared" si="4"/>
        <v/>
      </c>
      <c r="AC16" s="241" t="str">
        <f t="shared" si="13"/>
        <v/>
      </c>
      <c r="AD16" s="248"/>
      <c r="AE16" s="261" t="str">
        <f>+IF(AJ16="","",MAX(AE$1:AE15)+1)</f>
        <v/>
      </c>
      <c r="AF16" s="261" t="str">
        <f>IF(CMS_Inoperative_OoC!B38="","",CMS_Inoperative_OoC!B38)</f>
        <v/>
      </c>
      <c r="AG16" s="261" t="str">
        <f>IF(CMS_Inoperative_OoC!C38="","",CMS_Inoperative_OoC!C38)</f>
        <v/>
      </c>
      <c r="AH16" s="261" t="str">
        <f>IF(CMS_Inoperative_OoC!D38="","",CMS_Inoperative_OoC!D38)</f>
        <v/>
      </c>
      <c r="AI16" s="261" t="str">
        <f t="shared" si="14"/>
        <v/>
      </c>
      <c r="AJ16" s="262" t="str">
        <f>IF(COUNTIF(AI$2:AI16,AI16)=1,AI16,"")</f>
        <v/>
      </c>
      <c r="AK16" s="261" t="str">
        <f t="shared" si="5"/>
        <v/>
      </c>
      <c r="AL16" s="261" t="str">
        <f t="shared" si="6"/>
        <v/>
      </c>
      <c r="AM16" s="261" t="str">
        <f t="shared" si="7"/>
        <v/>
      </c>
      <c r="AN16" s="251" t="str">
        <f t="shared" si="15"/>
        <v/>
      </c>
      <c r="AO16" s="162"/>
      <c r="AP16" s="259" t="s">
        <v>52</v>
      </c>
      <c r="AQ16" s="162"/>
      <c r="AR16" s="263" t="str">
        <f>+IF(AW16="","",MAX(AR$1:AR15)+1)</f>
        <v/>
      </c>
      <c r="AS16" s="263" t="str">
        <f>IF(Limit_Deviation_Detail!B38="","",Limit_Deviation_Detail!B38)</f>
        <v/>
      </c>
      <c r="AT16" s="263" t="str">
        <f>IF(Limit_Deviation_Detail!C38="","",Limit_Deviation_Detail!C38)</f>
        <v/>
      </c>
      <c r="AU16" s="252" t="str">
        <f>IF(Limit_Deviation_Detail!F38="","",Limit_Deviation_Detail!F38)</f>
        <v/>
      </c>
      <c r="AV16" s="263" t="str">
        <f t="shared" si="16"/>
        <v/>
      </c>
      <c r="AW16" s="264" t="str">
        <f>IF(COUNTIF(AV$2:AV16,AV16)=1,AV16,"")</f>
        <v/>
      </c>
      <c r="AX16" s="263" t="str">
        <f t="shared" si="8"/>
        <v/>
      </c>
      <c r="AY16" s="263" t="str">
        <f t="shared" si="9"/>
        <v/>
      </c>
      <c r="AZ16" s="263" t="str">
        <f t="shared" si="10"/>
        <v/>
      </c>
      <c r="BA16" s="254" t="str">
        <f t="shared" si="17"/>
        <v/>
      </c>
      <c r="BB16" s="162"/>
      <c r="BC16" s="259" t="str">
        <f>+IF(BI16="","",MAX(BC$1:BC15)+1)</f>
        <v/>
      </c>
      <c r="BD16" s="241" t="str">
        <f>IF(CMS_Identification!B38="","",CMS_Identification!B38)</f>
        <v/>
      </c>
      <c r="BE16" s="241" t="str">
        <f>IF(CMS_Identification!C38="","",CMS_Identification!C38)</f>
        <v/>
      </c>
      <c r="BF16" s="241" t="str">
        <f>IF(CMS_Identification!E38="","",CMS_Identification!E38)</f>
        <v/>
      </c>
      <c r="BG16" s="241" t="str">
        <f>IF(Affected_Source!AL38="","",Affected_Source!AL38)</f>
        <v/>
      </c>
      <c r="BH16" s="241" t="str">
        <f t="shared" si="18"/>
        <v/>
      </c>
      <c r="BI16" s="244" t="str">
        <f>IF(COUNTIF(BH$2:BH16,BH16)=1,BH16,"")</f>
        <v/>
      </c>
      <c r="BJ16" s="241" t="str">
        <f t="shared" si="19"/>
        <v xml:space="preserve">  </v>
      </c>
      <c r="BK16" s="241" t="str">
        <f t="shared" si="20"/>
        <v/>
      </c>
      <c r="BL16" s="241" t="str">
        <f t="shared" si="21"/>
        <v/>
      </c>
      <c r="BM16" s="241" t="str">
        <f t="shared" si="22"/>
        <v/>
      </c>
    </row>
    <row r="17" spans="1:65" ht="16.5" x14ac:dyDescent="0.45">
      <c r="A17" s="255" t="str">
        <f>+IF(D17="","",MAX(A$1:A16)+1)</f>
        <v/>
      </c>
      <c r="B17" s="242" t="str">
        <f>IF(Affected_Source!C39="","",Affected_Source!C39)</f>
        <v/>
      </c>
      <c r="C17" s="245" t="str">
        <f t="shared" si="0"/>
        <v/>
      </c>
      <c r="D17" s="245" t="str">
        <f>IF(COUNTIF(B$2:B17,B17)=1,B17,"")</f>
        <v/>
      </c>
      <c r="E17" s="162" t="str">
        <f>IF(Affected_Source!D39="","",Affected_Source!D39)</f>
        <v/>
      </c>
      <c r="F17" s="162"/>
      <c r="G17" s="245"/>
      <c r="H17" s="162"/>
      <c r="I17" s="162"/>
      <c r="J17" s="162"/>
      <c r="K17" s="255" t="str">
        <f>+IF(N17="","",MAX(K$1:K16)+1)</f>
        <v/>
      </c>
      <c r="L17" s="255" t="str">
        <f>IF(CMS_Identification!E39="","",CMS_Identification!E39)</f>
        <v/>
      </c>
      <c r="M17" s="245" t="str">
        <f t="shared" si="11"/>
        <v/>
      </c>
      <c r="N17" s="245" t="str">
        <f>IF(COUNTIF(L$2:L17,L17)=1,L17,"")</f>
        <v/>
      </c>
      <c r="O17" s="162"/>
      <c r="P17" s="255" t="s">
        <v>53</v>
      </c>
      <c r="Q17" s="162"/>
      <c r="R17" s="269" t="s">
        <v>418</v>
      </c>
      <c r="S17" s="162"/>
      <c r="T17" s="255" t="str">
        <f>+IF(Y17="","",MAX(T$1:T16)+1)</f>
        <v/>
      </c>
      <c r="U17" s="241" t="str">
        <f>IF(Affected_Source!B39="","",Affected_Source!B39)</f>
        <v/>
      </c>
      <c r="V17" s="241" t="str">
        <f>IF(Affected_Source!D39="","",Affected_Source!D39)</f>
        <v/>
      </c>
      <c r="W17" s="241" t="str">
        <f>IF(Affected_Source!E39="","",Affected_Source!E39)</f>
        <v/>
      </c>
      <c r="X17" s="241" t="str">
        <f t="shared" si="2"/>
        <v/>
      </c>
      <c r="Y17" s="244" t="str">
        <f>IF(COUNTIF(X$2:X17,X17)=1,X17,"")</f>
        <v/>
      </c>
      <c r="Z17" s="241" t="str">
        <f t="shared" si="12"/>
        <v xml:space="preserve"> </v>
      </c>
      <c r="AA17" s="255" t="str">
        <f t="shared" si="3"/>
        <v/>
      </c>
      <c r="AB17" s="255" t="str">
        <f t="shared" si="4"/>
        <v/>
      </c>
      <c r="AC17" s="241" t="str">
        <f t="shared" si="13"/>
        <v/>
      </c>
      <c r="AD17" s="248"/>
      <c r="AE17" s="257" t="str">
        <f>+IF(AJ17="","",MAX(AE$1:AE16)+1)</f>
        <v/>
      </c>
      <c r="AF17" s="257" t="str">
        <f>IF(CMS_Inoperative_OoC!B39="","",CMS_Inoperative_OoC!B39)</f>
        <v/>
      </c>
      <c r="AG17" s="257" t="str">
        <f>IF(CMS_Inoperative_OoC!C39="","",CMS_Inoperative_OoC!C39)</f>
        <v/>
      </c>
      <c r="AH17" s="257" t="str">
        <f>IF(CMS_Inoperative_OoC!D39="","",CMS_Inoperative_OoC!D39)</f>
        <v/>
      </c>
      <c r="AI17" s="257" t="str">
        <f t="shared" si="14"/>
        <v/>
      </c>
      <c r="AJ17" s="258" t="str">
        <f>IF(COUNTIF(AI$2:AI17,AI17)=1,AI17,"")</f>
        <v/>
      </c>
      <c r="AK17" s="257" t="str">
        <f t="shared" si="5"/>
        <v/>
      </c>
      <c r="AL17" s="257" t="str">
        <f t="shared" si="6"/>
        <v/>
      </c>
      <c r="AM17" s="257" t="str">
        <f t="shared" si="7"/>
        <v/>
      </c>
      <c r="AN17" s="251" t="str">
        <f t="shared" si="15"/>
        <v/>
      </c>
      <c r="AO17" s="162"/>
      <c r="AP17" s="255" t="s">
        <v>54</v>
      </c>
      <c r="AQ17" s="162"/>
      <c r="AR17" s="257" t="str">
        <f>+IF(AW17="","",MAX(AR$1:AR16)+1)</f>
        <v/>
      </c>
      <c r="AS17" s="257" t="str">
        <f>IF(Limit_Deviation_Detail!B39="","",Limit_Deviation_Detail!B39)</f>
        <v/>
      </c>
      <c r="AT17" s="257" t="str">
        <f>IF(Limit_Deviation_Detail!C39="","",Limit_Deviation_Detail!C39)</f>
        <v/>
      </c>
      <c r="AU17" s="252" t="str">
        <f>IF(Limit_Deviation_Detail!F39="","",Limit_Deviation_Detail!F39)</f>
        <v/>
      </c>
      <c r="AV17" s="257" t="str">
        <f t="shared" si="16"/>
        <v/>
      </c>
      <c r="AW17" s="258" t="str">
        <f>IF(COUNTIF(AV$2:AV17,AV17)=1,AV17,"")</f>
        <v/>
      </c>
      <c r="AX17" s="257" t="str">
        <f t="shared" si="8"/>
        <v/>
      </c>
      <c r="AY17" s="257" t="str">
        <f t="shared" si="9"/>
        <v/>
      </c>
      <c r="AZ17" s="257" t="str">
        <f t="shared" si="10"/>
        <v/>
      </c>
      <c r="BA17" s="254" t="str">
        <f t="shared" si="17"/>
        <v/>
      </c>
      <c r="BB17" s="162"/>
      <c r="BC17" s="255" t="str">
        <f>+IF(BI17="","",MAX(BC$1:BC16)+1)</f>
        <v/>
      </c>
      <c r="BD17" s="241" t="str">
        <f>IF(CMS_Identification!B39="","",CMS_Identification!B39)</f>
        <v/>
      </c>
      <c r="BE17" s="241" t="str">
        <f>IF(CMS_Identification!C39="","",CMS_Identification!C39)</f>
        <v/>
      </c>
      <c r="BF17" s="241" t="str">
        <f>IF(CMS_Identification!E39="","",CMS_Identification!E39)</f>
        <v/>
      </c>
      <c r="BG17" s="241" t="str">
        <f>IF(Affected_Source!AL39="","",Affected_Source!AL39)</f>
        <v/>
      </c>
      <c r="BH17" s="241" t="str">
        <f t="shared" si="18"/>
        <v/>
      </c>
      <c r="BI17" s="244" t="str">
        <f>IF(COUNTIF(BH$2:BH17,BH17)=1,BH17,"")</f>
        <v/>
      </c>
      <c r="BJ17" s="241" t="str">
        <f t="shared" si="19"/>
        <v xml:space="preserve">  </v>
      </c>
      <c r="BK17" s="241" t="str">
        <f t="shared" si="20"/>
        <v/>
      </c>
      <c r="BL17" s="241" t="str">
        <f t="shared" si="21"/>
        <v/>
      </c>
      <c r="BM17" s="241" t="str">
        <f t="shared" si="22"/>
        <v/>
      </c>
    </row>
    <row r="18" spans="1:65" ht="16.5" x14ac:dyDescent="0.45">
      <c r="A18" s="259" t="str">
        <f>+IF(D18="","",MAX(A$1:A17)+1)</f>
        <v/>
      </c>
      <c r="B18" s="242" t="str">
        <f>IF(Affected_Source!C40="","",Affected_Source!C40)</f>
        <v/>
      </c>
      <c r="C18" s="260" t="str">
        <f t="shared" si="0"/>
        <v/>
      </c>
      <c r="D18" s="260" t="str">
        <f>IF(COUNTIF(B$2:B18,B18)=1,B18,"")</f>
        <v/>
      </c>
      <c r="E18" s="162" t="str">
        <f>IF(Affected_Source!D40="","",Affected_Source!D40)</f>
        <v/>
      </c>
      <c r="F18" s="162"/>
      <c r="G18" s="245"/>
      <c r="H18" s="162"/>
      <c r="I18" s="162"/>
      <c r="J18" s="162"/>
      <c r="K18" s="259" t="str">
        <f>+IF(N18="","",MAX(K$1:K17)+1)</f>
        <v/>
      </c>
      <c r="L18" s="259" t="str">
        <f>IF(CMS_Identification!E40="","",CMS_Identification!E40)</f>
        <v/>
      </c>
      <c r="M18" s="260" t="str">
        <f t="shared" si="11"/>
        <v/>
      </c>
      <c r="N18" s="260" t="str">
        <f>IF(COUNTIF(L$2:L18,L18)=1,L18,"")</f>
        <v/>
      </c>
      <c r="O18" s="162"/>
      <c r="P18" s="259" t="s">
        <v>55</v>
      </c>
      <c r="Q18" s="162"/>
      <c r="R18" s="269" t="s">
        <v>419</v>
      </c>
      <c r="S18" s="162"/>
      <c r="T18" s="259" t="str">
        <f>+IF(Y18="","",MAX(T$1:T17)+1)</f>
        <v/>
      </c>
      <c r="U18" s="241" t="str">
        <f>IF(Affected_Source!B40="","",Affected_Source!B40)</f>
        <v/>
      </c>
      <c r="V18" s="241" t="str">
        <f>IF(Affected_Source!D40="","",Affected_Source!D40)</f>
        <v/>
      </c>
      <c r="W18" s="241" t="str">
        <f>IF(Affected_Source!E40="","",Affected_Source!E40)</f>
        <v/>
      </c>
      <c r="X18" s="241" t="str">
        <f t="shared" si="2"/>
        <v/>
      </c>
      <c r="Y18" s="244" t="str">
        <f>IF(COUNTIF(X$2:X18,X18)=1,X18,"")</f>
        <v/>
      </c>
      <c r="Z18" s="241" t="str">
        <f t="shared" si="12"/>
        <v xml:space="preserve"> </v>
      </c>
      <c r="AA18" s="259" t="str">
        <f t="shared" si="3"/>
        <v/>
      </c>
      <c r="AB18" s="259" t="str">
        <f t="shared" si="4"/>
        <v/>
      </c>
      <c r="AC18" s="241" t="str">
        <f t="shared" si="13"/>
        <v/>
      </c>
      <c r="AD18" s="248"/>
      <c r="AE18" s="261" t="str">
        <f>+IF(AJ18="","",MAX(AE$1:AE17)+1)</f>
        <v/>
      </c>
      <c r="AF18" s="261" t="str">
        <f>IF(CMS_Inoperative_OoC!B40="","",CMS_Inoperative_OoC!B40)</f>
        <v/>
      </c>
      <c r="AG18" s="261" t="str">
        <f>IF(CMS_Inoperative_OoC!C40="","",CMS_Inoperative_OoC!C40)</f>
        <v/>
      </c>
      <c r="AH18" s="261" t="str">
        <f>IF(CMS_Inoperative_OoC!D40="","",CMS_Inoperative_OoC!D40)</f>
        <v/>
      </c>
      <c r="AI18" s="261" t="str">
        <f t="shared" si="14"/>
        <v/>
      </c>
      <c r="AJ18" s="262" t="str">
        <f>IF(COUNTIF(AI$2:AI18,AI18)=1,AI18,"")</f>
        <v/>
      </c>
      <c r="AK18" s="261" t="str">
        <f t="shared" si="5"/>
        <v/>
      </c>
      <c r="AL18" s="261" t="str">
        <f t="shared" si="6"/>
        <v/>
      </c>
      <c r="AM18" s="261" t="str">
        <f t="shared" si="7"/>
        <v/>
      </c>
      <c r="AN18" s="251" t="str">
        <f t="shared" si="15"/>
        <v/>
      </c>
      <c r="AO18" s="162"/>
      <c r="AP18" s="259" t="s">
        <v>56</v>
      </c>
      <c r="AQ18" s="162"/>
      <c r="AR18" s="263" t="str">
        <f>+IF(AW18="","",MAX(AR$1:AR17)+1)</f>
        <v/>
      </c>
      <c r="AS18" s="263" t="str">
        <f>IF(Limit_Deviation_Detail!B40="","",Limit_Deviation_Detail!B40)</f>
        <v/>
      </c>
      <c r="AT18" s="263" t="str">
        <f>IF(Limit_Deviation_Detail!C40="","",Limit_Deviation_Detail!C40)</f>
        <v/>
      </c>
      <c r="AU18" s="252" t="str">
        <f>IF(Limit_Deviation_Detail!F40="","",Limit_Deviation_Detail!F40)</f>
        <v/>
      </c>
      <c r="AV18" s="263" t="str">
        <f t="shared" si="16"/>
        <v/>
      </c>
      <c r="AW18" s="264" t="str">
        <f>IF(COUNTIF(AV$2:AV18,AV18)=1,AV18,"")</f>
        <v/>
      </c>
      <c r="AX18" s="263" t="str">
        <f t="shared" si="8"/>
        <v/>
      </c>
      <c r="AY18" s="263" t="str">
        <f t="shared" si="9"/>
        <v/>
      </c>
      <c r="AZ18" s="263" t="str">
        <f t="shared" si="10"/>
        <v/>
      </c>
      <c r="BA18" s="254" t="str">
        <f t="shared" si="17"/>
        <v/>
      </c>
      <c r="BB18" s="162"/>
      <c r="BC18" s="259" t="str">
        <f>+IF(BI18="","",MAX(BC$1:BC17)+1)</f>
        <v/>
      </c>
      <c r="BD18" s="241" t="str">
        <f>IF(CMS_Identification!B40="","",CMS_Identification!B40)</f>
        <v/>
      </c>
      <c r="BE18" s="241" t="str">
        <f>IF(CMS_Identification!C40="","",CMS_Identification!C40)</f>
        <v/>
      </c>
      <c r="BF18" s="241" t="str">
        <f>IF(CMS_Identification!E40="","",CMS_Identification!E40)</f>
        <v/>
      </c>
      <c r="BG18" s="241" t="str">
        <f>IF(Affected_Source!AL40="","",Affected_Source!AL40)</f>
        <v/>
      </c>
      <c r="BH18" s="241" t="str">
        <f t="shared" si="18"/>
        <v/>
      </c>
      <c r="BI18" s="244" t="str">
        <f>IF(COUNTIF(BH$2:BH18,BH18)=1,BH18,"")</f>
        <v/>
      </c>
      <c r="BJ18" s="241" t="str">
        <f t="shared" si="19"/>
        <v xml:space="preserve">  </v>
      </c>
      <c r="BK18" s="241" t="str">
        <f t="shared" si="20"/>
        <v/>
      </c>
      <c r="BL18" s="241" t="str">
        <f t="shared" si="21"/>
        <v/>
      </c>
      <c r="BM18" s="241" t="str">
        <f t="shared" si="22"/>
        <v/>
      </c>
    </row>
    <row r="19" spans="1:65" ht="16.5" x14ac:dyDescent="0.45">
      <c r="A19" s="255" t="str">
        <f>+IF(D19="","",MAX(A$1:A18)+1)</f>
        <v/>
      </c>
      <c r="B19" s="242" t="str">
        <f>IF(Affected_Source!C41="","",Affected_Source!C41)</f>
        <v/>
      </c>
      <c r="C19" s="245" t="str">
        <f t="shared" si="0"/>
        <v/>
      </c>
      <c r="D19" s="245" t="str">
        <f>IF(COUNTIF(B$2:B19,B19)=1,B19,"")</f>
        <v/>
      </c>
      <c r="E19" s="162" t="str">
        <f>IF(Affected_Source!D41="","",Affected_Source!D41)</f>
        <v/>
      </c>
      <c r="F19" s="162"/>
      <c r="G19" s="245"/>
      <c r="H19" s="162"/>
      <c r="I19" s="162"/>
      <c r="J19" s="162"/>
      <c r="K19" s="255" t="str">
        <f>+IF(N19="","",MAX(K$1:K18)+1)</f>
        <v/>
      </c>
      <c r="L19" s="255" t="str">
        <f>IF(CMS_Identification!E41="","",CMS_Identification!E41)</f>
        <v/>
      </c>
      <c r="M19" s="245" t="str">
        <f t="shared" si="11"/>
        <v/>
      </c>
      <c r="N19" s="245" t="str">
        <f>IF(COUNTIF(L$2:L19,L19)=1,L19,"")</f>
        <v/>
      </c>
      <c r="O19" s="162"/>
      <c r="P19" s="255" t="s">
        <v>57</v>
      </c>
      <c r="Q19" s="162"/>
      <c r="R19" s="269"/>
      <c r="S19" s="162"/>
      <c r="T19" s="255" t="str">
        <f>+IF(Y19="","",MAX(T$1:T18)+1)</f>
        <v/>
      </c>
      <c r="U19" s="241" t="str">
        <f>IF(Affected_Source!B41="","",Affected_Source!B41)</f>
        <v/>
      </c>
      <c r="V19" s="241" t="str">
        <f>IF(Affected_Source!D41="","",Affected_Source!D41)</f>
        <v/>
      </c>
      <c r="W19" s="241" t="str">
        <f>IF(Affected_Source!E41="","",Affected_Source!E41)</f>
        <v/>
      </c>
      <c r="X19" s="241" t="str">
        <f t="shared" si="2"/>
        <v/>
      </c>
      <c r="Y19" s="244" t="str">
        <f>IF(COUNTIF(X$2:X19,X19)=1,X19,"")</f>
        <v/>
      </c>
      <c r="Z19" s="241" t="str">
        <f t="shared" si="12"/>
        <v xml:space="preserve"> </v>
      </c>
      <c r="AA19" s="255" t="str">
        <f t="shared" si="3"/>
        <v/>
      </c>
      <c r="AB19" s="255" t="str">
        <f t="shared" si="4"/>
        <v/>
      </c>
      <c r="AC19" s="241" t="str">
        <f t="shared" si="13"/>
        <v/>
      </c>
      <c r="AD19" s="248"/>
      <c r="AE19" s="257" t="str">
        <f>+IF(AJ19="","",MAX(AE$1:AE18)+1)</f>
        <v/>
      </c>
      <c r="AF19" s="257" t="str">
        <f>IF(CMS_Inoperative_OoC!B41="","",CMS_Inoperative_OoC!B41)</f>
        <v/>
      </c>
      <c r="AG19" s="257" t="str">
        <f>IF(CMS_Inoperative_OoC!C41="","",CMS_Inoperative_OoC!C41)</f>
        <v/>
      </c>
      <c r="AH19" s="257" t="str">
        <f>IF(CMS_Inoperative_OoC!D41="","",CMS_Inoperative_OoC!D41)</f>
        <v/>
      </c>
      <c r="AI19" s="257" t="str">
        <f t="shared" si="14"/>
        <v/>
      </c>
      <c r="AJ19" s="258" t="str">
        <f>IF(COUNTIF(AI$2:AI19,AI19)=1,AI19,"")</f>
        <v/>
      </c>
      <c r="AK19" s="257" t="str">
        <f t="shared" si="5"/>
        <v/>
      </c>
      <c r="AL19" s="257" t="str">
        <f t="shared" si="6"/>
        <v/>
      </c>
      <c r="AM19" s="257" t="str">
        <f t="shared" si="7"/>
        <v/>
      </c>
      <c r="AN19" s="251" t="str">
        <f t="shared" si="15"/>
        <v/>
      </c>
      <c r="AO19" s="162"/>
      <c r="AP19" s="255" t="s">
        <v>58</v>
      </c>
      <c r="AQ19" s="162"/>
      <c r="AR19" s="257" t="str">
        <f>+IF(AW19="","",MAX(AR$1:AR18)+1)</f>
        <v/>
      </c>
      <c r="AS19" s="257" t="str">
        <f>IF(Limit_Deviation_Detail!B41="","",Limit_Deviation_Detail!B41)</f>
        <v/>
      </c>
      <c r="AT19" s="257" t="str">
        <f>IF(Limit_Deviation_Detail!C41="","",Limit_Deviation_Detail!C41)</f>
        <v/>
      </c>
      <c r="AU19" s="252" t="str">
        <f>IF(Limit_Deviation_Detail!F41="","",Limit_Deviation_Detail!F41)</f>
        <v/>
      </c>
      <c r="AV19" s="257" t="str">
        <f t="shared" si="16"/>
        <v/>
      </c>
      <c r="AW19" s="258" t="str">
        <f>IF(COUNTIF(AV$2:AV19,AV19)=1,AV19,"")</f>
        <v/>
      </c>
      <c r="AX19" s="257" t="str">
        <f t="shared" si="8"/>
        <v/>
      </c>
      <c r="AY19" s="257" t="str">
        <f t="shared" si="9"/>
        <v/>
      </c>
      <c r="AZ19" s="257" t="str">
        <f t="shared" si="10"/>
        <v/>
      </c>
      <c r="BA19" s="254" t="str">
        <f t="shared" si="17"/>
        <v/>
      </c>
      <c r="BB19" s="162"/>
      <c r="BC19" s="255" t="str">
        <f>+IF(BI19="","",MAX(BC$1:BC18)+1)</f>
        <v/>
      </c>
      <c r="BD19" s="241" t="str">
        <f>IF(CMS_Identification!B41="","",CMS_Identification!B41)</f>
        <v/>
      </c>
      <c r="BE19" s="241" t="str">
        <f>IF(CMS_Identification!C41="","",CMS_Identification!C41)</f>
        <v/>
      </c>
      <c r="BF19" s="241" t="str">
        <f>IF(CMS_Identification!E41="","",CMS_Identification!E41)</f>
        <v/>
      </c>
      <c r="BG19" s="241" t="str">
        <f>IF(Affected_Source!AL41="","",Affected_Source!AL41)</f>
        <v/>
      </c>
      <c r="BH19" s="241" t="str">
        <f t="shared" si="18"/>
        <v/>
      </c>
      <c r="BI19" s="244" t="str">
        <f>IF(COUNTIF(BH$2:BH19,BH19)=1,BH19,"")</f>
        <v/>
      </c>
      <c r="BJ19" s="241" t="str">
        <f t="shared" si="19"/>
        <v xml:space="preserve">  </v>
      </c>
      <c r="BK19" s="241" t="str">
        <f t="shared" si="20"/>
        <v/>
      </c>
      <c r="BL19" s="241" t="str">
        <f t="shared" si="21"/>
        <v/>
      </c>
      <c r="BM19" s="241" t="str">
        <f t="shared" si="22"/>
        <v/>
      </c>
    </row>
    <row r="20" spans="1:65" ht="16.5" x14ac:dyDescent="0.45">
      <c r="A20" s="259" t="str">
        <f>+IF(D20="","",MAX(A$1:A19)+1)</f>
        <v/>
      </c>
      <c r="B20" s="242" t="str">
        <f>IF(Affected_Source!C42="","",Affected_Source!C42)</f>
        <v/>
      </c>
      <c r="C20" s="260" t="str">
        <f t="shared" si="0"/>
        <v/>
      </c>
      <c r="D20" s="260" t="str">
        <f>IF(COUNTIF(B$2:B20,B20)=1,B20,"")</f>
        <v/>
      </c>
      <c r="E20" s="162" t="str">
        <f>IF(Affected_Source!D42="","",Affected_Source!D42)</f>
        <v/>
      </c>
      <c r="F20" s="162"/>
      <c r="G20" s="245"/>
      <c r="H20" s="162"/>
      <c r="I20" s="162"/>
      <c r="J20" s="162"/>
      <c r="K20" s="259" t="str">
        <f>+IF(N20="","",MAX(K$1:K19)+1)</f>
        <v/>
      </c>
      <c r="L20" s="259" t="str">
        <f>IF(CMS_Identification!E42="","",CMS_Identification!E42)</f>
        <v/>
      </c>
      <c r="M20" s="260" t="str">
        <f t="shared" si="11"/>
        <v/>
      </c>
      <c r="N20" s="260" t="str">
        <f>IF(COUNTIF(L$2:L20,L20)=1,L20,"")</f>
        <v/>
      </c>
      <c r="O20" s="162"/>
      <c r="P20" s="259" t="s">
        <v>30</v>
      </c>
      <c r="Q20" s="162"/>
      <c r="R20" s="269" t="s">
        <v>420</v>
      </c>
      <c r="S20" s="162"/>
      <c r="T20" s="259" t="str">
        <f>+IF(Y20="","",MAX(T$1:T19)+1)</f>
        <v/>
      </c>
      <c r="U20" s="241" t="str">
        <f>IF(Affected_Source!B42="","",Affected_Source!B42)</f>
        <v/>
      </c>
      <c r="V20" s="241" t="str">
        <f>IF(Affected_Source!D42="","",Affected_Source!D42)</f>
        <v/>
      </c>
      <c r="W20" s="241" t="str">
        <f>IF(Affected_Source!E42="","",Affected_Source!E42)</f>
        <v/>
      </c>
      <c r="X20" s="241" t="str">
        <f t="shared" si="2"/>
        <v/>
      </c>
      <c r="Y20" s="244" t="str">
        <f>IF(COUNTIF(X$2:X20,X20)=1,X20,"")</f>
        <v/>
      </c>
      <c r="Z20" s="241" t="str">
        <f t="shared" si="12"/>
        <v xml:space="preserve"> </v>
      </c>
      <c r="AA20" s="259" t="str">
        <f t="shared" si="3"/>
        <v/>
      </c>
      <c r="AB20" s="259" t="str">
        <f t="shared" si="4"/>
        <v/>
      </c>
      <c r="AC20" s="241" t="str">
        <f t="shared" si="13"/>
        <v/>
      </c>
      <c r="AD20" s="248"/>
      <c r="AE20" s="261" t="str">
        <f>+IF(AJ20="","",MAX(AE$1:AE19)+1)</f>
        <v/>
      </c>
      <c r="AF20" s="261" t="str">
        <f>IF(CMS_Inoperative_OoC!B42="","",CMS_Inoperative_OoC!B42)</f>
        <v/>
      </c>
      <c r="AG20" s="261" t="str">
        <f>IF(CMS_Inoperative_OoC!C42="","",CMS_Inoperative_OoC!C42)</f>
        <v/>
      </c>
      <c r="AH20" s="261" t="str">
        <f>IF(CMS_Inoperative_OoC!D42="","",CMS_Inoperative_OoC!D42)</f>
        <v/>
      </c>
      <c r="AI20" s="261" t="str">
        <f t="shared" si="14"/>
        <v/>
      </c>
      <c r="AJ20" s="262" t="str">
        <f>IF(COUNTIF(AI$2:AI20,AI20)=1,AI20,"")</f>
        <v/>
      </c>
      <c r="AK20" s="261" t="str">
        <f t="shared" si="5"/>
        <v/>
      </c>
      <c r="AL20" s="261" t="str">
        <f t="shared" si="6"/>
        <v/>
      </c>
      <c r="AM20" s="261" t="str">
        <f t="shared" si="7"/>
        <v/>
      </c>
      <c r="AN20" s="251" t="str">
        <f t="shared" si="15"/>
        <v/>
      </c>
      <c r="AO20" s="162"/>
      <c r="AP20" s="259" t="s">
        <v>59</v>
      </c>
      <c r="AQ20" s="162"/>
      <c r="AR20" s="263" t="str">
        <f>+IF(AW20="","",MAX(AR$1:AR19)+1)</f>
        <v/>
      </c>
      <c r="AS20" s="263" t="str">
        <f>IF(Limit_Deviation_Detail!B42="","",Limit_Deviation_Detail!B42)</f>
        <v/>
      </c>
      <c r="AT20" s="263" t="str">
        <f>IF(Limit_Deviation_Detail!C42="","",Limit_Deviation_Detail!C42)</f>
        <v/>
      </c>
      <c r="AU20" s="252" t="str">
        <f>IF(Limit_Deviation_Detail!F42="","",Limit_Deviation_Detail!F42)</f>
        <v/>
      </c>
      <c r="AV20" s="263" t="str">
        <f t="shared" si="16"/>
        <v/>
      </c>
      <c r="AW20" s="264" t="str">
        <f>IF(COUNTIF(AV$2:AV20,AV20)=1,AV20,"")</f>
        <v/>
      </c>
      <c r="AX20" s="263" t="str">
        <f t="shared" si="8"/>
        <v/>
      </c>
      <c r="AY20" s="263" t="str">
        <f t="shared" si="9"/>
        <v/>
      </c>
      <c r="AZ20" s="263" t="str">
        <f t="shared" si="10"/>
        <v/>
      </c>
      <c r="BA20" s="254" t="str">
        <f t="shared" si="17"/>
        <v/>
      </c>
      <c r="BB20" s="162"/>
      <c r="BC20" s="259" t="str">
        <f>+IF(BI20="","",MAX(BC$1:BC19)+1)</f>
        <v/>
      </c>
      <c r="BD20" s="241" t="str">
        <f>IF(CMS_Identification!B42="","",CMS_Identification!B42)</f>
        <v/>
      </c>
      <c r="BE20" s="241" t="str">
        <f>IF(CMS_Identification!C42="","",CMS_Identification!C42)</f>
        <v/>
      </c>
      <c r="BF20" s="241" t="str">
        <f>IF(CMS_Identification!E42="","",CMS_Identification!E42)</f>
        <v/>
      </c>
      <c r="BG20" s="241" t="str">
        <f>IF(Affected_Source!AL42="","",Affected_Source!AL42)</f>
        <v/>
      </c>
      <c r="BH20" s="241" t="str">
        <f t="shared" si="18"/>
        <v/>
      </c>
      <c r="BI20" s="244" t="str">
        <f>IF(COUNTIF(BH$2:BH20,BH20)=1,BH20,"")</f>
        <v/>
      </c>
      <c r="BJ20" s="241" t="str">
        <f t="shared" si="19"/>
        <v xml:space="preserve">  </v>
      </c>
      <c r="BK20" s="241" t="str">
        <f t="shared" si="20"/>
        <v/>
      </c>
      <c r="BL20" s="241" t="str">
        <f t="shared" si="21"/>
        <v/>
      </c>
      <c r="BM20" s="241" t="str">
        <f t="shared" si="22"/>
        <v/>
      </c>
    </row>
    <row r="21" spans="1:65" ht="16.5" x14ac:dyDescent="0.45">
      <c r="A21" s="255" t="str">
        <f>+IF(D21="","",MAX(A$1:A20)+1)</f>
        <v/>
      </c>
      <c r="B21" s="242" t="str">
        <f>IF(Affected_Source!C43="","",Affected_Source!C43)</f>
        <v/>
      </c>
      <c r="C21" s="245" t="str">
        <f t="shared" si="0"/>
        <v/>
      </c>
      <c r="D21" s="245" t="str">
        <f>IF(COUNTIF(B$2:B21,B21)=1,B21,"")</f>
        <v/>
      </c>
      <c r="E21" s="162" t="str">
        <f>IF(Affected_Source!D43="","",Affected_Source!D43)</f>
        <v/>
      </c>
      <c r="F21" s="162"/>
      <c r="G21" s="245"/>
      <c r="H21" s="162"/>
      <c r="I21" s="162"/>
      <c r="J21" s="162"/>
      <c r="K21" s="255" t="str">
        <f>+IF(N21="","",MAX(K$1:K20)+1)</f>
        <v/>
      </c>
      <c r="L21" s="255" t="str">
        <f>IF(CMS_Identification!E43="","",CMS_Identification!E43)</f>
        <v/>
      </c>
      <c r="M21" s="245" t="str">
        <f t="shared" si="11"/>
        <v/>
      </c>
      <c r="N21" s="245" t="str">
        <f>IF(COUNTIF(L$2:L21,L21)=1,L21,"")</f>
        <v/>
      </c>
      <c r="O21" s="162"/>
      <c r="P21" s="266" t="s">
        <v>60</v>
      </c>
      <c r="Q21" s="162"/>
      <c r="R21" s="269" t="s">
        <v>421</v>
      </c>
      <c r="S21" s="162"/>
      <c r="T21" s="255" t="str">
        <f>+IF(Y21="","",MAX(T$1:T20)+1)</f>
        <v/>
      </c>
      <c r="U21" s="241" t="str">
        <f>IF(Affected_Source!B43="","",Affected_Source!B43)</f>
        <v/>
      </c>
      <c r="V21" s="241" t="str">
        <f>IF(Affected_Source!D43="","",Affected_Source!D43)</f>
        <v/>
      </c>
      <c r="W21" s="241" t="str">
        <f>IF(Affected_Source!E43="","",Affected_Source!E43)</f>
        <v/>
      </c>
      <c r="X21" s="241" t="str">
        <f t="shared" si="2"/>
        <v/>
      </c>
      <c r="Y21" s="244" t="str">
        <f>IF(COUNTIF(X$2:X21,X21)=1,X21,"")</f>
        <v/>
      </c>
      <c r="Z21" s="241" t="str">
        <f t="shared" si="12"/>
        <v xml:space="preserve"> </v>
      </c>
      <c r="AA21" s="255" t="str">
        <f t="shared" si="3"/>
        <v/>
      </c>
      <c r="AB21" s="255" t="str">
        <f t="shared" si="4"/>
        <v/>
      </c>
      <c r="AC21" s="241" t="str">
        <f t="shared" si="13"/>
        <v/>
      </c>
      <c r="AD21" s="248"/>
      <c r="AE21" s="257" t="str">
        <f>+IF(AJ21="","",MAX(AE$1:AE20)+1)</f>
        <v/>
      </c>
      <c r="AF21" s="257" t="str">
        <f>IF(CMS_Inoperative_OoC!B43="","",CMS_Inoperative_OoC!B43)</f>
        <v/>
      </c>
      <c r="AG21" s="257" t="str">
        <f>IF(CMS_Inoperative_OoC!C43="","",CMS_Inoperative_OoC!C43)</f>
        <v/>
      </c>
      <c r="AH21" s="257" t="str">
        <f>IF(CMS_Inoperative_OoC!D43="","",CMS_Inoperative_OoC!D43)</f>
        <v/>
      </c>
      <c r="AI21" s="257" t="str">
        <f t="shared" si="14"/>
        <v/>
      </c>
      <c r="AJ21" s="258" t="str">
        <f>IF(COUNTIF(AI$2:AI21,AI21)=1,AI21,"")</f>
        <v/>
      </c>
      <c r="AK21" s="257" t="str">
        <f t="shared" si="5"/>
        <v/>
      </c>
      <c r="AL21" s="257" t="str">
        <f t="shared" si="6"/>
        <v/>
      </c>
      <c r="AM21" s="257" t="str">
        <f t="shared" si="7"/>
        <v/>
      </c>
      <c r="AN21" s="251" t="str">
        <f t="shared" si="15"/>
        <v/>
      </c>
      <c r="AO21" s="162"/>
      <c r="AP21" s="255" t="s">
        <v>61</v>
      </c>
      <c r="AQ21" s="162"/>
      <c r="AR21" s="257" t="str">
        <f>+IF(AW21="","",MAX(AR$1:AR20)+1)</f>
        <v/>
      </c>
      <c r="AS21" s="257" t="str">
        <f>IF(Limit_Deviation_Detail!B43="","",Limit_Deviation_Detail!B43)</f>
        <v/>
      </c>
      <c r="AT21" s="257" t="str">
        <f>IF(Limit_Deviation_Detail!C43="","",Limit_Deviation_Detail!C43)</f>
        <v/>
      </c>
      <c r="AU21" s="252" t="str">
        <f>IF(Limit_Deviation_Detail!F43="","",Limit_Deviation_Detail!F43)</f>
        <v/>
      </c>
      <c r="AV21" s="257" t="str">
        <f t="shared" si="16"/>
        <v/>
      </c>
      <c r="AW21" s="258" t="str">
        <f>IF(COUNTIF(AV$2:AV21,AV21)=1,AV21,"")</f>
        <v/>
      </c>
      <c r="AX21" s="257" t="str">
        <f t="shared" si="8"/>
        <v/>
      </c>
      <c r="AY21" s="257" t="str">
        <f t="shared" si="9"/>
        <v/>
      </c>
      <c r="AZ21" s="257" t="str">
        <f t="shared" si="10"/>
        <v/>
      </c>
      <c r="BA21" s="254" t="str">
        <f t="shared" si="17"/>
        <v/>
      </c>
      <c r="BB21" s="162"/>
      <c r="BC21" s="255" t="str">
        <f>+IF(BI21="","",MAX(BC$1:BC20)+1)</f>
        <v/>
      </c>
      <c r="BD21" s="241" t="str">
        <f>IF(CMS_Identification!B43="","",CMS_Identification!B43)</f>
        <v/>
      </c>
      <c r="BE21" s="241" t="str">
        <f>IF(CMS_Identification!C43="","",CMS_Identification!C43)</f>
        <v/>
      </c>
      <c r="BF21" s="241" t="str">
        <f>IF(CMS_Identification!E43="","",CMS_Identification!E43)</f>
        <v/>
      </c>
      <c r="BG21" s="241" t="str">
        <f>IF(Affected_Source!AL43="","",Affected_Source!AL43)</f>
        <v/>
      </c>
      <c r="BH21" s="241" t="str">
        <f t="shared" si="18"/>
        <v/>
      </c>
      <c r="BI21" s="244" t="str">
        <f>IF(COUNTIF(BH$2:BH21,BH21)=1,BH21,"")</f>
        <v/>
      </c>
      <c r="BJ21" s="241" t="str">
        <f t="shared" si="19"/>
        <v xml:space="preserve">  </v>
      </c>
      <c r="BK21" s="241" t="str">
        <f t="shared" si="20"/>
        <v/>
      </c>
      <c r="BL21" s="241" t="str">
        <f t="shared" si="21"/>
        <v/>
      </c>
      <c r="BM21" s="241" t="str">
        <f t="shared" si="22"/>
        <v/>
      </c>
    </row>
    <row r="22" spans="1:65" ht="16.5" x14ac:dyDescent="0.45">
      <c r="A22" s="259" t="str">
        <f>+IF(D22="","",MAX(A$1:A21)+1)</f>
        <v/>
      </c>
      <c r="B22" s="242" t="str">
        <f>IF(Affected_Source!C44="","",Affected_Source!C44)</f>
        <v/>
      </c>
      <c r="C22" s="260" t="str">
        <f t="shared" si="0"/>
        <v/>
      </c>
      <c r="D22" s="260" t="str">
        <f>IF(COUNTIF(B$2:B22,B22)=1,B22,"")</f>
        <v/>
      </c>
      <c r="E22" s="162" t="str">
        <f>IF(Affected_Source!D44="","",Affected_Source!D44)</f>
        <v/>
      </c>
      <c r="F22" s="162"/>
      <c r="G22" s="245"/>
      <c r="H22" s="162"/>
      <c r="I22" s="162"/>
      <c r="J22" s="162"/>
      <c r="K22" s="259" t="str">
        <f>+IF(N22="","",MAX(K$1:K21)+1)</f>
        <v/>
      </c>
      <c r="L22" s="259" t="str">
        <f>IF(CMS_Identification!E44="","",CMS_Identification!E44)</f>
        <v/>
      </c>
      <c r="M22" s="260" t="str">
        <f t="shared" si="11"/>
        <v/>
      </c>
      <c r="N22" s="260" t="str">
        <f>IF(COUNTIF(L$2:L22,L22)=1,L22,"")</f>
        <v/>
      </c>
      <c r="O22" s="162"/>
      <c r="P22" s="162"/>
      <c r="Q22" s="162"/>
      <c r="R22" s="269"/>
      <c r="S22" s="162"/>
      <c r="T22" s="259" t="str">
        <f>+IF(Y22="","",MAX(T$1:T21)+1)</f>
        <v/>
      </c>
      <c r="U22" s="241" t="str">
        <f>IF(Affected_Source!B44="","",Affected_Source!B44)</f>
        <v/>
      </c>
      <c r="V22" s="241" t="str">
        <f>IF(Affected_Source!D44="","",Affected_Source!D44)</f>
        <v/>
      </c>
      <c r="W22" s="241" t="str">
        <f>IF(Affected_Source!E44="","",Affected_Source!E44)</f>
        <v/>
      </c>
      <c r="X22" s="241" t="str">
        <f t="shared" si="2"/>
        <v/>
      </c>
      <c r="Y22" s="244" t="str">
        <f>IF(COUNTIF(X$2:X22,X22)=1,X22,"")</f>
        <v/>
      </c>
      <c r="Z22" s="241" t="str">
        <f t="shared" si="12"/>
        <v xml:space="preserve"> </v>
      </c>
      <c r="AA22" s="259" t="str">
        <f t="shared" si="3"/>
        <v/>
      </c>
      <c r="AB22" s="259" t="str">
        <f t="shared" si="4"/>
        <v/>
      </c>
      <c r="AC22" s="241" t="str">
        <f t="shared" si="13"/>
        <v/>
      </c>
      <c r="AD22" s="248"/>
      <c r="AE22" s="261" t="str">
        <f>+IF(AJ22="","",MAX(AE$1:AE21)+1)</f>
        <v/>
      </c>
      <c r="AF22" s="261" t="str">
        <f>IF(CMS_Inoperative_OoC!B44="","",CMS_Inoperative_OoC!B44)</f>
        <v/>
      </c>
      <c r="AG22" s="261" t="str">
        <f>IF(CMS_Inoperative_OoC!C44="","",CMS_Inoperative_OoC!C44)</f>
        <v/>
      </c>
      <c r="AH22" s="261" t="str">
        <f>IF(CMS_Inoperative_OoC!D44="","",CMS_Inoperative_OoC!D44)</f>
        <v/>
      </c>
      <c r="AI22" s="261" t="str">
        <f t="shared" si="14"/>
        <v/>
      </c>
      <c r="AJ22" s="262" t="str">
        <f>IF(COUNTIF(AI$2:AI22,AI22)=1,AI22,"")</f>
        <v/>
      </c>
      <c r="AK22" s="261" t="str">
        <f t="shared" si="5"/>
        <v/>
      </c>
      <c r="AL22" s="261" t="str">
        <f t="shared" si="6"/>
        <v/>
      </c>
      <c r="AM22" s="261" t="str">
        <f t="shared" si="7"/>
        <v/>
      </c>
      <c r="AN22" s="251" t="str">
        <f t="shared" si="15"/>
        <v/>
      </c>
      <c r="AO22" s="162"/>
      <c r="AP22" s="259" t="s">
        <v>62</v>
      </c>
      <c r="AQ22" s="162"/>
      <c r="AR22" s="263" t="str">
        <f>+IF(AW22="","",MAX(AR$1:AR21)+1)</f>
        <v/>
      </c>
      <c r="AS22" s="263" t="str">
        <f>IF(Limit_Deviation_Detail!B44="","",Limit_Deviation_Detail!B44)</f>
        <v/>
      </c>
      <c r="AT22" s="263" t="str">
        <f>IF(Limit_Deviation_Detail!C44="","",Limit_Deviation_Detail!C44)</f>
        <v/>
      </c>
      <c r="AU22" s="252" t="str">
        <f>IF(Limit_Deviation_Detail!F44="","",Limit_Deviation_Detail!F44)</f>
        <v/>
      </c>
      <c r="AV22" s="263" t="str">
        <f t="shared" si="16"/>
        <v/>
      </c>
      <c r="AW22" s="264" t="str">
        <f>IF(COUNTIF(AV$2:AV22,AV22)=1,AV22,"")</f>
        <v/>
      </c>
      <c r="AX22" s="263" t="str">
        <f t="shared" si="8"/>
        <v/>
      </c>
      <c r="AY22" s="263" t="str">
        <f t="shared" si="9"/>
        <v/>
      </c>
      <c r="AZ22" s="263" t="str">
        <f t="shared" si="10"/>
        <v/>
      </c>
      <c r="BA22" s="254" t="str">
        <f t="shared" si="17"/>
        <v/>
      </c>
      <c r="BB22" s="162"/>
      <c r="BC22" s="259" t="str">
        <f>+IF(BI22="","",MAX(BC$1:BC21)+1)</f>
        <v/>
      </c>
      <c r="BD22" s="241" t="str">
        <f>IF(CMS_Identification!B44="","",CMS_Identification!B44)</f>
        <v/>
      </c>
      <c r="BE22" s="241" t="str">
        <f>IF(CMS_Identification!C44="","",CMS_Identification!C44)</f>
        <v/>
      </c>
      <c r="BF22" s="241" t="str">
        <f>IF(CMS_Identification!E44="","",CMS_Identification!E44)</f>
        <v/>
      </c>
      <c r="BG22" s="241" t="str">
        <f>IF(Affected_Source!AL44="","",Affected_Source!AL44)</f>
        <v/>
      </c>
      <c r="BH22" s="241" t="str">
        <f t="shared" si="18"/>
        <v/>
      </c>
      <c r="BI22" s="244" t="str">
        <f>IF(COUNTIF(BH$2:BH22,BH22)=1,BH22,"")</f>
        <v/>
      </c>
      <c r="BJ22" s="241" t="str">
        <f t="shared" si="19"/>
        <v xml:space="preserve">  </v>
      </c>
      <c r="BK22" s="241" t="str">
        <f t="shared" si="20"/>
        <v/>
      </c>
      <c r="BL22" s="241" t="str">
        <f t="shared" si="21"/>
        <v/>
      </c>
      <c r="BM22" s="241" t="str">
        <f t="shared" si="22"/>
        <v/>
      </c>
    </row>
    <row r="23" spans="1:65" ht="16.5" x14ac:dyDescent="0.45">
      <c r="A23" s="255" t="str">
        <f>+IF(D23="","",MAX(A$1:A22)+1)</f>
        <v/>
      </c>
      <c r="B23" s="242" t="str">
        <f>IF(Affected_Source!C45="","",Affected_Source!C45)</f>
        <v/>
      </c>
      <c r="C23" s="245" t="str">
        <f t="shared" si="0"/>
        <v/>
      </c>
      <c r="D23" s="245" t="str">
        <f>IF(COUNTIF(B$2:B23,B23)=1,B23,"")</f>
        <v/>
      </c>
      <c r="E23" s="162" t="str">
        <f>IF(Affected_Source!D45="","",Affected_Source!D45)</f>
        <v/>
      </c>
      <c r="F23" s="162"/>
      <c r="G23" s="245"/>
      <c r="H23" s="162"/>
      <c r="I23" s="162"/>
      <c r="J23" s="162"/>
      <c r="K23" s="255" t="str">
        <f>+IF(N23="","",MAX(K$1:K22)+1)</f>
        <v/>
      </c>
      <c r="L23" s="255" t="str">
        <f>IF(CMS_Identification!E45="","",CMS_Identification!E45)</f>
        <v/>
      </c>
      <c r="M23" s="245" t="str">
        <f t="shared" si="11"/>
        <v/>
      </c>
      <c r="N23" s="245" t="str">
        <f>IF(COUNTIF(L$2:L23,L23)=1,L23,"")</f>
        <v/>
      </c>
      <c r="O23" s="162"/>
      <c r="P23" s="270" t="s">
        <v>254</v>
      </c>
      <c r="Q23" s="162"/>
      <c r="R23" s="269"/>
      <c r="S23" s="162"/>
      <c r="T23" s="255" t="str">
        <f>+IF(Y23="","",MAX(T$1:T22)+1)</f>
        <v/>
      </c>
      <c r="U23" s="241" t="str">
        <f>IF(Affected_Source!B45="","",Affected_Source!B45)</f>
        <v/>
      </c>
      <c r="V23" s="241" t="str">
        <f>IF(Affected_Source!D45="","",Affected_Source!D45)</f>
        <v/>
      </c>
      <c r="W23" s="241" t="str">
        <f>IF(Affected_Source!E45="","",Affected_Source!E45)</f>
        <v/>
      </c>
      <c r="X23" s="241" t="str">
        <f t="shared" si="2"/>
        <v/>
      </c>
      <c r="Y23" s="244" t="str">
        <f>IF(COUNTIF(X$2:X23,X23)=1,X23,"")</f>
        <v/>
      </c>
      <c r="Z23" s="241" t="str">
        <f t="shared" si="12"/>
        <v xml:space="preserve"> </v>
      </c>
      <c r="AA23" s="255" t="str">
        <f t="shared" si="3"/>
        <v/>
      </c>
      <c r="AB23" s="255" t="str">
        <f t="shared" si="4"/>
        <v/>
      </c>
      <c r="AC23" s="241" t="str">
        <f t="shared" si="13"/>
        <v/>
      </c>
      <c r="AD23" s="248"/>
      <c r="AE23" s="257" t="str">
        <f>+IF(AJ23="","",MAX(AE$1:AE22)+1)</f>
        <v/>
      </c>
      <c r="AF23" s="257" t="str">
        <f>IF(CMS_Inoperative_OoC!B45="","",CMS_Inoperative_OoC!B45)</f>
        <v/>
      </c>
      <c r="AG23" s="257" t="str">
        <f>IF(CMS_Inoperative_OoC!C45="","",CMS_Inoperative_OoC!C45)</f>
        <v/>
      </c>
      <c r="AH23" s="257" t="str">
        <f>IF(CMS_Inoperative_OoC!D45="","",CMS_Inoperative_OoC!D45)</f>
        <v/>
      </c>
      <c r="AI23" s="257" t="str">
        <f t="shared" si="14"/>
        <v/>
      </c>
      <c r="AJ23" s="258" t="str">
        <f>IF(COUNTIF(AI$2:AI23,AI23)=1,AI23,"")</f>
        <v/>
      </c>
      <c r="AK23" s="257" t="str">
        <f t="shared" si="5"/>
        <v/>
      </c>
      <c r="AL23" s="257" t="str">
        <f t="shared" si="6"/>
        <v/>
      </c>
      <c r="AM23" s="257" t="str">
        <f t="shared" si="7"/>
        <v/>
      </c>
      <c r="AN23" s="251" t="str">
        <f t="shared" si="15"/>
        <v/>
      </c>
      <c r="AO23" s="162"/>
      <c r="AP23" s="255" t="s">
        <v>63</v>
      </c>
      <c r="AQ23" s="162"/>
      <c r="AR23" s="257" t="str">
        <f>+IF(AW23="","",MAX(AR$1:AR22)+1)</f>
        <v/>
      </c>
      <c r="AS23" s="257" t="str">
        <f>IF(Limit_Deviation_Detail!B45="","",Limit_Deviation_Detail!B45)</f>
        <v/>
      </c>
      <c r="AT23" s="257" t="str">
        <f>IF(Limit_Deviation_Detail!C45="","",Limit_Deviation_Detail!C45)</f>
        <v/>
      </c>
      <c r="AU23" s="252" t="str">
        <f>IF(Limit_Deviation_Detail!F45="","",Limit_Deviation_Detail!F45)</f>
        <v/>
      </c>
      <c r="AV23" s="257" t="str">
        <f t="shared" si="16"/>
        <v/>
      </c>
      <c r="AW23" s="258" t="str">
        <f>IF(COUNTIF(AV$2:AV23,AV23)=1,AV23,"")</f>
        <v/>
      </c>
      <c r="AX23" s="257" t="str">
        <f t="shared" si="8"/>
        <v/>
      </c>
      <c r="AY23" s="257" t="str">
        <f t="shared" si="9"/>
        <v/>
      </c>
      <c r="AZ23" s="257" t="str">
        <f t="shared" si="10"/>
        <v/>
      </c>
      <c r="BA23" s="254" t="str">
        <f t="shared" si="17"/>
        <v/>
      </c>
      <c r="BB23" s="162"/>
      <c r="BC23" s="255" t="str">
        <f>+IF(BI23="","",MAX(BC$1:BC22)+1)</f>
        <v/>
      </c>
      <c r="BD23" s="241" t="str">
        <f>IF(CMS_Identification!B45="","",CMS_Identification!B45)</f>
        <v/>
      </c>
      <c r="BE23" s="241" t="str">
        <f>IF(CMS_Identification!C45="","",CMS_Identification!C45)</f>
        <v/>
      </c>
      <c r="BF23" s="241" t="str">
        <f>IF(CMS_Identification!E45="","",CMS_Identification!E45)</f>
        <v/>
      </c>
      <c r="BG23" s="241" t="str">
        <f>IF(Affected_Source!AL45="","",Affected_Source!AL45)</f>
        <v/>
      </c>
      <c r="BH23" s="241" t="str">
        <f t="shared" si="18"/>
        <v/>
      </c>
      <c r="BI23" s="244" t="str">
        <f>IF(COUNTIF(BH$2:BH23,BH23)=1,BH23,"")</f>
        <v/>
      </c>
      <c r="BJ23" s="241" t="str">
        <f t="shared" si="19"/>
        <v xml:space="preserve">  </v>
      </c>
      <c r="BK23" s="241" t="str">
        <f t="shared" si="20"/>
        <v/>
      </c>
      <c r="BL23" s="241" t="str">
        <f t="shared" si="21"/>
        <v/>
      </c>
      <c r="BM23" s="241" t="str">
        <f t="shared" si="22"/>
        <v/>
      </c>
    </row>
    <row r="24" spans="1:65" ht="16.5" x14ac:dyDescent="0.45">
      <c r="A24" s="259" t="str">
        <f>+IF(D24="","",MAX(A$1:A23)+1)</f>
        <v/>
      </c>
      <c r="B24" s="242" t="str">
        <f>IF(Affected_Source!C46="","",Affected_Source!C46)</f>
        <v/>
      </c>
      <c r="C24" s="260" t="str">
        <f t="shared" si="0"/>
        <v/>
      </c>
      <c r="D24" s="260" t="str">
        <f>IF(COUNTIF(B$2:B24,B24)=1,B24,"")</f>
        <v/>
      </c>
      <c r="E24" s="162" t="str">
        <f>IF(Affected_Source!D46="","",Affected_Source!D46)</f>
        <v/>
      </c>
      <c r="F24" s="162"/>
      <c r="G24" s="245"/>
      <c r="H24" s="162"/>
      <c r="I24" s="162"/>
      <c r="J24" s="162"/>
      <c r="K24" s="259" t="str">
        <f>+IF(N24="","",MAX(K$1:K23)+1)</f>
        <v/>
      </c>
      <c r="L24" s="259" t="str">
        <f>IF(CMS_Identification!E46="","",CMS_Identification!E46)</f>
        <v/>
      </c>
      <c r="M24" s="260" t="str">
        <f t="shared" si="11"/>
        <v/>
      </c>
      <c r="N24" s="260" t="str">
        <f>IF(COUNTIF(L$2:L24,L24)=1,L24,"")</f>
        <v/>
      </c>
      <c r="O24" s="162"/>
      <c r="P24" s="255" t="s">
        <v>255</v>
      </c>
      <c r="Q24" s="162"/>
      <c r="R24" s="269"/>
      <c r="S24" s="162"/>
      <c r="T24" s="259" t="str">
        <f>+IF(Y24="","",MAX(T$1:T23)+1)</f>
        <v/>
      </c>
      <c r="U24" s="241" t="str">
        <f>IF(Affected_Source!B46="","",Affected_Source!B46)</f>
        <v/>
      </c>
      <c r="V24" s="241" t="str">
        <f>IF(Affected_Source!D46="","",Affected_Source!D46)</f>
        <v/>
      </c>
      <c r="W24" s="241" t="str">
        <f>IF(Affected_Source!E46="","",Affected_Source!E46)</f>
        <v/>
      </c>
      <c r="X24" s="241" t="str">
        <f t="shared" si="2"/>
        <v/>
      </c>
      <c r="Y24" s="244" t="str">
        <f>IF(COUNTIF(X$2:X24,X24)=1,X24,"")</f>
        <v/>
      </c>
      <c r="Z24" s="241" t="str">
        <f t="shared" si="12"/>
        <v xml:space="preserve"> </v>
      </c>
      <c r="AA24" s="259" t="str">
        <f t="shared" si="3"/>
        <v/>
      </c>
      <c r="AB24" s="259" t="str">
        <f t="shared" si="4"/>
        <v/>
      </c>
      <c r="AC24" s="241" t="str">
        <f t="shared" si="13"/>
        <v/>
      </c>
      <c r="AD24" s="248"/>
      <c r="AE24" s="261" t="str">
        <f>+IF(AJ24="","",MAX(AE$1:AE23)+1)</f>
        <v/>
      </c>
      <c r="AF24" s="261" t="str">
        <f>IF(CMS_Inoperative_OoC!B46="","",CMS_Inoperative_OoC!B46)</f>
        <v/>
      </c>
      <c r="AG24" s="261" t="str">
        <f>IF(CMS_Inoperative_OoC!C46="","",CMS_Inoperative_OoC!C46)</f>
        <v/>
      </c>
      <c r="AH24" s="261" t="str">
        <f>IF(CMS_Inoperative_OoC!D46="","",CMS_Inoperative_OoC!D46)</f>
        <v/>
      </c>
      <c r="AI24" s="261" t="str">
        <f t="shared" si="14"/>
        <v/>
      </c>
      <c r="AJ24" s="262" t="str">
        <f>IF(COUNTIF(AI$2:AI24,AI24)=1,AI24,"")</f>
        <v/>
      </c>
      <c r="AK24" s="261" t="str">
        <f t="shared" si="5"/>
        <v/>
      </c>
      <c r="AL24" s="261" t="str">
        <f t="shared" si="6"/>
        <v/>
      </c>
      <c r="AM24" s="261" t="str">
        <f t="shared" si="7"/>
        <v/>
      </c>
      <c r="AN24" s="251" t="str">
        <f t="shared" si="15"/>
        <v/>
      </c>
      <c r="AO24" s="162"/>
      <c r="AP24" s="259" t="s">
        <v>64</v>
      </c>
      <c r="AQ24" s="162"/>
      <c r="AR24" s="263" t="str">
        <f>+IF(AW24="","",MAX(AR$1:AR23)+1)</f>
        <v/>
      </c>
      <c r="AS24" s="263" t="str">
        <f>IF(Limit_Deviation_Detail!B46="","",Limit_Deviation_Detail!B46)</f>
        <v/>
      </c>
      <c r="AT24" s="263" t="str">
        <f>IF(Limit_Deviation_Detail!C46="","",Limit_Deviation_Detail!C46)</f>
        <v/>
      </c>
      <c r="AU24" s="252" t="str">
        <f>IF(Limit_Deviation_Detail!F46="","",Limit_Deviation_Detail!F46)</f>
        <v/>
      </c>
      <c r="AV24" s="263" t="str">
        <f t="shared" si="16"/>
        <v/>
      </c>
      <c r="AW24" s="264" t="str">
        <f>IF(COUNTIF(AV$2:AV24,AV24)=1,AV24,"")</f>
        <v/>
      </c>
      <c r="AX24" s="263" t="str">
        <f t="shared" si="8"/>
        <v/>
      </c>
      <c r="AY24" s="263" t="str">
        <f t="shared" si="9"/>
        <v/>
      </c>
      <c r="AZ24" s="263" t="str">
        <f t="shared" si="10"/>
        <v/>
      </c>
      <c r="BA24" s="254" t="str">
        <f t="shared" si="17"/>
        <v/>
      </c>
      <c r="BB24" s="162"/>
      <c r="BC24" s="259" t="str">
        <f>+IF(BI24="","",MAX(BC$1:BC23)+1)</f>
        <v/>
      </c>
      <c r="BD24" s="241" t="str">
        <f>IF(CMS_Identification!B46="","",CMS_Identification!B46)</f>
        <v/>
      </c>
      <c r="BE24" s="241" t="str">
        <f>IF(CMS_Identification!C46="","",CMS_Identification!C46)</f>
        <v/>
      </c>
      <c r="BF24" s="241" t="str">
        <f>IF(CMS_Identification!E46="","",CMS_Identification!E46)</f>
        <v/>
      </c>
      <c r="BG24" s="241" t="str">
        <f>IF(Affected_Source!AL46="","",Affected_Source!AL46)</f>
        <v/>
      </c>
      <c r="BH24" s="241" t="str">
        <f t="shared" si="18"/>
        <v/>
      </c>
      <c r="BI24" s="244" t="str">
        <f>IF(COUNTIF(BH$2:BH24,BH24)=1,BH24,"")</f>
        <v/>
      </c>
      <c r="BJ24" s="241" t="str">
        <f t="shared" si="19"/>
        <v xml:space="preserve">  </v>
      </c>
      <c r="BK24" s="241" t="str">
        <f t="shared" si="20"/>
        <v/>
      </c>
      <c r="BL24" s="241" t="str">
        <f t="shared" si="21"/>
        <v/>
      </c>
      <c r="BM24" s="241" t="str">
        <f t="shared" si="22"/>
        <v/>
      </c>
    </row>
    <row r="25" spans="1:65" ht="16.5" x14ac:dyDescent="0.45">
      <c r="A25" s="255" t="str">
        <f>+IF(D25="","",MAX(A$1:A24)+1)</f>
        <v/>
      </c>
      <c r="B25" s="242" t="str">
        <f>IF(Affected_Source!C47="","",Affected_Source!C47)</f>
        <v/>
      </c>
      <c r="C25" s="245" t="str">
        <f t="shared" si="0"/>
        <v/>
      </c>
      <c r="D25" s="245" t="str">
        <f>IF(COUNTIF(B$2:B25,B25)=1,B25,"")</f>
        <v/>
      </c>
      <c r="E25" s="162" t="str">
        <f>IF(Affected_Source!D47="","",Affected_Source!D47)</f>
        <v/>
      </c>
      <c r="F25" s="162"/>
      <c r="G25" s="245"/>
      <c r="H25" s="162"/>
      <c r="I25" s="162"/>
      <c r="J25" s="162"/>
      <c r="K25" s="255" t="str">
        <f>+IF(N25="","",MAX(K$1:K24)+1)</f>
        <v/>
      </c>
      <c r="L25" s="255" t="str">
        <f>IF(CMS_Identification!E47="","",CMS_Identification!E47)</f>
        <v/>
      </c>
      <c r="M25" s="245" t="str">
        <f t="shared" si="11"/>
        <v/>
      </c>
      <c r="N25" s="245" t="str">
        <f>IF(COUNTIF(L$2:L25,L25)=1,L25,"")</f>
        <v/>
      </c>
      <c r="O25" s="162"/>
      <c r="P25" s="255" t="s">
        <v>256</v>
      </c>
      <c r="Q25" s="162"/>
      <c r="R25" s="269"/>
      <c r="S25" s="162"/>
      <c r="T25" s="255" t="str">
        <f>+IF(Y25="","",MAX(T$1:T24)+1)</f>
        <v/>
      </c>
      <c r="U25" s="241" t="str">
        <f>IF(Affected_Source!B47="","",Affected_Source!B47)</f>
        <v/>
      </c>
      <c r="V25" s="241" t="str">
        <f>IF(Affected_Source!D47="","",Affected_Source!D47)</f>
        <v/>
      </c>
      <c r="W25" s="241" t="str">
        <f>IF(Affected_Source!E47="","",Affected_Source!E47)</f>
        <v/>
      </c>
      <c r="X25" s="241" t="str">
        <f t="shared" si="2"/>
        <v/>
      </c>
      <c r="Y25" s="244" t="str">
        <f>IF(COUNTIF(X$2:X25,X25)=1,X25,"")</f>
        <v/>
      </c>
      <c r="Z25" s="241" t="str">
        <f t="shared" si="12"/>
        <v xml:space="preserve"> </v>
      </c>
      <c r="AA25" s="255" t="str">
        <f t="shared" si="3"/>
        <v/>
      </c>
      <c r="AB25" s="255" t="str">
        <f t="shared" si="4"/>
        <v/>
      </c>
      <c r="AC25" s="241" t="str">
        <f t="shared" si="13"/>
        <v/>
      </c>
      <c r="AD25" s="248"/>
      <c r="AE25" s="257" t="str">
        <f>+IF(AJ25="","",MAX(AE$1:AE24)+1)</f>
        <v/>
      </c>
      <c r="AF25" s="257" t="str">
        <f>IF(CMS_Inoperative_OoC!B47="","",CMS_Inoperative_OoC!B47)</f>
        <v/>
      </c>
      <c r="AG25" s="257" t="str">
        <f>IF(CMS_Inoperative_OoC!C47="","",CMS_Inoperative_OoC!C47)</f>
        <v/>
      </c>
      <c r="AH25" s="257" t="str">
        <f>IF(CMS_Inoperative_OoC!D47="","",CMS_Inoperative_OoC!D47)</f>
        <v/>
      </c>
      <c r="AI25" s="257" t="str">
        <f t="shared" si="14"/>
        <v/>
      </c>
      <c r="AJ25" s="258" t="str">
        <f>IF(COUNTIF(AI$2:AI25,AI25)=1,AI25,"")</f>
        <v/>
      </c>
      <c r="AK25" s="257" t="str">
        <f t="shared" si="5"/>
        <v/>
      </c>
      <c r="AL25" s="257" t="str">
        <f t="shared" si="6"/>
        <v/>
      </c>
      <c r="AM25" s="257" t="str">
        <f t="shared" si="7"/>
        <v/>
      </c>
      <c r="AN25" s="251" t="str">
        <f t="shared" si="15"/>
        <v/>
      </c>
      <c r="AO25" s="162"/>
      <c r="AP25" s="255" t="s">
        <v>65</v>
      </c>
      <c r="AQ25" s="162"/>
      <c r="AR25" s="257" t="str">
        <f>+IF(AW25="","",MAX(AR$1:AR24)+1)</f>
        <v/>
      </c>
      <c r="AS25" s="257" t="str">
        <f>IF(Limit_Deviation_Detail!B47="","",Limit_Deviation_Detail!B47)</f>
        <v/>
      </c>
      <c r="AT25" s="257" t="str">
        <f>IF(Limit_Deviation_Detail!C47="","",Limit_Deviation_Detail!C47)</f>
        <v/>
      </c>
      <c r="AU25" s="252" t="str">
        <f>IF(Limit_Deviation_Detail!F47="","",Limit_Deviation_Detail!F47)</f>
        <v/>
      </c>
      <c r="AV25" s="257" t="str">
        <f t="shared" si="16"/>
        <v/>
      </c>
      <c r="AW25" s="258" t="str">
        <f>IF(COUNTIF(AV$2:AV25,AV25)=1,AV25,"")</f>
        <v/>
      </c>
      <c r="AX25" s="257" t="str">
        <f t="shared" si="8"/>
        <v/>
      </c>
      <c r="AY25" s="257" t="str">
        <f t="shared" si="9"/>
        <v/>
      </c>
      <c r="AZ25" s="257" t="str">
        <f t="shared" si="10"/>
        <v/>
      </c>
      <c r="BA25" s="254" t="str">
        <f t="shared" si="17"/>
        <v/>
      </c>
      <c r="BB25" s="162"/>
      <c r="BC25" s="255" t="str">
        <f>+IF(BI25="","",MAX(BC$1:BC24)+1)</f>
        <v/>
      </c>
      <c r="BD25" s="241" t="str">
        <f>IF(CMS_Identification!B47="","",CMS_Identification!B47)</f>
        <v/>
      </c>
      <c r="BE25" s="241" t="str">
        <f>IF(CMS_Identification!C47="","",CMS_Identification!C47)</f>
        <v/>
      </c>
      <c r="BF25" s="241" t="str">
        <f>IF(CMS_Identification!E47="","",CMS_Identification!E47)</f>
        <v/>
      </c>
      <c r="BG25" s="241" t="str">
        <f>IF(Affected_Source!AL47="","",Affected_Source!AL47)</f>
        <v/>
      </c>
      <c r="BH25" s="241" t="str">
        <f t="shared" si="18"/>
        <v/>
      </c>
      <c r="BI25" s="244" t="str">
        <f>IF(COUNTIF(BH$2:BH25,BH25)=1,BH25,"")</f>
        <v/>
      </c>
      <c r="BJ25" s="241" t="str">
        <f t="shared" si="19"/>
        <v xml:space="preserve">  </v>
      </c>
      <c r="BK25" s="241" t="str">
        <f t="shared" si="20"/>
        <v/>
      </c>
      <c r="BL25" s="241" t="str">
        <f t="shared" si="21"/>
        <v/>
      </c>
      <c r="BM25" s="241" t="str">
        <f t="shared" si="22"/>
        <v/>
      </c>
    </row>
    <row r="26" spans="1:65" ht="16.5" x14ac:dyDescent="0.45">
      <c r="A26" s="259" t="str">
        <f>+IF(D26="","",MAX(A$1:A25)+1)</f>
        <v/>
      </c>
      <c r="B26" s="242" t="str">
        <f>IF(Affected_Source!C48="","",Affected_Source!C48)</f>
        <v/>
      </c>
      <c r="C26" s="260" t="str">
        <f t="shared" si="0"/>
        <v/>
      </c>
      <c r="D26" s="260" t="str">
        <f>IF(COUNTIF(B$2:B26,B26)=1,B26,"")</f>
        <v/>
      </c>
      <c r="E26" s="162" t="str">
        <f>IF(Affected_Source!D48="","",Affected_Source!D48)</f>
        <v/>
      </c>
      <c r="F26" s="162"/>
      <c r="G26" s="245"/>
      <c r="H26" s="162"/>
      <c r="I26" s="162"/>
      <c r="J26" s="162"/>
      <c r="K26" s="259" t="str">
        <f>+IF(N26="","",MAX(K$1:K25)+1)</f>
        <v/>
      </c>
      <c r="L26" s="259" t="str">
        <f>IF(CMS_Identification!E48="","",CMS_Identification!E48)</f>
        <v/>
      </c>
      <c r="M26" s="260" t="str">
        <f t="shared" si="11"/>
        <v/>
      </c>
      <c r="N26" s="260" t="str">
        <f>IF(COUNTIF(L$2:L26,L26)=1,L26,"")</f>
        <v/>
      </c>
      <c r="O26" s="162"/>
      <c r="P26" s="162"/>
      <c r="Q26" s="162"/>
      <c r="R26" s="269"/>
      <c r="S26" s="162"/>
      <c r="T26" s="259" t="str">
        <f>+IF(Y26="","",MAX(T$1:T25)+1)</f>
        <v/>
      </c>
      <c r="U26" s="241" t="str">
        <f>IF(Affected_Source!B48="","",Affected_Source!B48)</f>
        <v/>
      </c>
      <c r="V26" s="241" t="str">
        <f>IF(Affected_Source!D48="","",Affected_Source!D48)</f>
        <v/>
      </c>
      <c r="W26" s="241" t="str">
        <f>IF(Affected_Source!E48="","",Affected_Source!E48)</f>
        <v/>
      </c>
      <c r="X26" s="241" t="str">
        <f t="shared" si="2"/>
        <v/>
      </c>
      <c r="Y26" s="244" t="str">
        <f>IF(COUNTIF(X$2:X26,X26)=1,X26,"")</f>
        <v/>
      </c>
      <c r="Z26" s="241" t="str">
        <f t="shared" si="12"/>
        <v xml:space="preserve"> </v>
      </c>
      <c r="AA26" s="259" t="str">
        <f t="shared" si="3"/>
        <v/>
      </c>
      <c r="AB26" s="259" t="str">
        <f t="shared" si="4"/>
        <v/>
      </c>
      <c r="AC26" s="241" t="str">
        <f t="shared" si="13"/>
        <v/>
      </c>
      <c r="AD26" s="248"/>
      <c r="AE26" s="261" t="str">
        <f>+IF(AJ26="","",MAX(AE$1:AE25)+1)</f>
        <v/>
      </c>
      <c r="AF26" s="261" t="str">
        <f>IF(CMS_Inoperative_OoC!B48="","",CMS_Inoperative_OoC!B48)</f>
        <v/>
      </c>
      <c r="AG26" s="261" t="str">
        <f>IF(CMS_Inoperative_OoC!C48="","",CMS_Inoperative_OoC!C48)</f>
        <v/>
      </c>
      <c r="AH26" s="261" t="str">
        <f>IF(CMS_Inoperative_OoC!D48="","",CMS_Inoperative_OoC!D48)</f>
        <v/>
      </c>
      <c r="AI26" s="261" t="str">
        <f t="shared" si="14"/>
        <v/>
      </c>
      <c r="AJ26" s="262" t="str">
        <f>IF(COUNTIF(AI$2:AI26,AI26)=1,AI26,"")</f>
        <v/>
      </c>
      <c r="AK26" s="261" t="str">
        <f t="shared" si="5"/>
        <v/>
      </c>
      <c r="AL26" s="261" t="str">
        <f t="shared" si="6"/>
        <v/>
      </c>
      <c r="AM26" s="261" t="str">
        <f t="shared" si="7"/>
        <v/>
      </c>
      <c r="AN26" s="251" t="str">
        <f t="shared" si="15"/>
        <v/>
      </c>
      <c r="AO26" s="162"/>
      <c r="AP26" s="259" t="s">
        <v>66</v>
      </c>
      <c r="AQ26" s="162"/>
      <c r="AR26" s="263" t="str">
        <f>+IF(AW26="","",MAX(AR$1:AR25)+1)</f>
        <v/>
      </c>
      <c r="AS26" s="263" t="str">
        <f>IF(Limit_Deviation_Detail!B48="","",Limit_Deviation_Detail!B48)</f>
        <v/>
      </c>
      <c r="AT26" s="263" t="str">
        <f>IF(Limit_Deviation_Detail!C48="","",Limit_Deviation_Detail!C48)</f>
        <v/>
      </c>
      <c r="AU26" s="252" t="str">
        <f>IF(Limit_Deviation_Detail!F48="","",Limit_Deviation_Detail!F48)</f>
        <v/>
      </c>
      <c r="AV26" s="263" t="str">
        <f t="shared" si="16"/>
        <v/>
      </c>
      <c r="AW26" s="264" t="str">
        <f>IF(COUNTIF(AV$2:AV26,AV26)=1,AV26,"")</f>
        <v/>
      </c>
      <c r="AX26" s="263" t="str">
        <f t="shared" si="8"/>
        <v/>
      </c>
      <c r="AY26" s="263" t="str">
        <f t="shared" si="9"/>
        <v/>
      </c>
      <c r="AZ26" s="263" t="str">
        <f t="shared" si="10"/>
        <v/>
      </c>
      <c r="BA26" s="254" t="str">
        <f t="shared" si="17"/>
        <v/>
      </c>
      <c r="BB26" s="162"/>
      <c r="BC26" s="259" t="str">
        <f>+IF(BI26="","",MAX(BC$1:BC25)+1)</f>
        <v/>
      </c>
      <c r="BD26" s="241" t="str">
        <f>IF(CMS_Identification!B48="","",CMS_Identification!B48)</f>
        <v/>
      </c>
      <c r="BE26" s="241" t="str">
        <f>IF(CMS_Identification!C48="","",CMS_Identification!C48)</f>
        <v/>
      </c>
      <c r="BF26" s="241" t="str">
        <f>IF(CMS_Identification!E48="","",CMS_Identification!E48)</f>
        <v/>
      </c>
      <c r="BG26" s="241" t="str">
        <f>IF(Affected_Source!AL48="","",Affected_Source!AL48)</f>
        <v/>
      </c>
      <c r="BH26" s="241" t="str">
        <f t="shared" si="18"/>
        <v/>
      </c>
      <c r="BI26" s="244" t="str">
        <f>IF(COUNTIF(BH$2:BH26,BH26)=1,BH26,"")</f>
        <v/>
      </c>
      <c r="BJ26" s="241" t="str">
        <f t="shared" si="19"/>
        <v xml:space="preserve">  </v>
      </c>
      <c r="BK26" s="241" t="str">
        <f t="shared" si="20"/>
        <v/>
      </c>
      <c r="BL26" s="241" t="str">
        <f t="shared" si="21"/>
        <v/>
      </c>
      <c r="BM26" s="241" t="str">
        <f t="shared" si="22"/>
        <v/>
      </c>
    </row>
    <row r="27" spans="1:65" ht="16.5" x14ac:dyDescent="0.45">
      <c r="A27" s="255" t="str">
        <f>+IF(D27="","",MAX(A$1:A26)+1)</f>
        <v/>
      </c>
      <c r="B27" s="242" t="str">
        <f>IF(Affected_Source!C49="","",Affected_Source!C49)</f>
        <v/>
      </c>
      <c r="C27" s="245" t="str">
        <f t="shared" si="0"/>
        <v/>
      </c>
      <c r="D27" s="245" t="str">
        <f>IF(COUNTIF(B$2:B27,B27)=1,B27,"")</f>
        <v/>
      </c>
      <c r="E27" s="162" t="str">
        <f>IF(Affected_Source!D49="","",Affected_Source!D49)</f>
        <v/>
      </c>
      <c r="F27" s="162"/>
      <c r="G27" s="245"/>
      <c r="H27" s="162"/>
      <c r="I27" s="162"/>
      <c r="J27" s="162"/>
      <c r="K27" s="255" t="str">
        <f>+IF(N27="","",MAX(K$1:K26)+1)</f>
        <v/>
      </c>
      <c r="L27" s="255" t="str">
        <f>IF(CMS_Identification!E49="","",CMS_Identification!E49)</f>
        <v/>
      </c>
      <c r="M27" s="245" t="str">
        <f t="shared" si="11"/>
        <v/>
      </c>
      <c r="N27" s="245" t="str">
        <f>IF(COUNTIF(L$2:L27,L27)=1,L27,"")</f>
        <v/>
      </c>
      <c r="O27" s="162"/>
      <c r="P27" s="270" t="s">
        <v>257</v>
      </c>
      <c r="Q27" s="162"/>
      <c r="R27" s="269"/>
      <c r="S27" s="162"/>
      <c r="T27" s="255" t="str">
        <f>+IF(Y27="","",MAX(T$1:T26)+1)</f>
        <v/>
      </c>
      <c r="U27" s="241" t="str">
        <f>IF(Affected_Source!B49="","",Affected_Source!B49)</f>
        <v/>
      </c>
      <c r="V27" s="241" t="str">
        <f>IF(Affected_Source!D49="","",Affected_Source!D49)</f>
        <v/>
      </c>
      <c r="W27" s="241" t="str">
        <f>IF(Affected_Source!E49="","",Affected_Source!E49)</f>
        <v/>
      </c>
      <c r="X27" s="241" t="str">
        <f t="shared" si="2"/>
        <v/>
      </c>
      <c r="Y27" s="244" t="str">
        <f>IF(COUNTIF(X$2:X27,X27)=1,X27,"")</f>
        <v/>
      </c>
      <c r="Z27" s="241" t="str">
        <f t="shared" si="12"/>
        <v xml:space="preserve"> </v>
      </c>
      <c r="AA27" s="255" t="str">
        <f t="shared" si="3"/>
        <v/>
      </c>
      <c r="AB27" s="255" t="str">
        <f t="shared" si="4"/>
        <v/>
      </c>
      <c r="AC27" s="241" t="str">
        <f t="shared" si="13"/>
        <v/>
      </c>
      <c r="AD27" s="248"/>
      <c r="AE27" s="257" t="str">
        <f>+IF(AJ27="","",MAX(AE$1:AE26)+1)</f>
        <v/>
      </c>
      <c r="AF27" s="257" t="str">
        <f>IF(CMS_Inoperative_OoC!B49="","",CMS_Inoperative_OoC!B49)</f>
        <v/>
      </c>
      <c r="AG27" s="257" t="str">
        <f>IF(CMS_Inoperative_OoC!C49="","",CMS_Inoperative_OoC!C49)</f>
        <v/>
      </c>
      <c r="AH27" s="257" t="str">
        <f>IF(CMS_Inoperative_OoC!D49="","",CMS_Inoperative_OoC!D49)</f>
        <v/>
      </c>
      <c r="AI27" s="257" t="str">
        <f t="shared" si="14"/>
        <v/>
      </c>
      <c r="AJ27" s="258" t="str">
        <f>IF(COUNTIF(AI$2:AI27,AI27)=1,AI27,"")</f>
        <v/>
      </c>
      <c r="AK27" s="257" t="str">
        <f t="shared" si="5"/>
        <v/>
      </c>
      <c r="AL27" s="257" t="str">
        <f t="shared" si="6"/>
        <v/>
      </c>
      <c r="AM27" s="257" t="str">
        <f t="shared" si="7"/>
        <v/>
      </c>
      <c r="AN27" s="251" t="str">
        <f t="shared" si="15"/>
        <v/>
      </c>
      <c r="AO27" s="162"/>
      <c r="AP27" s="255" t="s">
        <v>67</v>
      </c>
      <c r="AQ27" s="162"/>
      <c r="AR27" s="257" t="str">
        <f>+IF(AW27="","",MAX(AR$1:AR26)+1)</f>
        <v/>
      </c>
      <c r="AS27" s="257" t="str">
        <f>IF(Limit_Deviation_Detail!B49="","",Limit_Deviation_Detail!B49)</f>
        <v/>
      </c>
      <c r="AT27" s="257" t="str">
        <f>IF(Limit_Deviation_Detail!C49="","",Limit_Deviation_Detail!C49)</f>
        <v/>
      </c>
      <c r="AU27" s="252" t="str">
        <f>IF(Limit_Deviation_Detail!F49="","",Limit_Deviation_Detail!F49)</f>
        <v/>
      </c>
      <c r="AV27" s="257" t="str">
        <f t="shared" si="16"/>
        <v/>
      </c>
      <c r="AW27" s="258" t="str">
        <f>IF(COUNTIF(AV$2:AV27,AV27)=1,AV27,"")</f>
        <v/>
      </c>
      <c r="AX27" s="257" t="str">
        <f t="shared" si="8"/>
        <v/>
      </c>
      <c r="AY27" s="257" t="str">
        <f t="shared" si="9"/>
        <v/>
      </c>
      <c r="AZ27" s="257" t="str">
        <f t="shared" si="10"/>
        <v/>
      </c>
      <c r="BA27" s="254" t="str">
        <f t="shared" si="17"/>
        <v/>
      </c>
      <c r="BB27" s="162"/>
      <c r="BC27" s="255" t="str">
        <f>+IF(BI27="","",MAX(BC$1:BC26)+1)</f>
        <v/>
      </c>
      <c r="BD27" s="241" t="str">
        <f>IF(CMS_Identification!B49="","",CMS_Identification!B49)</f>
        <v/>
      </c>
      <c r="BE27" s="241" t="str">
        <f>IF(CMS_Identification!C49="","",CMS_Identification!C49)</f>
        <v/>
      </c>
      <c r="BF27" s="241" t="str">
        <f>IF(CMS_Identification!E49="","",CMS_Identification!E49)</f>
        <v/>
      </c>
      <c r="BG27" s="241" t="str">
        <f>IF(Affected_Source!AL49="","",Affected_Source!AL49)</f>
        <v/>
      </c>
      <c r="BH27" s="241" t="str">
        <f t="shared" si="18"/>
        <v/>
      </c>
      <c r="BI27" s="244" t="str">
        <f>IF(COUNTIF(BH$2:BH27,BH27)=1,BH27,"")</f>
        <v/>
      </c>
      <c r="BJ27" s="241" t="str">
        <f t="shared" si="19"/>
        <v xml:space="preserve">  </v>
      </c>
      <c r="BK27" s="241" t="str">
        <f t="shared" si="20"/>
        <v/>
      </c>
      <c r="BL27" s="241" t="str">
        <f t="shared" si="21"/>
        <v/>
      </c>
      <c r="BM27" s="241" t="str">
        <f t="shared" si="22"/>
        <v/>
      </c>
    </row>
    <row r="28" spans="1:65" ht="16.5" x14ac:dyDescent="0.45">
      <c r="A28" s="259" t="str">
        <f>+IF(D28="","",MAX(A$1:A27)+1)</f>
        <v/>
      </c>
      <c r="B28" s="242" t="str">
        <f>IF(Affected_Source!C50="","",Affected_Source!C50)</f>
        <v/>
      </c>
      <c r="C28" s="260" t="str">
        <f t="shared" si="0"/>
        <v/>
      </c>
      <c r="D28" s="260" t="str">
        <f>IF(COUNTIF(B$2:B28,B28)=1,B28,"")</f>
        <v/>
      </c>
      <c r="E28" s="162" t="str">
        <f>IF(Affected_Source!D50="","",Affected_Source!D50)</f>
        <v/>
      </c>
      <c r="F28" s="162"/>
      <c r="G28" s="245"/>
      <c r="H28" s="162"/>
      <c r="I28" s="162"/>
      <c r="J28" s="162"/>
      <c r="K28" s="259" t="str">
        <f>+IF(N28="","",MAX(K$1:K27)+1)</f>
        <v/>
      </c>
      <c r="L28" s="259" t="str">
        <f>IF(CMS_Identification!E50="","",CMS_Identification!E50)</f>
        <v/>
      </c>
      <c r="M28" s="260" t="str">
        <f t="shared" si="11"/>
        <v/>
      </c>
      <c r="N28" s="260" t="str">
        <f>IF(COUNTIF(L$2:L28,L28)=1,L28,"")</f>
        <v/>
      </c>
      <c r="O28" s="162"/>
      <c r="P28" s="162" t="s">
        <v>51</v>
      </c>
      <c r="Q28" s="162"/>
      <c r="R28" s="269"/>
      <c r="S28" s="162"/>
      <c r="T28" s="259" t="str">
        <f>+IF(Y28="","",MAX(T$1:T27)+1)</f>
        <v/>
      </c>
      <c r="U28" s="241" t="str">
        <f>IF(Affected_Source!B50="","",Affected_Source!B50)</f>
        <v/>
      </c>
      <c r="V28" s="241" t="str">
        <f>IF(Affected_Source!D50="","",Affected_Source!D50)</f>
        <v/>
      </c>
      <c r="W28" s="241" t="str">
        <f>IF(Affected_Source!E50="","",Affected_Source!E50)</f>
        <v/>
      </c>
      <c r="X28" s="241" t="str">
        <f t="shared" si="2"/>
        <v/>
      </c>
      <c r="Y28" s="244" t="str">
        <f>IF(COUNTIF(X$2:X28,X28)=1,X28,"")</f>
        <v/>
      </c>
      <c r="Z28" s="241" t="str">
        <f t="shared" si="12"/>
        <v xml:space="preserve"> </v>
      </c>
      <c r="AA28" s="259" t="str">
        <f t="shared" si="3"/>
        <v/>
      </c>
      <c r="AB28" s="259" t="str">
        <f t="shared" si="4"/>
        <v/>
      </c>
      <c r="AC28" s="241" t="str">
        <f t="shared" si="13"/>
        <v/>
      </c>
      <c r="AD28" s="248"/>
      <c r="AE28" s="261" t="str">
        <f>+IF(AJ28="","",MAX(AE$1:AE27)+1)</f>
        <v/>
      </c>
      <c r="AF28" s="261" t="str">
        <f>IF(CMS_Inoperative_OoC!B50="","",CMS_Inoperative_OoC!B50)</f>
        <v/>
      </c>
      <c r="AG28" s="261" t="str">
        <f>IF(CMS_Inoperative_OoC!C50="","",CMS_Inoperative_OoC!C50)</f>
        <v/>
      </c>
      <c r="AH28" s="261" t="str">
        <f>IF(CMS_Inoperative_OoC!D50="","",CMS_Inoperative_OoC!D50)</f>
        <v/>
      </c>
      <c r="AI28" s="261" t="str">
        <f t="shared" si="14"/>
        <v/>
      </c>
      <c r="AJ28" s="262" t="str">
        <f>IF(COUNTIF(AI$2:AI28,AI28)=1,AI28,"")</f>
        <v/>
      </c>
      <c r="AK28" s="261" t="str">
        <f t="shared" si="5"/>
        <v/>
      </c>
      <c r="AL28" s="261" t="str">
        <f t="shared" si="6"/>
        <v/>
      </c>
      <c r="AM28" s="261" t="str">
        <f t="shared" si="7"/>
        <v/>
      </c>
      <c r="AN28" s="251" t="str">
        <f t="shared" si="15"/>
        <v/>
      </c>
      <c r="AO28" s="162"/>
      <c r="AP28" s="259" t="s">
        <v>68</v>
      </c>
      <c r="AQ28" s="162"/>
      <c r="AR28" s="263" t="str">
        <f>+IF(AW28="","",MAX(AR$1:AR27)+1)</f>
        <v/>
      </c>
      <c r="AS28" s="263" t="str">
        <f>IF(Limit_Deviation_Detail!B50="","",Limit_Deviation_Detail!B50)</f>
        <v/>
      </c>
      <c r="AT28" s="263" t="str">
        <f>IF(Limit_Deviation_Detail!C50="","",Limit_Deviation_Detail!C50)</f>
        <v/>
      </c>
      <c r="AU28" s="252" t="str">
        <f>IF(Limit_Deviation_Detail!F50="","",Limit_Deviation_Detail!F50)</f>
        <v/>
      </c>
      <c r="AV28" s="263" t="str">
        <f t="shared" si="16"/>
        <v/>
      </c>
      <c r="AW28" s="264" t="str">
        <f>IF(COUNTIF(AV$2:AV28,AV28)=1,AV28,"")</f>
        <v/>
      </c>
      <c r="AX28" s="263" t="str">
        <f t="shared" si="8"/>
        <v/>
      </c>
      <c r="AY28" s="263" t="str">
        <f t="shared" si="9"/>
        <v/>
      </c>
      <c r="AZ28" s="263" t="str">
        <f t="shared" si="10"/>
        <v/>
      </c>
      <c r="BA28" s="254" t="str">
        <f t="shared" si="17"/>
        <v/>
      </c>
      <c r="BB28" s="162"/>
      <c r="BC28" s="259" t="str">
        <f>+IF(BI28="","",MAX(BC$1:BC27)+1)</f>
        <v/>
      </c>
      <c r="BD28" s="241" t="str">
        <f>IF(CMS_Identification!B50="","",CMS_Identification!B50)</f>
        <v/>
      </c>
      <c r="BE28" s="241" t="str">
        <f>IF(CMS_Identification!C50="","",CMS_Identification!C50)</f>
        <v/>
      </c>
      <c r="BF28" s="241" t="str">
        <f>IF(CMS_Identification!E50="","",CMS_Identification!E50)</f>
        <v/>
      </c>
      <c r="BG28" s="241" t="str">
        <f>IF(Affected_Source!AL50="","",Affected_Source!AL50)</f>
        <v/>
      </c>
      <c r="BH28" s="241" t="str">
        <f t="shared" si="18"/>
        <v/>
      </c>
      <c r="BI28" s="244" t="str">
        <f>IF(COUNTIF(BH$2:BH28,BH28)=1,BH28,"")</f>
        <v/>
      </c>
      <c r="BJ28" s="241" t="str">
        <f t="shared" si="19"/>
        <v xml:space="preserve">  </v>
      </c>
      <c r="BK28" s="241" t="str">
        <f t="shared" si="20"/>
        <v/>
      </c>
      <c r="BL28" s="241" t="str">
        <f t="shared" si="21"/>
        <v/>
      </c>
      <c r="BM28" s="241" t="str">
        <f t="shared" si="22"/>
        <v/>
      </c>
    </row>
    <row r="29" spans="1:65" ht="16.5" x14ac:dyDescent="0.45">
      <c r="A29" s="255" t="str">
        <f>+IF(D29="","",MAX(A$1:A28)+1)</f>
        <v/>
      </c>
      <c r="B29" s="242" t="str">
        <f>IF(Affected_Source!C51="","",Affected_Source!C51)</f>
        <v/>
      </c>
      <c r="C29" s="245" t="str">
        <f t="shared" si="0"/>
        <v/>
      </c>
      <c r="D29" s="245" t="str">
        <f>IF(COUNTIF(B$2:B29,B29)=1,B29,"")</f>
        <v/>
      </c>
      <c r="E29" s="162" t="str">
        <f>IF(Affected_Source!D51="","",Affected_Source!D51)</f>
        <v/>
      </c>
      <c r="F29" s="162"/>
      <c r="G29" s="162"/>
      <c r="H29" s="162"/>
      <c r="I29" s="162"/>
      <c r="J29" s="162"/>
      <c r="K29" s="255" t="str">
        <f>+IF(N29="","",MAX(K$1:K28)+1)</f>
        <v/>
      </c>
      <c r="L29" s="255" t="str">
        <f>IF(CMS_Identification!E51="","",CMS_Identification!E51)</f>
        <v/>
      </c>
      <c r="M29" s="245" t="str">
        <f t="shared" si="11"/>
        <v/>
      </c>
      <c r="N29" s="245" t="str">
        <f>IF(COUNTIF(L$2:L29,L29)=1,L29,"")</f>
        <v/>
      </c>
      <c r="O29" s="162"/>
      <c r="P29" s="162" t="s">
        <v>53</v>
      </c>
      <c r="Q29" s="162"/>
      <c r="R29" s="269"/>
      <c r="S29" s="162"/>
      <c r="T29" s="255" t="str">
        <f>+IF(Y29="","",MAX(T$1:T28)+1)</f>
        <v/>
      </c>
      <c r="U29" s="241" t="str">
        <f>IF(Affected_Source!B51="","",Affected_Source!B51)</f>
        <v/>
      </c>
      <c r="V29" s="241" t="str">
        <f>IF(Affected_Source!D51="","",Affected_Source!D51)</f>
        <v/>
      </c>
      <c r="W29" s="241" t="str">
        <f>IF(Affected_Source!E51="","",Affected_Source!E51)</f>
        <v/>
      </c>
      <c r="X29" s="241" t="str">
        <f t="shared" si="2"/>
        <v/>
      </c>
      <c r="Y29" s="244" t="str">
        <f>IF(COUNTIF(X$2:X29,X29)=1,X29,"")</f>
        <v/>
      </c>
      <c r="Z29" s="241" t="str">
        <f t="shared" si="12"/>
        <v xml:space="preserve"> </v>
      </c>
      <c r="AA29" s="255" t="str">
        <f t="shared" si="3"/>
        <v/>
      </c>
      <c r="AB29" s="255" t="str">
        <f t="shared" si="4"/>
        <v/>
      </c>
      <c r="AC29" s="241" t="str">
        <f t="shared" si="13"/>
        <v/>
      </c>
      <c r="AD29" s="248"/>
      <c r="AE29" s="257" t="str">
        <f>+IF(AJ29="","",MAX(AE$1:AE28)+1)</f>
        <v/>
      </c>
      <c r="AF29" s="257" t="str">
        <f>IF(CMS_Inoperative_OoC!B51="","",CMS_Inoperative_OoC!B51)</f>
        <v/>
      </c>
      <c r="AG29" s="257" t="str">
        <f>IF(CMS_Inoperative_OoC!C51="","",CMS_Inoperative_OoC!C51)</f>
        <v/>
      </c>
      <c r="AH29" s="257" t="str">
        <f>IF(CMS_Inoperative_OoC!D51="","",CMS_Inoperative_OoC!D51)</f>
        <v/>
      </c>
      <c r="AI29" s="257" t="str">
        <f t="shared" si="14"/>
        <v/>
      </c>
      <c r="AJ29" s="258" t="str">
        <f>IF(COUNTIF(AI$2:AI29,AI29)=1,AI29,"")</f>
        <v/>
      </c>
      <c r="AK29" s="257" t="str">
        <f t="shared" si="5"/>
        <v/>
      </c>
      <c r="AL29" s="257" t="str">
        <f t="shared" si="6"/>
        <v/>
      </c>
      <c r="AM29" s="257" t="str">
        <f t="shared" si="7"/>
        <v/>
      </c>
      <c r="AN29" s="251" t="str">
        <f t="shared" si="15"/>
        <v/>
      </c>
      <c r="AO29" s="162"/>
      <c r="AP29" s="255" t="s">
        <v>69</v>
      </c>
      <c r="AQ29" s="162"/>
      <c r="AR29" s="257" t="str">
        <f>+IF(AW29="","",MAX(AR$1:AR28)+1)</f>
        <v/>
      </c>
      <c r="AS29" s="257" t="str">
        <f>IF(Limit_Deviation_Detail!B51="","",Limit_Deviation_Detail!B51)</f>
        <v/>
      </c>
      <c r="AT29" s="257" t="str">
        <f>IF(Limit_Deviation_Detail!C51="","",Limit_Deviation_Detail!C51)</f>
        <v/>
      </c>
      <c r="AU29" s="252" t="str">
        <f>IF(Limit_Deviation_Detail!F51="","",Limit_Deviation_Detail!F51)</f>
        <v/>
      </c>
      <c r="AV29" s="257" t="str">
        <f t="shared" si="16"/>
        <v/>
      </c>
      <c r="AW29" s="258" t="str">
        <f>IF(COUNTIF(AV$2:AV29,AV29)=1,AV29,"")</f>
        <v/>
      </c>
      <c r="AX29" s="257" t="str">
        <f t="shared" si="8"/>
        <v/>
      </c>
      <c r="AY29" s="257" t="str">
        <f t="shared" si="9"/>
        <v/>
      </c>
      <c r="AZ29" s="257" t="str">
        <f t="shared" si="10"/>
        <v/>
      </c>
      <c r="BA29" s="254" t="str">
        <f t="shared" si="17"/>
        <v/>
      </c>
      <c r="BB29" s="162"/>
      <c r="BC29" s="255" t="str">
        <f>+IF(BI29="","",MAX(BC$1:BC28)+1)</f>
        <v/>
      </c>
      <c r="BD29" s="241" t="str">
        <f>IF(CMS_Identification!B51="","",CMS_Identification!B51)</f>
        <v/>
      </c>
      <c r="BE29" s="241" t="str">
        <f>IF(CMS_Identification!C51="","",CMS_Identification!C51)</f>
        <v/>
      </c>
      <c r="BF29" s="241" t="str">
        <f>IF(CMS_Identification!E51="","",CMS_Identification!E51)</f>
        <v/>
      </c>
      <c r="BG29" s="241" t="str">
        <f>IF(Affected_Source!AL51="","",Affected_Source!AL51)</f>
        <v/>
      </c>
      <c r="BH29" s="241" t="str">
        <f t="shared" si="18"/>
        <v/>
      </c>
      <c r="BI29" s="244" t="str">
        <f>IF(COUNTIF(BH$2:BH29,BH29)=1,BH29,"")</f>
        <v/>
      </c>
      <c r="BJ29" s="241" t="str">
        <f t="shared" si="19"/>
        <v xml:space="preserve">  </v>
      </c>
      <c r="BK29" s="241" t="str">
        <f t="shared" si="20"/>
        <v/>
      </c>
      <c r="BL29" s="241" t="str">
        <f t="shared" si="21"/>
        <v/>
      </c>
      <c r="BM29" s="241" t="str">
        <f t="shared" si="22"/>
        <v/>
      </c>
    </row>
    <row r="30" spans="1:65" ht="16.5" x14ac:dyDescent="0.45">
      <c r="A30" s="259" t="str">
        <f>+IF(D30="","",MAX(A$1:A29)+1)</f>
        <v/>
      </c>
      <c r="B30" s="242" t="str">
        <f>IF(Affected_Source!C52="","",Affected_Source!C52)</f>
        <v/>
      </c>
      <c r="C30" s="260" t="str">
        <f t="shared" si="0"/>
        <v/>
      </c>
      <c r="D30" s="260" t="str">
        <f>IF(COUNTIF(B$2:B30,B30)=1,B30,"")</f>
        <v/>
      </c>
      <c r="E30" s="162" t="str">
        <f>IF(Affected_Source!D52="","",Affected_Source!D52)</f>
        <v/>
      </c>
      <c r="F30" s="162"/>
      <c r="G30" s="162"/>
      <c r="H30" s="162"/>
      <c r="I30" s="162"/>
      <c r="J30" s="162"/>
      <c r="K30" s="259" t="str">
        <f>+IF(N30="","",MAX(K$1:K29)+1)</f>
        <v/>
      </c>
      <c r="L30" s="259" t="str">
        <f>IF(CMS_Identification!E52="","",CMS_Identification!E52)</f>
        <v/>
      </c>
      <c r="M30" s="260" t="str">
        <f t="shared" si="11"/>
        <v/>
      </c>
      <c r="N30" s="260" t="str">
        <f>IF(COUNTIF(L$2:L30,L30)=1,L30,"")</f>
        <v/>
      </c>
      <c r="O30" s="162"/>
      <c r="P30" s="162" t="s">
        <v>44</v>
      </c>
      <c r="Q30" s="162"/>
      <c r="R30" s="269"/>
      <c r="S30" s="162"/>
      <c r="T30" s="259" t="str">
        <f>+IF(Y30="","",MAX(T$1:T29)+1)</f>
        <v/>
      </c>
      <c r="U30" s="241" t="str">
        <f>IF(Affected_Source!B52="","",Affected_Source!B52)</f>
        <v/>
      </c>
      <c r="V30" s="241" t="str">
        <f>IF(Affected_Source!D52="","",Affected_Source!D52)</f>
        <v/>
      </c>
      <c r="W30" s="241" t="str">
        <f>IF(Affected_Source!E52="","",Affected_Source!E52)</f>
        <v/>
      </c>
      <c r="X30" s="241" t="str">
        <f t="shared" si="2"/>
        <v/>
      </c>
      <c r="Y30" s="244" t="str">
        <f>IF(COUNTIF(X$2:X30,X30)=1,X30,"")</f>
        <v/>
      </c>
      <c r="Z30" s="241" t="str">
        <f t="shared" si="12"/>
        <v xml:space="preserve"> </v>
      </c>
      <c r="AA30" s="259" t="str">
        <f t="shared" si="3"/>
        <v/>
      </c>
      <c r="AB30" s="259" t="str">
        <f t="shared" si="4"/>
        <v/>
      </c>
      <c r="AC30" s="241" t="str">
        <f t="shared" si="13"/>
        <v/>
      </c>
      <c r="AD30" s="248"/>
      <c r="AE30" s="261" t="str">
        <f>+IF(AJ30="","",MAX(AE$1:AE29)+1)</f>
        <v/>
      </c>
      <c r="AF30" s="261" t="str">
        <f>IF(CMS_Inoperative_OoC!B52="","",CMS_Inoperative_OoC!B52)</f>
        <v/>
      </c>
      <c r="AG30" s="261" t="str">
        <f>IF(CMS_Inoperative_OoC!C52="","",CMS_Inoperative_OoC!C52)</f>
        <v/>
      </c>
      <c r="AH30" s="261" t="str">
        <f>IF(CMS_Inoperative_OoC!D52="","",CMS_Inoperative_OoC!D52)</f>
        <v/>
      </c>
      <c r="AI30" s="261" t="str">
        <f t="shared" si="14"/>
        <v/>
      </c>
      <c r="AJ30" s="262" t="str">
        <f>IF(COUNTIF(AI$2:AI30,AI30)=1,AI30,"")</f>
        <v/>
      </c>
      <c r="AK30" s="261" t="str">
        <f t="shared" si="5"/>
        <v/>
      </c>
      <c r="AL30" s="261" t="str">
        <f t="shared" si="6"/>
        <v/>
      </c>
      <c r="AM30" s="261" t="str">
        <f t="shared" si="7"/>
        <v/>
      </c>
      <c r="AN30" s="251" t="str">
        <f t="shared" si="15"/>
        <v/>
      </c>
      <c r="AO30" s="162"/>
      <c r="AP30" s="259" t="s">
        <v>70</v>
      </c>
      <c r="AQ30" s="162"/>
      <c r="AR30" s="263" t="str">
        <f>+IF(AW30="","",MAX(AR$1:AR29)+1)</f>
        <v/>
      </c>
      <c r="AS30" s="263" t="str">
        <f>IF(Limit_Deviation_Detail!B52="","",Limit_Deviation_Detail!B52)</f>
        <v/>
      </c>
      <c r="AT30" s="263" t="str">
        <f>IF(Limit_Deviation_Detail!C52="","",Limit_Deviation_Detail!C52)</f>
        <v/>
      </c>
      <c r="AU30" s="252" t="str">
        <f>IF(Limit_Deviation_Detail!F52="","",Limit_Deviation_Detail!F52)</f>
        <v/>
      </c>
      <c r="AV30" s="263" t="str">
        <f t="shared" si="16"/>
        <v/>
      </c>
      <c r="AW30" s="264" t="str">
        <f>IF(COUNTIF(AV$2:AV30,AV30)=1,AV30,"")</f>
        <v/>
      </c>
      <c r="AX30" s="263" t="str">
        <f t="shared" si="8"/>
        <v/>
      </c>
      <c r="AY30" s="263" t="str">
        <f t="shared" si="9"/>
        <v/>
      </c>
      <c r="AZ30" s="263" t="str">
        <f t="shared" si="10"/>
        <v/>
      </c>
      <c r="BA30" s="254" t="str">
        <f t="shared" si="17"/>
        <v/>
      </c>
      <c r="BB30" s="162"/>
      <c r="BC30" s="259" t="str">
        <f>+IF(BI30="","",MAX(BC$1:BC29)+1)</f>
        <v/>
      </c>
      <c r="BD30" s="241" t="str">
        <f>IF(CMS_Identification!B52="","",CMS_Identification!B52)</f>
        <v/>
      </c>
      <c r="BE30" s="241" t="str">
        <f>IF(CMS_Identification!C52="","",CMS_Identification!C52)</f>
        <v/>
      </c>
      <c r="BF30" s="241" t="str">
        <f>IF(CMS_Identification!E52="","",CMS_Identification!E52)</f>
        <v/>
      </c>
      <c r="BG30" s="241" t="str">
        <f>IF(Affected_Source!AL52="","",Affected_Source!AL52)</f>
        <v/>
      </c>
      <c r="BH30" s="241" t="str">
        <f t="shared" si="18"/>
        <v/>
      </c>
      <c r="BI30" s="244" t="str">
        <f>IF(COUNTIF(BH$2:BH30,BH30)=1,BH30,"")</f>
        <v/>
      </c>
      <c r="BJ30" s="241" t="str">
        <f t="shared" si="19"/>
        <v xml:space="preserve">  </v>
      </c>
      <c r="BK30" s="241" t="str">
        <f t="shared" si="20"/>
        <v/>
      </c>
      <c r="BL30" s="241" t="str">
        <f t="shared" si="21"/>
        <v/>
      </c>
      <c r="BM30" s="241" t="str">
        <f t="shared" si="22"/>
        <v/>
      </c>
    </row>
    <row r="31" spans="1:65" ht="16.5" x14ac:dyDescent="0.45">
      <c r="A31" s="255" t="str">
        <f>+IF(D31="","",MAX(A$1:A30)+1)</f>
        <v/>
      </c>
      <c r="B31" s="242" t="str">
        <f>IF(Affected_Source!C53="","",Affected_Source!C53)</f>
        <v/>
      </c>
      <c r="C31" s="245" t="str">
        <f t="shared" si="0"/>
        <v/>
      </c>
      <c r="D31" s="245" t="str">
        <f>IF(COUNTIF(B$2:B31,B31)=1,B31,"")</f>
        <v/>
      </c>
      <c r="E31" s="162" t="str">
        <f>IF(Affected_Source!D53="","",Affected_Source!D53)</f>
        <v/>
      </c>
      <c r="F31" s="162"/>
      <c r="G31" s="162"/>
      <c r="H31" s="162"/>
      <c r="I31" s="162"/>
      <c r="J31" s="162"/>
      <c r="K31" s="255" t="str">
        <f>+IF(N31="","",MAX(K$1:K30)+1)</f>
        <v/>
      </c>
      <c r="L31" s="255" t="str">
        <f>IF(CMS_Identification!E53="","",CMS_Identification!E53)</f>
        <v/>
      </c>
      <c r="M31" s="245" t="str">
        <f t="shared" si="11"/>
        <v/>
      </c>
      <c r="N31" s="245" t="str">
        <f>IF(COUNTIF(L$2:L31,L31)=1,L31,"")</f>
        <v/>
      </c>
      <c r="O31" s="162"/>
      <c r="P31" s="162" t="s">
        <v>258</v>
      </c>
      <c r="Q31" s="162"/>
      <c r="R31" s="269"/>
      <c r="S31" s="162"/>
      <c r="T31" s="255" t="str">
        <f>+IF(Y31="","",MAX(T$1:T30)+1)</f>
        <v/>
      </c>
      <c r="U31" s="241" t="str">
        <f>IF(Affected_Source!B53="","",Affected_Source!B53)</f>
        <v/>
      </c>
      <c r="V31" s="241" t="str">
        <f>IF(Affected_Source!D53="","",Affected_Source!D53)</f>
        <v/>
      </c>
      <c r="W31" s="241" t="str">
        <f>IF(Affected_Source!E53="","",Affected_Source!E53)</f>
        <v/>
      </c>
      <c r="X31" s="241" t="str">
        <f t="shared" si="2"/>
        <v/>
      </c>
      <c r="Y31" s="244" t="str">
        <f>IF(COUNTIF(X$2:X31,X31)=1,X31,"")</f>
        <v/>
      </c>
      <c r="Z31" s="241" t="str">
        <f t="shared" si="12"/>
        <v xml:space="preserve"> </v>
      </c>
      <c r="AA31" s="255" t="str">
        <f t="shared" si="3"/>
        <v/>
      </c>
      <c r="AB31" s="255" t="str">
        <f t="shared" si="4"/>
        <v/>
      </c>
      <c r="AC31" s="241" t="str">
        <f t="shared" si="13"/>
        <v/>
      </c>
      <c r="AD31" s="248"/>
      <c r="AE31" s="257" t="str">
        <f>+IF(AJ31="","",MAX(AE$1:AE30)+1)</f>
        <v/>
      </c>
      <c r="AF31" s="257" t="str">
        <f>IF(CMS_Inoperative_OoC!B53="","",CMS_Inoperative_OoC!B53)</f>
        <v/>
      </c>
      <c r="AG31" s="257" t="str">
        <f>IF(CMS_Inoperative_OoC!C53="","",CMS_Inoperative_OoC!C53)</f>
        <v/>
      </c>
      <c r="AH31" s="257" t="str">
        <f>IF(CMS_Inoperative_OoC!D53="","",CMS_Inoperative_OoC!D53)</f>
        <v/>
      </c>
      <c r="AI31" s="257" t="str">
        <f t="shared" si="14"/>
        <v/>
      </c>
      <c r="AJ31" s="258" t="str">
        <f>IF(COUNTIF(AI$2:AI31,AI31)=1,AI31,"")</f>
        <v/>
      </c>
      <c r="AK31" s="257" t="str">
        <f t="shared" si="5"/>
        <v/>
      </c>
      <c r="AL31" s="257" t="str">
        <f t="shared" si="6"/>
        <v/>
      </c>
      <c r="AM31" s="257" t="str">
        <f t="shared" si="7"/>
        <v/>
      </c>
      <c r="AN31" s="251" t="str">
        <f t="shared" si="15"/>
        <v/>
      </c>
      <c r="AO31" s="162"/>
      <c r="AP31" s="255" t="s">
        <v>71</v>
      </c>
      <c r="AQ31" s="162"/>
      <c r="AR31" s="257" t="str">
        <f>+IF(AW31="","",MAX(AR$1:AR30)+1)</f>
        <v/>
      </c>
      <c r="AS31" s="257" t="str">
        <f>IF(Limit_Deviation_Detail!B53="","",Limit_Deviation_Detail!B53)</f>
        <v/>
      </c>
      <c r="AT31" s="257" t="str">
        <f>IF(Limit_Deviation_Detail!C53="","",Limit_Deviation_Detail!C53)</f>
        <v/>
      </c>
      <c r="AU31" s="252" t="str">
        <f>IF(Limit_Deviation_Detail!F53="","",Limit_Deviation_Detail!F53)</f>
        <v/>
      </c>
      <c r="AV31" s="257" t="str">
        <f t="shared" si="16"/>
        <v/>
      </c>
      <c r="AW31" s="258" t="str">
        <f>IF(COUNTIF(AV$2:AV31,AV31)=1,AV31,"")</f>
        <v/>
      </c>
      <c r="AX31" s="257" t="str">
        <f t="shared" si="8"/>
        <v/>
      </c>
      <c r="AY31" s="257" t="str">
        <f t="shared" si="9"/>
        <v/>
      </c>
      <c r="AZ31" s="257" t="str">
        <f t="shared" si="10"/>
        <v/>
      </c>
      <c r="BA31" s="254" t="str">
        <f t="shared" si="17"/>
        <v/>
      </c>
      <c r="BB31" s="162"/>
      <c r="BC31" s="255" t="str">
        <f>+IF(BI31="","",MAX(BC$1:BC30)+1)</f>
        <v/>
      </c>
      <c r="BD31" s="241" t="str">
        <f>IF(CMS_Identification!B53="","",CMS_Identification!B53)</f>
        <v/>
      </c>
      <c r="BE31" s="241" t="str">
        <f>IF(CMS_Identification!C53="","",CMS_Identification!C53)</f>
        <v/>
      </c>
      <c r="BF31" s="241" t="str">
        <f>IF(CMS_Identification!E53="","",CMS_Identification!E53)</f>
        <v/>
      </c>
      <c r="BG31" s="241" t="str">
        <f>IF(Affected_Source!AL53="","",Affected_Source!AL53)</f>
        <v/>
      </c>
      <c r="BH31" s="241" t="str">
        <f t="shared" si="18"/>
        <v/>
      </c>
      <c r="BI31" s="244" t="str">
        <f>IF(COUNTIF(BH$2:BH31,BH31)=1,BH31,"")</f>
        <v/>
      </c>
      <c r="BJ31" s="241" t="str">
        <f t="shared" si="19"/>
        <v xml:space="preserve">  </v>
      </c>
      <c r="BK31" s="241" t="str">
        <f t="shared" si="20"/>
        <v/>
      </c>
      <c r="BL31" s="241" t="str">
        <f t="shared" si="21"/>
        <v/>
      </c>
      <c r="BM31" s="241" t="str">
        <f t="shared" si="22"/>
        <v/>
      </c>
    </row>
    <row r="32" spans="1:65" ht="16.5" x14ac:dyDescent="0.45">
      <c r="A32" s="259" t="str">
        <f>+IF(D32="","",MAX(A$1:A31)+1)</f>
        <v/>
      </c>
      <c r="B32" s="242" t="str">
        <f>IF(Affected_Source!C54="","",Affected_Source!C54)</f>
        <v/>
      </c>
      <c r="C32" s="260" t="str">
        <f t="shared" si="0"/>
        <v/>
      </c>
      <c r="D32" s="260" t="str">
        <f>IF(COUNTIF(B$2:B32,B32)=1,B32,"")</f>
        <v/>
      </c>
      <c r="E32" s="162" t="str">
        <f>IF(Affected_Source!D54="","",Affected_Source!D54)</f>
        <v/>
      </c>
      <c r="F32" s="162"/>
      <c r="G32" s="162"/>
      <c r="H32" s="162"/>
      <c r="I32" s="162"/>
      <c r="J32" s="162"/>
      <c r="K32" s="259" t="str">
        <f>+IF(N32="","",MAX(K$1:K31)+1)</f>
        <v/>
      </c>
      <c r="L32" s="259" t="str">
        <f>IF(CMS_Identification!E54="","",CMS_Identification!E54)</f>
        <v/>
      </c>
      <c r="M32" s="260" t="str">
        <f t="shared" si="11"/>
        <v/>
      </c>
      <c r="N32" s="260" t="str">
        <f>IF(COUNTIF(L$2:L32,L32)=1,L32,"")</f>
        <v/>
      </c>
      <c r="O32" s="162"/>
      <c r="P32" s="162"/>
      <c r="Q32" s="162"/>
      <c r="R32" s="269"/>
      <c r="S32" s="162"/>
      <c r="T32" s="259" t="str">
        <f>+IF(Y32="","",MAX(T$1:T31)+1)</f>
        <v/>
      </c>
      <c r="U32" s="241" t="str">
        <f>IF(Affected_Source!B54="","",Affected_Source!B54)</f>
        <v/>
      </c>
      <c r="V32" s="241" t="str">
        <f>IF(Affected_Source!D54="","",Affected_Source!D54)</f>
        <v/>
      </c>
      <c r="W32" s="241" t="str">
        <f>IF(Affected_Source!E54="","",Affected_Source!E54)</f>
        <v/>
      </c>
      <c r="X32" s="241" t="str">
        <f t="shared" si="2"/>
        <v/>
      </c>
      <c r="Y32" s="244" t="str">
        <f>IF(COUNTIF(X$2:X32,X32)=1,X32,"")</f>
        <v/>
      </c>
      <c r="Z32" s="241" t="str">
        <f t="shared" si="12"/>
        <v xml:space="preserve"> </v>
      </c>
      <c r="AA32" s="259" t="str">
        <f t="shared" si="3"/>
        <v/>
      </c>
      <c r="AB32" s="259" t="str">
        <f t="shared" si="4"/>
        <v/>
      </c>
      <c r="AC32" s="241" t="str">
        <f t="shared" si="13"/>
        <v/>
      </c>
      <c r="AD32" s="248"/>
      <c r="AE32" s="261" t="str">
        <f>+IF(AJ32="","",MAX(AE$1:AE31)+1)</f>
        <v/>
      </c>
      <c r="AF32" s="261" t="str">
        <f>IF(CMS_Inoperative_OoC!B54="","",CMS_Inoperative_OoC!B54)</f>
        <v/>
      </c>
      <c r="AG32" s="261" t="str">
        <f>IF(CMS_Inoperative_OoC!C54="","",CMS_Inoperative_OoC!C54)</f>
        <v/>
      </c>
      <c r="AH32" s="261" t="str">
        <f>IF(CMS_Inoperative_OoC!D54="","",CMS_Inoperative_OoC!D54)</f>
        <v/>
      </c>
      <c r="AI32" s="261" t="str">
        <f t="shared" si="14"/>
        <v/>
      </c>
      <c r="AJ32" s="262" t="str">
        <f>IF(COUNTIF(AI$2:AI32,AI32)=1,AI32,"")</f>
        <v/>
      </c>
      <c r="AK32" s="261" t="str">
        <f t="shared" si="5"/>
        <v/>
      </c>
      <c r="AL32" s="261" t="str">
        <f t="shared" si="6"/>
        <v/>
      </c>
      <c r="AM32" s="261" t="str">
        <f t="shared" si="7"/>
        <v/>
      </c>
      <c r="AN32" s="251" t="str">
        <f t="shared" si="15"/>
        <v/>
      </c>
      <c r="AO32" s="162"/>
      <c r="AP32" s="259" t="s">
        <v>72</v>
      </c>
      <c r="AQ32" s="162"/>
      <c r="AR32" s="263" t="str">
        <f>+IF(AW32="","",MAX(AR$1:AR31)+1)</f>
        <v/>
      </c>
      <c r="AS32" s="263" t="str">
        <f>IF(Limit_Deviation_Detail!B54="","",Limit_Deviation_Detail!B54)</f>
        <v/>
      </c>
      <c r="AT32" s="263" t="str">
        <f>IF(Limit_Deviation_Detail!C54="","",Limit_Deviation_Detail!C54)</f>
        <v/>
      </c>
      <c r="AU32" s="252" t="str">
        <f>IF(Limit_Deviation_Detail!F54="","",Limit_Deviation_Detail!F54)</f>
        <v/>
      </c>
      <c r="AV32" s="263" t="str">
        <f t="shared" si="16"/>
        <v/>
      </c>
      <c r="AW32" s="264" t="str">
        <f>IF(COUNTIF(AV$2:AV32,AV32)=1,AV32,"")</f>
        <v/>
      </c>
      <c r="AX32" s="263" t="str">
        <f t="shared" si="8"/>
        <v/>
      </c>
      <c r="AY32" s="263" t="str">
        <f t="shared" si="9"/>
        <v/>
      </c>
      <c r="AZ32" s="263" t="str">
        <f t="shared" si="10"/>
        <v/>
      </c>
      <c r="BA32" s="254" t="str">
        <f t="shared" si="17"/>
        <v/>
      </c>
      <c r="BB32" s="162"/>
      <c r="BC32" s="259" t="str">
        <f>+IF(BI32="","",MAX(BC$1:BC31)+1)</f>
        <v/>
      </c>
      <c r="BD32" s="241" t="str">
        <f>IF(CMS_Identification!B54="","",CMS_Identification!B54)</f>
        <v/>
      </c>
      <c r="BE32" s="241" t="str">
        <f>IF(CMS_Identification!C54="","",CMS_Identification!C54)</f>
        <v/>
      </c>
      <c r="BF32" s="241" t="str">
        <f>IF(CMS_Identification!E54="","",CMS_Identification!E54)</f>
        <v/>
      </c>
      <c r="BG32" s="241" t="str">
        <f>IF(Affected_Source!AL54="","",Affected_Source!AL54)</f>
        <v/>
      </c>
      <c r="BH32" s="241" t="str">
        <f t="shared" si="18"/>
        <v/>
      </c>
      <c r="BI32" s="244" t="str">
        <f>IF(COUNTIF(BH$2:BH32,BH32)=1,BH32,"")</f>
        <v/>
      </c>
      <c r="BJ32" s="241" t="str">
        <f t="shared" si="19"/>
        <v xml:space="preserve">  </v>
      </c>
      <c r="BK32" s="241" t="str">
        <f t="shared" si="20"/>
        <v/>
      </c>
      <c r="BL32" s="241" t="str">
        <f t="shared" si="21"/>
        <v/>
      </c>
      <c r="BM32" s="241" t="str">
        <f t="shared" si="22"/>
        <v/>
      </c>
    </row>
    <row r="33" spans="1:65" ht="16.5" x14ac:dyDescent="0.45">
      <c r="A33" s="255" t="str">
        <f>+IF(D33="","",MAX(A$1:A32)+1)</f>
        <v/>
      </c>
      <c r="B33" s="242" t="str">
        <f>IF(Affected_Source!C55="","",Affected_Source!C55)</f>
        <v/>
      </c>
      <c r="C33" s="245" t="str">
        <f t="shared" si="0"/>
        <v/>
      </c>
      <c r="D33" s="245" t="str">
        <f>IF(COUNTIF(B$2:B33,B33)=1,B33,"")</f>
        <v/>
      </c>
      <c r="E33" s="162" t="str">
        <f>IF(Affected_Source!D55="","",Affected_Source!D55)</f>
        <v/>
      </c>
      <c r="F33" s="162"/>
      <c r="G33" s="162"/>
      <c r="H33" s="162"/>
      <c r="I33" s="162"/>
      <c r="J33" s="162"/>
      <c r="K33" s="255" t="str">
        <f>+IF(N33="","",MAX(K$1:K32)+1)</f>
        <v/>
      </c>
      <c r="L33" s="255" t="str">
        <f>IF(CMS_Identification!E55="","",CMS_Identification!E55)</f>
        <v/>
      </c>
      <c r="M33" s="245" t="str">
        <f t="shared" si="11"/>
        <v/>
      </c>
      <c r="N33" s="245" t="str">
        <f>IF(COUNTIF(L$2:L33,L33)=1,L33,"")</f>
        <v/>
      </c>
      <c r="O33" s="162"/>
      <c r="P33" s="270" t="s">
        <v>263</v>
      </c>
      <c r="Q33" s="162"/>
      <c r="R33" s="269"/>
      <c r="S33" s="162"/>
      <c r="T33" s="255" t="str">
        <f>+IF(Y33="","",MAX(T$1:T32)+1)</f>
        <v/>
      </c>
      <c r="U33" s="241" t="str">
        <f>IF(Affected_Source!B55="","",Affected_Source!B55)</f>
        <v/>
      </c>
      <c r="V33" s="241" t="str">
        <f>IF(Affected_Source!D55="","",Affected_Source!D55)</f>
        <v/>
      </c>
      <c r="W33" s="241" t="str">
        <f>IF(Affected_Source!E55="","",Affected_Source!E55)</f>
        <v/>
      </c>
      <c r="X33" s="241" t="str">
        <f t="shared" si="2"/>
        <v/>
      </c>
      <c r="Y33" s="244" t="str">
        <f>IF(COUNTIF(X$2:X33,X33)=1,X33,"")</f>
        <v/>
      </c>
      <c r="Z33" s="241" t="str">
        <f t="shared" si="12"/>
        <v xml:space="preserve"> </v>
      </c>
      <c r="AA33" s="255" t="str">
        <f t="shared" si="3"/>
        <v/>
      </c>
      <c r="AB33" s="255" t="str">
        <f t="shared" si="4"/>
        <v/>
      </c>
      <c r="AC33" s="241" t="str">
        <f t="shared" si="13"/>
        <v/>
      </c>
      <c r="AD33" s="248"/>
      <c r="AE33" s="257" t="str">
        <f>+IF(AJ33="","",MAX(AE$1:AE32)+1)</f>
        <v/>
      </c>
      <c r="AF33" s="257" t="str">
        <f>IF(CMS_Inoperative_OoC!B55="","",CMS_Inoperative_OoC!B55)</f>
        <v/>
      </c>
      <c r="AG33" s="257" t="str">
        <f>IF(CMS_Inoperative_OoC!C55="","",CMS_Inoperative_OoC!C55)</f>
        <v/>
      </c>
      <c r="AH33" s="257" t="str">
        <f>IF(CMS_Inoperative_OoC!D55="","",CMS_Inoperative_OoC!D55)</f>
        <v/>
      </c>
      <c r="AI33" s="257" t="str">
        <f t="shared" si="14"/>
        <v/>
      </c>
      <c r="AJ33" s="258" t="str">
        <f>IF(COUNTIF(AI$2:AI33,AI33)=1,AI33,"")</f>
        <v/>
      </c>
      <c r="AK33" s="257" t="str">
        <f t="shared" si="5"/>
        <v/>
      </c>
      <c r="AL33" s="257" t="str">
        <f t="shared" si="6"/>
        <v/>
      </c>
      <c r="AM33" s="257" t="str">
        <f t="shared" si="7"/>
        <v/>
      </c>
      <c r="AN33" s="251" t="str">
        <f t="shared" si="15"/>
        <v/>
      </c>
      <c r="AO33" s="162"/>
      <c r="AP33" s="255" t="s">
        <v>73</v>
      </c>
      <c r="AQ33" s="162"/>
      <c r="AR33" s="257" t="str">
        <f>+IF(AW33="","",MAX(AR$1:AR32)+1)</f>
        <v/>
      </c>
      <c r="AS33" s="257" t="str">
        <f>IF(Limit_Deviation_Detail!B55="","",Limit_Deviation_Detail!B55)</f>
        <v/>
      </c>
      <c r="AT33" s="257" t="str">
        <f>IF(Limit_Deviation_Detail!C55="","",Limit_Deviation_Detail!C55)</f>
        <v/>
      </c>
      <c r="AU33" s="252" t="str">
        <f>IF(Limit_Deviation_Detail!F55="","",Limit_Deviation_Detail!F55)</f>
        <v/>
      </c>
      <c r="AV33" s="257" t="str">
        <f t="shared" si="16"/>
        <v/>
      </c>
      <c r="AW33" s="258" t="str">
        <f>IF(COUNTIF(AV$2:AV33,AV33)=1,AV33,"")</f>
        <v/>
      </c>
      <c r="AX33" s="257" t="str">
        <f t="shared" si="8"/>
        <v/>
      </c>
      <c r="AY33" s="257" t="str">
        <f t="shared" si="9"/>
        <v/>
      </c>
      <c r="AZ33" s="257" t="str">
        <f t="shared" si="10"/>
        <v/>
      </c>
      <c r="BA33" s="254" t="str">
        <f t="shared" si="17"/>
        <v/>
      </c>
      <c r="BB33" s="162"/>
      <c r="BC33" s="255" t="str">
        <f>+IF(BI33="","",MAX(BC$1:BC32)+1)</f>
        <v/>
      </c>
      <c r="BD33" s="241" t="str">
        <f>IF(CMS_Identification!B55="","",CMS_Identification!B55)</f>
        <v/>
      </c>
      <c r="BE33" s="241" t="str">
        <f>IF(CMS_Identification!C55="","",CMS_Identification!C55)</f>
        <v/>
      </c>
      <c r="BF33" s="241" t="str">
        <f>IF(CMS_Identification!E55="","",CMS_Identification!E55)</f>
        <v/>
      </c>
      <c r="BG33" s="241" t="str">
        <f>IF(Affected_Source!AL55="","",Affected_Source!AL55)</f>
        <v/>
      </c>
      <c r="BH33" s="241" t="str">
        <f t="shared" si="18"/>
        <v/>
      </c>
      <c r="BI33" s="244" t="str">
        <f>IF(COUNTIF(BH$2:BH33,BH33)=1,BH33,"")</f>
        <v/>
      </c>
      <c r="BJ33" s="241" t="str">
        <f t="shared" si="19"/>
        <v xml:space="preserve">  </v>
      </c>
      <c r="BK33" s="241" t="str">
        <f t="shared" si="20"/>
        <v/>
      </c>
      <c r="BL33" s="241" t="str">
        <f t="shared" si="21"/>
        <v/>
      </c>
      <c r="BM33" s="241" t="str">
        <f t="shared" si="22"/>
        <v/>
      </c>
    </row>
    <row r="34" spans="1:65" ht="16.5" x14ac:dyDescent="0.45">
      <c r="A34" s="259" t="str">
        <f>+IF(D34="","",MAX(A$1:A33)+1)</f>
        <v/>
      </c>
      <c r="B34" s="242" t="str">
        <f>IF(Affected_Source!C56="","",Affected_Source!C56)</f>
        <v/>
      </c>
      <c r="C34" s="260" t="str">
        <f t="shared" si="0"/>
        <v/>
      </c>
      <c r="D34" s="260" t="str">
        <f>IF(COUNTIF(B$2:B34,B34)=1,B34,"")</f>
        <v/>
      </c>
      <c r="E34" s="162" t="str">
        <f>IF(Affected_Source!D56="","",Affected_Source!D56)</f>
        <v/>
      </c>
      <c r="F34" s="162"/>
      <c r="G34" s="162"/>
      <c r="H34" s="162"/>
      <c r="I34" s="162"/>
      <c r="J34" s="162"/>
      <c r="K34" s="259" t="str">
        <f>+IF(N34="","",MAX(K$1:K33)+1)</f>
        <v/>
      </c>
      <c r="L34" s="259" t="str">
        <f>IF(CMS_Identification!E56="","",CMS_Identification!E56)</f>
        <v/>
      </c>
      <c r="M34" s="260" t="str">
        <f t="shared" si="11"/>
        <v/>
      </c>
      <c r="N34" s="260" t="str">
        <f>IF(COUNTIF(L$2:L34,L34)=1,L34,"")</f>
        <v/>
      </c>
      <c r="O34" s="162"/>
      <c r="P34" s="162" t="s">
        <v>264</v>
      </c>
      <c r="Q34" s="162"/>
      <c r="R34" s="269"/>
      <c r="S34" s="162"/>
      <c r="T34" s="259" t="str">
        <f>+IF(Y34="","",MAX(T$1:T33)+1)</f>
        <v/>
      </c>
      <c r="U34" s="241" t="str">
        <f>IF(Affected_Source!B56="","",Affected_Source!B56)</f>
        <v/>
      </c>
      <c r="V34" s="241" t="str">
        <f>IF(Affected_Source!D56="","",Affected_Source!D56)</f>
        <v/>
      </c>
      <c r="W34" s="241" t="str">
        <f>IF(Affected_Source!E56="","",Affected_Source!E56)</f>
        <v/>
      </c>
      <c r="X34" s="241" t="str">
        <f t="shared" si="2"/>
        <v/>
      </c>
      <c r="Y34" s="244" t="str">
        <f>IF(COUNTIF(X$2:X34,X34)=1,X34,"")</f>
        <v/>
      </c>
      <c r="Z34" s="241" t="str">
        <f t="shared" si="12"/>
        <v xml:space="preserve"> </v>
      </c>
      <c r="AA34" s="259" t="str">
        <f t="shared" si="3"/>
        <v/>
      </c>
      <c r="AB34" s="259" t="str">
        <f t="shared" si="4"/>
        <v/>
      </c>
      <c r="AC34" s="241" t="str">
        <f t="shared" si="13"/>
        <v/>
      </c>
      <c r="AD34" s="248"/>
      <c r="AE34" s="261" t="str">
        <f>+IF(AJ34="","",MAX(AE$1:AE33)+1)</f>
        <v/>
      </c>
      <c r="AF34" s="261" t="str">
        <f>IF(CMS_Inoperative_OoC!B56="","",CMS_Inoperative_OoC!B56)</f>
        <v/>
      </c>
      <c r="AG34" s="261" t="str">
        <f>IF(CMS_Inoperative_OoC!C56="","",CMS_Inoperative_OoC!C56)</f>
        <v/>
      </c>
      <c r="AH34" s="261" t="str">
        <f>IF(CMS_Inoperative_OoC!D56="","",CMS_Inoperative_OoC!D56)</f>
        <v/>
      </c>
      <c r="AI34" s="261" t="str">
        <f t="shared" si="14"/>
        <v/>
      </c>
      <c r="AJ34" s="262" t="str">
        <f>IF(COUNTIF(AI$2:AI34,AI34)=1,AI34,"")</f>
        <v/>
      </c>
      <c r="AK34" s="261" t="str">
        <f t="shared" si="5"/>
        <v/>
      </c>
      <c r="AL34" s="261" t="str">
        <f t="shared" si="6"/>
        <v/>
      </c>
      <c r="AM34" s="261" t="str">
        <f t="shared" si="7"/>
        <v/>
      </c>
      <c r="AN34" s="251" t="str">
        <f t="shared" si="15"/>
        <v/>
      </c>
      <c r="AO34" s="162"/>
      <c r="AP34" s="259" t="s">
        <v>74</v>
      </c>
      <c r="AQ34" s="162"/>
      <c r="AR34" s="263" t="str">
        <f>+IF(AW34="","",MAX(AR$1:AR33)+1)</f>
        <v/>
      </c>
      <c r="AS34" s="263" t="str">
        <f>IF(Limit_Deviation_Detail!B56="","",Limit_Deviation_Detail!B56)</f>
        <v/>
      </c>
      <c r="AT34" s="263" t="str">
        <f>IF(Limit_Deviation_Detail!C56="","",Limit_Deviation_Detail!C56)</f>
        <v/>
      </c>
      <c r="AU34" s="252" t="str">
        <f>IF(Limit_Deviation_Detail!F56="","",Limit_Deviation_Detail!F56)</f>
        <v/>
      </c>
      <c r="AV34" s="263" t="str">
        <f t="shared" si="16"/>
        <v/>
      </c>
      <c r="AW34" s="264" t="str">
        <f>IF(COUNTIF(AV$2:AV34,AV34)=1,AV34,"")</f>
        <v/>
      </c>
      <c r="AX34" s="263" t="str">
        <f t="shared" si="8"/>
        <v/>
      </c>
      <c r="AY34" s="263" t="str">
        <f t="shared" si="9"/>
        <v/>
      </c>
      <c r="AZ34" s="263" t="str">
        <f t="shared" si="10"/>
        <v/>
      </c>
      <c r="BA34" s="254" t="str">
        <f t="shared" si="17"/>
        <v/>
      </c>
      <c r="BB34" s="162"/>
      <c r="BC34" s="259" t="str">
        <f>+IF(BI34="","",MAX(BC$1:BC33)+1)</f>
        <v/>
      </c>
      <c r="BD34" s="241" t="str">
        <f>IF(CMS_Identification!B56="","",CMS_Identification!B56)</f>
        <v/>
      </c>
      <c r="BE34" s="241" t="str">
        <f>IF(CMS_Identification!C56="","",CMS_Identification!C56)</f>
        <v/>
      </c>
      <c r="BF34" s="241" t="str">
        <f>IF(CMS_Identification!E56="","",CMS_Identification!E56)</f>
        <v/>
      </c>
      <c r="BG34" s="241" t="str">
        <f>IF(Affected_Source!AL56="","",Affected_Source!AL56)</f>
        <v/>
      </c>
      <c r="BH34" s="241" t="str">
        <f t="shared" si="18"/>
        <v/>
      </c>
      <c r="BI34" s="244" t="str">
        <f>IF(COUNTIF(BH$2:BH34,BH34)=1,BH34,"")</f>
        <v/>
      </c>
      <c r="BJ34" s="241" t="str">
        <f t="shared" si="19"/>
        <v xml:space="preserve">  </v>
      </c>
      <c r="BK34" s="241" t="str">
        <f t="shared" si="20"/>
        <v/>
      </c>
      <c r="BL34" s="241" t="str">
        <f t="shared" si="21"/>
        <v/>
      </c>
      <c r="BM34" s="241" t="str">
        <f t="shared" si="22"/>
        <v/>
      </c>
    </row>
    <row r="35" spans="1:65" ht="16.5" x14ac:dyDescent="0.45">
      <c r="A35" s="255" t="str">
        <f>+IF(D35="","",MAX(A$1:A34)+1)</f>
        <v/>
      </c>
      <c r="B35" s="242" t="str">
        <f>IF(Affected_Source!C57="","",Affected_Source!C57)</f>
        <v/>
      </c>
      <c r="C35" s="245" t="str">
        <f t="shared" si="0"/>
        <v/>
      </c>
      <c r="D35" s="245" t="str">
        <f>IF(COUNTIF(B$2:B35,B35)=1,B35,"")</f>
        <v/>
      </c>
      <c r="E35" s="162" t="str">
        <f>IF(Affected_Source!D57="","",Affected_Source!D57)</f>
        <v/>
      </c>
      <c r="F35" s="162"/>
      <c r="G35" s="162"/>
      <c r="H35" s="162"/>
      <c r="I35" s="162"/>
      <c r="J35" s="162"/>
      <c r="K35" s="255" t="str">
        <f>+IF(N35="","",MAX(K$1:K34)+1)</f>
        <v/>
      </c>
      <c r="L35" s="255" t="str">
        <f>IF(CMS_Identification!E57="","",CMS_Identification!E57)</f>
        <v/>
      </c>
      <c r="M35" s="245" t="str">
        <f t="shared" si="11"/>
        <v/>
      </c>
      <c r="N35" s="245" t="str">
        <f>IF(COUNTIF(L$2:L35,L35)=1,L35,"")</f>
        <v/>
      </c>
      <c r="O35" s="162"/>
      <c r="P35" s="162" t="s">
        <v>265</v>
      </c>
      <c r="Q35" s="162"/>
      <c r="R35" s="269"/>
      <c r="S35" s="162"/>
      <c r="T35" s="255" t="str">
        <f>+IF(Y35="","",MAX(T$1:T34)+1)</f>
        <v/>
      </c>
      <c r="U35" s="241" t="str">
        <f>IF(Affected_Source!B57="","",Affected_Source!B57)</f>
        <v/>
      </c>
      <c r="V35" s="241" t="str">
        <f>IF(Affected_Source!D57="","",Affected_Source!D57)</f>
        <v/>
      </c>
      <c r="W35" s="241" t="str">
        <f>IF(Affected_Source!E57="","",Affected_Source!E57)</f>
        <v/>
      </c>
      <c r="X35" s="241" t="str">
        <f t="shared" si="2"/>
        <v/>
      </c>
      <c r="Y35" s="244" t="str">
        <f>IF(COUNTIF(X$2:X35,X35)=1,X35,"")</f>
        <v/>
      </c>
      <c r="Z35" s="241" t="str">
        <f t="shared" si="12"/>
        <v xml:space="preserve"> </v>
      </c>
      <c r="AA35" s="255" t="str">
        <f t="shared" si="3"/>
        <v/>
      </c>
      <c r="AB35" s="255" t="str">
        <f t="shared" si="4"/>
        <v/>
      </c>
      <c r="AC35" s="241" t="str">
        <f t="shared" si="13"/>
        <v/>
      </c>
      <c r="AD35" s="248"/>
      <c r="AE35" s="257" t="str">
        <f>+IF(AJ35="","",MAX(AE$1:AE34)+1)</f>
        <v/>
      </c>
      <c r="AF35" s="257" t="str">
        <f>IF(CMS_Inoperative_OoC!B57="","",CMS_Inoperative_OoC!B57)</f>
        <v/>
      </c>
      <c r="AG35" s="257" t="str">
        <f>IF(CMS_Inoperative_OoC!C57="","",CMS_Inoperative_OoC!C57)</f>
        <v/>
      </c>
      <c r="AH35" s="257" t="str">
        <f>IF(CMS_Inoperative_OoC!D57="","",CMS_Inoperative_OoC!D57)</f>
        <v/>
      </c>
      <c r="AI35" s="257" t="str">
        <f t="shared" si="14"/>
        <v/>
      </c>
      <c r="AJ35" s="258" t="str">
        <f>IF(COUNTIF(AI$2:AI35,AI35)=1,AI35,"")</f>
        <v/>
      </c>
      <c r="AK35" s="257" t="str">
        <f t="shared" si="5"/>
        <v/>
      </c>
      <c r="AL35" s="257" t="str">
        <f t="shared" si="6"/>
        <v/>
      </c>
      <c r="AM35" s="257" t="str">
        <f t="shared" si="7"/>
        <v/>
      </c>
      <c r="AN35" s="251" t="str">
        <f t="shared" si="15"/>
        <v/>
      </c>
      <c r="AO35" s="162"/>
      <c r="AP35" s="255" t="s">
        <v>75</v>
      </c>
      <c r="AQ35" s="162"/>
      <c r="AR35" s="257" t="str">
        <f>+IF(AW35="","",MAX(AR$1:AR34)+1)</f>
        <v/>
      </c>
      <c r="AS35" s="257" t="str">
        <f>IF(Limit_Deviation_Detail!B57="","",Limit_Deviation_Detail!B57)</f>
        <v/>
      </c>
      <c r="AT35" s="257" t="str">
        <f>IF(Limit_Deviation_Detail!C57="","",Limit_Deviation_Detail!C57)</f>
        <v/>
      </c>
      <c r="AU35" s="252" t="str">
        <f>IF(Limit_Deviation_Detail!F57="","",Limit_Deviation_Detail!F57)</f>
        <v/>
      </c>
      <c r="AV35" s="257" t="str">
        <f t="shared" si="16"/>
        <v/>
      </c>
      <c r="AW35" s="258" t="str">
        <f>IF(COUNTIF(AV$2:AV35,AV35)=1,AV35,"")</f>
        <v/>
      </c>
      <c r="AX35" s="257" t="str">
        <f t="shared" si="8"/>
        <v/>
      </c>
      <c r="AY35" s="257" t="str">
        <f t="shared" si="9"/>
        <v/>
      </c>
      <c r="AZ35" s="257" t="str">
        <f t="shared" si="10"/>
        <v/>
      </c>
      <c r="BA35" s="254" t="str">
        <f t="shared" si="17"/>
        <v/>
      </c>
      <c r="BB35" s="162"/>
      <c r="BC35" s="255" t="str">
        <f>+IF(BI35="","",MAX(BC$1:BC34)+1)</f>
        <v/>
      </c>
      <c r="BD35" s="241" t="str">
        <f>IF(CMS_Identification!B57="","",CMS_Identification!B57)</f>
        <v/>
      </c>
      <c r="BE35" s="241" t="str">
        <f>IF(CMS_Identification!C57="","",CMS_Identification!C57)</f>
        <v/>
      </c>
      <c r="BF35" s="241" t="str">
        <f>IF(CMS_Identification!E57="","",CMS_Identification!E57)</f>
        <v/>
      </c>
      <c r="BG35" s="241" t="str">
        <f>IF(Affected_Source!AL57="","",Affected_Source!AL57)</f>
        <v/>
      </c>
      <c r="BH35" s="241" t="str">
        <f t="shared" si="18"/>
        <v/>
      </c>
      <c r="BI35" s="244" t="str">
        <f>IF(COUNTIF(BH$2:BH35,BH35)=1,BH35,"")</f>
        <v/>
      </c>
      <c r="BJ35" s="241" t="str">
        <f t="shared" si="19"/>
        <v xml:space="preserve">  </v>
      </c>
      <c r="BK35" s="241" t="str">
        <f t="shared" si="20"/>
        <v/>
      </c>
      <c r="BL35" s="241" t="str">
        <f t="shared" si="21"/>
        <v/>
      </c>
      <c r="BM35" s="241" t="str">
        <f t="shared" si="22"/>
        <v/>
      </c>
    </row>
    <row r="36" spans="1:65" ht="16.5" x14ac:dyDescent="0.45">
      <c r="A36" s="259" t="str">
        <f>+IF(D36="","",MAX(A$1:A35)+1)</f>
        <v/>
      </c>
      <c r="B36" s="242" t="str">
        <f>IF(Affected_Source!C58="","",Affected_Source!C58)</f>
        <v/>
      </c>
      <c r="C36" s="260" t="str">
        <f t="shared" si="0"/>
        <v/>
      </c>
      <c r="D36" s="260" t="str">
        <f>IF(COUNTIF(B$2:B36,B36)=1,B36,"")</f>
        <v/>
      </c>
      <c r="E36" s="162" t="str">
        <f>IF(Affected_Source!D58="","",Affected_Source!D58)</f>
        <v/>
      </c>
      <c r="F36" s="162"/>
      <c r="G36" s="162"/>
      <c r="H36" s="162"/>
      <c r="I36" s="162"/>
      <c r="J36" s="162"/>
      <c r="K36" s="259" t="str">
        <f>+IF(N36="","",MAX(K$1:K35)+1)</f>
        <v/>
      </c>
      <c r="L36" s="259" t="str">
        <f>IF(CMS_Identification!E58="","",CMS_Identification!E58)</f>
        <v/>
      </c>
      <c r="M36" s="260" t="str">
        <f t="shared" si="11"/>
        <v/>
      </c>
      <c r="N36" s="260" t="str">
        <f>IF(COUNTIF(L$2:L36,L36)=1,L36,"")</f>
        <v/>
      </c>
      <c r="O36" s="162"/>
      <c r="P36" s="162" t="s">
        <v>266</v>
      </c>
      <c r="Q36" s="162"/>
      <c r="R36" s="269"/>
      <c r="S36" s="162"/>
      <c r="T36" s="259" t="str">
        <f>+IF(Y36="","",MAX(T$1:T35)+1)</f>
        <v/>
      </c>
      <c r="U36" s="241" t="str">
        <f>IF(Affected_Source!B58="","",Affected_Source!B58)</f>
        <v/>
      </c>
      <c r="V36" s="241" t="str">
        <f>IF(Affected_Source!D58="","",Affected_Source!D58)</f>
        <v/>
      </c>
      <c r="W36" s="241" t="str">
        <f>IF(Affected_Source!E58="","",Affected_Source!E58)</f>
        <v/>
      </c>
      <c r="X36" s="241" t="str">
        <f t="shared" si="2"/>
        <v/>
      </c>
      <c r="Y36" s="244" t="str">
        <f>IF(COUNTIF(X$2:X36,X36)=1,X36,"")</f>
        <v/>
      </c>
      <c r="Z36" s="241" t="str">
        <f t="shared" si="12"/>
        <v xml:space="preserve"> </v>
      </c>
      <c r="AA36" s="259" t="str">
        <f t="shared" si="3"/>
        <v/>
      </c>
      <c r="AB36" s="259" t="str">
        <f t="shared" si="4"/>
        <v/>
      </c>
      <c r="AC36" s="241" t="str">
        <f t="shared" si="13"/>
        <v/>
      </c>
      <c r="AD36" s="248"/>
      <c r="AE36" s="261" t="str">
        <f>+IF(AJ36="","",MAX(AE$1:AE35)+1)</f>
        <v/>
      </c>
      <c r="AF36" s="261" t="str">
        <f>IF(CMS_Inoperative_OoC!B58="","",CMS_Inoperative_OoC!B58)</f>
        <v/>
      </c>
      <c r="AG36" s="261" t="str">
        <f>IF(CMS_Inoperative_OoC!C58="","",CMS_Inoperative_OoC!C58)</f>
        <v/>
      </c>
      <c r="AH36" s="261" t="str">
        <f>IF(CMS_Inoperative_OoC!D58="","",CMS_Inoperative_OoC!D58)</f>
        <v/>
      </c>
      <c r="AI36" s="261" t="str">
        <f t="shared" si="14"/>
        <v/>
      </c>
      <c r="AJ36" s="262" t="str">
        <f>IF(COUNTIF(AI$2:AI36,AI36)=1,AI36,"")</f>
        <v/>
      </c>
      <c r="AK36" s="261" t="str">
        <f t="shared" si="5"/>
        <v/>
      </c>
      <c r="AL36" s="261" t="str">
        <f t="shared" si="6"/>
        <v/>
      </c>
      <c r="AM36" s="261" t="str">
        <f t="shared" si="7"/>
        <v/>
      </c>
      <c r="AN36" s="251" t="str">
        <f t="shared" si="15"/>
        <v/>
      </c>
      <c r="AO36" s="162"/>
      <c r="AP36" s="259" t="s">
        <v>76</v>
      </c>
      <c r="AQ36" s="162"/>
      <c r="AR36" s="263" t="str">
        <f>+IF(AW36="","",MAX(AR$1:AR35)+1)</f>
        <v/>
      </c>
      <c r="AS36" s="263" t="str">
        <f>IF(Limit_Deviation_Detail!B58="","",Limit_Deviation_Detail!B58)</f>
        <v/>
      </c>
      <c r="AT36" s="263" t="str">
        <f>IF(Limit_Deviation_Detail!C58="","",Limit_Deviation_Detail!C58)</f>
        <v/>
      </c>
      <c r="AU36" s="252" t="str">
        <f>IF(Limit_Deviation_Detail!F58="","",Limit_Deviation_Detail!F58)</f>
        <v/>
      </c>
      <c r="AV36" s="263" t="str">
        <f t="shared" si="16"/>
        <v/>
      </c>
      <c r="AW36" s="264" t="str">
        <f>IF(COUNTIF(AV$2:AV36,AV36)=1,AV36,"")</f>
        <v/>
      </c>
      <c r="AX36" s="263" t="str">
        <f t="shared" si="8"/>
        <v/>
      </c>
      <c r="AY36" s="263" t="str">
        <f t="shared" si="9"/>
        <v/>
      </c>
      <c r="AZ36" s="263" t="str">
        <f t="shared" si="10"/>
        <v/>
      </c>
      <c r="BA36" s="254" t="str">
        <f t="shared" si="17"/>
        <v/>
      </c>
      <c r="BB36" s="162"/>
      <c r="BC36" s="259" t="str">
        <f>+IF(BI36="","",MAX(BC$1:BC35)+1)</f>
        <v/>
      </c>
      <c r="BD36" s="241" t="str">
        <f>IF(CMS_Identification!B58="","",CMS_Identification!B58)</f>
        <v/>
      </c>
      <c r="BE36" s="241" t="str">
        <f>IF(CMS_Identification!C58="","",CMS_Identification!C58)</f>
        <v/>
      </c>
      <c r="BF36" s="241" t="str">
        <f>IF(CMS_Identification!E58="","",CMS_Identification!E58)</f>
        <v/>
      </c>
      <c r="BG36" s="241" t="str">
        <f>IF(Affected_Source!AL58="","",Affected_Source!AL58)</f>
        <v/>
      </c>
      <c r="BH36" s="241" t="str">
        <f t="shared" si="18"/>
        <v/>
      </c>
      <c r="BI36" s="244" t="str">
        <f>IF(COUNTIF(BH$2:BH36,BH36)=1,BH36,"")</f>
        <v/>
      </c>
      <c r="BJ36" s="241" t="str">
        <f t="shared" si="19"/>
        <v xml:space="preserve">  </v>
      </c>
      <c r="BK36" s="241" t="str">
        <f t="shared" si="20"/>
        <v/>
      </c>
      <c r="BL36" s="241" t="str">
        <f t="shared" si="21"/>
        <v/>
      </c>
      <c r="BM36" s="241" t="str">
        <f t="shared" si="22"/>
        <v/>
      </c>
    </row>
    <row r="37" spans="1:65" ht="16.5" x14ac:dyDescent="0.45">
      <c r="A37" s="255" t="str">
        <f>+IF(D37="","",MAX(A$1:A36)+1)</f>
        <v/>
      </c>
      <c r="B37" s="242" t="str">
        <f>IF(Affected_Source!C59="","",Affected_Source!C59)</f>
        <v/>
      </c>
      <c r="C37" s="245" t="str">
        <f t="shared" si="0"/>
        <v/>
      </c>
      <c r="D37" s="245" t="str">
        <f>IF(COUNTIF(B$2:B37,B37)=1,B37,"")</f>
        <v/>
      </c>
      <c r="E37" s="162" t="str">
        <f>IF(Affected_Source!D59="","",Affected_Source!D59)</f>
        <v/>
      </c>
      <c r="F37" s="162"/>
      <c r="G37" s="162"/>
      <c r="H37" s="162"/>
      <c r="I37" s="162"/>
      <c r="J37" s="162"/>
      <c r="K37" s="255" t="str">
        <f>+IF(N37="","",MAX(K$1:K36)+1)</f>
        <v/>
      </c>
      <c r="L37" s="255" t="str">
        <f>IF(CMS_Identification!E59="","",CMS_Identification!E59)</f>
        <v/>
      </c>
      <c r="M37" s="245" t="str">
        <f t="shared" si="11"/>
        <v/>
      </c>
      <c r="N37" s="245" t="str">
        <f>IF(COUNTIF(L$2:L37,L37)=1,L37,"")</f>
        <v/>
      </c>
      <c r="O37" s="162"/>
      <c r="P37" s="162" t="s">
        <v>267</v>
      </c>
      <c r="Q37" s="162"/>
      <c r="R37" s="269"/>
      <c r="S37" s="162"/>
      <c r="T37" s="255" t="str">
        <f>+IF(Y37="","",MAX(T$1:T36)+1)</f>
        <v/>
      </c>
      <c r="U37" s="241" t="str">
        <f>IF(Affected_Source!B59="","",Affected_Source!B59)</f>
        <v/>
      </c>
      <c r="V37" s="241" t="str">
        <f>IF(Affected_Source!D59="","",Affected_Source!D59)</f>
        <v/>
      </c>
      <c r="W37" s="241" t="str">
        <f>IF(Affected_Source!E59="","",Affected_Source!E59)</f>
        <v/>
      </c>
      <c r="X37" s="241" t="str">
        <f t="shared" si="2"/>
        <v/>
      </c>
      <c r="Y37" s="244" t="str">
        <f>IF(COUNTIF(X$2:X37,X37)=1,X37,"")</f>
        <v/>
      </c>
      <c r="Z37" s="241" t="str">
        <f t="shared" si="12"/>
        <v xml:space="preserve"> </v>
      </c>
      <c r="AA37" s="255" t="str">
        <f t="shared" si="3"/>
        <v/>
      </c>
      <c r="AB37" s="255" t="str">
        <f t="shared" si="4"/>
        <v/>
      </c>
      <c r="AC37" s="241" t="str">
        <f t="shared" si="13"/>
        <v/>
      </c>
      <c r="AD37" s="248"/>
      <c r="AE37" s="257" t="str">
        <f>+IF(AJ37="","",MAX(AE$1:AE36)+1)</f>
        <v/>
      </c>
      <c r="AF37" s="257" t="str">
        <f>IF(CMS_Inoperative_OoC!B59="","",CMS_Inoperative_OoC!B59)</f>
        <v/>
      </c>
      <c r="AG37" s="257" t="str">
        <f>IF(CMS_Inoperative_OoC!C59="","",CMS_Inoperative_OoC!C59)</f>
        <v/>
      </c>
      <c r="AH37" s="257" t="str">
        <f>IF(CMS_Inoperative_OoC!D59="","",CMS_Inoperative_OoC!D59)</f>
        <v/>
      </c>
      <c r="AI37" s="257" t="str">
        <f t="shared" si="14"/>
        <v/>
      </c>
      <c r="AJ37" s="258" t="str">
        <f>IF(COUNTIF(AI$2:AI37,AI37)=1,AI37,"")</f>
        <v/>
      </c>
      <c r="AK37" s="257" t="str">
        <f t="shared" si="5"/>
        <v/>
      </c>
      <c r="AL37" s="257" t="str">
        <f t="shared" si="6"/>
        <v/>
      </c>
      <c r="AM37" s="257" t="str">
        <f t="shared" si="7"/>
        <v/>
      </c>
      <c r="AN37" s="251" t="str">
        <f t="shared" si="15"/>
        <v/>
      </c>
      <c r="AO37" s="162"/>
      <c r="AP37" s="255" t="s">
        <v>77</v>
      </c>
      <c r="AQ37" s="162"/>
      <c r="AR37" s="257" t="str">
        <f>+IF(AW37="","",MAX(AR$1:AR36)+1)</f>
        <v/>
      </c>
      <c r="AS37" s="257" t="str">
        <f>IF(Limit_Deviation_Detail!B59="","",Limit_Deviation_Detail!B59)</f>
        <v/>
      </c>
      <c r="AT37" s="257" t="str">
        <f>IF(Limit_Deviation_Detail!C59="","",Limit_Deviation_Detail!C59)</f>
        <v/>
      </c>
      <c r="AU37" s="252" t="str">
        <f>IF(Limit_Deviation_Detail!F59="","",Limit_Deviation_Detail!F59)</f>
        <v/>
      </c>
      <c r="AV37" s="257" t="str">
        <f t="shared" si="16"/>
        <v/>
      </c>
      <c r="AW37" s="258" t="str">
        <f>IF(COUNTIF(AV$2:AV37,AV37)=1,AV37,"")</f>
        <v/>
      </c>
      <c r="AX37" s="257" t="str">
        <f t="shared" si="8"/>
        <v/>
      </c>
      <c r="AY37" s="257" t="str">
        <f t="shared" si="9"/>
        <v/>
      </c>
      <c r="AZ37" s="257" t="str">
        <f t="shared" si="10"/>
        <v/>
      </c>
      <c r="BA37" s="254" t="str">
        <f t="shared" si="17"/>
        <v/>
      </c>
      <c r="BB37" s="162"/>
      <c r="BC37" s="255" t="str">
        <f>+IF(BI37="","",MAX(BC$1:BC36)+1)</f>
        <v/>
      </c>
      <c r="BD37" s="241" t="str">
        <f>IF(CMS_Identification!B59="","",CMS_Identification!B59)</f>
        <v/>
      </c>
      <c r="BE37" s="241" t="str">
        <f>IF(CMS_Identification!C59="","",CMS_Identification!C59)</f>
        <v/>
      </c>
      <c r="BF37" s="241" t="str">
        <f>IF(CMS_Identification!E59="","",CMS_Identification!E59)</f>
        <v/>
      </c>
      <c r="BG37" s="241" t="str">
        <f>IF(Affected_Source!AL59="","",Affected_Source!AL59)</f>
        <v/>
      </c>
      <c r="BH37" s="241" t="str">
        <f t="shared" si="18"/>
        <v/>
      </c>
      <c r="BI37" s="244" t="str">
        <f>IF(COUNTIF(BH$2:BH37,BH37)=1,BH37,"")</f>
        <v/>
      </c>
      <c r="BJ37" s="241" t="str">
        <f t="shared" si="19"/>
        <v xml:space="preserve">  </v>
      </c>
      <c r="BK37" s="241" t="str">
        <f t="shared" si="20"/>
        <v/>
      </c>
      <c r="BL37" s="241" t="str">
        <f t="shared" si="21"/>
        <v/>
      </c>
      <c r="BM37" s="241" t="str">
        <f t="shared" si="22"/>
        <v/>
      </c>
    </row>
    <row r="38" spans="1:65" ht="16.5" x14ac:dyDescent="0.45">
      <c r="A38" s="259" t="str">
        <f>+IF(D38="","",MAX(A$1:A37)+1)</f>
        <v/>
      </c>
      <c r="B38" s="242" t="str">
        <f>IF(Affected_Source!C60="","",Affected_Source!C60)</f>
        <v/>
      </c>
      <c r="C38" s="260" t="str">
        <f t="shared" si="0"/>
        <v/>
      </c>
      <c r="D38" s="260" t="str">
        <f>IF(COUNTIF(B$2:B38,B38)=1,B38,"")</f>
        <v/>
      </c>
      <c r="E38" s="162" t="str">
        <f>IF(Affected_Source!D60="","",Affected_Source!D60)</f>
        <v/>
      </c>
      <c r="F38" s="162"/>
      <c r="G38" s="162"/>
      <c r="H38" s="162"/>
      <c r="I38" s="162"/>
      <c r="J38" s="162"/>
      <c r="K38" s="259" t="str">
        <f>+IF(N38="","",MAX(K$1:K37)+1)</f>
        <v/>
      </c>
      <c r="L38" s="259" t="str">
        <f>IF(CMS_Identification!E60="","",CMS_Identification!E60)</f>
        <v/>
      </c>
      <c r="M38" s="260" t="str">
        <f t="shared" si="11"/>
        <v/>
      </c>
      <c r="N38" s="260" t="str">
        <f>IF(COUNTIF(L$2:L38,L38)=1,L38,"")</f>
        <v/>
      </c>
      <c r="O38" s="162"/>
      <c r="P38" s="162" t="s">
        <v>268</v>
      </c>
      <c r="Q38" s="162"/>
      <c r="R38" s="269"/>
      <c r="S38" s="162"/>
      <c r="T38" s="259" t="str">
        <f>+IF(Y38="","",MAX(T$1:T37)+1)</f>
        <v/>
      </c>
      <c r="U38" s="241" t="str">
        <f>IF(Affected_Source!B60="","",Affected_Source!B60)</f>
        <v/>
      </c>
      <c r="V38" s="241" t="str">
        <f>IF(Affected_Source!D60="","",Affected_Source!D60)</f>
        <v/>
      </c>
      <c r="W38" s="241" t="str">
        <f>IF(Affected_Source!E60="","",Affected_Source!E60)</f>
        <v/>
      </c>
      <c r="X38" s="241" t="str">
        <f t="shared" si="2"/>
        <v/>
      </c>
      <c r="Y38" s="244" t="str">
        <f>IF(COUNTIF(X$2:X38,X38)=1,X38,"")</f>
        <v/>
      </c>
      <c r="Z38" s="241" t="str">
        <f t="shared" si="12"/>
        <v xml:space="preserve"> </v>
      </c>
      <c r="AA38" s="259" t="str">
        <f t="shared" si="3"/>
        <v/>
      </c>
      <c r="AB38" s="259" t="str">
        <f t="shared" si="4"/>
        <v/>
      </c>
      <c r="AC38" s="241" t="str">
        <f t="shared" si="13"/>
        <v/>
      </c>
      <c r="AD38" s="248"/>
      <c r="AE38" s="261" t="str">
        <f>+IF(AJ38="","",MAX(AE$1:AE37)+1)</f>
        <v/>
      </c>
      <c r="AF38" s="261" t="str">
        <f>IF(CMS_Inoperative_OoC!B60="","",CMS_Inoperative_OoC!B60)</f>
        <v/>
      </c>
      <c r="AG38" s="261" t="str">
        <f>IF(CMS_Inoperative_OoC!C60="","",CMS_Inoperative_OoC!C60)</f>
        <v/>
      </c>
      <c r="AH38" s="261" t="str">
        <f>IF(CMS_Inoperative_OoC!D60="","",CMS_Inoperative_OoC!D60)</f>
        <v/>
      </c>
      <c r="AI38" s="261" t="str">
        <f t="shared" si="14"/>
        <v/>
      </c>
      <c r="AJ38" s="262" t="str">
        <f>IF(COUNTIF(AI$2:AI38,AI38)=1,AI38,"")</f>
        <v/>
      </c>
      <c r="AK38" s="261" t="str">
        <f t="shared" si="5"/>
        <v/>
      </c>
      <c r="AL38" s="261" t="str">
        <f t="shared" si="6"/>
        <v/>
      </c>
      <c r="AM38" s="261" t="str">
        <f t="shared" si="7"/>
        <v/>
      </c>
      <c r="AN38" s="251" t="str">
        <f t="shared" si="15"/>
        <v/>
      </c>
      <c r="AO38" s="162"/>
      <c r="AP38" s="259" t="s">
        <v>78</v>
      </c>
      <c r="AQ38" s="162"/>
      <c r="AR38" s="263" t="str">
        <f>+IF(AW38="","",MAX(AR$1:AR37)+1)</f>
        <v/>
      </c>
      <c r="AS38" s="263" t="str">
        <f>IF(Limit_Deviation_Detail!B60="","",Limit_Deviation_Detail!B60)</f>
        <v/>
      </c>
      <c r="AT38" s="263" t="str">
        <f>IF(Limit_Deviation_Detail!C60="","",Limit_Deviation_Detail!C60)</f>
        <v/>
      </c>
      <c r="AU38" s="252" t="str">
        <f>IF(Limit_Deviation_Detail!F60="","",Limit_Deviation_Detail!F60)</f>
        <v/>
      </c>
      <c r="AV38" s="263" t="str">
        <f t="shared" si="16"/>
        <v/>
      </c>
      <c r="AW38" s="264" t="str">
        <f>IF(COUNTIF(AV$2:AV38,AV38)=1,AV38,"")</f>
        <v/>
      </c>
      <c r="AX38" s="263" t="str">
        <f t="shared" si="8"/>
        <v/>
      </c>
      <c r="AY38" s="263" t="str">
        <f t="shared" si="9"/>
        <v/>
      </c>
      <c r="AZ38" s="263" t="str">
        <f t="shared" si="10"/>
        <v/>
      </c>
      <c r="BA38" s="254" t="str">
        <f t="shared" si="17"/>
        <v/>
      </c>
      <c r="BB38" s="162"/>
      <c r="BC38" s="259" t="str">
        <f>+IF(BI38="","",MAX(BC$1:BC37)+1)</f>
        <v/>
      </c>
      <c r="BD38" s="241" t="str">
        <f>IF(CMS_Identification!B60="","",CMS_Identification!B60)</f>
        <v/>
      </c>
      <c r="BE38" s="241" t="str">
        <f>IF(CMS_Identification!C60="","",CMS_Identification!C60)</f>
        <v/>
      </c>
      <c r="BF38" s="241" t="str">
        <f>IF(CMS_Identification!E60="","",CMS_Identification!E60)</f>
        <v/>
      </c>
      <c r="BG38" s="241" t="str">
        <f>IF(Affected_Source!AL60="","",Affected_Source!AL60)</f>
        <v/>
      </c>
      <c r="BH38" s="241" t="str">
        <f t="shared" si="18"/>
        <v/>
      </c>
      <c r="BI38" s="244" t="str">
        <f>IF(COUNTIF(BH$2:BH38,BH38)=1,BH38,"")</f>
        <v/>
      </c>
      <c r="BJ38" s="241" t="str">
        <f t="shared" si="19"/>
        <v xml:space="preserve">  </v>
      </c>
      <c r="BK38" s="241" t="str">
        <f t="shared" si="20"/>
        <v/>
      </c>
      <c r="BL38" s="241" t="str">
        <f t="shared" si="21"/>
        <v/>
      </c>
      <c r="BM38" s="241" t="str">
        <f t="shared" si="22"/>
        <v/>
      </c>
    </row>
    <row r="39" spans="1:65" ht="16.5" x14ac:dyDescent="0.45">
      <c r="A39" s="255" t="str">
        <f>+IF(D39="","",MAX(A$1:A38)+1)</f>
        <v/>
      </c>
      <c r="B39" s="242" t="str">
        <f>IF(Affected_Source!C61="","",Affected_Source!C61)</f>
        <v/>
      </c>
      <c r="C39" s="245" t="str">
        <f t="shared" si="0"/>
        <v/>
      </c>
      <c r="D39" s="245" t="str">
        <f>IF(COUNTIF(B$2:B39,B39)=1,B39,"")</f>
        <v/>
      </c>
      <c r="E39" s="162" t="str">
        <f>IF(Affected_Source!D61="","",Affected_Source!D61)</f>
        <v/>
      </c>
      <c r="F39" s="162"/>
      <c r="G39" s="162"/>
      <c r="H39" s="162"/>
      <c r="I39" s="162"/>
      <c r="J39" s="162"/>
      <c r="K39" s="255" t="str">
        <f>+IF(N39="","",MAX(K$1:K38)+1)</f>
        <v/>
      </c>
      <c r="L39" s="255" t="str">
        <f>IF(CMS_Identification!E61="","",CMS_Identification!E61)</f>
        <v/>
      </c>
      <c r="M39" s="245" t="str">
        <f t="shared" si="11"/>
        <v/>
      </c>
      <c r="N39" s="245" t="str">
        <f>IF(COUNTIF(L$2:L39,L39)=1,L39,"")</f>
        <v/>
      </c>
      <c r="O39" s="162"/>
      <c r="P39" s="162" t="s">
        <v>269</v>
      </c>
      <c r="Q39" s="162"/>
      <c r="R39" s="269"/>
      <c r="S39" s="162"/>
      <c r="T39" s="255" t="str">
        <f>+IF(Y39="","",MAX(T$1:T38)+1)</f>
        <v/>
      </c>
      <c r="U39" s="241" t="str">
        <f>IF(Affected_Source!B61="","",Affected_Source!B61)</f>
        <v/>
      </c>
      <c r="V39" s="241" t="str">
        <f>IF(Affected_Source!D61="","",Affected_Source!D61)</f>
        <v/>
      </c>
      <c r="W39" s="241" t="str">
        <f>IF(Affected_Source!E61="","",Affected_Source!E61)</f>
        <v/>
      </c>
      <c r="X39" s="241" t="str">
        <f t="shared" si="2"/>
        <v/>
      </c>
      <c r="Y39" s="244" t="str">
        <f>IF(COUNTIF(X$2:X39,X39)=1,X39,"")</f>
        <v/>
      </c>
      <c r="Z39" s="241" t="str">
        <f t="shared" si="12"/>
        <v xml:space="preserve"> </v>
      </c>
      <c r="AA39" s="255" t="str">
        <f t="shared" si="3"/>
        <v/>
      </c>
      <c r="AB39" s="255" t="str">
        <f t="shared" si="4"/>
        <v/>
      </c>
      <c r="AC39" s="241" t="str">
        <f t="shared" si="13"/>
        <v/>
      </c>
      <c r="AD39" s="248"/>
      <c r="AE39" s="257" t="str">
        <f>+IF(AJ39="","",MAX(AE$1:AE38)+1)</f>
        <v/>
      </c>
      <c r="AF39" s="257" t="str">
        <f>IF(CMS_Inoperative_OoC!B61="","",CMS_Inoperative_OoC!B61)</f>
        <v/>
      </c>
      <c r="AG39" s="257" t="str">
        <f>IF(CMS_Inoperative_OoC!C61="","",CMS_Inoperative_OoC!C61)</f>
        <v/>
      </c>
      <c r="AH39" s="257" t="str">
        <f>IF(CMS_Inoperative_OoC!D61="","",CMS_Inoperative_OoC!D61)</f>
        <v/>
      </c>
      <c r="AI39" s="257" t="str">
        <f t="shared" si="14"/>
        <v/>
      </c>
      <c r="AJ39" s="258" t="str">
        <f>IF(COUNTIF(AI$2:AI39,AI39)=1,AI39,"")</f>
        <v/>
      </c>
      <c r="AK39" s="257" t="str">
        <f t="shared" si="5"/>
        <v/>
      </c>
      <c r="AL39" s="257" t="str">
        <f t="shared" si="6"/>
        <v/>
      </c>
      <c r="AM39" s="257" t="str">
        <f t="shared" si="7"/>
        <v/>
      </c>
      <c r="AN39" s="251" t="str">
        <f t="shared" si="15"/>
        <v/>
      </c>
      <c r="AO39" s="162"/>
      <c r="AP39" s="255" t="s">
        <v>79</v>
      </c>
      <c r="AQ39" s="162"/>
      <c r="AR39" s="257" t="str">
        <f>+IF(AW39="","",MAX(AR$1:AR38)+1)</f>
        <v/>
      </c>
      <c r="AS39" s="257" t="str">
        <f>IF(Limit_Deviation_Detail!B61="","",Limit_Deviation_Detail!B61)</f>
        <v/>
      </c>
      <c r="AT39" s="257" t="str">
        <f>IF(Limit_Deviation_Detail!C61="","",Limit_Deviation_Detail!C61)</f>
        <v/>
      </c>
      <c r="AU39" s="252" t="str">
        <f>IF(Limit_Deviation_Detail!F61="","",Limit_Deviation_Detail!F61)</f>
        <v/>
      </c>
      <c r="AV39" s="257" t="str">
        <f t="shared" si="16"/>
        <v/>
      </c>
      <c r="AW39" s="258" t="str">
        <f>IF(COUNTIF(AV$2:AV39,AV39)=1,AV39,"")</f>
        <v/>
      </c>
      <c r="AX39" s="257" t="str">
        <f t="shared" si="8"/>
        <v/>
      </c>
      <c r="AY39" s="257" t="str">
        <f t="shared" si="9"/>
        <v/>
      </c>
      <c r="AZ39" s="257" t="str">
        <f t="shared" si="10"/>
        <v/>
      </c>
      <c r="BA39" s="254" t="str">
        <f t="shared" si="17"/>
        <v/>
      </c>
      <c r="BB39" s="162"/>
      <c r="BC39" s="255" t="str">
        <f>+IF(BI39="","",MAX(BC$1:BC38)+1)</f>
        <v/>
      </c>
      <c r="BD39" s="241" t="str">
        <f>IF(CMS_Identification!B61="","",CMS_Identification!B61)</f>
        <v/>
      </c>
      <c r="BE39" s="241" t="str">
        <f>IF(CMS_Identification!C61="","",CMS_Identification!C61)</f>
        <v/>
      </c>
      <c r="BF39" s="241" t="str">
        <f>IF(CMS_Identification!E61="","",CMS_Identification!E61)</f>
        <v/>
      </c>
      <c r="BG39" s="241" t="str">
        <f>IF(Affected_Source!AL61="","",Affected_Source!AL61)</f>
        <v/>
      </c>
      <c r="BH39" s="241" t="str">
        <f t="shared" si="18"/>
        <v/>
      </c>
      <c r="BI39" s="244" t="str">
        <f>IF(COUNTIF(BH$2:BH39,BH39)=1,BH39,"")</f>
        <v/>
      </c>
      <c r="BJ39" s="241" t="str">
        <f t="shared" si="19"/>
        <v xml:space="preserve">  </v>
      </c>
      <c r="BK39" s="241" t="str">
        <f t="shared" si="20"/>
        <v/>
      </c>
      <c r="BL39" s="241" t="str">
        <f t="shared" si="21"/>
        <v/>
      </c>
      <c r="BM39" s="241" t="str">
        <f t="shared" si="22"/>
        <v/>
      </c>
    </row>
    <row r="40" spans="1:65" ht="16.5" x14ac:dyDescent="0.45">
      <c r="A40" s="259" t="str">
        <f>+IF(D40="","",MAX(A$1:A39)+1)</f>
        <v/>
      </c>
      <c r="B40" s="242" t="str">
        <f>IF(Affected_Source!C62="","",Affected_Source!C62)</f>
        <v/>
      </c>
      <c r="C40" s="260" t="str">
        <f t="shared" si="0"/>
        <v/>
      </c>
      <c r="D40" s="260" t="str">
        <f>IF(COUNTIF(B$2:B40,B40)=1,B40,"")</f>
        <v/>
      </c>
      <c r="E40" s="162" t="str">
        <f>IF(Affected_Source!D62="","",Affected_Source!D62)</f>
        <v/>
      </c>
      <c r="F40" s="162"/>
      <c r="G40" s="162"/>
      <c r="H40" s="162"/>
      <c r="I40" s="162"/>
      <c r="J40" s="162"/>
      <c r="K40" s="259" t="str">
        <f>+IF(N40="","",MAX(K$1:K39)+1)</f>
        <v/>
      </c>
      <c r="L40" s="259" t="str">
        <f>IF(CMS_Identification!E62="","",CMS_Identification!E62)</f>
        <v/>
      </c>
      <c r="M40" s="260" t="str">
        <f t="shared" si="11"/>
        <v/>
      </c>
      <c r="N40" s="260" t="str">
        <f>IF(COUNTIF(L$2:L40,L40)=1,L40,"")</f>
        <v/>
      </c>
      <c r="O40" s="162"/>
      <c r="P40" s="162" t="s">
        <v>270</v>
      </c>
      <c r="Q40" s="162"/>
      <c r="R40" s="269"/>
      <c r="S40" s="162"/>
      <c r="T40" s="259" t="str">
        <f>+IF(Y40="","",MAX(T$1:T39)+1)</f>
        <v/>
      </c>
      <c r="U40" s="241" t="str">
        <f>IF(Affected_Source!B62="","",Affected_Source!B62)</f>
        <v/>
      </c>
      <c r="V40" s="241" t="str">
        <f>IF(Affected_Source!D62="","",Affected_Source!D62)</f>
        <v/>
      </c>
      <c r="W40" s="241" t="str">
        <f>IF(Affected_Source!E62="","",Affected_Source!E62)</f>
        <v/>
      </c>
      <c r="X40" s="241" t="str">
        <f t="shared" si="2"/>
        <v/>
      </c>
      <c r="Y40" s="244" t="str">
        <f>IF(COUNTIF(X$2:X40,X40)=1,X40,"")</f>
        <v/>
      </c>
      <c r="Z40" s="241" t="str">
        <f t="shared" si="12"/>
        <v xml:space="preserve"> </v>
      </c>
      <c r="AA40" s="259" t="str">
        <f t="shared" si="3"/>
        <v/>
      </c>
      <c r="AB40" s="259" t="str">
        <f t="shared" si="4"/>
        <v/>
      </c>
      <c r="AC40" s="241" t="str">
        <f t="shared" si="13"/>
        <v/>
      </c>
      <c r="AD40" s="248"/>
      <c r="AE40" s="261" t="str">
        <f>+IF(AJ40="","",MAX(AE$1:AE39)+1)</f>
        <v/>
      </c>
      <c r="AF40" s="261" t="str">
        <f>IF(CMS_Inoperative_OoC!B62="","",CMS_Inoperative_OoC!B62)</f>
        <v/>
      </c>
      <c r="AG40" s="261" t="str">
        <f>IF(CMS_Inoperative_OoC!C62="","",CMS_Inoperative_OoC!C62)</f>
        <v/>
      </c>
      <c r="AH40" s="261" t="str">
        <f>IF(CMS_Inoperative_OoC!D62="","",CMS_Inoperative_OoC!D62)</f>
        <v/>
      </c>
      <c r="AI40" s="261" t="str">
        <f t="shared" si="14"/>
        <v/>
      </c>
      <c r="AJ40" s="262" t="str">
        <f>IF(COUNTIF(AI$2:AI40,AI40)=1,AI40,"")</f>
        <v/>
      </c>
      <c r="AK40" s="261" t="str">
        <f t="shared" si="5"/>
        <v/>
      </c>
      <c r="AL40" s="261" t="str">
        <f t="shared" si="6"/>
        <v/>
      </c>
      <c r="AM40" s="261" t="str">
        <f t="shared" si="7"/>
        <v/>
      </c>
      <c r="AN40" s="251" t="str">
        <f t="shared" si="15"/>
        <v/>
      </c>
      <c r="AO40" s="162"/>
      <c r="AP40" s="259" t="s">
        <v>80</v>
      </c>
      <c r="AQ40" s="162"/>
      <c r="AR40" s="263" t="str">
        <f>+IF(AW40="","",MAX(AR$1:AR39)+1)</f>
        <v/>
      </c>
      <c r="AS40" s="263" t="str">
        <f>IF(Limit_Deviation_Detail!B62="","",Limit_Deviation_Detail!B62)</f>
        <v/>
      </c>
      <c r="AT40" s="263" t="str">
        <f>IF(Limit_Deviation_Detail!C62="","",Limit_Deviation_Detail!C62)</f>
        <v/>
      </c>
      <c r="AU40" s="252" t="str">
        <f>IF(Limit_Deviation_Detail!F62="","",Limit_Deviation_Detail!F62)</f>
        <v/>
      </c>
      <c r="AV40" s="263" t="str">
        <f t="shared" si="16"/>
        <v/>
      </c>
      <c r="AW40" s="264" t="str">
        <f>IF(COUNTIF(AV$2:AV40,AV40)=1,AV40,"")</f>
        <v/>
      </c>
      <c r="AX40" s="263" t="str">
        <f t="shared" si="8"/>
        <v/>
      </c>
      <c r="AY40" s="263" t="str">
        <f t="shared" si="9"/>
        <v/>
      </c>
      <c r="AZ40" s="263" t="str">
        <f t="shared" si="10"/>
        <v/>
      </c>
      <c r="BA40" s="254" t="str">
        <f t="shared" si="17"/>
        <v/>
      </c>
      <c r="BB40" s="162"/>
      <c r="BC40" s="259" t="str">
        <f>+IF(BI40="","",MAX(BC$1:BC39)+1)</f>
        <v/>
      </c>
      <c r="BD40" s="241" t="str">
        <f>IF(CMS_Identification!B62="","",CMS_Identification!B62)</f>
        <v/>
      </c>
      <c r="BE40" s="241" t="str">
        <f>IF(CMS_Identification!C62="","",CMS_Identification!C62)</f>
        <v/>
      </c>
      <c r="BF40" s="241" t="str">
        <f>IF(CMS_Identification!E62="","",CMS_Identification!E62)</f>
        <v/>
      </c>
      <c r="BG40" s="241" t="str">
        <f>IF(Affected_Source!AL62="","",Affected_Source!AL62)</f>
        <v/>
      </c>
      <c r="BH40" s="241" t="str">
        <f t="shared" si="18"/>
        <v/>
      </c>
      <c r="BI40" s="244" t="str">
        <f>IF(COUNTIF(BH$2:BH40,BH40)=1,BH40,"")</f>
        <v/>
      </c>
      <c r="BJ40" s="241" t="str">
        <f t="shared" si="19"/>
        <v xml:space="preserve">  </v>
      </c>
      <c r="BK40" s="241" t="str">
        <f t="shared" si="20"/>
        <v/>
      </c>
      <c r="BL40" s="241" t="str">
        <f t="shared" si="21"/>
        <v/>
      </c>
      <c r="BM40" s="241" t="str">
        <f t="shared" si="22"/>
        <v/>
      </c>
    </row>
    <row r="41" spans="1:65" ht="16.5" x14ac:dyDescent="0.45">
      <c r="A41" s="255" t="str">
        <f>+IF(D41="","",MAX(A$1:A40)+1)</f>
        <v/>
      </c>
      <c r="B41" s="242" t="str">
        <f>IF(Affected_Source!C63="","",Affected_Source!C63)</f>
        <v/>
      </c>
      <c r="C41" s="245" t="str">
        <f t="shared" si="0"/>
        <v/>
      </c>
      <c r="D41" s="245" t="str">
        <f>IF(COUNTIF(B$2:B41,B41)=1,B41,"")</f>
        <v/>
      </c>
      <c r="E41" s="162" t="str">
        <f>IF(Affected_Source!D63="","",Affected_Source!D63)</f>
        <v/>
      </c>
      <c r="F41" s="162"/>
      <c r="G41" s="162"/>
      <c r="H41" s="162"/>
      <c r="I41" s="162"/>
      <c r="J41" s="162"/>
      <c r="K41" s="255" t="str">
        <f>+IF(N41="","",MAX(K$1:K40)+1)</f>
        <v/>
      </c>
      <c r="L41" s="255" t="str">
        <f>IF(CMS_Identification!E63="","",CMS_Identification!E63)</f>
        <v/>
      </c>
      <c r="M41" s="245" t="str">
        <f t="shared" si="11"/>
        <v/>
      </c>
      <c r="N41" s="245" t="str">
        <f>IF(COUNTIF(L$2:L41,L41)=1,L41,"")</f>
        <v/>
      </c>
      <c r="O41" s="162"/>
      <c r="P41" s="162" t="s">
        <v>271</v>
      </c>
      <c r="Q41" s="162"/>
      <c r="R41" s="269"/>
      <c r="S41" s="162"/>
      <c r="T41" s="255" t="str">
        <f>+IF(Y41="","",MAX(T$1:T40)+1)</f>
        <v/>
      </c>
      <c r="U41" s="241" t="str">
        <f>IF(Affected_Source!B63="","",Affected_Source!B63)</f>
        <v/>
      </c>
      <c r="V41" s="241" t="str">
        <f>IF(Affected_Source!D63="","",Affected_Source!D63)</f>
        <v/>
      </c>
      <c r="W41" s="241" t="str">
        <f>IF(Affected_Source!E63="","",Affected_Source!E63)</f>
        <v/>
      </c>
      <c r="X41" s="241" t="str">
        <f t="shared" si="2"/>
        <v/>
      </c>
      <c r="Y41" s="244" t="str">
        <f>IF(COUNTIF(X$2:X41,X41)=1,X41,"")</f>
        <v/>
      </c>
      <c r="Z41" s="241" t="str">
        <f t="shared" si="12"/>
        <v xml:space="preserve"> </v>
      </c>
      <c r="AA41" s="255" t="str">
        <f t="shared" si="3"/>
        <v/>
      </c>
      <c r="AB41" s="255" t="str">
        <f t="shared" si="4"/>
        <v/>
      </c>
      <c r="AC41" s="241" t="str">
        <f t="shared" si="13"/>
        <v/>
      </c>
      <c r="AD41" s="248"/>
      <c r="AE41" s="257" t="str">
        <f>+IF(AJ41="","",MAX(AE$1:AE40)+1)</f>
        <v/>
      </c>
      <c r="AF41" s="257" t="str">
        <f>IF(CMS_Inoperative_OoC!B63="","",CMS_Inoperative_OoC!B63)</f>
        <v/>
      </c>
      <c r="AG41" s="257" t="str">
        <f>IF(CMS_Inoperative_OoC!C63="","",CMS_Inoperative_OoC!C63)</f>
        <v/>
      </c>
      <c r="AH41" s="257" t="str">
        <f>IF(CMS_Inoperative_OoC!D63="","",CMS_Inoperative_OoC!D63)</f>
        <v/>
      </c>
      <c r="AI41" s="257" t="str">
        <f t="shared" si="14"/>
        <v/>
      </c>
      <c r="AJ41" s="258" t="str">
        <f>IF(COUNTIF(AI$2:AI41,AI41)=1,AI41,"")</f>
        <v/>
      </c>
      <c r="AK41" s="257" t="str">
        <f t="shared" si="5"/>
        <v/>
      </c>
      <c r="AL41" s="257" t="str">
        <f t="shared" si="6"/>
        <v/>
      </c>
      <c r="AM41" s="257" t="str">
        <f t="shared" si="7"/>
        <v/>
      </c>
      <c r="AN41" s="251" t="str">
        <f t="shared" si="15"/>
        <v/>
      </c>
      <c r="AO41" s="162"/>
      <c r="AP41" s="255" t="s">
        <v>81</v>
      </c>
      <c r="AQ41" s="162"/>
      <c r="AR41" s="257" t="str">
        <f>+IF(AW41="","",MAX(AR$1:AR40)+1)</f>
        <v/>
      </c>
      <c r="AS41" s="257" t="str">
        <f>IF(Limit_Deviation_Detail!B63="","",Limit_Deviation_Detail!B63)</f>
        <v/>
      </c>
      <c r="AT41" s="257" t="str">
        <f>IF(Limit_Deviation_Detail!C63="","",Limit_Deviation_Detail!C63)</f>
        <v/>
      </c>
      <c r="AU41" s="252" t="str">
        <f>IF(Limit_Deviation_Detail!F63="","",Limit_Deviation_Detail!F63)</f>
        <v/>
      </c>
      <c r="AV41" s="257" t="str">
        <f t="shared" si="16"/>
        <v/>
      </c>
      <c r="AW41" s="258" t="str">
        <f>IF(COUNTIF(AV$2:AV41,AV41)=1,AV41,"")</f>
        <v/>
      </c>
      <c r="AX41" s="257" t="str">
        <f t="shared" si="8"/>
        <v/>
      </c>
      <c r="AY41" s="257" t="str">
        <f t="shared" si="9"/>
        <v/>
      </c>
      <c r="AZ41" s="257" t="str">
        <f t="shared" si="10"/>
        <v/>
      </c>
      <c r="BA41" s="254" t="str">
        <f t="shared" si="17"/>
        <v/>
      </c>
      <c r="BB41" s="162"/>
      <c r="BC41" s="255" t="str">
        <f>+IF(BI41="","",MAX(BC$1:BC40)+1)</f>
        <v/>
      </c>
      <c r="BD41" s="241" t="str">
        <f>IF(CMS_Identification!B63="","",CMS_Identification!B63)</f>
        <v/>
      </c>
      <c r="BE41" s="241" t="str">
        <f>IF(CMS_Identification!C63="","",CMS_Identification!C63)</f>
        <v/>
      </c>
      <c r="BF41" s="241" t="str">
        <f>IF(CMS_Identification!E63="","",CMS_Identification!E63)</f>
        <v/>
      </c>
      <c r="BG41" s="241" t="str">
        <f>IF(Affected_Source!AL63="","",Affected_Source!AL63)</f>
        <v/>
      </c>
      <c r="BH41" s="241" t="str">
        <f t="shared" si="18"/>
        <v/>
      </c>
      <c r="BI41" s="244" t="str">
        <f>IF(COUNTIF(BH$2:BH41,BH41)=1,BH41,"")</f>
        <v/>
      </c>
      <c r="BJ41" s="241" t="str">
        <f t="shared" si="19"/>
        <v xml:space="preserve">  </v>
      </c>
      <c r="BK41" s="241" t="str">
        <f t="shared" si="20"/>
        <v/>
      </c>
      <c r="BL41" s="241" t="str">
        <f t="shared" si="21"/>
        <v/>
      </c>
      <c r="BM41" s="241" t="str">
        <f t="shared" si="22"/>
        <v/>
      </c>
    </row>
    <row r="42" spans="1:65" ht="16.5" x14ac:dyDescent="0.45">
      <c r="A42" s="259" t="str">
        <f>+IF(D42="","",MAX(A$1:A41)+1)</f>
        <v/>
      </c>
      <c r="B42" s="242" t="str">
        <f>IF(Affected_Source!C64="","",Affected_Source!C64)</f>
        <v/>
      </c>
      <c r="C42" s="260" t="str">
        <f t="shared" si="0"/>
        <v/>
      </c>
      <c r="D42" s="260" t="str">
        <f>IF(COUNTIF(B$2:B42,B42)=1,B42,"")</f>
        <v/>
      </c>
      <c r="E42" s="162" t="str">
        <f>IF(Affected_Source!D64="","",Affected_Source!D64)</f>
        <v/>
      </c>
      <c r="F42" s="162"/>
      <c r="G42" s="162"/>
      <c r="H42" s="162"/>
      <c r="I42" s="162"/>
      <c r="J42" s="162"/>
      <c r="K42" s="259" t="str">
        <f>+IF(N42="","",MAX(K$1:K41)+1)</f>
        <v/>
      </c>
      <c r="L42" s="259" t="str">
        <f>IF(CMS_Identification!E64="","",CMS_Identification!E64)</f>
        <v/>
      </c>
      <c r="M42" s="260" t="str">
        <f t="shared" si="11"/>
        <v/>
      </c>
      <c r="N42" s="260" t="str">
        <f>IF(COUNTIF(L$2:L42,L42)=1,L42,"")</f>
        <v/>
      </c>
      <c r="O42" s="162"/>
      <c r="P42" s="162" t="s">
        <v>272</v>
      </c>
      <c r="Q42" s="162"/>
      <c r="R42" s="269"/>
      <c r="S42" s="162"/>
      <c r="T42" s="259" t="str">
        <f>+IF(Y42="","",MAX(T$1:T41)+1)</f>
        <v/>
      </c>
      <c r="U42" s="241" t="str">
        <f>IF(Affected_Source!B64="","",Affected_Source!B64)</f>
        <v/>
      </c>
      <c r="V42" s="241" t="str">
        <f>IF(Affected_Source!D64="","",Affected_Source!D64)</f>
        <v/>
      </c>
      <c r="W42" s="241" t="str">
        <f>IF(Affected_Source!E64="","",Affected_Source!E64)</f>
        <v/>
      </c>
      <c r="X42" s="241" t="str">
        <f t="shared" si="2"/>
        <v/>
      </c>
      <c r="Y42" s="244" t="str">
        <f>IF(COUNTIF(X$2:X42,X42)=1,X42,"")</f>
        <v/>
      </c>
      <c r="Z42" s="241" t="str">
        <f t="shared" si="12"/>
        <v xml:space="preserve"> </v>
      </c>
      <c r="AA42" s="259" t="str">
        <f t="shared" si="3"/>
        <v/>
      </c>
      <c r="AB42" s="259" t="str">
        <f t="shared" si="4"/>
        <v/>
      </c>
      <c r="AC42" s="241" t="str">
        <f t="shared" si="13"/>
        <v/>
      </c>
      <c r="AD42" s="248"/>
      <c r="AE42" s="261" t="str">
        <f>+IF(AJ42="","",MAX(AE$1:AE41)+1)</f>
        <v/>
      </c>
      <c r="AF42" s="261" t="str">
        <f>IF(CMS_Inoperative_OoC!B64="","",CMS_Inoperative_OoC!B64)</f>
        <v/>
      </c>
      <c r="AG42" s="261" t="str">
        <f>IF(CMS_Inoperative_OoC!C64="","",CMS_Inoperative_OoC!C64)</f>
        <v/>
      </c>
      <c r="AH42" s="261" t="str">
        <f>IF(CMS_Inoperative_OoC!D64="","",CMS_Inoperative_OoC!D64)</f>
        <v/>
      </c>
      <c r="AI42" s="261" t="str">
        <f t="shared" si="14"/>
        <v/>
      </c>
      <c r="AJ42" s="262" t="str">
        <f>IF(COUNTIF(AI$2:AI42,AI42)=1,AI42,"")</f>
        <v/>
      </c>
      <c r="AK42" s="261" t="str">
        <f t="shared" si="5"/>
        <v/>
      </c>
      <c r="AL42" s="261" t="str">
        <f t="shared" si="6"/>
        <v/>
      </c>
      <c r="AM42" s="261" t="str">
        <f t="shared" si="7"/>
        <v/>
      </c>
      <c r="AN42" s="251" t="str">
        <f t="shared" si="15"/>
        <v/>
      </c>
      <c r="AO42" s="162"/>
      <c r="AP42" s="259" t="s">
        <v>82</v>
      </c>
      <c r="AQ42" s="162"/>
      <c r="AR42" s="263" t="str">
        <f>+IF(AW42="","",MAX(AR$1:AR41)+1)</f>
        <v/>
      </c>
      <c r="AS42" s="263" t="str">
        <f>IF(Limit_Deviation_Detail!B64="","",Limit_Deviation_Detail!B64)</f>
        <v/>
      </c>
      <c r="AT42" s="263" t="str">
        <f>IF(Limit_Deviation_Detail!C64="","",Limit_Deviation_Detail!C64)</f>
        <v/>
      </c>
      <c r="AU42" s="252" t="str">
        <f>IF(Limit_Deviation_Detail!F64="","",Limit_Deviation_Detail!F64)</f>
        <v/>
      </c>
      <c r="AV42" s="263" t="str">
        <f t="shared" si="16"/>
        <v/>
      </c>
      <c r="AW42" s="264" t="str">
        <f>IF(COUNTIF(AV$2:AV42,AV42)=1,AV42,"")</f>
        <v/>
      </c>
      <c r="AX42" s="263" t="str">
        <f t="shared" si="8"/>
        <v/>
      </c>
      <c r="AY42" s="263" t="str">
        <f t="shared" si="9"/>
        <v/>
      </c>
      <c r="AZ42" s="263" t="str">
        <f t="shared" si="10"/>
        <v/>
      </c>
      <c r="BA42" s="254" t="str">
        <f t="shared" si="17"/>
        <v/>
      </c>
      <c r="BB42" s="162"/>
      <c r="BC42" s="259" t="str">
        <f>+IF(BI42="","",MAX(BC$1:BC41)+1)</f>
        <v/>
      </c>
      <c r="BD42" s="241" t="str">
        <f>IF(CMS_Identification!B64="","",CMS_Identification!B64)</f>
        <v/>
      </c>
      <c r="BE42" s="241" t="str">
        <f>IF(CMS_Identification!C64="","",CMS_Identification!C64)</f>
        <v/>
      </c>
      <c r="BF42" s="241" t="str">
        <f>IF(CMS_Identification!E64="","",CMS_Identification!E64)</f>
        <v/>
      </c>
      <c r="BG42" s="241" t="str">
        <f>IF(Affected_Source!AL64="","",Affected_Source!AL64)</f>
        <v/>
      </c>
      <c r="BH42" s="241" t="str">
        <f t="shared" si="18"/>
        <v/>
      </c>
      <c r="BI42" s="244" t="str">
        <f>IF(COUNTIF(BH$2:BH42,BH42)=1,BH42,"")</f>
        <v/>
      </c>
      <c r="BJ42" s="241" t="str">
        <f t="shared" si="19"/>
        <v xml:space="preserve">  </v>
      </c>
      <c r="BK42" s="241" t="str">
        <f t="shared" si="20"/>
        <v/>
      </c>
      <c r="BL42" s="241" t="str">
        <f t="shared" si="21"/>
        <v/>
      </c>
      <c r="BM42" s="241" t="str">
        <f t="shared" si="22"/>
        <v/>
      </c>
    </row>
    <row r="43" spans="1:65" ht="16.5" x14ac:dyDescent="0.45">
      <c r="A43" s="255" t="str">
        <f>+IF(D43="","",MAX(A$1:A42)+1)</f>
        <v/>
      </c>
      <c r="B43" s="242" t="str">
        <f>IF(Affected_Source!C65="","",Affected_Source!C65)</f>
        <v/>
      </c>
      <c r="C43" s="245" t="str">
        <f t="shared" si="0"/>
        <v/>
      </c>
      <c r="D43" s="245" t="str">
        <f>IF(COUNTIF(B$2:B43,B43)=1,B43,"")</f>
        <v/>
      </c>
      <c r="E43" s="162" t="str">
        <f>IF(Affected_Source!D65="","",Affected_Source!D65)</f>
        <v/>
      </c>
      <c r="F43" s="162"/>
      <c r="G43" s="162"/>
      <c r="H43" s="162"/>
      <c r="I43" s="162"/>
      <c r="J43" s="162"/>
      <c r="K43" s="255" t="str">
        <f>+IF(N43="","",MAX(K$1:K42)+1)</f>
        <v/>
      </c>
      <c r="L43" s="255" t="str">
        <f>IF(CMS_Identification!E65="","",CMS_Identification!E65)</f>
        <v/>
      </c>
      <c r="M43" s="245" t="str">
        <f t="shared" si="11"/>
        <v/>
      </c>
      <c r="N43" s="245" t="str">
        <f>IF(COUNTIF(L$2:L43,L43)=1,L43,"")</f>
        <v/>
      </c>
      <c r="O43" s="162"/>
      <c r="P43" s="162" t="s">
        <v>273</v>
      </c>
      <c r="Q43" s="162"/>
      <c r="R43" s="269"/>
      <c r="S43" s="162"/>
      <c r="T43" s="255" t="str">
        <f>+IF(Y43="","",MAX(T$1:T42)+1)</f>
        <v/>
      </c>
      <c r="U43" s="241" t="str">
        <f>IF(Affected_Source!B65="","",Affected_Source!B65)</f>
        <v/>
      </c>
      <c r="V43" s="241" t="str">
        <f>IF(Affected_Source!D65="","",Affected_Source!D65)</f>
        <v/>
      </c>
      <c r="W43" s="241" t="str">
        <f>IF(Affected_Source!E65="","",Affected_Source!E65)</f>
        <v/>
      </c>
      <c r="X43" s="241" t="str">
        <f t="shared" si="2"/>
        <v/>
      </c>
      <c r="Y43" s="244" t="str">
        <f>IF(COUNTIF(X$2:X43,X43)=1,X43,"")</f>
        <v/>
      </c>
      <c r="Z43" s="241" t="str">
        <f t="shared" si="12"/>
        <v xml:space="preserve"> </v>
      </c>
      <c r="AA43" s="255" t="str">
        <f t="shared" si="3"/>
        <v/>
      </c>
      <c r="AB43" s="255" t="str">
        <f t="shared" si="4"/>
        <v/>
      </c>
      <c r="AC43" s="241" t="str">
        <f t="shared" si="13"/>
        <v/>
      </c>
      <c r="AD43" s="248"/>
      <c r="AE43" s="257" t="str">
        <f>+IF(AJ43="","",MAX(AE$1:AE42)+1)</f>
        <v/>
      </c>
      <c r="AF43" s="257" t="str">
        <f>IF(CMS_Inoperative_OoC!B65="","",CMS_Inoperative_OoC!B65)</f>
        <v/>
      </c>
      <c r="AG43" s="257" t="str">
        <f>IF(CMS_Inoperative_OoC!C65="","",CMS_Inoperative_OoC!C65)</f>
        <v/>
      </c>
      <c r="AH43" s="257" t="str">
        <f>IF(CMS_Inoperative_OoC!D65="","",CMS_Inoperative_OoC!D65)</f>
        <v/>
      </c>
      <c r="AI43" s="257" t="str">
        <f t="shared" si="14"/>
        <v/>
      </c>
      <c r="AJ43" s="258" t="str">
        <f>IF(COUNTIF(AI$2:AI43,AI43)=1,AI43,"")</f>
        <v/>
      </c>
      <c r="AK43" s="257" t="str">
        <f t="shared" si="5"/>
        <v/>
      </c>
      <c r="AL43" s="257" t="str">
        <f t="shared" si="6"/>
        <v/>
      </c>
      <c r="AM43" s="257" t="str">
        <f t="shared" si="7"/>
        <v/>
      </c>
      <c r="AN43" s="251" t="str">
        <f t="shared" si="15"/>
        <v/>
      </c>
      <c r="AO43" s="162"/>
      <c r="AP43" s="255" t="s">
        <v>83</v>
      </c>
      <c r="AQ43" s="162"/>
      <c r="AR43" s="257" t="str">
        <f>+IF(AW43="","",MAX(AR$1:AR42)+1)</f>
        <v/>
      </c>
      <c r="AS43" s="257" t="str">
        <f>IF(Limit_Deviation_Detail!B65="","",Limit_Deviation_Detail!B65)</f>
        <v/>
      </c>
      <c r="AT43" s="257" t="str">
        <f>IF(Limit_Deviation_Detail!C65="","",Limit_Deviation_Detail!C65)</f>
        <v/>
      </c>
      <c r="AU43" s="252" t="str">
        <f>IF(Limit_Deviation_Detail!F65="","",Limit_Deviation_Detail!F65)</f>
        <v/>
      </c>
      <c r="AV43" s="257" t="str">
        <f t="shared" si="16"/>
        <v/>
      </c>
      <c r="AW43" s="258" t="str">
        <f>IF(COUNTIF(AV$2:AV43,AV43)=1,AV43,"")</f>
        <v/>
      </c>
      <c r="AX43" s="257" t="str">
        <f t="shared" si="8"/>
        <v/>
      </c>
      <c r="AY43" s="257" t="str">
        <f t="shared" si="9"/>
        <v/>
      </c>
      <c r="AZ43" s="257" t="str">
        <f t="shared" si="10"/>
        <v/>
      </c>
      <c r="BA43" s="254" t="str">
        <f t="shared" si="17"/>
        <v/>
      </c>
      <c r="BB43" s="162"/>
      <c r="BC43" s="255" t="str">
        <f>+IF(BI43="","",MAX(BC$1:BC42)+1)</f>
        <v/>
      </c>
      <c r="BD43" s="241" t="str">
        <f>IF(CMS_Identification!B65="","",CMS_Identification!B65)</f>
        <v/>
      </c>
      <c r="BE43" s="241" t="str">
        <f>IF(CMS_Identification!C65="","",CMS_Identification!C65)</f>
        <v/>
      </c>
      <c r="BF43" s="241" t="str">
        <f>IF(CMS_Identification!E65="","",CMS_Identification!E65)</f>
        <v/>
      </c>
      <c r="BG43" s="241" t="str">
        <f>IF(Affected_Source!AL65="","",Affected_Source!AL65)</f>
        <v/>
      </c>
      <c r="BH43" s="241" t="str">
        <f t="shared" si="18"/>
        <v/>
      </c>
      <c r="BI43" s="244" t="str">
        <f>IF(COUNTIF(BH$2:BH43,BH43)=1,BH43,"")</f>
        <v/>
      </c>
      <c r="BJ43" s="241" t="str">
        <f t="shared" si="19"/>
        <v xml:space="preserve">  </v>
      </c>
      <c r="BK43" s="241" t="str">
        <f t="shared" si="20"/>
        <v/>
      </c>
      <c r="BL43" s="241" t="str">
        <f t="shared" si="21"/>
        <v/>
      </c>
      <c r="BM43" s="241" t="str">
        <f t="shared" si="22"/>
        <v/>
      </c>
    </row>
    <row r="44" spans="1:65" ht="16.5" x14ac:dyDescent="0.45">
      <c r="A44" s="259" t="str">
        <f>+IF(D44="","",MAX(A$1:A43)+1)</f>
        <v/>
      </c>
      <c r="B44" s="242" t="str">
        <f>IF(Affected_Source!C66="","",Affected_Source!C66)</f>
        <v/>
      </c>
      <c r="C44" s="260" t="str">
        <f t="shared" si="0"/>
        <v/>
      </c>
      <c r="D44" s="260" t="str">
        <f>IF(COUNTIF(B$2:B44,B44)=1,B44,"")</f>
        <v/>
      </c>
      <c r="E44" s="162" t="str">
        <f>IF(Affected_Source!D66="","",Affected_Source!D66)</f>
        <v/>
      </c>
      <c r="F44" s="162"/>
      <c r="G44" s="162"/>
      <c r="H44" s="162"/>
      <c r="I44" s="162"/>
      <c r="J44" s="162"/>
      <c r="K44" s="259" t="str">
        <f>+IF(N44="","",MAX(K$1:K43)+1)</f>
        <v/>
      </c>
      <c r="L44" s="259" t="str">
        <f>IF(CMS_Identification!E66="","",CMS_Identification!E66)</f>
        <v/>
      </c>
      <c r="M44" s="260" t="str">
        <f t="shared" si="11"/>
        <v/>
      </c>
      <c r="N44" s="260" t="str">
        <f>IF(COUNTIF(L$2:L44,L44)=1,L44,"")</f>
        <v/>
      </c>
      <c r="O44" s="162"/>
      <c r="P44" s="162" t="s">
        <v>274</v>
      </c>
      <c r="Q44" s="162"/>
      <c r="R44" s="269"/>
      <c r="S44" s="162"/>
      <c r="T44" s="259" t="str">
        <f>+IF(Y44="","",MAX(T$1:T43)+1)</f>
        <v/>
      </c>
      <c r="U44" s="241" t="str">
        <f>IF(Affected_Source!B66="","",Affected_Source!B66)</f>
        <v/>
      </c>
      <c r="V44" s="241" t="str">
        <f>IF(Affected_Source!D66="","",Affected_Source!D66)</f>
        <v/>
      </c>
      <c r="W44" s="241" t="str">
        <f>IF(Affected_Source!E66="","",Affected_Source!E66)</f>
        <v/>
      </c>
      <c r="X44" s="241" t="str">
        <f t="shared" si="2"/>
        <v/>
      </c>
      <c r="Y44" s="244" t="str">
        <f>IF(COUNTIF(X$2:X44,X44)=1,X44,"")</f>
        <v/>
      </c>
      <c r="Z44" s="241" t="str">
        <f t="shared" si="12"/>
        <v xml:space="preserve"> </v>
      </c>
      <c r="AA44" s="259" t="str">
        <f t="shared" si="3"/>
        <v/>
      </c>
      <c r="AB44" s="259" t="str">
        <f t="shared" si="4"/>
        <v/>
      </c>
      <c r="AC44" s="241" t="str">
        <f t="shared" si="13"/>
        <v/>
      </c>
      <c r="AD44" s="248"/>
      <c r="AE44" s="261" t="str">
        <f>+IF(AJ44="","",MAX(AE$1:AE43)+1)</f>
        <v/>
      </c>
      <c r="AF44" s="261" t="str">
        <f>IF(CMS_Inoperative_OoC!B66="","",CMS_Inoperative_OoC!B66)</f>
        <v/>
      </c>
      <c r="AG44" s="261" t="str">
        <f>IF(CMS_Inoperative_OoC!C66="","",CMS_Inoperative_OoC!C66)</f>
        <v/>
      </c>
      <c r="AH44" s="261" t="str">
        <f>IF(CMS_Inoperative_OoC!D66="","",CMS_Inoperative_OoC!D66)</f>
        <v/>
      </c>
      <c r="AI44" s="261" t="str">
        <f t="shared" si="14"/>
        <v/>
      </c>
      <c r="AJ44" s="262" t="str">
        <f>IF(COUNTIF(AI$2:AI44,AI44)=1,AI44,"")</f>
        <v/>
      </c>
      <c r="AK44" s="261" t="str">
        <f t="shared" si="5"/>
        <v/>
      </c>
      <c r="AL44" s="261" t="str">
        <f t="shared" si="6"/>
        <v/>
      </c>
      <c r="AM44" s="261" t="str">
        <f t="shared" si="7"/>
        <v/>
      </c>
      <c r="AN44" s="251" t="str">
        <f t="shared" si="15"/>
        <v/>
      </c>
      <c r="AO44" s="162"/>
      <c r="AP44" s="259" t="s">
        <v>84</v>
      </c>
      <c r="AQ44" s="162"/>
      <c r="AR44" s="263" t="str">
        <f>+IF(AW44="","",MAX(AR$1:AR43)+1)</f>
        <v/>
      </c>
      <c r="AS44" s="263" t="str">
        <f>IF(Limit_Deviation_Detail!B66="","",Limit_Deviation_Detail!B66)</f>
        <v/>
      </c>
      <c r="AT44" s="263" t="str">
        <f>IF(Limit_Deviation_Detail!C66="","",Limit_Deviation_Detail!C66)</f>
        <v/>
      </c>
      <c r="AU44" s="252" t="str">
        <f>IF(Limit_Deviation_Detail!F66="","",Limit_Deviation_Detail!F66)</f>
        <v/>
      </c>
      <c r="AV44" s="263" t="str">
        <f t="shared" si="16"/>
        <v/>
      </c>
      <c r="AW44" s="264" t="str">
        <f>IF(COUNTIF(AV$2:AV44,AV44)=1,AV44,"")</f>
        <v/>
      </c>
      <c r="AX44" s="263" t="str">
        <f t="shared" si="8"/>
        <v/>
      </c>
      <c r="AY44" s="263" t="str">
        <f t="shared" si="9"/>
        <v/>
      </c>
      <c r="AZ44" s="263" t="str">
        <f t="shared" si="10"/>
        <v/>
      </c>
      <c r="BA44" s="254" t="str">
        <f t="shared" si="17"/>
        <v/>
      </c>
      <c r="BB44" s="162"/>
      <c r="BC44" s="259" t="str">
        <f>+IF(BI44="","",MAX(BC$1:BC43)+1)</f>
        <v/>
      </c>
      <c r="BD44" s="241" t="str">
        <f>IF(CMS_Identification!B66="","",CMS_Identification!B66)</f>
        <v/>
      </c>
      <c r="BE44" s="241" t="str">
        <f>IF(CMS_Identification!C66="","",CMS_Identification!C66)</f>
        <v/>
      </c>
      <c r="BF44" s="241" t="str">
        <f>IF(CMS_Identification!E66="","",CMS_Identification!E66)</f>
        <v/>
      </c>
      <c r="BG44" s="241" t="str">
        <f>IF(Affected_Source!AL66="","",Affected_Source!AL66)</f>
        <v/>
      </c>
      <c r="BH44" s="241" t="str">
        <f t="shared" si="18"/>
        <v/>
      </c>
      <c r="BI44" s="244" t="str">
        <f>IF(COUNTIF(BH$2:BH44,BH44)=1,BH44,"")</f>
        <v/>
      </c>
      <c r="BJ44" s="241" t="str">
        <f t="shared" si="19"/>
        <v xml:space="preserve">  </v>
      </c>
      <c r="BK44" s="241" t="str">
        <f t="shared" si="20"/>
        <v/>
      </c>
      <c r="BL44" s="241" t="str">
        <f t="shared" si="21"/>
        <v/>
      </c>
      <c r="BM44" s="241" t="str">
        <f t="shared" si="22"/>
        <v/>
      </c>
    </row>
    <row r="45" spans="1:65" ht="16.5" x14ac:dyDescent="0.45">
      <c r="A45" s="255" t="str">
        <f>+IF(D45="","",MAX(A$1:A44)+1)</f>
        <v/>
      </c>
      <c r="B45" s="242" t="str">
        <f>IF(Affected_Source!C67="","",Affected_Source!C67)</f>
        <v/>
      </c>
      <c r="C45" s="245" t="str">
        <f t="shared" si="0"/>
        <v/>
      </c>
      <c r="D45" s="245" t="str">
        <f>IF(COUNTIF(B$2:B45,B45)=1,B45,"")</f>
        <v/>
      </c>
      <c r="E45" s="162" t="str">
        <f>IF(Affected_Source!D67="","",Affected_Source!D67)</f>
        <v/>
      </c>
      <c r="F45" s="162"/>
      <c r="G45" s="162"/>
      <c r="H45" s="162"/>
      <c r="I45" s="162"/>
      <c r="J45" s="162"/>
      <c r="K45" s="255" t="str">
        <f>+IF(N45="","",MAX(K$1:K44)+1)</f>
        <v/>
      </c>
      <c r="L45" s="255" t="str">
        <f>IF(CMS_Identification!E67="","",CMS_Identification!E67)</f>
        <v/>
      </c>
      <c r="M45" s="245" t="str">
        <f t="shared" si="11"/>
        <v/>
      </c>
      <c r="N45" s="245" t="str">
        <f>IF(COUNTIF(L$2:L45,L45)=1,L45,"")</f>
        <v/>
      </c>
      <c r="O45" s="162"/>
      <c r="P45" s="162" t="s">
        <v>275</v>
      </c>
      <c r="Q45" s="162"/>
      <c r="R45" s="269"/>
      <c r="S45" s="162"/>
      <c r="T45" s="255" t="str">
        <f>+IF(Y45="","",MAX(T$1:T44)+1)</f>
        <v/>
      </c>
      <c r="U45" s="241" t="str">
        <f>IF(Affected_Source!B67="","",Affected_Source!B67)</f>
        <v/>
      </c>
      <c r="V45" s="241" t="str">
        <f>IF(Affected_Source!D67="","",Affected_Source!D67)</f>
        <v/>
      </c>
      <c r="W45" s="241" t="str">
        <f>IF(Affected_Source!E67="","",Affected_Source!E67)</f>
        <v/>
      </c>
      <c r="X45" s="241" t="str">
        <f t="shared" si="2"/>
        <v/>
      </c>
      <c r="Y45" s="244" t="str">
        <f>IF(COUNTIF(X$2:X45,X45)=1,X45,"")</f>
        <v/>
      </c>
      <c r="Z45" s="241" t="str">
        <f t="shared" si="12"/>
        <v xml:space="preserve"> </v>
      </c>
      <c r="AA45" s="255" t="str">
        <f t="shared" si="3"/>
        <v/>
      </c>
      <c r="AB45" s="255" t="str">
        <f t="shared" si="4"/>
        <v/>
      </c>
      <c r="AC45" s="241" t="str">
        <f t="shared" si="13"/>
        <v/>
      </c>
      <c r="AD45" s="248"/>
      <c r="AE45" s="257" t="str">
        <f>+IF(AJ45="","",MAX(AE$1:AE44)+1)</f>
        <v/>
      </c>
      <c r="AF45" s="257" t="str">
        <f>IF(CMS_Inoperative_OoC!B67="","",CMS_Inoperative_OoC!B67)</f>
        <v/>
      </c>
      <c r="AG45" s="257" t="str">
        <f>IF(CMS_Inoperative_OoC!C67="","",CMS_Inoperative_OoC!C67)</f>
        <v/>
      </c>
      <c r="AH45" s="257" t="str">
        <f>IF(CMS_Inoperative_OoC!D67="","",CMS_Inoperative_OoC!D67)</f>
        <v/>
      </c>
      <c r="AI45" s="257" t="str">
        <f t="shared" si="14"/>
        <v/>
      </c>
      <c r="AJ45" s="258" t="str">
        <f>IF(COUNTIF(AI$2:AI45,AI45)=1,AI45,"")</f>
        <v/>
      </c>
      <c r="AK45" s="257" t="str">
        <f t="shared" si="5"/>
        <v/>
      </c>
      <c r="AL45" s="257" t="str">
        <f t="shared" si="6"/>
        <v/>
      </c>
      <c r="AM45" s="257" t="str">
        <f t="shared" si="7"/>
        <v/>
      </c>
      <c r="AN45" s="251" t="str">
        <f t="shared" si="15"/>
        <v/>
      </c>
      <c r="AO45" s="162"/>
      <c r="AP45" s="255" t="s">
        <v>85</v>
      </c>
      <c r="AQ45" s="162"/>
      <c r="AR45" s="257" t="str">
        <f>+IF(AW45="","",MAX(AR$1:AR44)+1)</f>
        <v/>
      </c>
      <c r="AS45" s="257" t="str">
        <f>IF(Limit_Deviation_Detail!B67="","",Limit_Deviation_Detail!B67)</f>
        <v/>
      </c>
      <c r="AT45" s="257" t="str">
        <f>IF(Limit_Deviation_Detail!C67="","",Limit_Deviation_Detail!C67)</f>
        <v/>
      </c>
      <c r="AU45" s="252" t="str">
        <f>IF(Limit_Deviation_Detail!F67="","",Limit_Deviation_Detail!F67)</f>
        <v/>
      </c>
      <c r="AV45" s="257" t="str">
        <f t="shared" si="16"/>
        <v/>
      </c>
      <c r="AW45" s="258" t="str">
        <f>IF(COUNTIF(AV$2:AV45,AV45)=1,AV45,"")</f>
        <v/>
      </c>
      <c r="AX45" s="257" t="str">
        <f t="shared" si="8"/>
        <v/>
      </c>
      <c r="AY45" s="257" t="str">
        <f t="shared" si="9"/>
        <v/>
      </c>
      <c r="AZ45" s="257" t="str">
        <f t="shared" si="10"/>
        <v/>
      </c>
      <c r="BA45" s="254" t="str">
        <f t="shared" si="17"/>
        <v/>
      </c>
      <c r="BB45" s="162"/>
      <c r="BC45" s="255" t="str">
        <f>+IF(BI45="","",MAX(BC$1:BC44)+1)</f>
        <v/>
      </c>
      <c r="BD45" s="241" t="str">
        <f>IF(CMS_Identification!B67="","",CMS_Identification!B67)</f>
        <v/>
      </c>
      <c r="BE45" s="241" t="str">
        <f>IF(CMS_Identification!C67="","",CMS_Identification!C67)</f>
        <v/>
      </c>
      <c r="BF45" s="241" t="str">
        <f>IF(CMS_Identification!E67="","",CMS_Identification!E67)</f>
        <v/>
      </c>
      <c r="BG45" s="241" t="str">
        <f>IF(Affected_Source!AL67="","",Affected_Source!AL67)</f>
        <v/>
      </c>
      <c r="BH45" s="241" t="str">
        <f t="shared" si="18"/>
        <v/>
      </c>
      <c r="BI45" s="244" t="str">
        <f>IF(COUNTIF(BH$2:BH45,BH45)=1,BH45,"")</f>
        <v/>
      </c>
      <c r="BJ45" s="241" t="str">
        <f t="shared" si="19"/>
        <v xml:space="preserve">  </v>
      </c>
      <c r="BK45" s="241" t="str">
        <f t="shared" si="20"/>
        <v/>
      </c>
      <c r="BL45" s="241" t="str">
        <f t="shared" si="21"/>
        <v/>
      </c>
      <c r="BM45" s="241" t="str">
        <f t="shared" si="22"/>
        <v/>
      </c>
    </row>
    <row r="46" spans="1:65" ht="16.5" x14ac:dyDescent="0.45">
      <c r="A46" s="259" t="str">
        <f>+IF(D46="","",MAX(A$1:A45)+1)</f>
        <v/>
      </c>
      <c r="B46" s="242" t="str">
        <f>IF(Affected_Source!C68="","",Affected_Source!C68)</f>
        <v/>
      </c>
      <c r="C46" s="260" t="str">
        <f t="shared" si="0"/>
        <v/>
      </c>
      <c r="D46" s="260" t="str">
        <f>IF(COUNTIF(B$2:B46,B46)=1,B46,"")</f>
        <v/>
      </c>
      <c r="E46" s="162" t="str">
        <f>IF(Affected_Source!D68="","",Affected_Source!D68)</f>
        <v/>
      </c>
      <c r="F46" s="162"/>
      <c r="G46" s="162"/>
      <c r="H46" s="162"/>
      <c r="I46" s="162"/>
      <c r="J46" s="162"/>
      <c r="K46" s="259" t="str">
        <f>+IF(N46="","",MAX(K$1:K45)+1)</f>
        <v/>
      </c>
      <c r="L46" s="259" t="str">
        <f>IF(CMS_Identification!E68="","",CMS_Identification!E68)</f>
        <v/>
      </c>
      <c r="M46" s="260" t="str">
        <f t="shared" si="11"/>
        <v/>
      </c>
      <c r="N46" s="260" t="str">
        <f>IF(COUNTIF(L$2:L46,L46)=1,L46,"")</f>
        <v/>
      </c>
      <c r="O46" s="162"/>
      <c r="P46" s="162" t="s">
        <v>278</v>
      </c>
      <c r="Q46" s="162"/>
      <c r="R46" s="269"/>
      <c r="S46" s="162"/>
      <c r="T46" s="259" t="str">
        <f>+IF(Y46="","",MAX(T$1:T45)+1)</f>
        <v/>
      </c>
      <c r="U46" s="241" t="str">
        <f>IF(Affected_Source!B68="","",Affected_Source!B68)</f>
        <v/>
      </c>
      <c r="V46" s="241" t="str">
        <f>IF(Affected_Source!D68="","",Affected_Source!D68)</f>
        <v/>
      </c>
      <c r="W46" s="241" t="str">
        <f>IF(Affected_Source!E68="","",Affected_Source!E68)</f>
        <v/>
      </c>
      <c r="X46" s="241" t="str">
        <f t="shared" si="2"/>
        <v/>
      </c>
      <c r="Y46" s="244" t="str">
        <f>IF(COUNTIF(X$2:X46,X46)=1,X46,"")</f>
        <v/>
      </c>
      <c r="Z46" s="241" t="str">
        <f t="shared" si="12"/>
        <v xml:space="preserve"> </v>
      </c>
      <c r="AA46" s="259" t="str">
        <f t="shared" si="3"/>
        <v/>
      </c>
      <c r="AB46" s="259" t="str">
        <f t="shared" si="4"/>
        <v/>
      </c>
      <c r="AC46" s="241" t="str">
        <f t="shared" si="13"/>
        <v/>
      </c>
      <c r="AD46" s="248"/>
      <c r="AE46" s="261" t="str">
        <f>+IF(AJ46="","",MAX(AE$1:AE45)+1)</f>
        <v/>
      </c>
      <c r="AF46" s="261" t="str">
        <f>IF(CMS_Inoperative_OoC!B68="","",CMS_Inoperative_OoC!B68)</f>
        <v/>
      </c>
      <c r="AG46" s="261" t="str">
        <f>IF(CMS_Inoperative_OoC!C68="","",CMS_Inoperative_OoC!C68)</f>
        <v/>
      </c>
      <c r="AH46" s="261" t="str">
        <f>IF(CMS_Inoperative_OoC!D68="","",CMS_Inoperative_OoC!D68)</f>
        <v/>
      </c>
      <c r="AI46" s="261" t="str">
        <f t="shared" si="14"/>
        <v/>
      </c>
      <c r="AJ46" s="262" t="str">
        <f>IF(COUNTIF(AI$2:AI46,AI46)=1,AI46,"")</f>
        <v/>
      </c>
      <c r="AK46" s="261" t="str">
        <f t="shared" si="5"/>
        <v/>
      </c>
      <c r="AL46" s="261" t="str">
        <f t="shared" si="6"/>
        <v/>
      </c>
      <c r="AM46" s="261" t="str">
        <f t="shared" si="7"/>
        <v/>
      </c>
      <c r="AN46" s="251" t="str">
        <f t="shared" si="15"/>
        <v/>
      </c>
      <c r="AO46" s="162"/>
      <c r="AP46" s="259" t="s">
        <v>86</v>
      </c>
      <c r="AQ46" s="162"/>
      <c r="AR46" s="263" t="str">
        <f>+IF(AW46="","",MAX(AR$1:AR45)+1)</f>
        <v/>
      </c>
      <c r="AS46" s="263" t="str">
        <f>IF(Limit_Deviation_Detail!B68="","",Limit_Deviation_Detail!B68)</f>
        <v/>
      </c>
      <c r="AT46" s="263" t="str">
        <f>IF(Limit_Deviation_Detail!C68="","",Limit_Deviation_Detail!C68)</f>
        <v/>
      </c>
      <c r="AU46" s="252" t="str">
        <f>IF(Limit_Deviation_Detail!F68="","",Limit_Deviation_Detail!F68)</f>
        <v/>
      </c>
      <c r="AV46" s="263" t="str">
        <f t="shared" si="16"/>
        <v/>
      </c>
      <c r="AW46" s="264" t="str">
        <f>IF(COUNTIF(AV$2:AV46,AV46)=1,AV46,"")</f>
        <v/>
      </c>
      <c r="AX46" s="263" t="str">
        <f t="shared" si="8"/>
        <v/>
      </c>
      <c r="AY46" s="263" t="str">
        <f t="shared" si="9"/>
        <v/>
      </c>
      <c r="AZ46" s="263" t="str">
        <f t="shared" si="10"/>
        <v/>
      </c>
      <c r="BA46" s="254" t="str">
        <f t="shared" si="17"/>
        <v/>
      </c>
      <c r="BB46" s="162"/>
      <c r="BC46" s="259" t="str">
        <f>+IF(BI46="","",MAX(BC$1:BC45)+1)</f>
        <v/>
      </c>
      <c r="BD46" s="241" t="str">
        <f>IF(CMS_Identification!B68="","",CMS_Identification!B68)</f>
        <v/>
      </c>
      <c r="BE46" s="241" t="str">
        <f>IF(CMS_Identification!C68="","",CMS_Identification!C68)</f>
        <v/>
      </c>
      <c r="BF46" s="241" t="str">
        <f>IF(CMS_Identification!E68="","",CMS_Identification!E68)</f>
        <v/>
      </c>
      <c r="BG46" s="241" t="str">
        <f>IF(Affected_Source!AL68="","",Affected_Source!AL68)</f>
        <v/>
      </c>
      <c r="BH46" s="241" t="str">
        <f t="shared" si="18"/>
        <v/>
      </c>
      <c r="BI46" s="244" t="str">
        <f>IF(COUNTIF(BH$2:BH46,BH46)=1,BH46,"")</f>
        <v/>
      </c>
      <c r="BJ46" s="241" t="str">
        <f t="shared" si="19"/>
        <v xml:space="preserve">  </v>
      </c>
      <c r="BK46" s="241" t="str">
        <f t="shared" si="20"/>
        <v/>
      </c>
      <c r="BL46" s="241" t="str">
        <f t="shared" si="21"/>
        <v/>
      </c>
      <c r="BM46" s="241" t="str">
        <f t="shared" si="22"/>
        <v/>
      </c>
    </row>
    <row r="47" spans="1:65" ht="16.5" x14ac:dyDescent="0.45">
      <c r="A47" s="255" t="str">
        <f>+IF(D47="","",MAX(A$1:A46)+1)</f>
        <v/>
      </c>
      <c r="B47" s="242" t="str">
        <f>IF(Affected_Source!C69="","",Affected_Source!C69)</f>
        <v/>
      </c>
      <c r="C47" s="245" t="str">
        <f t="shared" si="0"/>
        <v/>
      </c>
      <c r="D47" s="245" t="str">
        <f>IF(COUNTIF(B$2:B47,B47)=1,B47,"")</f>
        <v/>
      </c>
      <c r="E47" s="162" t="str">
        <f>IF(Affected_Source!D69="","",Affected_Source!D69)</f>
        <v/>
      </c>
      <c r="F47" s="162"/>
      <c r="G47" s="162"/>
      <c r="H47" s="162"/>
      <c r="I47" s="162"/>
      <c r="J47" s="162"/>
      <c r="K47" s="255" t="str">
        <f>+IF(N47="","",MAX(K$1:K46)+1)</f>
        <v/>
      </c>
      <c r="L47" s="255" t="str">
        <f>IF(CMS_Identification!E69="","",CMS_Identification!E69)</f>
        <v/>
      </c>
      <c r="M47" s="245" t="str">
        <f t="shared" si="11"/>
        <v/>
      </c>
      <c r="N47" s="245" t="str">
        <f>IF(COUNTIF(L$2:L47,L47)=1,L47,"")</f>
        <v/>
      </c>
      <c r="O47" s="162"/>
      <c r="P47" s="162" t="s">
        <v>279</v>
      </c>
      <c r="Q47" s="162"/>
      <c r="R47" s="269"/>
      <c r="S47" s="162"/>
      <c r="T47" s="255" t="str">
        <f>+IF(Y47="","",MAX(T$1:T46)+1)</f>
        <v/>
      </c>
      <c r="U47" s="241" t="str">
        <f>IF(Affected_Source!B69="","",Affected_Source!B69)</f>
        <v/>
      </c>
      <c r="V47" s="241" t="str">
        <f>IF(Affected_Source!D69="","",Affected_Source!D69)</f>
        <v/>
      </c>
      <c r="W47" s="241" t="str">
        <f>IF(Affected_Source!E69="","",Affected_Source!E69)</f>
        <v/>
      </c>
      <c r="X47" s="241" t="str">
        <f t="shared" si="2"/>
        <v/>
      </c>
      <c r="Y47" s="244" t="str">
        <f>IF(COUNTIF(X$2:X47,X47)=1,X47,"")</f>
        <v/>
      </c>
      <c r="Z47" s="241" t="str">
        <f t="shared" si="12"/>
        <v xml:space="preserve"> </v>
      </c>
      <c r="AA47" s="255" t="str">
        <f t="shared" si="3"/>
        <v/>
      </c>
      <c r="AB47" s="255" t="str">
        <f t="shared" si="4"/>
        <v/>
      </c>
      <c r="AC47" s="241" t="str">
        <f t="shared" si="13"/>
        <v/>
      </c>
      <c r="AD47" s="248"/>
      <c r="AE47" s="257" t="str">
        <f>+IF(AJ47="","",MAX(AE$1:AE46)+1)</f>
        <v/>
      </c>
      <c r="AF47" s="257" t="str">
        <f>IF(CMS_Inoperative_OoC!B69="","",CMS_Inoperative_OoC!B69)</f>
        <v/>
      </c>
      <c r="AG47" s="257" t="str">
        <f>IF(CMS_Inoperative_OoC!C69="","",CMS_Inoperative_OoC!C69)</f>
        <v/>
      </c>
      <c r="AH47" s="257" t="str">
        <f>IF(CMS_Inoperative_OoC!D69="","",CMS_Inoperative_OoC!D69)</f>
        <v/>
      </c>
      <c r="AI47" s="257" t="str">
        <f t="shared" si="14"/>
        <v/>
      </c>
      <c r="AJ47" s="258" t="str">
        <f>IF(COUNTIF(AI$2:AI47,AI47)=1,AI47,"")</f>
        <v/>
      </c>
      <c r="AK47" s="257" t="str">
        <f t="shared" si="5"/>
        <v/>
      </c>
      <c r="AL47" s="257" t="str">
        <f t="shared" si="6"/>
        <v/>
      </c>
      <c r="AM47" s="257" t="str">
        <f t="shared" si="7"/>
        <v/>
      </c>
      <c r="AN47" s="251" t="str">
        <f t="shared" si="15"/>
        <v/>
      </c>
      <c r="AO47" s="162"/>
      <c r="AP47" s="255" t="s">
        <v>87</v>
      </c>
      <c r="AQ47" s="162"/>
      <c r="AR47" s="257" t="str">
        <f>+IF(AW47="","",MAX(AR$1:AR46)+1)</f>
        <v/>
      </c>
      <c r="AS47" s="257" t="str">
        <f>IF(Limit_Deviation_Detail!B69="","",Limit_Deviation_Detail!B69)</f>
        <v/>
      </c>
      <c r="AT47" s="257" t="str">
        <f>IF(Limit_Deviation_Detail!C69="","",Limit_Deviation_Detail!C69)</f>
        <v/>
      </c>
      <c r="AU47" s="252" t="str">
        <f>IF(Limit_Deviation_Detail!F69="","",Limit_Deviation_Detail!F69)</f>
        <v/>
      </c>
      <c r="AV47" s="257" t="str">
        <f t="shared" si="16"/>
        <v/>
      </c>
      <c r="AW47" s="258" t="str">
        <f>IF(COUNTIF(AV$2:AV47,AV47)=1,AV47,"")</f>
        <v/>
      </c>
      <c r="AX47" s="257" t="str">
        <f t="shared" si="8"/>
        <v/>
      </c>
      <c r="AY47" s="257" t="str">
        <f t="shared" si="9"/>
        <v/>
      </c>
      <c r="AZ47" s="257" t="str">
        <f t="shared" si="10"/>
        <v/>
      </c>
      <c r="BA47" s="254" t="str">
        <f t="shared" si="17"/>
        <v/>
      </c>
      <c r="BB47" s="162"/>
      <c r="BC47" s="255" t="str">
        <f>+IF(BI47="","",MAX(BC$1:BC46)+1)</f>
        <v/>
      </c>
      <c r="BD47" s="241" t="str">
        <f>IF(CMS_Identification!B69="","",CMS_Identification!B69)</f>
        <v/>
      </c>
      <c r="BE47" s="241" t="str">
        <f>IF(CMS_Identification!C69="","",CMS_Identification!C69)</f>
        <v/>
      </c>
      <c r="BF47" s="241" t="str">
        <f>IF(CMS_Identification!E69="","",CMS_Identification!E69)</f>
        <v/>
      </c>
      <c r="BG47" s="241" t="str">
        <f>IF(Affected_Source!AL69="","",Affected_Source!AL69)</f>
        <v/>
      </c>
      <c r="BH47" s="241" t="str">
        <f t="shared" si="18"/>
        <v/>
      </c>
      <c r="BI47" s="244" t="str">
        <f>IF(COUNTIF(BH$2:BH47,BH47)=1,BH47,"")</f>
        <v/>
      </c>
      <c r="BJ47" s="241" t="str">
        <f t="shared" si="19"/>
        <v xml:space="preserve">  </v>
      </c>
      <c r="BK47" s="241" t="str">
        <f t="shared" si="20"/>
        <v/>
      </c>
      <c r="BL47" s="241" t="str">
        <f t="shared" si="21"/>
        <v/>
      </c>
      <c r="BM47" s="241" t="str">
        <f t="shared" si="22"/>
        <v/>
      </c>
    </row>
    <row r="48" spans="1:65" ht="16.5" x14ac:dyDescent="0.45">
      <c r="A48" s="259" t="str">
        <f>+IF(D48="","",MAX(A$1:A47)+1)</f>
        <v/>
      </c>
      <c r="B48" s="242" t="str">
        <f>IF(Affected_Source!C70="","",Affected_Source!C70)</f>
        <v/>
      </c>
      <c r="C48" s="260" t="str">
        <f t="shared" si="0"/>
        <v/>
      </c>
      <c r="D48" s="260" t="str">
        <f>IF(COUNTIF(B$2:B48,B48)=1,B48,"")</f>
        <v/>
      </c>
      <c r="E48" s="162" t="str">
        <f>IF(Affected_Source!D70="","",Affected_Source!D70)</f>
        <v/>
      </c>
      <c r="F48" s="162"/>
      <c r="G48" s="162"/>
      <c r="H48" s="162"/>
      <c r="I48" s="162"/>
      <c r="J48" s="162"/>
      <c r="K48" s="259" t="str">
        <f>+IF(N48="","",MAX(K$1:K47)+1)</f>
        <v/>
      </c>
      <c r="L48" s="259" t="str">
        <f>IF(CMS_Identification!E70="","",CMS_Identification!E70)</f>
        <v/>
      </c>
      <c r="M48" s="260" t="str">
        <f t="shared" si="11"/>
        <v/>
      </c>
      <c r="N48" s="260" t="str">
        <f>IF(COUNTIF(L$2:L48,L48)=1,L48,"")</f>
        <v/>
      </c>
      <c r="O48" s="162"/>
      <c r="P48" s="162" t="s">
        <v>276</v>
      </c>
      <c r="Q48" s="162"/>
      <c r="R48" s="269"/>
      <c r="S48" s="162"/>
      <c r="T48" s="259" t="str">
        <f>+IF(Y48="","",MAX(T$1:T47)+1)</f>
        <v/>
      </c>
      <c r="U48" s="241" t="str">
        <f>IF(Affected_Source!B70="","",Affected_Source!B70)</f>
        <v/>
      </c>
      <c r="V48" s="241" t="str">
        <f>IF(Affected_Source!D70="","",Affected_Source!D70)</f>
        <v/>
      </c>
      <c r="W48" s="241" t="str">
        <f>IF(Affected_Source!E70="","",Affected_Source!E70)</f>
        <v/>
      </c>
      <c r="X48" s="241" t="str">
        <f t="shared" si="2"/>
        <v/>
      </c>
      <c r="Y48" s="244" t="str">
        <f>IF(COUNTIF(X$2:X48,X48)=1,X48,"")</f>
        <v/>
      </c>
      <c r="Z48" s="241" t="str">
        <f t="shared" si="12"/>
        <v xml:space="preserve"> </v>
      </c>
      <c r="AA48" s="259" t="str">
        <f t="shared" si="3"/>
        <v/>
      </c>
      <c r="AB48" s="259" t="str">
        <f t="shared" si="4"/>
        <v/>
      </c>
      <c r="AC48" s="241" t="str">
        <f t="shared" si="13"/>
        <v/>
      </c>
      <c r="AD48" s="248"/>
      <c r="AE48" s="261" t="str">
        <f>+IF(AJ48="","",MAX(AE$1:AE47)+1)</f>
        <v/>
      </c>
      <c r="AF48" s="261" t="str">
        <f>IF(CMS_Inoperative_OoC!B70="","",CMS_Inoperative_OoC!B70)</f>
        <v/>
      </c>
      <c r="AG48" s="261" t="str">
        <f>IF(CMS_Inoperative_OoC!C70="","",CMS_Inoperative_OoC!C70)</f>
        <v/>
      </c>
      <c r="AH48" s="261" t="str">
        <f>IF(CMS_Inoperative_OoC!D70="","",CMS_Inoperative_OoC!D70)</f>
        <v/>
      </c>
      <c r="AI48" s="261" t="str">
        <f t="shared" si="14"/>
        <v/>
      </c>
      <c r="AJ48" s="262" t="str">
        <f>IF(COUNTIF(AI$2:AI48,AI48)=1,AI48,"")</f>
        <v/>
      </c>
      <c r="AK48" s="261" t="str">
        <f t="shared" si="5"/>
        <v/>
      </c>
      <c r="AL48" s="261" t="str">
        <f t="shared" si="6"/>
        <v/>
      </c>
      <c r="AM48" s="261" t="str">
        <f t="shared" si="7"/>
        <v/>
      </c>
      <c r="AN48" s="251" t="str">
        <f t="shared" si="15"/>
        <v/>
      </c>
      <c r="AO48" s="162"/>
      <c r="AP48" s="259" t="s">
        <v>88</v>
      </c>
      <c r="AQ48" s="162"/>
      <c r="AR48" s="263" t="str">
        <f>+IF(AW48="","",MAX(AR$1:AR47)+1)</f>
        <v/>
      </c>
      <c r="AS48" s="263" t="str">
        <f>IF(Limit_Deviation_Detail!B70="","",Limit_Deviation_Detail!B70)</f>
        <v/>
      </c>
      <c r="AT48" s="263" t="str">
        <f>IF(Limit_Deviation_Detail!C70="","",Limit_Deviation_Detail!C70)</f>
        <v/>
      </c>
      <c r="AU48" s="252" t="str">
        <f>IF(Limit_Deviation_Detail!F70="","",Limit_Deviation_Detail!F70)</f>
        <v/>
      </c>
      <c r="AV48" s="263" t="str">
        <f t="shared" si="16"/>
        <v/>
      </c>
      <c r="AW48" s="264" t="str">
        <f>IF(COUNTIF(AV$2:AV48,AV48)=1,AV48,"")</f>
        <v/>
      </c>
      <c r="AX48" s="263" t="str">
        <f t="shared" si="8"/>
        <v/>
      </c>
      <c r="AY48" s="263" t="str">
        <f t="shared" si="9"/>
        <v/>
      </c>
      <c r="AZ48" s="263" t="str">
        <f t="shared" si="10"/>
        <v/>
      </c>
      <c r="BA48" s="254" t="str">
        <f t="shared" si="17"/>
        <v/>
      </c>
      <c r="BB48" s="162"/>
      <c r="BC48" s="259" t="str">
        <f>+IF(BI48="","",MAX(BC$1:BC47)+1)</f>
        <v/>
      </c>
      <c r="BD48" s="241" t="str">
        <f>IF(CMS_Identification!B70="","",CMS_Identification!B70)</f>
        <v/>
      </c>
      <c r="BE48" s="241" t="str">
        <f>IF(CMS_Identification!C70="","",CMS_Identification!C70)</f>
        <v/>
      </c>
      <c r="BF48" s="241" t="str">
        <f>IF(CMS_Identification!E70="","",CMS_Identification!E70)</f>
        <v/>
      </c>
      <c r="BG48" s="241" t="str">
        <f>IF(Affected_Source!AL70="","",Affected_Source!AL70)</f>
        <v/>
      </c>
      <c r="BH48" s="241" t="str">
        <f t="shared" si="18"/>
        <v/>
      </c>
      <c r="BI48" s="244" t="str">
        <f>IF(COUNTIF(BH$2:BH48,BH48)=1,BH48,"")</f>
        <v/>
      </c>
      <c r="BJ48" s="241" t="str">
        <f t="shared" si="19"/>
        <v xml:space="preserve">  </v>
      </c>
      <c r="BK48" s="241" t="str">
        <f t="shared" si="20"/>
        <v/>
      </c>
      <c r="BL48" s="241" t="str">
        <f t="shared" si="21"/>
        <v/>
      </c>
      <c r="BM48" s="241" t="str">
        <f t="shared" si="22"/>
        <v/>
      </c>
    </row>
    <row r="49" spans="1:65" ht="16.5" x14ac:dyDescent="0.45">
      <c r="A49" s="255" t="str">
        <f>+IF(D49="","",MAX(A$1:A48)+1)</f>
        <v/>
      </c>
      <c r="B49" s="242" t="str">
        <f>IF(Affected_Source!C71="","",Affected_Source!C71)</f>
        <v/>
      </c>
      <c r="C49" s="245" t="str">
        <f t="shared" si="0"/>
        <v/>
      </c>
      <c r="D49" s="245" t="str">
        <f>IF(COUNTIF(B$2:B49,B49)=1,B49,"")</f>
        <v/>
      </c>
      <c r="E49" s="162" t="str">
        <f>IF(Affected_Source!D71="","",Affected_Source!D71)</f>
        <v/>
      </c>
      <c r="F49" s="162"/>
      <c r="G49" s="162"/>
      <c r="H49" s="162"/>
      <c r="I49" s="162"/>
      <c r="J49" s="162"/>
      <c r="K49" s="255" t="str">
        <f>+IF(N49="","",MAX(K$1:K48)+1)</f>
        <v/>
      </c>
      <c r="L49" s="255" t="str">
        <f>IF(CMS_Identification!E71="","",CMS_Identification!E71)</f>
        <v/>
      </c>
      <c r="M49" s="245" t="str">
        <f t="shared" si="11"/>
        <v/>
      </c>
      <c r="N49" s="245" t="str">
        <f>IF(COUNTIF(L$2:L49,L49)=1,L49,"")</f>
        <v/>
      </c>
      <c r="O49" s="162"/>
      <c r="P49" s="162" t="s">
        <v>277</v>
      </c>
      <c r="Q49" s="162"/>
      <c r="R49" s="269"/>
      <c r="S49" s="162"/>
      <c r="T49" s="255" t="str">
        <f>+IF(Y49="","",MAX(T$1:T48)+1)</f>
        <v/>
      </c>
      <c r="U49" s="241" t="str">
        <f>IF(Affected_Source!B71="","",Affected_Source!B71)</f>
        <v/>
      </c>
      <c r="V49" s="241" t="str">
        <f>IF(Affected_Source!D71="","",Affected_Source!D71)</f>
        <v/>
      </c>
      <c r="W49" s="241" t="str">
        <f>IF(Affected_Source!E71="","",Affected_Source!E71)</f>
        <v/>
      </c>
      <c r="X49" s="241" t="str">
        <f t="shared" si="2"/>
        <v/>
      </c>
      <c r="Y49" s="244" t="str">
        <f>IF(COUNTIF(X$2:X49,X49)=1,X49,"")</f>
        <v/>
      </c>
      <c r="Z49" s="241" t="str">
        <f t="shared" si="12"/>
        <v xml:space="preserve"> </v>
      </c>
      <c r="AA49" s="255" t="str">
        <f t="shared" si="3"/>
        <v/>
      </c>
      <c r="AB49" s="255" t="str">
        <f t="shared" si="4"/>
        <v/>
      </c>
      <c r="AC49" s="241" t="str">
        <f t="shared" si="13"/>
        <v/>
      </c>
      <c r="AD49" s="248"/>
      <c r="AE49" s="257" t="str">
        <f>+IF(AJ49="","",MAX(AE$1:AE48)+1)</f>
        <v/>
      </c>
      <c r="AF49" s="257" t="str">
        <f>IF(CMS_Inoperative_OoC!B71="","",CMS_Inoperative_OoC!B71)</f>
        <v/>
      </c>
      <c r="AG49" s="257" t="str">
        <f>IF(CMS_Inoperative_OoC!C71="","",CMS_Inoperative_OoC!C71)</f>
        <v/>
      </c>
      <c r="AH49" s="257" t="str">
        <f>IF(CMS_Inoperative_OoC!D71="","",CMS_Inoperative_OoC!D71)</f>
        <v/>
      </c>
      <c r="AI49" s="257" t="str">
        <f t="shared" si="14"/>
        <v/>
      </c>
      <c r="AJ49" s="258" t="str">
        <f>IF(COUNTIF(AI$2:AI49,AI49)=1,AI49,"")</f>
        <v/>
      </c>
      <c r="AK49" s="257" t="str">
        <f t="shared" si="5"/>
        <v/>
      </c>
      <c r="AL49" s="257" t="str">
        <f t="shared" si="6"/>
        <v/>
      </c>
      <c r="AM49" s="257" t="str">
        <f t="shared" si="7"/>
        <v/>
      </c>
      <c r="AN49" s="251" t="str">
        <f t="shared" si="15"/>
        <v/>
      </c>
      <c r="AO49" s="162"/>
      <c r="AP49" s="255" t="s">
        <v>89</v>
      </c>
      <c r="AQ49" s="162"/>
      <c r="AR49" s="257" t="str">
        <f>+IF(AW49="","",MAX(AR$1:AR48)+1)</f>
        <v/>
      </c>
      <c r="AS49" s="257" t="str">
        <f>IF(Limit_Deviation_Detail!B71="","",Limit_Deviation_Detail!B71)</f>
        <v/>
      </c>
      <c r="AT49" s="257" t="str">
        <f>IF(Limit_Deviation_Detail!C71="","",Limit_Deviation_Detail!C71)</f>
        <v/>
      </c>
      <c r="AU49" s="252" t="str">
        <f>IF(Limit_Deviation_Detail!F71="","",Limit_Deviation_Detail!F71)</f>
        <v/>
      </c>
      <c r="AV49" s="257" t="str">
        <f t="shared" si="16"/>
        <v/>
      </c>
      <c r="AW49" s="258" t="str">
        <f>IF(COUNTIF(AV$2:AV49,AV49)=1,AV49,"")</f>
        <v/>
      </c>
      <c r="AX49" s="257" t="str">
        <f t="shared" si="8"/>
        <v/>
      </c>
      <c r="AY49" s="257" t="str">
        <f t="shared" si="9"/>
        <v/>
      </c>
      <c r="AZ49" s="257" t="str">
        <f t="shared" si="10"/>
        <v/>
      </c>
      <c r="BA49" s="254" t="str">
        <f t="shared" si="17"/>
        <v/>
      </c>
      <c r="BB49" s="162"/>
      <c r="BC49" s="255" t="str">
        <f>+IF(BI49="","",MAX(BC$1:BC48)+1)</f>
        <v/>
      </c>
      <c r="BD49" s="241" t="str">
        <f>IF(CMS_Identification!B71="","",CMS_Identification!B71)</f>
        <v/>
      </c>
      <c r="BE49" s="241" t="str">
        <f>IF(CMS_Identification!C71="","",CMS_Identification!C71)</f>
        <v/>
      </c>
      <c r="BF49" s="241" t="str">
        <f>IF(CMS_Identification!E71="","",CMS_Identification!E71)</f>
        <v/>
      </c>
      <c r="BG49" s="241" t="str">
        <f>IF(Affected_Source!AL71="","",Affected_Source!AL71)</f>
        <v/>
      </c>
      <c r="BH49" s="241" t="str">
        <f t="shared" si="18"/>
        <v/>
      </c>
      <c r="BI49" s="244" t="str">
        <f>IF(COUNTIF(BH$2:BH49,BH49)=1,BH49,"")</f>
        <v/>
      </c>
      <c r="BJ49" s="241" t="str">
        <f t="shared" si="19"/>
        <v xml:space="preserve">  </v>
      </c>
      <c r="BK49" s="241" t="str">
        <f t="shared" si="20"/>
        <v/>
      </c>
      <c r="BL49" s="241" t="str">
        <f t="shared" si="21"/>
        <v/>
      </c>
      <c r="BM49" s="241" t="str">
        <f t="shared" si="22"/>
        <v/>
      </c>
    </row>
    <row r="50" spans="1:65" ht="16.5" x14ac:dyDescent="0.45">
      <c r="A50" s="259" t="str">
        <f>+IF(D50="","",MAX(A$1:A49)+1)</f>
        <v/>
      </c>
      <c r="B50" s="242" t="str">
        <f>IF(Affected_Source!C72="","",Affected_Source!C72)</f>
        <v/>
      </c>
      <c r="C50" s="260" t="str">
        <f t="shared" si="0"/>
        <v/>
      </c>
      <c r="D50" s="260" t="str">
        <f>IF(COUNTIF(B$2:B50,B50)=1,B50,"")</f>
        <v/>
      </c>
      <c r="E50" s="162" t="str">
        <f>IF(Affected_Source!D72="","",Affected_Source!D72)</f>
        <v/>
      </c>
      <c r="F50" s="162"/>
      <c r="G50" s="162"/>
      <c r="H50" s="162"/>
      <c r="I50" s="162"/>
      <c r="J50" s="162"/>
      <c r="K50" s="259" t="str">
        <f>+IF(N50="","",MAX(K$1:K49)+1)</f>
        <v/>
      </c>
      <c r="L50" s="259" t="str">
        <f>IF(CMS_Identification!E72="","",CMS_Identification!E72)</f>
        <v/>
      </c>
      <c r="M50" s="260" t="str">
        <f t="shared" si="11"/>
        <v/>
      </c>
      <c r="N50" s="260" t="str">
        <f>IF(COUNTIF(L$2:L50,L50)=1,L50,"")</f>
        <v/>
      </c>
      <c r="O50" s="162"/>
      <c r="P50" s="162" t="s">
        <v>280</v>
      </c>
      <c r="Q50" s="162"/>
      <c r="R50" s="269"/>
      <c r="S50" s="162"/>
      <c r="T50" s="259" t="str">
        <f>+IF(Y50="","",MAX(T$1:T49)+1)</f>
        <v/>
      </c>
      <c r="U50" s="241" t="str">
        <f>IF(Affected_Source!B72="","",Affected_Source!B72)</f>
        <v/>
      </c>
      <c r="V50" s="241" t="str">
        <f>IF(Affected_Source!D72="","",Affected_Source!D72)</f>
        <v/>
      </c>
      <c r="W50" s="241" t="str">
        <f>IF(Affected_Source!E72="","",Affected_Source!E72)</f>
        <v/>
      </c>
      <c r="X50" s="241" t="str">
        <f t="shared" si="2"/>
        <v/>
      </c>
      <c r="Y50" s="244" t="str">
        <f>IF(COUNTIF(X$2:X50,X50)=1,X50,"")</f>
        <v/>
      </c>
      <c r="Z50" s="241" t="str">
        <f t="shared" si="12"/>
        <v xml:space="preserve"> </v>
      </c>
      <c r="AA50" s="259" t="str">
        <f t="shared" si="3"/>
        <v/>
      </c>
      <c r="AB50" s="259" t="str">
        <f t="shared" si="4"/>
        <v/>
      </c>
      <c r="AC50" s="241" t="str">
        <f t="shared" si="13"/>
        <v/>
      </c>
      <c r="AD50" s="248"/>
      <c r="AE50" s="261" t="str">
        <f>+IF(AJ50="","",MAX(AE$1:AE49)+1)</f>
        <v/>
      </c>
      <c r="AF50" s="261" t="str">
        <f>IF(CMS_Inoperative_OoC!B72="","",CMS_Inoperative_OoC!B72)</f>
        <v/>
      </c>
      <c r="AG50" s="261" t="str">
        <f>IF(CMS_Inoperative_OoC!C72="","",CMS_Inoperative_OoC!C72)</f>
        <v/>
      </c>
      <c r="AH50" s="261" t="str">
        <f>IF(CMS_Inoperative_OoC!D72="","",CMS_Inoperative_OoC!D72)</f>
        <v/>
      </c>
      <c r="AI50" s="261" t="str">
        <f t="shared" si="14"/>
        <v/>
      </c>
      <c r="AJ50" s="262" t="str">
        <f>IF(COUNTIF(AI$2:AI50,AI50)=1,AI50,"")</f>
        <v/>
      </c>
      <c r="AK50" s="261" t="str">
        <f t="shared" si="5"/>
        <v/>
      </c>
      <c r="AL50" s="261" t="str">
        <f t="shared" si="6"/>
        <v/>
      </c>
      <c r="AM50" s="261" t="str">
        <f t="shared" si="7"/>
        <v/>
      </c>
      <c r="AN50" s="251" t="str">
        <f t="shared" si="15"/>
        <v/>
      </c>
      <c r="AO50" s="162"/>
      <c r="AP50" s="259" t="s">
        <v>90</v>
      </c>
      <c r="AQ50" s="162"/>
      <c r="AR50" s="263" t="str">
        <f>+IF(AW50="","",MAX(AR$1:AR49)+1)</f>
        <v/>
      </c>
      <c r="AS50" s="263" t="str">
        <f>IF(Limit_Deviation_Detail!B72="","",Limit_Deviation_Detail!B72)</f>
        <v/>
      </c>
      <c r="AT50" s="263" t="str">
        <f>IF(Limit_Deviation_Detail!C72="","",Limit_Deviation_Detail!C72)</f>
        <v/>
      </c>
      <c r="AU50" s="252" t="str">
        <f>IF(Limit_Deviation_Detail!F72="","",Limit_Deviation_Detail!F72)</f>
        <v/>
      </c>
      <c r="AV50" s="263" t="str">
        <f t="shared" si="16"/>
        <v/>
      </c>
      <c r="AW50" s="264" t="str">
        <f>IF(COUNTIF(AV$2:AV50,AV50)=1,AV50,"")</f>
        <v/>
      </c>
      <c r="AX50" s="263" t="str">
        <f t="shared" si="8"/>
        <v/>
      </c>
      <c r="AY50" s="263" t="str">
        <f t="shared" si="9"/>
        <v/>
      </c>
      <c r="AZ50" s="263" t="str">
        <f t="shared" si="10"/>
        <v/>
      </c>
      <c r="BA50" s="254" t="str">
        <f t="shared" si="17"/>
        <v/>
      </c>
      <c r="BB50" s="162"/>
      <c r="BC50" s="259" t="str">
        <f>+IF(BI50="","",MAX(BC$1:BC49)+1)</f>
        <v/>
      </c>
      <c r="BD50" s="241" t="str">
        <f>IF(CMS_Identification!B72="","",CMS_Identification!B72)</f>
        <v/>
      </c>
      <c r="BE50" s="241" t="str">
        <f>IF(CMS_Identification!C72="","",CMS_Identification!C72)</f>
        <v/>
      </c>
      <c r="BF50" s="241" t="str">
        <f>IF(CMS_Identification!E72="","",CMS_Identification!E72)</f>
        <v/>
      </c>
      <c r="BG50" s="241" t="str">
        <f>IF(Affected_Source!AL72="","",Affected_Source!AL72)</f>
        <v/>
      </c>
      <c r="BH50" s="241" t="str">
        <f t="shared" si="18"/>
        <v/>
      </c>
      <c r="BI50" s="244" t="str">
        <f>IF(COUNTIF(BH$2:BH50,BH50)=1,BH50,"")</f>
        <v/>
      </c>
      <c r="BJ50" s="241" t="str">
        <f t="shared" si="19"/>
        <v xml:space="preserve">  </v>
      </c>
      <c r="BK50" s="241" t="str">
        <f t="shared" si="20"/>
        <v/>
      </c>
      <c r="BL50" s="241" t="str">
        <f t="shared" si="21"/>
        <v/>
      </c>
      <c r="BM50" s="241" t="str">
        <f t="shared" si="22"/>
        <v/>
      </c>
    </row>
    <row r="51" spans="1:65" ht="16.5" x14ac:dyDescent="0.45">
      <c r="A51" s="255" t="str">
        <f>+IF(D51="","",MAX(A$1:A50)+1)</f>
        <v/>
      </c>
      <c r="B51" s="242" t="str">
        <f>IF(Affected_Source!C73="","",Affected_Source!C73)</f>
        <v/>
      </c>
      <c r="C51" s="245" t="str">
        <f t="shared" si="0"/>
        <v/>
      </c>
      <c r="D51" s="245" t="str">
        <f>IF(COUNTIF(B$2:B51,B51)=1,B51,"")</f>
        <v/>
      </c>
      <c r="E51" s="162" t="str">
        <f>IF(Affected_Source!D73="","",Affected_Source!D73)</f>
        <v/>
      </c>
      <c r="F51" s="162"/>
      <c r="G51" s="162"/>
      <c r="H51" s="162"/>
      <c r="I51" s="162"/>
      <c r="J51" s="162"/>
      <c r="K51" s="255" t="str">
        <f>+IF(N51="","",MAX(K$1:K50)+1)</f>
        <v/>
      </c>
      <c r="L51" s="255" t="str">
        <f>IF(CMS_Identification!E73="","",CMS_Identification!E73)</f>
        <v/>
      </c>
      <c r="M51" s="245" t="str">
        <f t="shared" si="11"/>
        <v/>
      </c>
      <c r="N51" s="245" t="str">
        <f>IF(COUNTIF(L$2:L51,L51)=1,L51,"")</f>
        <v/>
      </c>
      <c r="O51" s="162"/>
      <c r="P51" s="162" t="s">
        <v>281</v>
      </c>
      <c r="Q51" s="162"/>
      <c r="R51" s="269"/>
      <c r="S51" s="162"/>
      <c r="T51" s="255" t="str">
        <f>+IF(Y51="","",MAX(T$1:T50)+1)</f>
        <v/>
      </c>
      <c r="U51" s="241" t="str">
        <f>IF(Affected_Source!B73="","",Affected_Source!B73)</f>
        <v/>
      </c>
      <c r="V51" s="241" t="str">
        <f>IF(Affected_Source!D73="","",Affected_Source!D73)</f>
        <v/>
      </c>
      <c r="W51" s="241" t="str">
        <f>IF(Affected_Source!E73="","",Affected_Source!E73)</f>
        <v/>
      </c>
      <c r="X51" s="241" t="str">
        <f t="shared" si="2"/>
        <v/>
      </c>
      <c r="Y51" s="244" t="str">
        <f>IF(COUNTIF(X$2:X51,X51)=1,X51,"")</f>
        <v/>
      </c>
      <c r="Z51" s="241" t="str">
        <f t="shared" si="12"/>
        <v xml:space="preserve"> </v>
      </c>
      <c r="AA51" s="255" t="str">
        <f t="shared" si="3"/>
        <v/>
      </c>
      <c r="AB51" s="255" t="str">
        <f t="shared" si="4"/>
        <v/>
      </c>
      <c r="AC51" s="241" t="str">
        <f t="shared" si="13"/>
        <v/>
      </c>
      <c r="AD51" s="248"/>
      <c r="AE51" s="257" t="str">
        <f>+IF(AJ51="","",MAX(AE$1:AE50)+1)</f>
        <v/>
      </c>
      <c r="AF51" s="257" t="str">
        <f>IF(CMS_Inoperative_OoC!B73="","",CMS_Inoperative_OoC!B73)</f>
        <v/>
      </c>
      <c r="AG51" s="257" t="str">
        <f>IF(CMS_Inoperative_OoC!C73="","",CMS_Inoperative_OoC!C73)</f>
        <v/>
      </c>
      <c r="AH51" s="257" t="str">
        <f>IF(CMS_Inoperative_OoC!D73="","",CMS_Inoperative_OoC!D73)</f>
        <v/>
      </c>
      <c r="AI51" s="257" t="str">
        <f t="shared" si="14"/>
        <v/>
      </c>
      <c r="AJ51" s="258" t="str">
        <f>IF(COUNTIF(AI$2:AI51,AI51)=1,AI51,"")</f>
        <v/>
      </c>
      <c r="AK51" s="257" t="str">
        <f t="shared" si="5"/>
        <v/>
      </c>
      <c r="AL51" s="257" t="str">
        <f t="shared" si="6"/>
        <v/>
      </c>
      <c r="AM51" s="257" t="str">
        <f t="shared" si="7"/>
        <v/>
      </c>
      <c r="AN51" s="251" t="str">
        <f t="shared" si="15"/>
        <v/>
      </c>
      <c r="AO51" s="162"/>
      <c r="AP51" s="255" t="s">
        <v>91</v>
      </c>
      <c r="AQ51" s="162"/>
      <c r="AR51" s="257" t="str">
        <f>+IF(AW51="","",MAX(AR$1:AR50)+1)</f>
        <v/>
      </c>
      <c r="AS51" s="257" t="str">
        <f>IF(Limit_Deviation_Detail!B73="","",Limit_Deviation_Detail!B73)</f>
        <v/>
      </c>
      <c r="AT51" s="257" t="str">
        <f>IF(Limit_Deviation_Detail!C73="","",Limit_Deviation_Detail!C73)</f>
        <v/>
      </c>
      <c r="AU51" s="252" t="str">
        <f>IF(Limit_Deviation_Detail!F73="","",Limit_Deviation_Detail!F73)</f>
        <v/>
      </c>
      <c r="AV51" s="257" t="str">
        <f t="shared" si="16"/>
        <v/>
      </c>
      <c r="AW51" s="258" t="str">
        <f>IF(COUNTIF(AV$2:AV51,AV51)=1,AV51,"")</f>
        <v/>
      </c>
      <c r="AX51" s="257" t="str">
        <f t="shared" si="8"/>
        <v/>
      </c>
      <c r="AY51" s="257" t="str">
        <f t="shared" si="9"/>
        <v/>
      </c>
      <c r="AZ51" s="257" t="str">
        <f t="shared" si="10"/>
        <v/>
      </c>
      <c r="BA51" s="254" t="str">
        <f t="shared" si="17"/>
        <v/>
      </c>
      <c r="BB51" s="162"/>
      <c r="BC51" s="255" t="str">
        <f>+IF(BI51="","",MAX(BC$1:BC50)+1)</f>
        <v/>
      </c>
      <c r="BD51" s="241" t="str">
        <f>IF(CMS_Identification!B73="","",CMS_Identification!B73)</f>
        <v/>
      </c>
      <c r="BE51" s="241" t="str">
        <f>IF(CMS_Identification!C73="","",CMS_Identification!C73)</f>
        <v/>
      </c>
      <c r="BF51" s="241" t="str">
        <f>IF(CMS_Identification!E73="","",CMS_Identification!E73)</f>
        <v/>
      </c>
      <c r="BG51" s="241" t="str">
        <f>IF(Affected_Source!AL73="","",Affected_Source!AL73)</f>
        <v/>
      </c>
      <c r="BH51" s="241" t="str">
        <f t="shared" si="18"/>
        <v/>
      </c>
      <c r="BI51" s="244" t="str">
        <f>IF(COUNTIF(BH$2:BH51,BH51)=1,BH51,"")</f>
        <v/>
      </c>
      <c r="BJ51" s="241" t="str">
        <f t="shared" si="19"/>
        <v xml:space="preserve">  </v>
      </c>
      <c r="BK51" s="241" t="str">
        <f t="shared" si="20"/>
        <v/>
      </c>
      <c r="BL51" s="241" t="str">
        <f t="shared" si="21"/>
        <v/>
      </c>
      <c r="BM51" s="241" t="str">
        <f t="shared" si="22"/>
        <v/>
      </c>
    </row>
    <row r="52" spans="1:65" ht="16.5" x14ac:dyDescent="0.45">
      <c r="A52" s="259" t="str">
        <f>+IF(D52="","",MAX(A$1:A51)+1)</f>
        <v/>
      </c>
      <c r="B52" s="242" t="str">
        <f>IF(Affected_Source!C74="","",Affected_Source!C74)</f>
        <v/>
      </c>
      <c r="C52" s="260" t="str">
        <f t="shared" si="0"/>
        <v/>
      </c>
      <c r="D52" s="260" t="str">
        <f>IF(COUNTIF(B$2:B52,B52)=1,B52,"")</f>
        <v/>
      </c>
      <c r="E52" s="162" t="str">
        <f>IF(Affected_Source!D74="","",Affected_Source!D74)</f>
        <v/>
      </c>
      <c r="F52" s="162"/>
      <c r="G52" s="162"/>
      <c r="H52" s="162"/>
      <c r="I52" s="162"/>
      <c r="J52" s="162"/>
      <c r="K52" s="259" t="str">
        <f>+IF(N52="","",MAX(K$1:K51)+1)</f>
        <v/>
      </c>
      <c r="L52" s="259" t="str">
        <f>IF(CMS_Identification!E74="","",CMS_Identification!E74)</f>
        <v/>
      </c>
      <c r="M52" s="260" t="str">
        <f t="shared" si="11"/>
        <v/>
      </c>
      <c r="N52" s="260" t="str">
        <f>IF(COUNTIF(L$2:L52,L52)=1,L52,"")</f>
        <v/>
      </c>
      <c r="O52" s="162"/>
      <c r="P52" s="162" t="s">
        <v>282</v>
      </c>
      <c r="Q52" s="162"/>
      <c r="R52" s="269"/>
      <c r="S52" s="162"/>
      <c r="T52" s="259" t="str">
        <f>+IF(Y52="","",MAX(T$1:T51)+1)</f>
        <v/>
      </c>
      <c r="U52" s="241" t="str">
        <f>IF(Affected_Source!B74="","",Affected_Source!B74)</f>
        <v/>
      </c>
      <c r="V52" s="241" t="str">
        <f>IF(Affected_Source!D74="","",Affected_Source!D74)</f>
        <v/>
      </c>
      <c r="W52" s="241" t="str">
        <f>IF(Affected_Source!E74="","",Affected_Source!E74)</f>
        <v/>
      </c>
      <c r="X52" s="241" t="str">
        <f t="shared" si="2"/>
        <v/>
      </c>
      <c r="Y52" s="244" t="str">
        <f>IF(COUNTIF(X$2:X52,X52)=1,X52,"")</f>
        <v/>
      </c>
      <c r="Z52" s="241" t="str">
        <f t="shared" si="12"/>
        <v xml:space="preserve"> </v>
      </c>
      <c r="AA52" s="259" t="str">
        <f t="shared" si="3"/>
        <v/>
      </c>
      <c r="AB52" s="259" t="str">
        <f t="shared" si="4"/>
        <v/>
      </c>
      <c r="AC52" s="241" t="str">
        <f t="shared" si="13"/>
        <v/>
      </c>
      <c r="AD52" s="248"/>
      <c r="AE52" s="261" t="str">
        <f>+IF(AJ52="","",MAX(AE$1:AE51)+1)</f>
        <v/>
      </c>
      <c r="AF52" s="261" t="str">
        <f>IF(CMS_Inoperative_OoC!B74="","",CMS_Inoperative_OoC!B74)</f>
        <v/>
      </c>
      <c r="AG52" s="261" t="str">
        <f>IF(CMS_Inoperative_OoC!C74="","",CMS_Inoperative_OoC!C74)</f>
        <v/>
      </c>
      <c r="AH52" s="261" t="str">
        <f>IF(CMS_Inoperative_OoC!D74="","",CMS_Inoperative_OoC!D74)</f>
        <v/>
      </c>
      <c r="AI52" s="261" t="str">
        <f t="shared" si="14"/>
        <v/>
      </c>
      <c r="AJ52" s="262" t="str">
        <f>IF(COUNTIF(AI$2:AI52,AI52)=1,AI52,"")</f>
        <v/>
      </c>
      <c r="AK52" s="261" t="str">
        <f t="shared" si="5"/>
        <v/>
      </c>
      <c r="AL52" s="261" t="str">
        <f t="shared" si="6"/>
        <v/>
      </c>
      <c r="AM52" s="261" t="str">
        <f t="shared" si="7"/>
        <v/>
      </c>
      <c r="AN52" s="251" t="str">
        <f t="shared" si="15"/>
        <v/>
      </c>
      <c r="AO52" s="162"/>
      <c r="AP52" s="259" t="s">
        <v>92</v>
      </c>
      <c r="AQ52" s="162"/>
      <c r="AR52" s="263" t="str">
        <f>+IF(AW52="","",MAX(AR$1:AR51)+1)</f>
        <v/>
      </c>
      <c r="AS52" s="263" t="str">
        <f>IF(Limit_Deviation_Detail!B74="","",Limit_Deviation_Detail!B74)</f>
        <v/>
      </c>
      <c r="AT52" s="263" t="str">
        <f>IF(Limit_Deviation_Detail!C74="","",Limit_Deviation_Detail!C74)</f>
        <v/>
      </c>
      <c r="AU52" s="252" t="str">
        <f>IF(Limit_Deviation_Detail!F74="","",Limit_Deviation_Detail!F74)</f>
        <v/>
      </c>
      <c r="AV52" s="263" t="str">
        <f t="shared" si="16"/>
        <v/>
      </c>
      <c r="AW52" s="264" t="str">
        <f>IF(COUNTIF(AV$2:AV52,AV52)=1,AV52,"")</f>
        <v/>
      </c>
      <c r="AX52" s="263" t="str">
        <f t="shared" si="8"/>
        <v/>
      </c>
      <c r="AY52" s="263" t="str">
        <f t="shared" si="9"/>
        <v/>
      </c>
      <c r="AZ52" s="263" t="str">
        <f t="shared" si="10"/>
        <v/>
      </c>
      <c r="BA52" s="254" t="str">
        <f t="shared" si="17"/>
        <v/>
      </c>
      <c r="BB52" s="162"/>
      <c r="BC52" s="259" t="str">
        <f>+IF(BI52="","",MAX(BC$1:BC51)+1)</f>
        <v/>
      </c>
      <c r="BD52" s="241" t="str">
        <f>IF(CMS_Identification!B74="","",CMS_Identification!B74)</f>
        <v/>
      </c>
      <c r="BE52" s="241" t="str">
        <f>IF(CMS_Identification!C74="","",CMS_Identification!C74)</f>
        <v/>
      </c>
      <c r="BF52" s="241" t="str">
        <f>IF(CMS_Identification!E74="","",CMS_Identification!E74)</f>
        <v/>
      </c>
      <c r="BG52" s="241" t="str">
        <f>IF(Affected_Source!AL74="","",Affected_Source!AL74)</f>
        <v/>
      </c>
      <c r="BH52" s="241" t="str">
        <f t="shared" si="18"/>
        <v/>
      </c>
      <c r="BI52" s="244" t="str">
        <f>IF(COUNTIF(BH$2:BH52,BH52)=1,BH52,"")</f>
        <v/>
      </c>
      <c r="BJ52" s="241" t="str">
        <f t="shared" si="19"/>
        <v xml:space="preserve">  </v>
      </c>
      <c r="BK52" s="241" t="str">
        <f t="shared" si="20"/>
        <v/>
      </c>
      <c r="BL52" s="241" t="str">
        <f t="shared" si="21"/>
        <v/>
      </c>
      <c r="BM52" s="241" t="str">
        <f t="shared" si="22"/>
        <v/>
      </c>
    </row>
    <row r="53" spans="1:65" ht="16.5" x14ac:dyDescent="0.45">
      <c r="A53" s="255" t="str">
        <f>+IF(D53="","",MAX(A$1:A52)+1)</f>
        <v/>
      </c>
      <c r="B53" s="242" t="str">
        <f>IF(Affected_Source!C75="","",Affected_Source!C75)</f>
        <v/>
      </c>
      <c r="C53" s="245" t="str">
        <f t="shared" si="0"/>
        <v/>
      </c>
      <c r="D53" s="245" t="str">
        <f>IF(COUNTIF(B$2:B53,B53)=1,B53,"")</f>
        <v/>
      </c>
      <c r="E53" s="162" t="str">
        <f>IF(Affected_Source!D75="","",Affected_Source!D75)</f>
        <v/>
      </c>
      <c r="F53" s="162"/>
      <c r="G53" s="162"/>
      <c r="H53" s="162"/>
      <c r="I53" s="162"/>
      <c r="J53" s="162"/>
      <c r="K53" s="255" t="str">
        <f>+IF(N53="","",MAX(K$1:K52)+1)</f>
        <v/>
      </c>
      <c r="L53" s="255" t="str">
        <f>IF(CMS_Identification!E75="","",CMS_Identification!E75)</f>
        <v/>
      </c>
      <c r="M53" s="245" t="str">
        <f t="shared" si="11"/>
        <v/>
      </c>
      <c r="N53" s="245" t="str">
        <f>IF(COUNTIF(L$2:L53,L53)=1,L53,"")</f>
        <v/>
      </c>
      <c r="O53" s="162"/>
      <c r="P53" s="162" t="s">
        <v>283</v>
      </c>
      <c r="Q53" s="162"/>
      <c r="R53" s="269"/>
      <c r="S53" s="162"/>
      <c r="T53" s="255" t="str">
        <f>+IF(Y53="","",MAX(T$1:T52)+1)</f>
        <v/>
      </c>
      <c r="U53" s="241" t="str">
        <f>IF(Affected_Source!B75="","",Affected_Source!B75)</f>
        <v/>
      </c>
      <c r="V53" s="241" t="str">
        <f>IF(Affected_Source!D75="","",Affected_Source!D75)</f>
        <v/>
      </c>
      <c r="W53" s="241" t="str">
        <f>IF(Affected_Source!E75="","",Affected_Source!E75)</f>
        <v/>
      </c>
      <c r="X53" s="241" t="str">
        <f t="shared" si="2"/>
        <v/>
      </c>
      <c r="Y53" s="244" t="str">
        <f>IF(COUNTIF(X$2:X53,X53)=1,X53,"")</f>
        <v/>
      </c>
      <c r="Z53" s="241" t="str">
        <f t="shared" si="12"/>
        <v xml:space="preserve"> </v>
      </c>
      <c r="AA53" s="255" t="str">
        <f t="shared" si="3"/>
        <v/>
      </c>
      <c r="AB53" s="255" t="str">
        <f t="shared" si="4"/>
        <v/>
      </c>
      <c r="AC53" s="241" t="str">
        <f t="shared" si="13"/>
        <v/>
      </c>
      <c r="AD53" s="248"/>
      <c r="AE53" s="257" t="str">
        <f>+IF(AJ53="","",MAX(AE$1:AE52)+1)</f>
        <v/>
      </c>
      <c r="AF53" s="257" t="str">
        <f>IF(CMS_Inoperative_OoC!B75="","",CMS_Inoperative_OoC!B75)</f>
        <v/>
      </c>
      <c r="AG53" s="257" t="str">
        <f>IF(CMS_Inoperative_OoC!C75="","",CMS_Inoperative_OoC!C75)</f>
        <v/>
      </c>
      <c r="AH53" s="257" t="str">
        <f>IF(CMS_Inoperative_OoC!D75="","",CMS_Inoperative_OoC!D75)</f>
        <v/>
      </c>
      <c r="AI53" s="257" t="str">
        <f t="shared" si="14"/>
        <v/>
      </c>
      <c r="AJ53" s="258" t="str">
        <f>IF(COUNTIF(AI$2:AI53,AI53)=1,AI53,"")</f>
        <v/>
      </c>
      <c r="AK53" s="257" t="str">
        <f t="shared" si="5"/>
        <v/>
      </c>
      <c r="AL53" s="257" t="str">
        <f t="shared" si="6"/>
        <v/>
      </c>
      <c r="AM53" s="257" t="str">
        <f t="shared" si="7"/>
        <v/>
      </c>
      <c r="AN53" s="251" t="str">
        <f t="shared" si="15"/>
        <v/>
      </c>
      <c r="AO53" s="162"/>
      <c r="AP53" s="255" t="s">
        <v>93</v>
      </c>
      <c r="AQ53" s="162"/>
      <c r="AR53" s="257" t="str">
        <f>+IF(AW53="","",MAX(AR$1:AR52)+1)</f>
        <v/>
      </c>
      <c r="AS53" s="257" t="str">
        <f>IF(Limit_Deviation_Detail!B75="","",Limit_Deviation_Detail!B75)</f>
        <v/>
      </c>
      <c r="AT53" s="257" t="str">
        <f>IF(Limit_Deviation_Detail!C75="","",Limit_Deviation_Detail!C75)</f>
        <v/>
      </c>
      <c r="AU53" s="252" t="str">
        <f>IF(Limit_Deviation_Detail!F75="","",Limit_Deviation_Detail!F75)</f>
        <v/>
      </c>
      <c r="AV53" s="257" t="str">
        <f t="shared" si="16"/>
        <v/>
      </c>
      <c r="AW53" s="258" t="str">
        <f>IF(COUNTIF(AV$2:AV53,AV53)=1,AV53,"")</f>
        <v/>
      </c>
      <c r="AX53" s="257" t="str">
        <f t="shared" si="8"/>
        <v/>
      </c>
      <c r="AY53" s="257" t="str">
        <f t="shared" si="9"/>
        <v/>
      </c>
      <c r="AZ53" s="257" t="str">
        <f t="shared" si="10"/>
        <v/>
      </c>
      <c r="BA53" s="254" t="str">
        <f t="shared" si="17"/>
        <v/>
      </c>
      <c r="BB53" s="162"/>
      <c r="BC53" s="255" t="str">
        <f>+IF(BI53="","",MAX(BC$1:BC52)+1)</f>
        <v/>
      </c>
      <c r="BD53" s="241" t="str">
        <f>IF(CMS_Identification!B75="","",CMS_Identification!B75)</f>
        <v/>
      </c>
      <c r="BE53" s="241" t="str">
        <f>IF(CMS_Identification!C75="","",CMS_Identification!C75)</f>
        <v/>
      </c>
      <c r="BF53" s="241" t="str">
        <f>IF(CMS_Identification!E75="","",CMS_Identification!E75)</f>
        <v/>
      </c>
      <c r="BG53" s="241" t="str">
        <f>IF(Affected_Source!AL75="","",Affected_Source!AL75)</f>
        <v/>
      </c>
      <c r="BH53" s="241" t="str">
        <f t="shared" si="18"/>
        <v/>
      </c>
      <c r="BI53" s="244" t="str">
        <f>IF(COUNTIF(BH$2:BH53,BH53)=1,BH53,"")</f>
        <v/>
      </c>
      <c r="BJ53" s="241" t="str">
        <f t="shared" si="19"/>
        <v xml:space="preserve">  </v>
      </c>
      <c r="BK53" s="241" t="str">
        <f t="shared" si="20"/>
        <v/>
      </c>
      <c r="BL53" s="241" t="str">
        <f t="shared" si="21"/>
        <v/>
      </c>
      <c r="BM53" s="241" t="str">
        <f t="shared" si="22"/>
        <v/>
      </c>
    </row>
    <row r="54" spans="1:65" ht="16.5" x14ac:dyDescent="0.45">
      <c r="A54" s="259" t="str">
        <f>+IF(D54="","",MAX(A$1:A53)+1)</f>
        <v/>
      </c>
      <c r="B54" s="242" t="str">
        <f>IF(Affected_Source!C76="","",Affected_Source!C76)</f>
        <v/>
      </c>
      <c r="C54" s="260" t="str">
        <f t="shared" si="0"/>
        <v/>
      </c>
      <c r="D54" s="260" t="str">
        <f>IF(COUNTIF(B$2:B54,B54)=1,B54,"")</f>
        <v/>
      </c>
      <c r="E54" s="162" t="str">
        <f>IF(Affected_Source!D76="","",Affected_Source!D76)</f>
        <v/>
      </c>
      <c r="F54" s="162"/>
      <c r="G54" s="162"/>
      <c r="H54" s="162"/>
      <c r="I54" s="162"/>
      <c r="J54" s="162"/>
      <c r="K54" s="259" t="str">
        <f>+IF(N54="","",MAX(K$1:K53)+1)</f>
        <v/>
      </c>
      <c r="L54" s="259" t="str">
        <f>IF(CMS_Identification!E76="","",CMS_Identification!E76)</f>
        <v/>
      </c>
      <c r="M54" s="260" t="str">
        <f t="shared" si="11"/>
        <v/>
      </c>
      <c r="N54" s="260" t="str">
        <f>IF(COUNTIF(L$2:L54,L54)=1,L54,"")</f>
        <v/>
      </c>
      <c r="O54" s="162"/>
      <c r="P54" s="162"/>
      <c r="Q54" s="162"/>
      <c r="R54" s="269"/>
      <c r="S54" s="162"/>
      <c r="T54" s="259" t="str">
        <f>+IF(Y54="","",MAX(T$1:T53)+1)</f>
        <v/>
      </c>
      <c r="U54" s="241" t="str">
        <f>IF(Affected_Source!B76="","",Affected_Source!B76)</f>
        <v/>
      </c>
      <c r="V54" s="241" t="str">
        <f>IF(Affected_Source!D76="","",Affected_Source!D76)</f>
        <v/>
      </c>
      <c r="W54" s="241" t="str">
        <f>IF(Affected_Source!E76="","",Affected_Source!E76)</f>
        <v/>
      </c>
      <c r="X54" s="241" t="str">
        <f t="shared" si="2"/>
        <v/>
      </c>
      <c r="Y54" s="244" t="str">
        <f>IF(COUNTIF(X$2:X54,X54)=1,X54,"")</f>
        <v/>
      </c>
      <c r="Z54" s="241" t="str">
        <f t="shared" si="12"/>
        <v xml:space="preserve"> </v>
      </c>
      <c r="AA54" s="259" t="str">
        <f t="shared" si="3"/>
        <v/>
      </c>
      <c r="AB54" s="259" t="str">
        <f t="shared" si="4"/>
        <v/>
      </c>
      <c r="AC54" s="241" t="str">
        <f t="shared" si="13"/>
        <v/>
      </c>
      <c r="AD54" s="248"/>
      <c r="AE54" s="261" t="str">
        <f>+IF(AJ54="","",MAX(AE$1:AE53)+1)</f>
        <v/>
      </c>
      <c r="AF54" s="261" t="str">
        <f>IF(CMS_Inoperative_OoC!B76="","",CMS_Inoperative_OoC!B76)</f>
        <v/>
      </c>
      <c r="AG54" s="261" t="str">
        <f>IF(CMS_Inoperative_OoC!C76="","",CMS_Inoperative_OoC!C76)</f>
        <v/>
      </c>
      <c r="AH54" s="261" t="str">
        <f>IF(CMS_Inoperative_OoC!D76="","",CMS_Inoperative_OoC!D76)</f>
        <v/>
      </c>
      <c r="AI54" s="261" t="str">
        <f t="shared" si="14"/>
        <v/>
      </c>
      <c r="AJ54" s="262" t="str">
        <f>IF(COUNTIF(AI$2:AI54,AI54)=1,AI54,"")</f>
        <v/>
      </c>
      <c r="AK54" s="261" t="str">
        <f t="shared" si="5"/>
        <v/>
      </c>
      <c r="AL54" s="261" t="str">
        <f t="shared" si="6"/>
        <v/>
      </c>
      <c r="AM54" s="261" t="str">
        <f t="shared" si="7"/>
        <v/>
      </c>
      <c r="AN54" s="251" t="str">
        <f t="shared" si="15"/>
        <v/>
      </c>
      <c r="AO54" s="162"/>
      <c r="AP54" s="259" t="s">
        <v>94</v>
      </c>
      <c r="AQ54" s="162"/>
      <c r="AR54" s="263" t="str">
        <f>+IF(AW54="","",MAX(AR$1:AR53)+1)</f>
        <v/>
      </c>
      <c r="AS54" s="263" t="str">
        <f>IF(Limit_Deviation_Detail!B76="","",Limit_Deviation_Detail!B76)</f>
        <v/>
      </c>
      <c r="AT54" s="263" t="str">
        <f>IF(Limit_Deviation_Detail!C76="","",Limit_Deviation_Detail!C76)</f>
        <v/>
      </c>
      <c r="AU54" s="252" t="str">
        <f>IF(Limit_Deviation_Detail!F76="","",Limit_Deviation_Detail!F76)</f>
        <v/>
      </c>
      <c r="AV54" s="263" t="str">
        <f t="shared" si="16"/>
        <v/>
      </c>
      <c r="AW54" s="264" t="str">
        <f>IF(COUNTIF(AV$2:AV54,AV54)=1,AV54,"")</f>
        <v/>
      </c>
      <c r="AX54" s="263" t="str">
        <f t="shared" si="8"/>
        <v/>
      </c>
      <c r="AY54" s="263" t="str">
        <f t="shared" si="9"/>
        <v/>
      </c>
      <c r="AZ54" s="263" t="str">
        <f t="shared" si="10"/>
        <v/>
      </c>
      <c r="BA54" s="254" t="str">
        <f t="shared" si="17"/>
        <v/>
      </c>
      <c r="BB54" s="162"/>
      <c r="BC54" s="259" t="str">
        <f>+IF(BI54="","",MAX(BC$1:BC53)+1)</f>
        <v/>
      </c>
      <c r="BD54" s="241" t="str">
        <f>IF(CMS_Identification!B76="","",CMS_Identification!B76)</f>
        <v/>
      </c>
      <c r="BE54" s="241" t="str">
        <f>IF(CMS_Identification!C76="","",CMS_Identification!C76)</f>
        <v/>
      </c>
      <c r="BF54" s="241" t="str">
        <f>IF(CMS_Identification!E76="","",CMS_Identification!E76)</f>
        <v/>
      </c>
      <c r="BG54" s="241" t="str">
        <f>IF(Affected_Source!AL76="","",Affected_Source!AL76)</f>
        <v/>
      </c>
      <c r="BH54" s="241" t="str">
        <f t="shared" si="18"/>
        <v/>
      </c>
      <c r="BI54" s="244" t="str">
        <f>IF(COUNTIF(BH$2:BH54,BH54)=1,BH54,"")</f>
        <v/>
      </c>
      <c r="BJ54" s="241" t="str">
        <f t="shared" si="19"/>
        <v xml:space="preserve">  </v>
      </c>
      <c r="BK54" s="241" t="str">
        <f t="shared" si="20"/>
        <v/>
      </c>
      <c r="BL54" s="241" t="str">
        <f t="shared" si="21"/>
        <v/>
      </c>
      <c r="BM54" s="241" t="str">
        <f t="shared" si="22"/>
        <v/>
      </c>
    </row>
    <row r="55" spans="1:65" ht="16.5" x14ac:dyDescent="0.45">
      <c r="A55" s="255" t="str">
        <f>+IF(D55="","",MAX(A$1:A54)+1)</f>
        <v/>
      </c>
      <c r="B55" s="242" t="str">
        <f>IF(Affected_Source!C77="","",Affected_Source!C77)</f>
        <v/>
      </c>
      <c r="C55" s="245" t="str">
        <f t="shared" si="0"/>
        <v/>
      </c>
      <c r="D55" s="245" t="str">
        <f>IF(COUNTIF(B$2:B55,B55)=1,B55,"")</f>
        <v/>
      </c>
      <c r="E55" s="162" t="str">
        <f>IF(Affected_Source!D77="","",Affected_Source!D77)</f>
        <v/>
      </c>
      <c r="F55" s="162"/>
      <c r="G55" s="162"/>
      <c r="H55" s="162"/>
      <c r="I55" s="162"/>
      <c r="J55" s="162"/>
      <c r="K55" s="255" t="str">
        <f>+IF(N55="","",MAX(K$1:K54)+1)</f>
        <v/>
      </c>
      <c r="L55" s="255" t="str">
        <f>IF(CMS_Identification!E77="","",CMS_Identification!E77)</f>
        <v/>
      </c>
      <c r="M55" s="245" t="str">
        <f t="shared" si="11"/>
        <v/>
      </c>
      <c r="N55" s="245" t="str">
        <f>IF(COUNTIF(L$2:L55,L55)=1,L55,"")</f>
        <v/>
      </c>
      <c r="O55" s="162"/>
      <c r="P55" s="162"/>
      <c r="Q55" s="162"/>
      <c r="R55" s="269"/>
      <c r="S55" s="162"/>
      <c r="T55" s="255" t="str">
        <f>+IF(Y55="","",MAX(T$1:T54)+1)</f>
        <v/>
      </c>
      <c r="U55" s="241" t="str">
        <f>IF(Affected_Source!B77="","",Affected_Source!B77)</f>
        <v/>
      </c>
      <c r="V55" s="241" t="str">
        <f>IF(Affected_Source!D77="","",Affected_Source!D77)</f>
        <v/>
      </c>
      <c r="W55" s="241" t="str">
        <f>IF(Affected_Source!E77="","",Affected_Source!E77)</f>
        <v/>
      </c>
      <c r="X55" s="241" t="str">
        <f t="shared" si="2"/>
        <v/>
      </c>
      <c r="Y55" s="244" t="str">
        <f>IF(COUNTIF(X$2:X55,X55)=1,X55,"")</f>
        <v/>
      </c>
      <c r="Z55" s="241" t="str">
        <f t="shared" si="12"/>
        <v xml:space="preserve"> </v>
      </c>
      <c r="AA55" s="255" t="str">
        <f t="shared" si="3"/>
        <v/>
      </c>
      <c r="AB55" s="255" t="str">
        <f t="shared" si="4"/>
        <v/>
      </c>
      <c r="AC55" s="241" t="str">
        <f t="shared" si="13"/>
        <v/>
      </c>
      <c r="AD55" s="248"/>
      <c r="AE55" s="257" t="str">
        <f>+IF(AJ55="","",MAX(AE$1:AE54)+1)</f>
        <v/>
      </c>
      <c r="AF55" s="257" t="str">
        <f>IF(CMS_Inoperative_OoC!B77="","",CMS_Inoperative_OoC!B77)</f>
        <v/>
      </c>
      <c r="AG55" s="257" t="str">
        <f>IF(CMS_Inoperative_OoC!C77="","",CMS_Inoperative_OoC!C77)</f>
        <v/>
      </c>
      <c r="AH55" s="257" t="str">
        <f>IF(CMS_Inoperative_OoC!D77="","",CMS_Inoperative_OoC!D77)</f>
        <v/>
      </c>
      <c r="AI55" s="257" t="str">
        <f t="shared" si="14"/>
        <v/>
      </c>
      <c r="AJ55" s="258" t="str">
        <f>IF(COUNTIF(AI$2:AI55,AI55)=1,AI55,"")</f>
        <v/>
      </c>
      <c r="AK55" s="257" t="str">
        <f t="shared" si="5"/>
        <v/>
      </c>
      <c r="AL55" s="257" t="str">
        <f t="shared" si="6"/>
        <v/>
      </c>
      <c r="AM55" s="257" t="str">
        <f t="shared" si="7"/>
        <v/>
      </c>
      <c r="AN55" s="251" t="str">
        <f t="shared" si="15"/>
        <v/>
      </c>
      <c r="AO55" s="162"/>
      <c r="AP55" s="255" t="s">
        <v>95</v>
      </c>
      <c r="AQ55" s="162"/>
      <c r="AR55" s="257" t="str">
        <f>+IF(AW55="","",MAX(AR$1:AR54)+1)</f>
        <v/>
      </c>
      <c r="AS55" s="257" t="str">
        <f>IF(Limit_Deviation_Detail!B77="","",Limit_Deviation_Detail!B77)</f>
        <v/>
      </c>
      <c r="AT55" s="257" t="str">
        <f>IF(Limit_Deviation_Detail!C77="","",Limit_Deviation_Detail!C77)</f>
        <v/>
      </c>
      <c r="AU55" s="252" t="str">
        <f>IF(Limit_Deviation_Detail!F77="","",Limit_Deviation_Detail!F77)</f>
        <v/>
      </c>
      <c r="AV55" s="257" t="str">
        <f t="shared" si="16"/>
        <v/>
      </c>
      <c r="AW55" s="258" t="str">
        <f>IF(COUNTIF(AV$2:AV55,AV55)=1,AV55,"")</f>
        <v/>
      </c>
      <c r="AX55" s="257" t="str">
        <f t="shared" si="8"/>
        <v/>
      </c>
      <c r="AY55" s="257" t="str">
        <f t="shared" si="9"/>
        <v/>
      </c>
      <c r="AZ55" s="257" t="str">
        <f t="shared" si="10"/>
        <v/>
      </c>
      <c r="BA55" s="254" t="str">
        <f t="shared" si="17"/>
        <v/>
      </c>
      <c r="BB55" s="162"/>
      <c r="BC55" s="255" t="str">
        <f>+IF(BI55="","",MAX(BC$1:BC54)+1)</f>
        <v/>
      </c>
      <c r="BD55" s="241" t="str">
        <f>IF(CMS_Identification!B77="","",CMS_Identification!B77)</f>
        <v/>
      </c>
      <c r="BE55" s="241" t="str">
        <f>IF(CMS_Identification!C77="","",CMS_Identification!C77)</f>
        <v/>
      </c>
      <c r="BF55" s="241" t="str">
        <f>IF(CMS_Identification!E77="","",CMS_Identification!E77)</f>
        <v/>
      </c>
      <c r="BG55" s="241" t="str">
        <f>IF(Affected_Source!AL77="","",Affected_Source!AL77)</f>
        <v/>
      </c>
      <c r="BH55" s="241" t="str">
        <f t="shared" si="18"/>
        <v/>
      </c>
      <c r="BI55" s="244" t="str">
        <f>IF(COUNTIF(BH$2:BH55,BH55)=1,BH55,"")</f>
        <v/>
      </c>
      <c r="BJ55" s="241" t="str">
        <f t="shared" si="19"/>
        <v xml:space="preserve">  </v>
      </c>
      <c r="BK55" s="241" t="str">
        <f t="shared" si="20"/>
        <v/>
      </c>
      <c r="BL55" s="241" t="str">
        <f t="shared" si="21"/>
        <v/>
      </c>
      <c r="BM55" s="241" t="str">
        <f t="shared" si="22"/>
        <v/>
      </c>
    </row>
    <row r="56" spans="1:65" ht="16.5" x14ac:dyDescent="0.45">
      <c r="A56" s="259" t="str">
        <f>+IF(D56="","",MAX(A$1:A55)+1)</f>
        <v/>
      </c>
      <c r="B56" s="242" t="str">
        <f>IF(Affected_Source!C78="","",Affected_Source!C78)</f>
        <v/>
      </c>
      <c r="C56" s="260" t="str">
        <f t="shared" si="0"/>
        <v/>
      </c>
      <c r="D56" s="260" t="str">
        <f>IF(COUNTIF(B$2:B56,B56)=1,B56,"")</f>
        <v/>
      </c>
      <c r="E56" s="162" t="str">
        <f>IF(Affected_Source!D78="","",Affected_Source!D78)</f>
        <v/>
      </c>
      <c r="F56" s="162"/>
      <c r="G56" s="162"/>
      <c r="H56" s="162"/>
      <c r="I56" s="162"/>
      <c r="J56" s="162"/>
      <c r="K56" s="259" t="str">
        <f>+IF(N56="","",MAX(K$1:K55)+1)</f>
        <v/>
      </c>
      <c r="L56" s="259" t="str">
        <f>IF(CMS_Identification!E78="","",CMS_Identification!E78)</f>
        <v/>
      </c>
      <c r="M56" s="260" t="str">
        <f t="shared" si="11"/>
        <v/>
      </c>
      <c r="N56" s="260" t="str">
        <f>IF(COUNTIF(L$2:L56,L56)=1,L56,"")</f>
        <v/>
      </c>
      <c r="O56" s="162"/>
      <c r="P56" s="162"/>
      <c r="Q56" s="162"/>
      <c r="R56" s="269"/>
      <c r="S56" s="162"/>
      <c r="T56" s="259" t="str">
        <f>+IF(Y56="","",MAX(T$1:T55)+1)</f>
        <v/>
      </c>
      <c r="U56" s="241" t="str">
        <f>IF(Affected_Source!B78="","",Affected_Source!B78)</f>
        <v/>
      </c>
      <c r="V56" s="241" t="str">
        <f>IF(Affected_Source!D78="","",Affected_Source!D78)</f>
        <v/>
      </c>
      <c r="W56" s="241" t="str">
        <f>IF(Affected_Source!E78="","",Affected_Source!E78)</f>
        <v/>
      </c>
      <c r="X56" s="241" t="str">
        <f t="shared" si="2"/>
        <v/>
      </c>
      <c r="Y56" s="244" t="str">
        <f>IF(COUNTIF(X$2:X56,X56)=1,X56,"")</f>
        <v/>
      </c>
      <c r="Z56" s="241" t="str">
        <f t="shared" si="12"/>
        <v xml:space="preserve"> </v>
      </c>
      <c r="AA56" s="259" t="str">
        <f t="shared" si="3"/>
        <v/>
      </c>
      <c r="AB56" s="259" t="str">
        <f t="shared" si="4"/>
        <v/>
      </c>
      <c r="AC56" s="241" t="str">
        <f t="shared" si="13"/>
        <v/>
      </c>
      <c r="AD56" s="248"/>
      <c r="AE56" s="261" t="str">
        <f>+IF(AJ56="","",MAX(AE$1:AE55)+1)</f>
        <v/>
      </c>
      <c r="AF56" s="261" t="str">
        <f>IF(CMS_Inoperative_OoC!B78="","",CMS_Inoperative_OoC!B78)</f>
        <v/>
      </c>
      <c r="AG56" s="261" t="str">
        <f>IF(CMS_Inoperative_OoC!C78="","",CMS_Inoperative_OoC!C78)</f>
        <v/>
      </c>
      <c r="AH56" s="261" t="str">
        <f>IF(CMS_Inoperative_OoC!D78="","",CMS_Inoperative_OoC!D78)</f>
        <v/>
      </c>
      <c r="AI56" s="261" t="str">
        <f t="shared" si="14"/>
        <v/>
      </c>
      <c r="AJ56" s="262" t="str">
        <f>IF(COUNTIF(AI$2:AI56,AI56)=1,AI56,"")</f>
        <v/>
      </c>
      <c r="AK56" s="261" t="str">
        <f t="shared" si="5"/>
        <v/>
      </c>
      <c r="AL56" s="261" t="str">
        <f t="shared" si="6"/>
        <v/>
      </c>
      <c r="AM56" s="261" t="str">
        <f t="shared" si="7"/>
        <v/>
      </c>
      <c r="AN56" s="251" t="str">
        <f t="shared" si="15"/>
        <v/>
      </c>
      <c r="AO56" s="162"/>
      <c r="AP56" s="259" t="s">
        <v>96</v>
      </c>
      <c r="AQ56" s="162"/>
      <c r="AR56" s="263" t="str">
        <f>+IF(AW56="","",MAX(AR$1:AR55)+1)</f>
        <v/>
      </c>
      <c r="AS56" s="263" t="str">
        <f>IF(Limit_Deviation_Detail!B78="","",Limit_Deviation_Detail!B78)</f>
        <v/>
      </c>
      <c r="AT56" s="263" t="str">
        <f>IF(Limit_Deviation_Detail!C78="","",Limit_Deviation_Detail!C78)</f>
        <v/>
      </c>
      <c r="AU56" s="252" t="str">
        <f>IF(Limit_Deviation_Detail!F78="","",Limit_Deviation_Detail!F78)</f>
        <v/>
      </c>
      <c r="AV56" s="263" t="str">
        <f t="shared" si="16"/>
        <v/>
      </c>
      <c r="AW56" s="264" t="str">
        <f>IF(COUNTIF(AV$2:AV56,AV56)=1,AV56,"")</f>
        <v/>
      </c>
      <c r="AX56" s="263" t="str">
        <f t="shared" si="8"/>
        <v/>
      </c>
      <c r="AY56" s="263" t="str">
        <f t="shared" si="9"/>
        <v/>
      </c>
      <c r="AZ56" s="263" t="str">
        <f t="shared" si="10"/>
        <v/>
      </c>
      <c r="BA56" s="254" t="str">
        <f t="shared" si="17"/>
        <v/>
      </c>
      <c r="BB56" s="162"/>
      <c r="BC56" s="259" t="str">
        <f>+IF(BI56="","",MAX(BC$1:BC55)+1)</f>
        <v/>
      </c>
      <c r="BD56" s="241" t="str">
        <f>IF(CMS_Identification!B78="","",CMS_Identification!B78)</f>
        <v/>
      </c>
      <c r="BE56" s="241" t="str">
        <f>IF(CMS_Identification!C78="","",CMS_Identification!C78)</f>
        <v/>
      </c>
      <c r="BF56" s="241" t="str">
        <f>IF(CMS_Identification!E78="","",CMS_Identification!E78)</f>
        <v/>
      </c>
      <c r="BG56" s="241" t="str">
        <f>IF(Affected_Source!AL78="","",Affected_Source!AL78)</f>
        <v/>
      </c>
      <c r="BH56" s="241" t="str">
        <f t="shared" si="18"/>
        <v/>
      </c>
      <c r="BI56" s="244" t="str">
        <f>IF(COUNTIF(BH$2:BH56,BH56)=1,BH56,"")</f>
        <v/>
      </c>
      <c r="BJ56" s="241" t="str">
        <f t="shared" si="19"/>
        <v xml:space="preserve">  </v>
      </c>
      <c r="BK56" s="241" t="str">
        <f t="shared" si="20"/>
        <v/>
      </c>
      <c r="BL56" s="241" t="str">
        <f t="shared" si="21"/>
        <v/>
      </c>
      <c r="BM56" s="241" t="str">
        <f t="shared" si="22"/>
        <v/>
      </c>
    </row>
    <row r="57" spans="1:65" ht="16.5" x14ac:dyDescent="0.45">
      <c r="A57" s="255" t="str">
        <f>+IF(D57="","",MAX(A$1:A56)+1)</f>
        <v/>
      </c>
      <c r="B57" s="242" t="str">
        <f>IF(Affected_Source!C79="","",Affected_Source!C79)</f>
        <v/>
      </c>
      <c r="C57" s="245" t="str">
        <f t="shared" si="0"/>
        <v/>
      </c>
      <c r="D57" s="245" t="str">
        <f>IF(COUNTIF(B$2:B57,B57)=1,B57,"")</f>
        <v/>
      </c>
      <c r="E57" s="162" t="str">
        <f>IF(Affected_Source!D79="","",Affected_Source!D79)</f>
        <v/>
      </c>
      <c r="F57" s="162"/>
      <c r="G57" s="162"/>
      <c r="H57" s="162"/>
      <c r="I57" s="162"/>
      <c r="J57" s="162"/>
      <c r="K57" s="255" t="str">
        <f>+IF(N57="","",MAX(K$1:K56)+1)</f>
        <v/>
      </c>
      <c r="L57" s="255" t="str">
        <f>IF(CMS_Identification!E79="","",CMS_Identification!E79)</f>
        <v/>
      </c>
      <c r="M57" s="245" t="str">
        <f t="shared" si="11"/>
        <v/>
      </c>
      <c r="N57" s="245" t="str">
        <f>IF(COUNTIF(L$2:L57,L57)=1,L57,"")</f>
        <v/>
      </c>
      <c r="O57" s="162"/>
      <c r="P57" s="162"/>
      <c r="Q57" s="162"/>
      <c r="R57" s="269"/>
      <c r="S57" s="162"/>
      <c r="T57" s="255" t="str">
        <f>+IF(Y57="","",MAX(T$1:T56)+1)</f>
        <v/>
      </c>
      <c r="U57" s="241" t="str">
        <f>IF(Affected_Source!B79="","",Affected_Source!B79)</f>
        <v/>
      </c>
      <c r="V57" s="241" t="str">
        <f>IF(Affected_Source!D79="","",Affected_Source!D79)</f>
        <v/>
      </c>
      <c r="W57" s="241" t="str">
        <f>IF(Affected_Source!E79="","",Affected_Source!E79)</f>
        <v/>
      </c>
      <c r="X57" s="241" t="str">
        <f t="shared" si="2"/>
        <v/>
      </c>
      <c r="Y57" s="244" t="str">
        <f>IF(COUNTIF(X$2:X57,X57)=1,X57,"")</f>
        <v/>
      </c>
      <c r="Z57" s="241" t="str">
        <f t="shared" si="12"/>
        <v xml:space="preserve"> </v>
      </c>
      <c r="AA57" s="255" t="str">
        <f t="shared" si="3"/>
        <v/>
      </c>
      <c r="AB57" s="255" t="str">
        <f t="shared" si="4"/>
        <v/>
      </c>
      <c r="AC57" s="241" t="str">
        <f t="shared" si="13"/>
        <v/>
      </c>
      <c r="AD57" s="248"/>
      <c r="AE57" s="257" t="str">
        <f>+IF(AJ57="","",MAX(AE$1:AE56)+1)</f>
        <v/>
      </c>
      <c r="AF57" s="257" t="str">
        <f>IF(CMS_Inoperative_OoC!B79="","",CMS_Inoperative_OoC!B79)</f>
        <v/>
      </c>
      <c r="AG57" s="257" t="str">
        <f>IF(CMS_Inoperative_OoC!C79="","",CMS_Inoperative_OoC!C79)</f>
        <v/>
      </c>
      <c r="AH57" s="257" t="str">
        <f>IF(CMS_Inoperative_OoC!D79="","",CMS_Inoperative_OoC!D79)</f>
        <v/>
      </c>
      <c r="AI57" s="257" t="str">
        <f t="shared" si="14"/>
        <v/>
      </c>
      <c r="AJ57" s="258" t="str">
        <f>IF(COUNTIF(AI$2:AI57,AI57)=1,AI57,"")</f>
        <v/>
      </c>
      <c r="AK57" s="257" t="str">
        <f t="shared" si="5"/>
        <v/>
      </c>
      <c r="AL57" s="257" t="str">
        <f t="shared" si="6"/>
        <v/>
      </c>
      <c r="AM57" s="257" t="str">
        <f t="shared" si="7"/>
        <v/>
      </c>
      <c r="AN57" s="251" t="str">
        <f t="shared" si="15"/>
        <v/>
      </c>
      <c r="AO57" s="162"/>
      <c r="AP57" s="266" t="s">
        <v>97</v>
      </c>
      <c r="AQ57" s="162"/>
      <c r="AR57" s="257" t="str">
        <f>+IF(AW57="","",MAX(AR$1:AR56)+1)</f>
        <v/>
      </c>
      <c r="AS57" s="257" t="str">
        <f>IF(Limit_Deviation_Detail!B79="","",Limit_Deviation_Detail!B79)</f>
        <v/>
      </c>
      <c r="AT57" s="257" t="str">
        <f>IF(Limit_Deviation_Detail!C79="","",Limit_Deviation_Detail!C79)</f>
        <v/>
      </c>
      <c r="AU57" s="252" t="str">
        <f>IF(Limit_Deviation_Detail!F79="","",Limit_Deviation_Detail!F79)</f>
        <v/>
      </c>
      <c r="AV57" s="257" t="str">
        <f t="shared" si="16"/>
        <v/>
      </c>
      <c r="AW57" s="258" t="str">
        <f>IF(COUNTIF(AV$2:AV57,AV57)=1,AV57,"")</f>
        <v/>
      </c>
      <c r="AX57" s="257" t="str">
        <f t="shared" si="8"/>
        <v/>
      </c>
      <c r="AY57" s="257" t="str">
        <f t="shared" si="9"/>
        <v/>
      </c>
      <c r="AZ57" s="257" t="str">
        <f t="shared" si="10"/>
        <v/>
      </c>
      <c r="BA57" s="254" t="str">
        <f t="shared" si="17"/>
        <v/>
      </c>
      <c r="BB57" s="162"/>
      <c r="BC57" s="255" t="str">
        <f>+IF(BI57="","",MAX(BC$1:BC56)+1)</f>
        <v/>
      </c>
      <c r="BD57" s="241" t="str">
        <f>IF(CMS_Identification!B79="","",CMS_Identification!B79)</f>
        <v/>
      </c>
      <c r="BE57" s="241" t="str">
        <f>IF(CMS_Identification!C79="","",CMS_Identification!C79)</f>
        <v/>
      </c>
      <c r="BF57" s="241" t="str">
        <f>IF(CMS_Identification!E79="","",CMS_Identification!E79)</f>
        <v/>
      </c>
      <c r="BG57" s="241" t="str">
        <f>IF(Affected_Source!AL79="","",Affected_Source!AL79)</f>
        <v/>
      </c>
      <c r="BH57" s="241" t="str">
        <f t="shared" si="18"/>
        <v/>
      </c>
      <c r="BI57" s="244" t="str">
        <f>IF(COUNTIF(BH$2:BH57,BH57)=1,BH57,"")</f>
        <v/>
      </c>
      <c r="BJ57" s="241" t="str">
        <f t="shared" si="19"/>
        <v xml:space="preserve">  </v>
      </c>
      <c r="BK57" s="241" t="str">
        <f t="shared" si="20"/>
        <v/>
      </c>
      <c r="BL57" s="241" t="str">
        <f t="shared" si="21"/>
        <v/>
      </c>
      <c r="BM57" s="241" t="str">
        <f t="shared" si="22"/>
        <v/>
      </c>
    </row>
    <row r="58" spans="1:65" ht="16.5" x14ac:dyDescent="0.45">
      <c r="A58" s="259" t="str">
        <f>+IF(D58="","",MAX(A$1:A57)+1)</f>
        <v/>
      </c>
      <c r="B58" s="242" t="str">
        <f>IF(Affected_Source!C80="","",Affected_Source!C80)</f>
        <v/>
      </c>
      <c r="C58" s="260" t="str">
        <f t="shared" si="0"/>
        <v/>
      </c>
      <c r="D58" s="260" t="str">
        <f>IF(COUNTIF(B$2:B58,B58)=1,B58,"")</f>
        <v/>
      </c>
      <c r="E58" s="162" t="str">
        <f>IF(Affected_Source!D80="","",Affected_Source!D80)</f>
        <v/>
      </c>
      <c r="F58" s="162"/>
      <c r="G58" s="162"/>
      <c r="H58" s="162"/>
      <c r="I58" s="162"/>
      <c r="J58" s="162"/>
      <c r="K58" s="259" t="str">
        <f>+IF(N58="","",MAX(K$1:K57)+1)</f>
        <v/>
      </c>
      <c r="L58" s="259" t="str">
        <f>IF(CMS_Identification!E80="","",CMS_Identification!E80)</f>
        <v/>
      </c>
      <c r="M58" s="260" t="str">
        <f t="shared" si="11"/>
        <v/>
      </c>
      <c r="N58" s="260" t="str">
        <f>IF(COUNTIF(L$2:L58,L58)=1,L58,"")</f>
        <v/>
      </c>
      <c r="O58" s="162"/>
      <c r="P58" s="162"/>
      <c r="Q58" s="162"/>
      <c r="R58" s="269"/>
      <c r="S58" s="162"/>
      <c r="T58" s="259" t="str">
        <f>+IF(Y58="","",MAX(T$1:T57)+1)</f>
        <v/>
      </c>
      <c r="U58" s="241" t="str">
        <f>IF(Affected_Source!B80="","",Affected_Source!B80)</f>
        <v/>
      </c>
      <c r="V58" s="241" t="str">
        <f>IF(Affected_Source!D80="","",Affected_Source!D80)</f>
        <v/>
      </c>
      <c r="W58" s="241" t="str">
        <f>IF(Affected_Source!E80="","",Affected_Source!E80)</f>
        <v/>
      </c>
      <c r="X58" s="241" t="str">
        <f t="shared" si="2"/>
        <v/>
      </c>
      <c r="Y58" s="244" t="str">
        <f>IF(COUNTIF(X$2:X58,X58)=1,X58,"")</f>
        <v/>
      </c>
      <c r="Z58" s="241" t="str">
        <f t="shared" si="12"/>
        <v xml:space="preserve"> </v>
      </c>
      <c r="AA58" s="259" t="str">
        <f t="shared" si="3"/>
        <v/>
      </c>
      <c r="AB58" s="259" t="str">
        <f t="shared" si="4"/>
        <v/>
      </c>
      <c r="AC58" s="241" t="str">
        <f t="shared" si="13"/>
        <v/>
      </c>
      <c r="AD58" s="248"/>
      <c r="AE58" s="261" t="str">
        <f>+IF(AJ58="","",MAX(AE$1:AE57)+1)</f>
        <v/>
      </c>
      <c r="AF58" s="261" t="str">
        <f>IF(CMS_Inoperative_OoC!B80="","",CMS_Inoperative_OoC!B80)</f>
        <v/>
      </c>
      <c r="AG58" s="261" t="str">
        <f>IF(CMS_Inoperative_OoC!C80="","",CMS_Inoperative_OoC!C80)</f>
        <v/>
      </c>
      <c r="AH58" s="261" t="str">
        <f>IF(CMS_Inoperative_OoC!D80="","",CMS_Inoperative_OoC!D80)</f>
        <v/>
      </c>
      <c r="AI58" s="261" t="str">
        <f t="shared" si="14"/>
        <v/>
      </c>
      <c r="AJ58" s="262" t="str">
        <f>IF(COUNTIF(AI$2:AI58,AI58)=1,AI58,"")</f>
        <v/>
      </c>
      <c r="AK58" s="261" t="str">
        <f t="shared" si="5"/>
        <v/>
      </c>
      <c r="AL58" s="261" t="str">
        <f t="shared" si="6"/>
        <v/>
      </c>
      <c r="AM58" s="261" t="str">
        <f t="shared" si="7"/>
        <v/>
      </c>
      <c r="AN58" s="251" t="str">
        <f t="shared" si="15"/>
        <v/>
      </c>
      <c r="AO58" s="162"/>
      <c r="AP58" s="162"/>
      <c r="AQ58" s="162"/>
      <c r="AR58" s="263" t="str">
        <f>+IF(AW58="","",MAX(AR$1:AR57)+1)</f>
        <v/>
      </c>
      <c r="AS58" s="263" t="str">
        <f>IF(Limit_Deviation_Detail!B80="","",Limit_Deviation_Detail!B80)</f>
        <v/>
      </c>
      <c r="AT58" s="263" t="str">
        <f>IF(Limit_Deviation_Detail!C80="","",Limit_Deviation_Detail!C80)</f>
        <v/>
      </c>
      <c r="AU58" s="252" t="str">
        <f>IF(Limit_Deviation_Detail!F80="","",Limit_Deviation_Detail!F80)</f>
        <v/>
      </c>
      <c r="AV58" s="263" t="str">
        <f t="shared" si="16"/>
        <v/>
      </c>
      <c r="AW58" s="264" t="str">
        <f>IF(COUNTIF(AV$2:AV58,AV58)=1,AV58,"")</f>
        <v/>
      </c>
      <c r="AX58" s="263" t="str">
        <f t="shared" si="8"/>
        <v/>
      </c>
      <c r="AY58" s="263" t="str">
        <f t="shared" si="9"/>
        <v/>
      </c>
      <c r="AZ58" s="263" t="str">
        <f t="shared" si="10"/>
        <v/>
      </c>
      <c r="BA58" s="254" t="str">
        <f t="shared" si="17"/>
        <v/>
      </c>
      <c r="BB58" s="162"/>
      <c r="BC58" s="259" t="str">
        <f>+IF(BI58="","",MAX(BC$1:BC57)+1)</f>
        <v/>
      </c>
      <c r="BD58" s="241" t="str">
        <f>IF(CMS_Identification!B80="","",CMS_Identification!B80)</f>
        <v/>
      </c>
      <c r="BE58" s="241" t="str">
        <f>IF(CMS_Identification!C80="","",CMS_Identification!C80)</f>
        <v/>
      </c>
      <c r="BF58" s="241" t="str">
        <f>IF(CMS_Identification!E80="","",CMS_Identification!E80)</f>
        <v/>
      </c>
      <c r="BG58" s="241" t="str">
        <f>IF(Affected_Source!AL80="","",Affected_Source!AL80)</f>
        <v/>
      </c>
      <c r="BH58" s="241" t="str">
        <f t="shared" si="18"/>
        <v/>
      </c>
      <c r="BI58" s="244" t="str">
        <f>IF(COUNTIF(BH$2:BH58,BH58)=1,BH58,"")</f>
        <v/>
      </c>
      <c r="BJ58" s="241" t="str">
        <f t="shared" si="19"/>
        <v xml:space="preserve">  </v>
      </c>
      <c r="BK58" s="241" t="str">
        <f t="shared" si="20"/>
        <v/>
      </c>
      <c r="BL58" s="241" t="str">
        <f t="shared" si="21"/>
        <v/>
      </c>
      <c r="BM58" s="241" t="str">
        <f t="shared" si="22"/>
        <v/>
      </c>
    </row>
    <row r="59" spans="1:65" ht="16.5" x14ac:dyDescent="0.45">
      <c r="A59" s="255" t="str">
        <f>+IF(D59="","",MAX(A$1:A58)+1)</f>
        <v/>
      </c>
      <c r="B59" s="242" t="str">
        <f>IF(Affected_Source!C81="","",Affected_Source!C81)</f>
        <v/>
      </c>
      <c r="C59" s="245" t="str">
        <f t="shared" si="0"/>
        <v/>
      </c>
      <c r="D59" s="245" t="str">
        <f>IF(COUNTIF(B$2:B59,B59)=1,B59,"")</f>
        <v/>
      </c>
      <c r="E59" s="162" t="str">
        <f>IF(Affected_Source!D81="","",Affected_Source!D81)</f>
        <v/>
      </c>
      <c r="F59" s="162"/>
      <c r="G59" s="162"/>
      <c r="H59" s="162"/>
      <c r="I59" s="162"/>
      <c r="J59" s="162"/>
      <c r="K59" s="255" t="str">
        <f>+IF(N59="","",MAX(K$1:K58)+1)</f>
        <v/>
      </c>
      <c r="L59" s="255" t="str">
        <f>IF(CMS_Identification!E81="","",CMS_Identification!E81)</f>
        <v/>
      </c>
      <c r="M59" s="245" t="str">
        <f t="shared" si="11"/>
        <v/>
      </c>
      <c r="N59" s="245" t="str">
        <f>IF(COUNTIF(L$2:L59,L59)=1,L59,"")</f>
        <v/>
      </c>
      <c r="O59" s="162"/>
      <c r="P59" s="162"/>
      <c r="Q59" s="162"/>
      <c r="R59" s="269"/>
      <c r="S59" s="162"/>
      <c r="T59" s="255" t="str">
        <f>+IF(Y59="","",MAX(T$1:T58)+1)</f>
        <v/>
      </c>
      <c r="U59" s="241" t="str">
        <f>IF(Affected_Source!B81="","",Affected_Source!B81)</f>
        <v/>
      </c>
      <c r="V59" s="241" t="str">
        <f>IF(Affected_Source!D81="","",Affected_Source!D81)</f>
        <v/>
      </c>
      <c r="W59" s="241" t="str">
        <f>IF(Affected_Source!E81="","",Affected_Source!E81)</f>
        <v/>
      </c>
      <c r="X59" s="241" t="str">
        <f t="shared" si="2"/>
        <v/>
      </c>
      <c r="Y59" s="244" t="str">
        <f>IF(COUNTIF(X$2:X59,X59)=1,X59,"")</f>
        <v/>
      </c>
      <c r="Z59" s="241" t="str">
        <f t="shared" si="12"/>
        <v xml:space="preserve"> </v>
      </c>
      <c r="AA59" s="255" t="str">
        <f t="shared" si="3"/>
        <v/>
      </c>
      <c r="AB59" s="255" t="str">
        <f t="shared" si="4"/>
        <v/>
      </c>
      <c r="AC59" s="241" t="str">
        <f t="shared" si="13"/>
        <v/>
      </c>
      <c r="AD59" s="248"/>
      <c r="AE59" s="257" t="str">
        <f>+IF(AJ59="","",MAX(AE$1:AE58)+1)</f>
        <v/>
      </c>
      <c r="AF59" s="257" t="str">
        <f>IF(CMS_Inoperative_OoC!B81="","",CMS_Inoperative_OoC!B81)</f>
        <v/>
      </c>
      <c r="AG59" s="257" t="str">
        <f>IF(CMS_Inoperative_OoC!C81="","",CMS_Inoperative_OoC!C81)</f>
        <v/>
      </c>
      <c r="AH59" s="257" t="str">
        <f>IF(CMS_Inoperative_OoC!D81="","",CMS_Inoperative_OoC!D81)</f>
        <v/>
      </c>
      <c r="AI59" s="257" t="str">
        <f t="shared" si="14"/>
        <v/>
      </c>
      <c r="AJ59" s="258" t="str">
        <f>IF(COUNTIF(AI$2:AI59,AI59)=1,AI59,"")</f>
        <v/>
      </c>
      <c r="AK59" s="257" t="str">
        <f t="shared" si="5"/>
        <v/>
      </c>
      <c r="AL59" s="257" t="str">
        <f t="shared" si="6"/>
        <v/>
      </c>
      <c r="AM59" s="257" t="str">
        <f t="shared" si="7"/>
        <v/>
      </c>
      <c r="AN59" s="251" t="str">
        <f t="shared" si="15"/>
        <v/>
      </c>
      <c r="AO59" s="162"/>
      <c r="AP59" s="162"/>
      <c r="AQ59" s="162"/>
      <c r="AR59" s="257" t="str">
        <f>+IF(AW59="","",MAX(AR$1:AR58)+1)</f>
        <v/>
      </c>
      <c r="AS59" s="257" t="str">
        <f>IF(Limit_Deviation_Detail!B81="","",Limit_Deviation_Detail!B81)</f>
        <v/>
      </c>
      <c r="AT59" s="257" t="str">
        <f>IF(Limit_Deviation_Detail!C81="","",Limit_Deviation_Detail!C81)</f>
        <v/>
      </c>
      <c r="AU59" s="252" t="str">
        <f>IF(Limit_Deviation_Detail!F81="","",Limit_Deviation_Detail!F81)</f>
        <v/>
      </c>
      <c r="AV59" s="257" t="str">
        <f t="shared" si="16"/>
        <v/>
      </c>
      <c r="AW59" s="258" t="str">
        <f>IF(COUNTIF(AV$2:AV59,AV59)=1,AV59,"")</f>
        <v/>
      </c>
      <c r="AX59" s="257" t="str">
        <f t="shared" si="8"/>
        <v/>
      </c>
      <c r="AY59" s="257" t="str">
        <f t="shared" si="9"/>
        <v/>
      </c>
      <c r="AZ59" s="257" t="str">
        <f t="shared" si="10"/>
        <v/>
      </c>
      <c r="BA59" s="254" t="str">
        <f t="shared" si="17"/>
        <v/>
      </c>
      <c r="BB59" s="162"/>
      <c r="BC59" s="255" t="str">
        <f>+IF(BI59="","",MAX(BC$1:BC58)+1)</f>
        <v/>
      </c>
      <c r="BD59" s="241" t="str">
        <f>IF(CMS_Identification!B81="","",CMS_Identification!B81)</f>
        <v/>
      </c>
      <c r="BE59" s="241" t="str">
        <f>IF(CMS_Identification!C81="","",CMS_Identification!C81)</f>
        <v/>
      </c>
      <c r="BF59" s="241" t="str">
        <f>IF(CMS_Identification!E81="","",CMS_Identification!E81)</f>
        <v/>
      </c>
      <c r="BG59" s="241" t="str">
        <f>IF(Affected_Source!AL81="","",Affected_Source!AL81)</f>
        <v/>
      </c>
      <c r="BH59" s="241" t="str">
        <f t="shared" si="18"/>
        <v/>
      </c>
      <c r="BI59" s="244" t="str">
        <f>IF(COUNTIF(BH$2:BH59,BH59)=1,BH59,"")</f>
        <v/>
      </c>
      <c r="BJ59" s="241" t="str">
        <f t="shared" si="19"/>
        <v xml:space="preserve">  </v>
      </c>
      <c r="BK59" s="241" t="str">
        <f t="shared" si="20"/>
        <v/>
      </c>
      <c r="BL59" s="241" t="str">
        <f t="shared" si="21"/>
        <v/>
      </c>
      <c r="BM59" s="241" t="str">
        <f t="shared" si="22"/>
        <v/>
      </c>
    </row>
    <row r="60" spans="1:65" ht="16.5" x14ac:dyDescent="0.45">
      <c r="A60" s="259" t="str">
        <f>+IF(D60="","",MAX(A$1:A59)+1)</f>
        <v/>
      </c>
      <c r="B60" s="242" t="str">
        <f>IF(Affected_Source!C82="","",Affected_Source!C82)</f>
        <v/>
      </c>
      <c r="C60" s="260" t="str">
        <f t="shared" si="0"/>
        <v/>
      </c>
      <c r="D60" s="260" t="str">
        <f>IF(COUNTIF(B$2:B60,B60)=1,B60,"")</f>
        <v/>
      </c>
      <c r="E60" s="162" t="str">
        <f>IF(Affected_Source!D82="","",Affected_Source!D82)</f>
        <v/>
      </c>
      <c r="F60" s="162"/>
      <c r="G60" s="162"/>
      <c r="H60" s="162"/>
      <c r="I60" s="162"/>
      <c r="J60" s="162"/>
      <c r="K60" s="259" t="str">
        <f>+IF(N60="","",MAX(K$1:K59)+1)</f>
        <v/>
      </c>
      <c r="L60" s="259" t="str">
        <f>IF(CMS_Identification!E82="","",CMS_Identification!E82)</f>
        <v/>
      </c>
      <c r="M60" s="260" t="str">
        <f t="shared" si="11"/>
        <v/>
      </c>
      <c r="N60" s="260" t="str">
        <f>IF(COUNTIF(L$2:L60,L60)=1,L60,"")</f>
        <v/>
      </c>
      <c r="O60" s="162"/>
      <c r="P60" s="162"/>
      <c r="Q60" s="162"/>
      <c r="R60" s="269"/>
      <c r="S60" s="162"/>
      <c r="T60" s="259" t="str">
        <f>+IF(Y60="","",MAX(T$1:T59)+1)</f>
        <v/>
      </c>
      <c r="U60" s="241" t="str">
        <f>IF(Affected_Source!B82="","",Affected_Source!B82)</f>
        <v/>
      </c>
      <c r="V60" s="241" t="str">
        <f>IF(Affected_Source!D82="","",Affected_Source!D82)</f>
        <v/>
      </c>
      <c r="W60" s="241" t="str">
        <f>IF(Affected_Source!E82="","",Affected_Source!E82)</f>
        <v/>
      </c>
      <c r="X60" s="241" t="str">
        <f t="shared" si="2"/>
        <v/>
      </c>
      <c r="Y60" s="244" t="str">
        <f>IF(COUNTIF(X$2:X60,X60)=1,X60,"")</f>
        <v/>
      </c>
      <c r="Z60" s="241" t="str">
        <f t="shared" si="12"/>
        <v xml:space="preserve"> </v>
      </c>
      <c r="AA60" s="259" t="str">
        <f t="shared" si="3"/>
        <v/>
      </c>
      <c r="AB60" s="259" t="str">
        <f t="shared" si="4"/>
        <v/>
      </c>
      <c r="AC60" s="241" t="str">
        <f t="shared" si="13"/>
        <v/>
      </c>
      <c r="AD60" s="248"/>
      <c r="AE60" s="261" t="str">
        <f>+IF(AJ60="","",MAX(AE$1:AE59)+1)</f>
        <v/>
      </c>
      <c r="AF60" s="261" t="str">
        <f>IF(CMS_Inoperative_OoC!B82="","",CMS_Inoperative_OoC!B82)</f>
        <v/>
      </c>
      <c r="AG60" s="261" t="str">
        <f>IF(CMS_Inoperative_OoC!C82="","",CMS_Inoperative_OoC!C82)</f>
        <v/>
      </c>
      <c r="AH60" s="261" t="str">
        <f>IF(CMS_Inoperative_OoC!D82="","",CMS_Inoperative_OoC!D82)</f>
        <v/>
      </c>
      <c r="AI60" s="261" t="str">
        <f t="shared" si="14"/>
        <v/>
      </c>
      <c r="AJ60" s="262" t="str">
        <f>IF(COUNTIF(AI$2:AI60,AI60)=1,AI60,"")</f>
        <v/>
      </c>
      <c r="AK60" s="261" t="str">
        <f t="shared" si="5"/>
        <v/>
      </c>
      <c r="AL60" s="261" t="str">
        <f t="shared" si="6"/>
        <v/>
      </c>
      <c r="AM60" s="261" t="str">
        <f t="shared" si="7"/>
        <v/>
      </c>
      <c r="AN60" s="251" t="str">
        <f t="shared" si="15"/>
        <v/>
      </c>
      <c r="AO60" s="162"/>
      <c r="AP60" s="162"/>
      <c r="AQ60" s="162"/>
      <c r="AR60" s="263" t="str">
        <f>+IF(AW60="","",MAX(AR$1:AR59)+1)</f>
        <v/>
      </c>
      <c r="AS60" s="263" t="str">
        <f>IF(Limit_Deviation_Detail!B82="","",Limit_Deviation_Detail!B82)</f>
        <v/>
      </c>
      <c r="AT60" s="263" t="str">
        <f>IF(Limit_Deviation_Detail!C82="","",Limit_Deviation_Detail!C82)</f>
        <v/>
      </c>
      <c r="AU60" s="252" t="str">
        <f>IF(Limit_Deviation_Detail!F82="","",Limit_Deviation_Detail!F82)</f>
        <v/>
      </c>
      <c r="AV60" s="263" t="str">
        <f t="shared" si="16"/>
        <v/>
      </c>
      <c r="AW60" s="264" t="str">
        <f>IF(COUNTIF(AV$2:AV60,AV60)=1,AV60,"")</f>
        <v/>
      </c>
      <c r="AX60" s="263" t="str">
        <f t="shared" si="8"/>
        <v/>
      </c>
      <c r="AY60" s="263" t="str">
        <f t="shared" si="9"/>
        <v/>
      </c>
      <c r="AZ60" s="263" t="str">
        <f t="shared" si="10"/>
        <v/>
      </c>
      <c r="BA60" s="254" t="str">
        <f t="shared" si="17"/>
        <v/>
      </c>
      <c r="BB60" s="162"/>
      <c r="BC60" s="259" t="str">
        <f>+IF(BI60="","",MAX(BC$1:BC59)+1)</f>
        <v/>
      </c>
      <c r="BD60" s="241" t="str">
        <f>IF(CMS_Identification!B82="","",CMS_Identification!B82)</f>
        <v/>
      </c>
      <c r="BE60" s="241" t="str">
        <f>IF(CMS_Identification!C82="","",CMS_Identification!C82)</f>
        <v/>
      </c>
      <c r="BF60" s="241" t="str">
        <f>IF(CMS_Identification!E82="","",CMS_Identification!E82)</f>
        <v/>
      </c>
      <c r="BG60" s="241" t="str">
        <f>IF(Affected_Source!AL82="","",Affected_Source!AL82)</f>
        <v/>
      </c>
      <c r="BH60" s="241" t="str">
        <f t="shared" si="18"/>
        <v/>
      </c>
      <c r="BI60" s="244" t="str">
        <f>IF(COUNTIF(BH$2:BH60,BH60)=1,BH60,"")</f>
        <v/>
      </c>
      <c r="BJ60" s="241" t="str">
        <f t="shared" si="19"/>
        <v xml:space="preserve">  </v>
      </c>
      <c r="BK60" s="241" t="str">
        <f t="shared" si="20"/>
        <v/>
      </c>
      <c r="BL60" s="241" t="str">
        <f t="shared" si="21"/>
        <v/>
      </c>
      <c r="BM60" s="241" t="str">
        <f t="shared" si="22"/>
        <v/>
      </c>
    </row>
    <row r="61" spans="1:65" ht="16.5" x14ac:dyDescent="0.45">
      <c r="A61" s="255" t="str">
        <f>+IF(D61="","",MAX(A$1:A60)+1)</f>
        <v/>
      </c>
      <c r="B61" s="242" t="str">
        <f>IF(Affected_Source!C83="","",Affected_Source!C83)</f>
        <v/>
      </c>
      <c r="C61" s="245" t="str">
        <f t="shared" si="0"/>
        <v/>
      </c>
      <c r="D61" s="245" t="str">
        <f>IF(COUNTIF(B$2:B61,B61)=1,B61,"")</f>
        <v/>
      </c>
      <c r="E61" s="162" t="str">
        <f>IF(Affected_Source!D83="","",Affected_Source!D83)</f>
        <v/>
      </c>
      <c r="F61" s="162"/>
      <c r="G61" s="162"/>
      <c r="H61" s="162"/>
      <c r="I61" s="162"/>
      <c r="J61" s="162"/>
      <c r="K61" s="255" t="str">
        <f>+IF(N61="","",MAX(K$1:K60)+1)</f>
        <v/>
      </c>
      <c r="L61" s="255" t="str">
        <f>IF(CMS_Identification!E83="","",CMS_Identification!E83)</f>
        <v/>
      </c>
      <c r="M61" s="245" t="str">
        <f t="shared" si="11"/>
        <v/>
      </c>
      <c r="N61" s="245" t="str">
        <f>IF(COUNTIF(L$2:L61,L61)=1,L61,"")</f>
        <v/>
      </c>
      <c r="O61" s="162"/>
      <c r="P61" s="162"/>
      <c r="Q61" s="162"/>
      <c r="R61" s="269"/>
      <c r="S61" s="162"/>
      <c r="T61" s="255" t="str">
        <f>+IF(Y61="","",MAX(T$1:T60)+1)</f>
        <v/>
      </c>
      <c r="U61" s="241" t="str">
        <f>IF(Affected_Source!B83="","",Affected_Source!B83)</f>
        <v/>
      </c>
      <c r="V61" s="241" t="str">
        <f>IF(Affected_Source!D83="","",Affected_Source!D83)</f>
        <v/>
      </c>
      <c r="W61" s="241" t="str">
        <f>IF(Affected_Source!E83="","",Affected_Source!E83)</f>
        <v/>
      </c>
      <c r="X61" s="241" t="str">
        <f t="shared" si="2"/>
        <v/>
      </c>
      <c r="Y61" s="244" t="str">
        <f>IF(COUNTIF(X$2:X61,X61)=1,X61,"")</f>
        <v/>
      </c>
      <c r="Z61" s="241" t="str">
        <f t="shared" si="12"/>
        <v xml:space="preserve"> </v>
      </c>
      <c r="AA61" s="255" t="str">
        <f t="shared" si="3"/>
        <v/>
      </c>
      <c r="AB61" s="255" t="str">
        <f t="shared" si="4"/>
        <v/>
      </c>
      <c r="AC61" s="241" t="str">
        <f t="shared" si="13"/>
        <v/>
      </c>
      <c r="AD61" s="248"/>
      <c r="AE61" s="257" t="str">
        <f>+IF(AJ61="","",MAX(AE$1:AE60)+1)</f>
        <v/>
      </c>
      <c r="AF61" s="257" t="str">
        <f>IF(CMS_Inoperative_OoC!B83="","",CMS_Inoperative_OoC!B83)</f>
        <v/>
      </c>
      <c r="AG61" s="257" t="str">
        <f>IF(CMS_Inoperative_OoC!C83="","",CMS_Inoperative_OoC!C83)</f>
        <v/>
      </c>
      <c r="AH61" s="257" t="str">
        <f>IF(CMS_Inoperative_OoC!D83="","",CMS_Inoperative_OoC!D83)</f>
        <v/>
      </c>
      <c r="AI61" s="257" t="str">
        <f t="shared" si="14"/>
        <v/>
      </c>
      <c r="AJ61" s="258" t="str">
        <f>IF(COUNTIF(AI$2:AI61,AI61)=1,AI61,"")</f>
        <v/>
      </c>
      <c r="AK61" s="257" t="str">
        <f t="shared" si="5"/>
        <v/>
      </c>
      <c r="AL61" s="257" t="str">
        <f t="shared" si="6"/>
        <v/>
      </c>
      <c r="AM61" s="257" t="str">
        <f t="shared" si="7"/>
        <v/>
      </c>
      <c r="AN61" s="251" t="str">
        <f t="shared" si="15"/>
        <v/>
      </c>
      <c r="AO61" s="162"/>
      <c r="AP61" s="162"/>
      <c r="AQ61" s="162"/>
      <c r="AR61" s="257" t="str">
        <f>+IF(AW61="","",MAX(AR$1:AR60)+1)</f>
        <v/>
      </c>
      <c r="AS61" s="257" t="str">
        <f>IF(Limit_Deviation_Detail!B83="","",Limit_Deviation_Detail!B83)</f>
        <v/>
      </c>
      <c r="AT61" s="257" t="str">
        <f>IF(Limit_Deviation_Detail!C83="","",Limit_Deviation_Detail!C83)</f>
        <v/>
      </c>
      <c r="AU61" s="252" t="str">
        <f>IF(Limit_Deviation_Detail!F83="","",Limit_Deviation_Detail!F83)</f>
        <v/>
      </c>
      <c r="AV61" s="257" t="str">
        <f t="shared" si="16"/>
        <v/>
      </c>
      <c r="AW61" s="258" t="str">
        <f>IF(COUNTIF(AV$2:AV61,AV61)=1,AV61,"")</f>
        <v/>
      </c>
      <c r="AX61" s="257" t="str">
        <f t="shared" si="8"/>
        <v/>
      </c>
      <c r="AY61" s="257" t="str">
        <f t="shared" si="9"/>
        <v/>
      </c>
      <c r="AZ61" s="257" t="str">
        <f t="shared" si="10"/>
        <v/>
      </c>
      <c r="BA61" s="254" t="str">
        <f t="shared" si="17"/>
        <v/>
      </c>
      <c r="BB61" s="162"/>
      <c r="BC61" s="255" t="str">
        <f>+IF(BI61="","",MAX(BC$1:BC60)+1)</f>
        <v/>
      </c>
      <c r="BD61" s="241" t="str">
        <f>IF(CMS_Identification!B83="","",CMS_Identification!B83)</f>
        <v/>
      </c>
      <c r="BE61" s="241" t="str">
        <f>IF(CMS_Identification!C83="","",CMS_Identification!C83)</f>
        <v/>
      </c>
      <c r="BF61" s="241" t="str">
        <f>IF(CMS_Identification!E83="","",CMS_Identification!E83)</f>
        <v/>
      </c>
      <c r="BG61" s="241" t="str">
        <f>IF(Affected_Source!AL83="","",Affected_Source!AL83)</f>
        <v/>
      </c>
      <c r="BH61" s="241" t="str">
        <f t="shared" si="18"/>
        <v/>
      </c>
      <c r="BI61" s="244" t="str">
        <f>IF(COUNTIF(BH$2:BH61,BH61)=1,BH61,"")</f>
        <v/>
      </c>
      <c r="BJ61" s="241" t="str">
        <f t="shared" si="19"/>
        <v xml:space="preserve">  </v>
      </c>
      <c r="BK61" s="241" t="str">
        <f t="shared" si="20"/>
        <v/>
      </c>
      <c r="BL61" s="241" t="str">
        <f t="shared" si="21"/>
        <v/>
      </c>
      <c r="BM61" s="241" t="str">
        <f t="shared" si="22"/>
        <v/>
      </c>
    </row>
    <row r="62" spans="1:65" ht="16.5" x14ac:dyDescent="0.45">
      <c r="A62" s="259" t="str">
        <f>+IF(D62="","",MAX(A$1:A61)+1)</f>
        <v/>
      </c>
      <c r="B62" s="242" t="str">
        <f>IF(Affected_Source!C84="","",Affected_Source!C84)</f>
        <v/>
      </c>
      <c r="C62" s="260" t="str">
        <f t="shared" si="0"/>
        <v/>
      </c>
      <c r="D62" s="260" t="str">
        <f>IF(COUNTIF(B$2:B62,B62)=1,B62,"")</f>
        <v/>
      </c>
      <c r="E62" s="162" t="str">
        <f>IF(Affected_Source!D84="","",Affected_Source!D84)</f>
        <v/>
      </c>
      <c r="F62" s="162"/>
      <c r="G62" s="162"/>
      <c r="H62" s="162"/>
      <c r="I62" s="162"/>
      <c r="J62" s="162"/>
      <c r="K62" s="259" t="str">
        <f>+IF(N62="","",MAX(K$1:K61)+1)</f>
        <v/>
      </c>
      <c r="L62" s="259" t="str">
        <f>IF(CMS_Identification!E84="","",CMS_Identification!E84)</f>
        <v/>
      </c>
      <c r="M62" s="260" t="str">
        <f t="shared" si="11"/>
        <v/>
      </c>
      <c r="N62" s="260" t="str">
        <f>IF(COUNTIF(L$2:L62,L62)=1,L62,"")</f>
        <v/>
      </c>
      <c r="O62" s="162"/>
      <c r="P62" s="162"/>
      <c r="Q62" s="162"/>
      <c r="R62" s="269"/>
      <c r="S62" s="162"/>
      <c r="T62" s="259" t="str">
        <f>+IF(Y62="","",MAX(T$1:T61)+1)</f>
        <v/>
      </c>
      <c r="U62" s="241" t="str">
        <f>IF(Affected_Source!B84="","",Affected_Source!B84)</f>
        <v/>
      </c>
      <c r="V62" s="241" t="str">
        <f>IF(Affected_Source!D84="","",Affected_Source!D84)</f>
        <v/>
      </c>
      <c r="W62" s="241" t="str">
        <f>IF(Affected_Source!E84="","",Affected_Source!E84)</f>
        <v/>
      </c>
      <c r="X62" s="241" t="str">
        <f t="shared" si="2"/>
        <v/>
      </c>
      <c r="Y62" s="244" t="str">
        <f>IF(COUNTIF(X$2:X62,X62)=1,X62,"")</f>
        <v/>
      </c>
      <c r="Z62" s="241" t="str">
        <f t="shared" si="12"/>
        <v xml:space="preserve"> </v>
      </c>
      <c r="AA62" s="259" t="str">
        <f t="shared" si="3"/>
        <v/>
      </c>
      <c r="AB62" s="259" t="str">
        <f t="shared" si="4"/>
        <v/>
      </c>
      <c r="AC62" s="241" t="str">
        <f t="shared" si="13"/>
        <v/>
      </c>
      <c r="AD62" s="248"/>
      <c r="AE62" s="261" t="str">
        <f>+IF(AJ62="","",MAX(AE$1:AE61)+1)</f>
        <v/>
      </c>
      <c r="AF62" s="261" t="str">
        <f>IF(CMS_Inoperative_OoC!B84="","",CMS_Inoperative_OoC!B84)</f>
        <v/>
      </c>
      <c r="AG62" s="261" t="str">
        <f>IF(CMS_Inoperative_OoC!C84="","",CMS_Inoperative_OoC!C84)</f>
        <v/>
      </c>
      <c r="AH62" s="261" t="str">
        <f>IF(CMS_Inoperative_OoC!D84="","",CMS_Inoperative_OoC!D84)</f>
        <v/>
      </c>
      <c r="AI62" s="261" t="str">
        <f t="shared" si="14"/>
        <v/>
      </c>
      <c r="AJ62" s="262" t="str">
        <f>IF(COUNTIF(AI$2:AI62,AI62)=1,AI62,"")</f>
        <v/>
      </c>
      <c r="AK62" s="261" t="str">
        <f t="shared" si="5"/>
        <v/>
      </c>
      <c r="AL62" s="261" t="str">
        <f t="shared" si="6"/>
        <v/>
      </c>
      <c r="AM62" s="261" t="str">
        <f t="shared" si="7"/>
        <v/>
      </c>
      <c r="AN62" s="251" t="str">
        <f t="shared" si="15"/>
        <v/>
      </c>
      <c r="AO62" s="162"/>
      <c r="AP62" s="162"/>
      <c r="AQ62" s="162"/>
      <c r="AR62" s="263" t="str">
        <f>+IF(AW62="","",MAX(AR$1:AR61)+1)</f>
        <v/>
      </c>
      <c r="AS62" s="263" t="str">
        <f>IF(Limit_Deviation_Detail!B84="","",Limit_Deviation_Detail!B84)</f>
        <v/>
      </c>
      <c r="AT62" s="263" t="str">
        <f>IF(Limit_Deviation_Detail!C84="","",Limit_Deviation_Detail!C84)</f>
        <v/>
      </c>
      <c r="AU62" s="252" t="str">
        <f>IF(Limit_Deviation_Detail!F84="","",Limit_Deviation_Detail!F84)</f>
        <v/>
      </c>
      <c r="AV62" s="263" t="str">
        <f t="shared" si="16"/>
        <v/>
      </c>
      <c r="AW62" s="264" t="str">
        <f>IF(COUNTIF(AV$2:AV62,AV62)=1,AV62,"")</f>
        <v/>
      </c>
      <c r="AX62" s="263" t="str">
        <f t="shared" si="8"/>
        <v/>
      </c>
      <c r="AY62" s="263" t="str">
        <f t="shared" si="9"/>
        <v/>
      </c>
      <c r="AZ62" s="263" t="str">
        <f t="shared" si="10"/>
        <v/>
      </c>
      <c r="BA62" s="254" t="str">
        <f t="shared" si="17"/>
        <v/>
      </c>
      <c r="BB62" s="162"/>
      <c r="BC62" s="259" t="str">
        <f>+IF(BI62="","",MAX(BC$1:BC61)+1)</f>
        <v/>
      </c>
      <c r="BD62" s="241" t="str">
        <f>IF(CMS_Identification!B84="","",CMS_Identification!B84)</f>
        <v/>
      </c>
      <c r="BE62" s="241" t="str">
        <f>IF(CMS_Identification!C84="","",CMS_Identification!C84)</f>
        <v/>
      </c>
      <c r="BF62" s="241" t="str">
        <f>IF(CMS_Identification!E84="","",CMS_Identification!E84)</f>
        <v/>
      </c>
      <c r="BG62" s="241" t="str">
        <f>IF(Affected_Source!AL84="","",Affected_Source!AL84)</f>
        <v/>
      </c>
      <c r="BH62" s="241" t="str">
        <f t="shared" si="18"/>
        <v/>
      </c>
      <c r="BI62" s="244" t="str">
        <f>IF(COUNTIF(BH$2:BH62,BH62)=1,BH62,"")</f>
        <v/>
      </c>
      <c r="BJ62" s="241" t="str">
        <f t="shared" si="19"/>
        <v xml:space="preserve">  </v>
      </c>
      <c r="BK62" s="241" t="str">
        <f t="shared" si="20"/>
        <v/>
      </c>
      <c r="BL62" s="241" t="str">
        <f t="shared" si="21"/>
        <v/>
      </c>
      <c r="BM62" s="241" t="str">
        <f t="shared" si="22"/>
        <v/>
      </c>
    </row>
    <row r="63" spans="1:65" ht="16.5" x14ac:dyDescent="0.45">
      <c r="A63" s="255" t="str">
        <f>+IF(D63="","",MAX(A$1:A62)+1)</f>
        <v/>
      </c>
      <c r="B63" s="242" t="str">
        <f>IF(Affected_Source!C85="","",Affected_Source!C85)</f>
        <v/>
      </c>
      <c r="C63" s="245" t="str">
        <f t="shared" si="0"/>
        <v/>
      </c>
      <c r="D63" s="245" t="str">
        <f>IF(COUNTIF(B$2:B63,B63)=1,B63,"")</f>
        <v/>
      </c>
      <c r="E63" s="162" t="str">
        <f>IF(Affected_Source!D85="","",Affected_Source!D85)</f>
        <v/>
      </c>
      <c r="F63" s="162"/>
      <c r="G63" s="162"/>
      <c r="H63" s="162"/>
      <c r="I63" s="162"/>
      <c r="J63" s="162"/>
      <c r="K63" s="255" t="str">
        <f>+IF(N63="","",MAX(K$1:K62)+1)</f>
        <v/>
      </c>
      <c r="L63" s="255" t="str">
        <f>IF(CMS_Identification!E85="","",CMS_Identification!E85)</f>
        <v/>
      </c>
      <c r="M63" s="245" t="str">
        <f t="shared" si="11"/>
        <v/>
      </c>
      <c r="N63" s="245" t="str">
        <f>IF(COUNTIF(L$2:L63,L63)=1,L63,"")</f>
        <v/>
      </c>
      <c r="O63" s="162"/>
      <c r="P63" s="162"/>
      <c r="Q63" s="162"/>
      <c r="R63" s="269"/>
      <c r="S63" s="162"/>
      <c r="T63" s="255" t="str">
        <f>+IF(Y63="","",MAX(T$1:T62)+1)</f>
        <v/>
      </c>
      <c r="U63" s="241" t="str">
        <f>IF(Affected_Source!B85="","",Affected_Source!B85)</f>
        <v/>
      </c>
      <c r="V63" s="241" t="str">
        <f>IF(Affected_Source!D85="","",Affected_Source!D85)</f>
        <v/>
      </c>
      <c r="W63" s="241" t="str">
        <f>IF(Affected_Source!E85="","",Affected_Source!E85)</f>
        <v/>
      </c>
      <c r="X63" s="241" t="str">
        <f t="shared" si="2"/>
        <v/>
      </c>
      <c r="Y63" s="244" t="str">
        <f>IF(COUNTIF(X$2:X63,X63)=1,X63,"")</f>
        <v/>
      </c>
      <c r="Z63" s="241" t="str">
        <f t="shared" si="12"/>
        <v xml:space="preserve"> </v>
      </c>
      <c r="AA63" s="255" t="str">
        <f t="shared" si="3"/>
        <v/>
      </c>
      <c r="AB63" s="255" t="str">
        <f t="shared" si="4"/>
        <v/>
      </c>
      <c r="AC63" s="241" t="str">
        <f t="shared" si="13"/>
        <v/>
      </c>
      <c r="AD63" s="248"/>
      <c r="AE63" s="257" t="str">
        <f>+IF(AJ63="","",MAX(AE$1:AE62)+1)</f>
        <v/>
      </c>
      <c r="AF63" s="257" t="str">
        <f>IF(CMS_Inoperative_OoC!B85="","",CMS_Inoperative_OoC!B85)</f>
        <v/>
      </c>
      <c r="AG63" s="257" t="str">
        <f>IF(CMS_Inoperative_OoC!C85="","",CMS_Inoperative_OoC!C85)</f>
        <v/>
      </c>
      <c r="AH63" s="257" t="str">
        <f>IF(CMS_Inoperative_OoC!D85="","",CMS_Inoperative_OoC!D85)</f>
        <v/>
      </c>
      <c r="AI63" s="257" t="str">
        <f t="shared" si="14"/>
        <v/>
      </c>
      <c r="AJ63" s="258" t="str">
        <f>IF(COUNTIF(AI$2:AI63,AI63)=1,AI63,"")</f>
        <v/>
      </c>
      <c r="AK63" s="257" t="str">
        <f t="shared" si="5"/>
        <v/>
      </c>
      <c r="AL63" s="257" t="str">
        <f t="shared" si="6"/>
        <v/>
      </c>
      <c r="AM63" s="257" t="str">
        <f t="shared" si="7"/>
        <v/>
      </c>
      <c r="AN63" s="251" t="str">
        <f t="shared" si="15"/>
        <v/>
      </c>
      <c r="AO63" s="162"/>
      <c r="AP63" s="162"/>
      <c r="AQ63" s="162"/>
      <c r="AR63" s="257" t="str">
        <f>+IF(AW63="","",MAX(AR$1:AR62)+1)</f>
        <v/>
      </c>
      <c r="AS63" s="257" t="str">
        <f>IF(Limit_Deviation_Detail!B85="","",Limit_Deviation_Detail!B85)</f>
        <v/>
      </c>
      <c r="AT63" s="257" t="str">
        <f>IF(Limit_Deviation_Detail!C85="","",Limit_Deviation_Detail!C85)</f>
        <v/>
      </c>
      <c r="AU63" s="252" t="str">
        <f>IF(Limit_Deviation_Detail!F85="","",Limit_Deviation_Detail!F85)</f>
        <v/>
      </c>
      <c r="AV63" s="257" t="str">
        <f t="shared" si="16"/>
        <v/>
      </c>
      <c r="AW63" s="258" t="str">
        <f>IF(COUNTIF(AV$2:AV63,AV63)=1,AV63,"")</f>
        <v/>
      </c>
      <c r="AX63" s="257" t="str">
        <f t="shared" si="8"/>
        <v/>
      </c>
      <c r="AY63" s="257" t="str">
        <f t="shared" si="9"/>
        <v/>
      </c>
      <c r="AZ63" s="257" t="str">
        <f t="shared" si="10"/>
        <v/>
      </c>
      <c r="BA63" s="254" t="str">
        <f t="shared" si="17"/>
        <v/>
      </c>
      <c r="BB63" s="162"/>
      <c r="BC63" s="255" t="str">
        <f>+IF(BI63="","",MAX(BC$1:BC62)+1)</f>
        <v/>
      </c>
      <c r="BD63" s="241" t="str">
        <f>IF(CMS_Identification!B85="","",CMS_Identification!B85)</f>
        <v/>
      </c>
      <c r="BE63" s="241" t="str">
        <f>IF(CMS_Identification!C85="","",CMS_Identification!C85)</f>
        <v/>
      </c>
      <c r="BF63" s="241" t="str">
        <f>IF(CMS_Identification!E85="","",CMS_Identification!E85)</f>
        <v/>
      </c>
      <c r="BG63" s="241" t="str">
        <f>IF(Affected_Source!AL85="","",Affected_Source!AL85)</f>
        <v/>
      </c>
      <c r="BH63" s="241" t="str">
        <f t="shared" si="18"/>
        <v/>
      </c>
      <c r="BI63" s="244" t="str">
        <f>IF(COUNTIF(BH$2:BH63,BH63)=1,BH63,"")</f>
        <v/>
      </c>
      <c r="BJ63" s="241" t="str">
        <f t="shared" si="19"/>
        <v xml:space="preserve">  </v>
      </c>
      <c r="BK63" s="241" t="str">
        <f t="shared" si="20"/>
        <v/>
      </c>
      <c r="BL63" s="241" t="str">
        <f t="shared" si="21"/>
        <v/>
      </c>
      <c r="BM63" s="241" t="str">
        <f t="shared" si="22"/>
        <v/>
      </c>
    </row>
    <row r="64" spans="1:65" ht="16.5" x14ac:dyDescent="0.45">
      <c r="A64" s="259" t="str">
        <f>+IF(D64="","",MAX(A$1:A63)+1)</f>
        <v/>
      </c>
      <c r="B64" s="242" t="str">
        <f>IF(Affected_Source!C86="","",Affected_Source!C86)</f>
        <v/>
      </c>
      <c r="C64" s="260" t="str">
        <f t="shared" si="0"/>
        <v/>
      </c>
      <c r="D64" s="260" t="str">
        <f>IF(COUNTIF(B$2:B64,B64)=1,B64,"")</f>
        <v/>
      </c>
      <c r="E64" s="162" t="str">
        <f>IF(Affected_Source!D86="","",Affected_Source!D86)</f>
        <v/>
      </c>
      <c r="F64" s="162"/>
      <c r="G64" s="162"/>
      <c r="H64" s="162"/>
      <c r="I64" s="162"/>
      <c r="J64" s="162"/>
      <c r="K64" s="259" t="str">
        <f>+IF(N64="","",MAX(K$1:K63)+1)</f>
        <v/>
      </c>
      <c r="L64" s="259" t="str">
        <f>IF(CMS_Identification!E86="","",CMS_Identification!E86)</f>
        <v/>
      </c>
      <c r="M64" s="260" t="str">
        <f t="shared" si="11"/>
        <v/>
      </c>
      <c r="N64" s="260" t="str">
        <f>IF(COUNTIF(L$2:L64,L64)=1,L64,"")</f>
        <v/>
      </c>
      <c r="O64" s="162"/>
      <c r="P64" s="162"/>
      <c r="Q64" s="162"/>
      <c r="R64" s="269"/>
      <c r="S64" s="162"/>
      <c r="T64" s="259" t="str">
        <f>+IF(Y64="","",MAX(T$1:T63)+1)</f>
        <v/>
      </c>
      <c r="U64" s="241" t="str">
        <f>IF(Affected_Source!B86="","",Affected_Source!B86)</f>
        <v/>
      </c>
      <c r="V64" s="241" t="str">
        <f>IF(Affected_Source!D86="","",Affected_Source!D86)</f>
        <v/>
      </c>
      <c r="W64" s="241" t="str">
        <f>IF(Affected_Source!E86="","",Affected_Source!E86)</f>
        <v/>
      </c>
      <c r="X64" s="241" t="str">
        <f t="shared" si="2"/>
        <v/>
      </c>
      <c r="Y64" s="244" t="str">
        <f>IF(COUNTIF(X$2:X64,X64)=1,X64,"")</f>
        <v/>
      </c>
      <c r="Z64" s="241" t="str">
        <f t="shared" si="12"/>
        <v xml:space="preserve"> </v>
      </c>
      <c r="AA64" s="259" t="str">
        <f t="shared" si="3"/>
        <v/>
      </c>
      <c r="AB64" s="259" t="str">
        <f t="shared" si="4"/>
        <v/>
      </c>
      <c r="AC64" s="241" t="str">
        <f t="shared" si="13"/>
        <v/>
      </c>
      <c r="AD64" s="248"/>
      <c r="AE64" s="261" t="str">
        <f>+IF(AJ64="","",MAX(AE$1:AE63)+1)</f>
        <v/>
      </c>
      <c r="AF64" s="261" t="str">
        <f>IF(CMS_Inoperative_OoC!B86="","",CMS_Inoperative_OoC!B86)</f>
        <v/>
      </c>
      <c r="AG64" s="261" t="str">
        <f>IF(CMS_Inoperative_OoC!C86="","",CMS_Inoperative_OoC!C86)</f>
        <v/>
      </c>
      <c r="AH64" s="261" t="str">
        <f>IF(CMS_Inoperative_OoC!D86="","",CMS_Inoperative_OoC!D86)</f>
        <v/>
      </c>
      <c r="AI64" s="261" t="str">
        <f t="shared" si="14"/>
        <v/>
      </c>
      <c r="AJ64" s="262" t="str">
        <f>IF(COUNTIF(AI$2:AI64,AI64)=1,AI64,"")</f>
        <v/>
      </c>
      <c r="AK64" s="261" t="str">
        <f t="shared" si="5"/>
        <v/>
      </c>
      <c r="AL64" s="261" t="str">
        <f t="shared" si="6"/>
        <v/>
      </c>
      <c r="AM64" s="261" t="str">
        <f t="shared" si="7"/>
        <v/>
      </c>
      <c r="AN64" s="251" t="str">
        <f t="shared" si="15"/>
        <v/>
      </c>
      <c r="AO64" s="162"/>
      <c r="AP64" s="162"/>
      <c r="AQ64" s="162"/>
      <c r="AR64" s="263" t="str">
        <f>+IF(AW64="","",MAX(AR$1:AR63)+1)</f>
        <v/>
      </c>
      <c r="AS64" s="263" t="str">
        <f>IF(Limit_Deviation_Detail!B86="","",Limit_Deviation_Detail!B86)</f>
        <v/>
      </c>
      <c r="AT64" s="263" t="str">
        <f>IF(Limit_Deviation_Detail!C86="","",Limit_Deviation_Detail!C86)</f>
        <v/>
      </c>
      <c r="AU64" s="252" t="str">
        <f>IF(Limit_Deviation_Detail!F86="","",Limit_Deviation_Detail!F86)</f>
        <v/>
      </c>
      <c r="AV64" s="263" t="str">
        <f t="shared" si="16"/>
        <v/>
      </c>
      <c r="AW64" s="264" t="str">
        <f>IF(COUNTIF(AV$2:AV64,AV64)=1,AV64,"")</f>
        <v/>
      </c>
      <c r="AX64" s="263" t="str">
        <f t="shared" si="8"/>
        <v/>
      </c>
      <c r="AY64" s="263" t="str">
        <f t="shared" si="9"/>
        <v/>
      </c>
      <c r="AZ64" s="263" t="str">
        <f t="shared" si="10"/>
        <v/>
      </c>
      <c r="BA64" s="254" t="str">
        <f t="shared" si="17"/>
        <v/>
      </c>
      <c r="BB64" s="162"/>
      <c r="BC64" s="259" t="str">
        <f>+IF(BI64="","",MAX(BC$1:BC63)+1)</f>
        <v/>
      </c>
      <c r="BD64" s="241" t="str">
        <f>IF(CMS_Identification!B86="","",CMS_Identification!B86)</f>
        <v/>
      </c>
      <c r="BE64" s="241" t="str">
        <f>IF(CMS_Identification!C86="","",CMS_Identification!C86)</f>
        <v/>
      </c>
      <c r="BF64" s="241" t="str">
        <f>IF(CMS_Identification!E86="","",CMS_Identification!E86)</f>
        <v/>
      </c>
      <c r="BG64" s="241" t="str">
        <f>IF(Affected_Source!AL86="","",Affected_Source!AL86)</f>
        <v/>
      </c>
      <c r="BH64" s="241" t="str">
        <f t="shared" si="18"/>
        <v/>
      </c>
      <c r="BI64" s="244" t="str">
        <f>IF(COUNTIF(BH$2:BH64,BH64)=1,BH64,"")</f>
        <v/>
      </c>
      <c r="BJ64" s="241" t="str">
        <f t="shared" si="19"/>
        <v xml:space="preserve">  </v>
      </c>
      <c r="BK64" s="241" t="str">
        <f t="shared" si="20"/>
        <v/>
      </c>
      <c r="BL64" s="241" t="str">
        <f t="shared" si="21"/>
        <v/>
      </c>
      <c r="BM64" s="241" t="str">
        <f t="shared" si="22"/>
        <v/>
      </c>
    </row>
    <row r="65" spans="1:65" ht="16.5" x14ac:dyDescent="0.45">
      <c r="A65" s="255" t="str">
        <f>+IF(D65="","",MAX(A$1:A64)+1)</f>
        <v/>
      </c>
      <c r="B65" s="242" t="str">
        <f>IF(Affected_Source!C87="","",Affected_Source!C87)</f>
        <v/>
      </c>
      <c r="C65" s="245" t="str">
        <f t="shared" si="0"/>
        <v/>
      </c>
      <c r="D65" s="245" t="str">
        <f>IF(COUNTIF(B$2:B65,B65)=1,B65,"")</f>
        <v/>
      </c>
      <c r="E65" s="162" t="str">
        <f>IF(Affected_Source!D87="","",Affected_Source!D87)</f>
        <v/>
      </c>
      <c r="F65" s="162"/>
      <c r="G65" s="162"/>
      <c r="H65" s="162"/>
      <c r="I65" s="162"/>
      <c r="J65" s="162"/>
      <c r="K65" s="255" t="str">
        <f>+IF(N65="","",MAX(K$1:K64)+1)</f>
        <v/>
      </c>
      <c r="L65" s="255" t="str">
        <f>IF(CMS_Identification!E87="","",CMS_Identification!E87)</f>
        <v/>
      </c>
      <c r="M65" s="245" t="str">
        <f t="shared" si="11"/>
        <v/>
      </c>
      <c r="N65" s="245" t="str">
        <f>IF(COUNTIF(L$2:L65,L65)=1,L65,"")</f>
        <v/>
      </c>
      <c r="O65" s="162"/>
      <c r="P65" s="162"/>
      <c r="Q65" s="162"/>
      <c r="R65" s="269"/>
      <c r="S65" s="162"/>
      <c r="T65" s="255" t="str">
        <f>+IF(Y65="","",MAX(T$1:T64)+1)</f>
        <v/>
      </c>
      <c r="U65" s="241" t="str">
        <f>IF(Affected_Source!B87="","",Affected_Source!B87)</f>
        <v/>
      </c>
      <c r="V65" s="241" t="str">
        <f>IF(Affected_Source!D87="","",Affected_Source!D87)</f>
        <v/>
      </c>
      <c r="W65" s="241" t="str">
        <f>IF(Affected_Source!E87="","",Affected_Source!E87)</f>
        <v/>
      </c>
      <c r="X65" s="241" t="str">
        <f t="shared" si="2"/>
        <v/>
      </c>
      <c r="Y65" s="244" t="str">
        <f>IF(COUNTIF(X$2:X65,X65)=1,X65,"")</f>
        <v/>
      </c>
      <c r="Z65" s="241" t="str">
        <f t="shared" si="12"/>
        <v xml:space="preserve"> </v>
      </c>
      <c r="AA65" s="255" t="str">
        <f t="shared" si="3"/>
        <v/>
      </c>
      <c r="AB65" s="255" t="str">
        <f t="shared" si="4"/>
        <v/>
      </c>
      <c r="AC65" s="241" t="str">
        <f t="shared" si="13"/>
        <v/>
      </c>
      <c r="AD65" s="248"/>
      <c r="AE65" s="257" t="str">
        <f>+IF(AJ65="","",MAX(AE$1:AE64)+1)</f>
        <v/>
      </c>
      <c r="AF65" s="257" t="str">
        <f>IF(CMS_Inoperative_OoC!B87="","",CMS_Inoperative_OoC!B87)</f>
        <v/>
      </c>
      <c r="AG65" s="257" t="str">
        <f>IF(CMS_Inoperative_OoC!C87="","",CMS_Inoperative_OoC!C87)</f>
        <v/>
      </c>
      <c r="AH65" s="257" t="str">
        <f>IF(CMS_Inoperative_OoC!D87="","",CMS_Inoperative_OoC!D87)</f>
        <v/>
      </c>
      <c r="AI65" s="257" t="str">
        <f t="shared" si="14"/>
        <v/>
      </c>
      <c r="AJ65" s="258" t="str">
        <f>IF(COUNTIF(AI$2:AI65,AI65)=1,AI65,"")</f>
        <v/>
      </c>
      <c r="AK65" s="257" t="str">
        <f t="shared" si="5"/>
        <v/>
      </c>
      <c r="AL65" s="257" t="str">
        <f t="shared" si="6"/>
        <v/>
      </c>
      <c r="AM65" s="257" t="str">
        <f t="shared" si="7"/>
        <v/>
      </c>
      <c r="AN65" s="251" t="str">
        <f t="shared" si="15"/>
        <v/>
      </c>
      <c r="AO65" s="162"/>
      <c r="AP65" s="162"/>
      <c r="AQ65" s="162"/>
      <c r="AR65" s="257" t="str">
        <f>+IF(AW65="","",MAX(AR$1:AR64)+1)</f>
        <v/>
      </c>
      <c r="AS65" s="257" t="str">
        <f>IF(Limit_Deviation_Detail!B87="","",Limit_Deviation_Detail!B87)</f>
        <v/>
      </c>
      <c r="AT65" s="257" t="str">
        <f>IF(Limit_Deviation_Detail!C87="","",Limit_Deviation_Detail!C87)</f>
        <v/>
      </c>
      <c r="AU65" s="252" t="str">
        <f>IF(Limit_Deviation_Detail!F87="","",Limit_Deviation_Detail!F87)</f>
        <v/>
      </c>
      <c r="AV65" s="257" t="str">
        <f t="shared" si="16"/>
        <v/>
      </c>
      <c r="AW65" s="258" t="str">
        <f>IF(COUNTIF(AV$2:AV65,AV65)=1,AV65,"")</f>
        <v/>
      </c>
      <c r="AX65" s="257" t="str">
        <f t="shared" si="8"/>
        <v/>
      </c>
      <c r="AY65" s="257" t="str">
        <f t="shared" si="9"/>
        <v/>
      </c>
      <c r="AZ65" s="257" t="str">
        <f t="shared" si="10"/>
        <v/>
      </c>
      <c r="BA65" s="254" t="str">
        <f t="shared" si="17"/>
        <v/>
      </c>
      <c r="BB65" s="162"/>
      <c r="BC65" s="255" t="str">
        <f>+IF(BI65="","",MAX(BC$1:BC64)+1)</f>
        <v/>
      </c>
      <c r="BD65" s="241" t="str">
        <f>IF(CMS_Identification!B87="","",CMS_Identification!B87)</f>
        <v/>
      </c>
      <c r="BE65" s="241" t="str">
        <f>IF(CMS_Identification!C87="","",CMS_Identification!C87)</f>
        <v/>
      </c>
      <c r="BF65" s="241" t="str">
        <f>IF(CMS_Identification!E87="","",CMS_Identification!E87)</f>
        <v/>
      </c>
      <c r="BG65" s="241" t="str">
        <f>IF(Affected_Source!AL87="","",Affected_Source!AL87)</f>
        <v/>
      </c>
      <c r="BH65" s="241" t="str">
        <f t="shared" si="18"/>
        <v/>
      </c>
      <c r="BI65" s="244" t="str">
        <f>IF(COUNTIF(BH$2:BH65,BH65)=1,BH65,"")</f>
        <v/>
      </c>
      <c r="BJ65" s="241" t="str">
        <f t="shared" si="19"/>
        <v xml:space="preserve">  </v>
      </c>
      <c r="BK65" s="241" t="str">
        <f t="shared" si="20"/>
        <v/>
      </c>
      <c r="BL65" s="241" t="str">
        <f t="shared" si="21"/>
        <v/>
      </c>
      <c r="BM65" s="241" t="str">
        <f t="shared" si="22"/>
        <v/>
      </c>
    </row>
    <row r="66" spans="1:65" ht="16.5" x14ac:dyDescent="0.45">
      <c r="A66" s="259" t="str">
        <f>+IF(D66="","",MAX(A$1:A65)+1)</f>
        <v/>
      </c>
      <c r="B66" s="242" t="str">
        <f>IF(Affected_Source!C88="","",Affected_Source!C88)</f>
        <v/>
      </c>
      <c r="C66" s="260" t="str">
        <f t="shared" ref="C66:C129" si="23">+IFERROR(INDEX(B$2:B$501,MATCH(ROW()-ROW($C$1),A$2:A$501,0)),"")</f>
        <v/>
      </c>
      <c r="D66" s="260" t="str">
        <f>IF(COUNTIF(B$2:B66,B66)=1,B66,"")</f>
        <v/>
      </c>
      <c r="E66" s="162" t="str">
        <f>IF(Affected_Source!D88="","",Affected_Source!D88)</f>
        <v/>
      </c>
      <c r="F66" s="162"/>
      <c r="G66" s="162"/>
      <c r="H66" s="162"/>
      <c r="I66" s="162"/>
      <c r="J66" s="162"/>
      <c r="K66" s="259" t="str">
        <f>+IF(N66="","",MAX(K$1:K65)+1)</f>
        <v/>
      </c>
      <c r="L66" s="259" t="str">
        <f>IF(CMS_Identification!E88="","",CMS_Identification!E88)</f>
        <v/>
      </c>
      <c r="M66" s="260" t="str">
        <f t="shared" si="11"/>
        <v/>
      </c>
      <c r="N66" s="260" t="str">
        <f>IF(COUNTIF(L$2:L66,L66)=1,L66,"")</f>
        <v/>
      </c>
      <c r="O66" s="162"/>
      <c r="P66" s="162"/>
      <c r="Q66" s="162"/>
      <c r="R66" s="269"/>
      <c r="S66" s="162"/>
      <c r="T66" s="259" t="str">
        <f>+IF(Y66="","",MAX(T$1:T65)+1)</f>
        <v/>
      </c>
      <c r="U66" s="241" t="str">
        <f>IF(Affected_Source!B88="","",Affected_Source!B88)</f>
        <v/>
      </c>
      <c r="V66" s="241" t="str">
        <f>IF(Affected_Source!D88="","",Affected_Source!D88)</f>
        <v/>
      </c>
      <c r="W66" s="241" t="str">
        <f>IF(Affected_Source!E88="","",Affected_Source!E88)</f>
        <v/>
      </c>
      <c r="X66" s="241" t="str">
        <f t="shared" ref="X66:X129" si="24">U66&amp;V66</f>
        <v/>
      </c>
      <c r="Y66" s="244" t="str">
        <f>IF(COUNTIF(X$2:X66,X66)=1,X66,"")</f>
        <v/>
      </c>
      <c r="Z66" s="241" t="str">
        <f t="shared" si="12"/>
        <v xml:space="preserve"> </v>
      </c>
      <c r="AA66" s="259" t="str">
        <f t="shared" ref="AA66:AA129" si="25">+IFERROR(INDEX(U$2:U$955,MATCH(ROW()-ROW($AA$1),T$2:T$955,0)),"")</f>
        <v/>
      </c>
      <c r="AB66" s="259" t="str">
        <f t="shared" ref="AB66:AB129" si="26">+IFERROR(INDEX(V$2:V$955,MATCH(ROW()-ROW($AA$1),T$2:T$955,0)),"")</f>
        <v/>
      </c>
      <c r="AC66" s="241" t="str">
        <f t="shared" si="13"/>
        <v/>
      </c>
      <c r="AD66" s="248"/>
      <c r="AE66" s="261" t="str">
        <f>+IF(AJ66="","",MAX(AE$1:AE65)+1)</f>
        <v/>
      </c>
      <c r="AF66" s="261" t="str">
        <f>IF(CMS_Inoperative_OoC!B88="","",CMS_Inoperative_OoC!B88)</f>
        <v/>
      </c>
      <c r="AG66" s="261" t="str">
        <f>IF(CMS_Inoperative_OoC!C88="","",CMS_Inoperative_OoC!C88)</f>
        <v/>
      </c>
      <c r="AH66" s="261" t="str">
        <f>IF(CMS_Inoperative_OoC!D88="","",CMS_Inoperative_OoC!D88)</f>
        <v/>
      </c>
      <c r="AI66" s="261" t="str">
        <f t="shared" si="14"/>
        <v/>
      </c>
      <c r="AJ66" s="262" t="str">
        <f>IF(COUNTIF(AI$2:AI66,AI66)=1,AI66,"")</f>
        <v/>
      </c>
      <c r="AK66" s="261" t="str">
        <f t="shared" ref="AK66:AK129" si="27">+IFERROR(INDEX(AF$2:AF$955,MATCH(ROW()-ROW(IE$1),AE$2:AE$955,0)),"")</f>
        <v/>
      </c>
      <c r="AL66" s="261" t="str">
        <f t="shared" ref="AL66:AL129" si="28">+IFERROR(INDEX(AG$2:AG$955,MATCH(ROW()-ROW(AJ$1),AE$2:AE$955,0)),"")</f>
        <v/>
      </c>
      <c r="AM66" s="261" t="str">
        <f t="shared" ref="AM66:AM129" si="29">+IFERROR(INDEX(AH$2:AH$955,MATCH(ROW()-ROW(AJ$1),AE$2:AE$955,0)),"")</f>
        <v/>
      </c>
      <c r="AN66" s="251" t="str">
        <f t="shared" si="15"/>
        <v/>
      </c>
      <c r="AO66" s="162"/>
      <c r="AP66" s="162"/>
      <c r="AQ66" s="162"/>
      <c r="AR66" s="263" t="str">
        <f>+IF(AW66="","",MAX(AR$1:AR65)+1)</f>
        <v/>
      </c>
      <c r="AS66" s="263" t="str">
        <f>IF(Limit_Deviation_Detail!B88="","",Limit_Deviation_Detail!B88)</f>
        <v/>
      </c>
      <c r="AT66" s="263" t="str">
        <f>IF(Limit_Deviation_Detail!C88="","",Limit_Deviation_Detail!C88)</f>
        <v/>
      </c>
      <c r="AU66" s="252" t="str">
        <f>IF(Limit_Deviation_Detail!F88="","",Limit_Deviation_Detail!F88)</f>
        <v/>
      </c>
      <c r="AV66" s="263" t="str">
        <f t="shared" si="16"/>
        <v/>
      </c>
      <c r="AW66" s="264" t="str">
        <f>IF(COUNTIF(AV$2:AV66,AV66)=1,AV66,"")</f>
        <v/>
      </c>
      <c r="AX66" s="263" t="str">
        <f t="shared" ref="AX66:AX129" si="30">+IFERROR(INDEX(AS$2:AS$955,MATCH(ROW()-ROW(IQ$1),AR$2:AR$955,0)),"")</f>
        <v/>
      </c>
      <c r="AY66" s="263" t="str">
        <f t="shared" ref="AY66:AY129" si="31">+IFERROR(INDEX(AT$2:AT$955,MATCH(ROW()-ROW(AW$1),AR$2:AR$955,0)),"")</f>
        <v/>
      </c>
      <c r="AZ66" s="263" t="str">
        <f t="shared" ref="AZ66:AZ129" si="32">+IFERROR(INDEX(AU$2:AU$955,MATCH(ROW()-ROW(AW$1),AR$2:AR$955,0)),"")</f>
        <v/>
      </c>
      <c r="BA66" s="254" t="str">
        <f t="shared" si="17"/>
        <v/>
      </c>
      <c r="BB66" s="162"/>
      <c r="BC66" s="259" t="str">
        <f>+IF(BI66="","",MAX(BC$1:BC65)+1)</f>
        <v/>
      </c>
      <c r="BD66" s="241" t="str">
        <f>IF(CMS_Identification!B88="","",CMS_Identification!B88)</f>
        <v/>
      </c>
      <c r="BE66" s="241" t="str">
        <f>IF(CMS_Identification!C88="","",CMS_Identification!C88)</f>
        <v/>
      </c>
      <c r="BF66" s="241" t="str">
        <f>IF(CMS_Identification!E88="","",CMS_Identification!E88)</f>
        <v/>
      </c>
      <c r="BG66" s="241" t="str">
        <f>IF(Affected_Source!AL88="","",Affected_Source!AL88)</f>
        <v/>
      </c>
      <c r="BH66" s="241" t="str">
        <f t="shared" si="18"/>
        <v/>
      </c>
      <c r="BI66" s="244" t="str">
        <f>IF(COUNTIF(BH$2:BH66,BH66)=1,BH66,"")</f>
        <v/>
      </c>
      <c r="BJ66" s="241" t="str">
        <f t="shared" si="19"/>
        <v xml:space="preserve">  </v>
      </c>
      <c r="BK66" s="241" t="str">
        <f t="shared" si="20"/>
        <v/>
      </c>
      <c r="BL66" s="241" t="str">
        <f t="shared" si="21"/>
        <v/>
      </c>
      <c r="BM66" s="241" t="str">
        <f t="shared" si="22"/>
        <v/>
      </c>
    </row>
    <row r="67" spans="1:65" ht="16.5" x14ac:dyDescent="0.45">
      <c r="A67" s="255" t="str">
        <f>+IF(D67="","",MAX(A$1:A66)+1)</f>
        <v/>
      </c>
      <c r="B67" s="242" t="str">
        <f>IF(Affected_Source!C89="","",Affected_Source!C89)</f>
        <v/>
      </c>
      <c r="C67" s="245" t="str">
        <f t="shared" si="23"/>
        <v/>
      </c>
      <c r="D67" s="245" t="str">
        <f>IF(COUNTIF(B$2:B67,B67)=1,B67,"")</f>
        <v/>
      </c>
      <c r="E67" s="162" t="str">
        <f>IF(Affected_Source!D89="","",Affected_Source!D89)</f>
        <v/>
      </c>
      <c r="F67" s="162"/>
      <c r="G67" s="162"/>
      <c r="H67" s="162"/>
      <c r="I67" s="162"/>
      <c r="J67" s="162"/>
      <c r="K67" s="255" t="str">
        <f>+IF(N67="","",MAX(K$1:K66)+1)</f>
        <v/>
      </c>
      <c r="L67" s="255" t="str">
        <f>IF(CMS_Identification!E89="","",CMS_Identification!E89)</f>
        <v/>
      </c>
      <c r="M67" s="245" t="str">
        <f t="shared" ref="M67:M101" si="33">+IFERROR(INDEX(L$2:L$501,MATCH(ROW()-ROW($M$1),K$2:K$501,0)),"")</f>
        <v/>
      </c>
      <c r="N67" s="245" t="str">
        <f>IF(COUNTIF(L$2:L67,L67)=1,L67,"")</f>
        <v/>
      </c>
      <c r="O67" s="162"/>
      <c r="P67" s="162"/>
      <c r="Q67" s="162"/>
      <c r="R67" s="269"/>
      <c r="S67" s="162"/>
      <c r="T67" s="255" t="str">
        <f>+IF(Y67="","",MAX(T$1:T66)+1)</f>
        <v/>
      </c>
      <c r="U67" s="241" t="str">
        <f>IF(Affected_Source!B89="","",Affected_Source!B89)</f>
        <v/>
      </c>
      <c r="V67" s="241" t="str">
        <f>IF(Affected_Source!D89="","",Affected_Source!D89)</f>
        <v/>
      </c>
      <c r="W67" s="241" t="str">
        <f>IF(Affected_Source!E89="","",Affected_Source!E89)</f>
        <v/>
      </c>
      <c r="X67" s="241" t="str">
        <f t="shared" si="24"/>
        <v/>
      </c>
      <c r="Y67" s="244" t="str">
        <f>IF(COUNTIF(X$2:X67,X67)=1,X67,"")</f>
        <v/>
      </c>
      <c r="Z67" s="241" t="str">
        <f t="shared" ref="Z67:Z130" si="34">AA67&amp;" "&amp;AB67</f>
        <v xml:space="preserve"> </v>
      </c>
      <c r="AA67" s="255" t="str">
        <f t="shared" si="25"/>
        <v/>
      </c>
      <c r="AB67" s="255" t="str">
        <f t="shared" si="26"/>
        <v/>
      </c>
      <c r="AC67" s="241" t="str">
        <f t="shared" ref="AC67:AC130" si="35">+IFERROR(INDEX(W$2:W$955,MATCH(ROW()-ROW($AA$1),U$2:U$955,0)),"")</f>
        <v/>
      </c>
      <c r="AD67" s="248"/>
      <c r="AE67" s="257" t="str">
        <f>+IF(AJ67="","",MAX(AE$1:AE66)+1)</f>
        <v/>
      </c>
      <c r="AF67" s="257" t="str">
        <f>IF(CMS_Inoperative_OoC!B89="","",CMS_Inoperative_OoC!B89)</f>
        <v/>
      </c>
      <c r="AG67" s="257" t="str">
        <f>IF(CMS_Inoperative_OoC!C89="","",CMS_Inoperative_OoC!C89)</f>
        <v/>
      </c>
      <c r="AH67" s="257" t="str">
        <f>IF(CMS_Inoperative_OoC!D89="","",CMS_Inoperative_OoC!D89)</f>
        <v/>
      </c>
      <c r="AI67" s="257" t="str">
        <f t="shared" ref="AI67:AI130" si="36">AF67&amp;AG67&amp;AH67</f>
        <v/>
      </c>
      <c r="AJ67" s="258" t="str">
        <f>IF(COUNTIF(AI$2:AI67,AI67)=1,AI67,"")</f>
        <v/>
      </c>
      <c r="AK67" s="257" t="str">
        <f t="shared" si="27"/>
        <v/>
      </c>
      <c r="AL67" s="257" t="str">
        <f t="shared" si="28"/>
        <v/>
      </c>
      <c r="AM67" s="257" t="str">
        <f t="shared" si="29"/>
        <v/>
      </c>
      <c r="AN67" s="251" t="str">
        <f t="shared" ref="AN67:AN130" si="37">IF(AM67="","",VLOOKUP(AK67&amp;AL67,$Y$2:$AC$478,5,FALSE))</f>
        <v/>
      </c>
      <c r="AO67" s="162"/>
      <c r="AP67" s="162"/>
      <c r="AQ67" s="162"/>
      <c r="AR67" s="257" t="str">
        <f>+IF(AW67="","",MAX(AR$1:AR66)+1)</f>
        <v/>
      </c>
      <c r="AS67" s="257" t="str">
        <f>IF(Limit_Deviation_Detail!B89="","",Limit_Deviation_Detail!B89)</f>
        <v/>
      </c>
      <c r="AT67" s="257" t="str">
        <f>IF(Limit_Deviation_Detail!C89="","",Limit_Deviation_Detail!C89)</f>
        <v/>
      </c>
      <c r="AU67" s="252" t="str">
        <f>IF(Limit_Deviation_Detail!F89="","",Limit_Deviation_Detail!F89)</f>
        <v/>
      </c>
      <c r="AV67" s="257" t="str">
        <f t="shared" ref="AV67:AV130" si="38">AS67&amp;AT67&amp;AU67</f>
        <v/>
      </c>
      <c r="AW67" s="258" t="str">
        <f>IF(COUNTIF(AV$2:AV67,AV67)=1,AV67,"")</f>
        <v/>
      </c>
      <c r="AX67" s="257" t="str">
        <f t="shared" si="30"/>
        <v/>
      </c>
      <c r="AY67" s="257" t="str">
        <f t="shared" si="31"/>
        <v/>
      </c>
      <c r="AZ67" s="257" t="str">
        <f t="shared" si="32"/>
        <v/>
      </c>
      <c r="BA67" s="254" t="str">
        <f t="shared" ref="BA67:BA130" si="39">IF(AZ67="","",VLOOKUP(AX67&amp;AY67,$Y$2:$AC$478,5,FALSE))</f>
        <v/>
      </c>
      <c r="BB67" s="162"/>
      <c r="BC67" s="255" t="str">
        <f>+IF(BI67="","",MAX(BC$1:BC66)+1)</f>
        <v/>
      </c>
      <c r="BD67" s="241" t="str">
        <f>IF(CMS_Identification!B89="","",CMS_Identification!B89)</f>
        <v/>
      </c>
      <c r="BE67" s="241" t="str">
        <f>IF(CMS_Identification!C89="","",CMS_Identification!C89)</f>
        <v/>
      </c>
      <c r="BF67" s="241" t="str">
        <f>IF(CMS_Identification!E89="","",CMS_Identification!E89)</f>
        <v/>
      </c>
      <c r="BG67" s="241" t="str">
        <f>IF(Affected_Source!AL89="","",Affected_Source!AL89)</f>
        <v/>
      </c>
      <c r="BH67" s="241" t="str">
        <f t="shared" ref="BH67:BH130" si="40">BD67&amp;BE67&amp;BF67</f>
        <v/>
      </c>
      <c r="BI67" s="244" t="str">
        <f>IF(COUNTIF(BH$2:BH67,BH67)=1,BH67,"")</f>
        <v/>
      </c>
      <c r="BJ67" s="241" t="str">
        <f t="shared" ref="BJ67:BJ130" si="41">BK67&amp;" "&amp;BL67&amp;" "&amp;BM67</f>
        <v xml:space="preserve">  </v>
      </c>
      <c r="BK67" s="241" t="str">
        <f t="shared" ref="BK67:BK130" si="42">+IFERROR(INDEX(BD$2:BD$955,MATCH(ROW()-ROW($BJ$1),BC$2:BC$955,0)),"")</f>
        <v/>
      </c>
      <c r="BL67" s="241" t="str">
        <f t="shared" ref="BL67:BL130" si="43">+IFERROR(INDEX(BE$2:BE$955,MATCH(ROW()-ROW($BJ$1),BC$2:BC$955,0)),"")</f>
        <v/>
      </c>
      <c r="BM67" s="241" t="str">
        <f t="shared" ref="BM67:BM130" si="44">+IFERROR(INDEX(BF$2:BF$955,MATCH(ROW()-ROW($BJ$1),BC$2:BC$955,0)),"")</f>
        <v/>
      </c>
    </row>
    <row r="68" spans="1:65" ht="16.5" x14ac:dyDescent="0.45">
      <c r="A68" s="259" t="str">
        <f>+IF(D68="","",MAX(A$1:A67)+1)</f>
        <v/>
      </c>
      <c r="B68" s="242" t="str">
        <f>IF(Affected_Source!C90="","",Affected_Source!C90)</f>
        <v/>
      </c>
      <c r="C68" s="260" t="str">
        <f t="shared" si="23"/>
        <v/>
      </c>
      <c r="D68" s="260" t="str">
        <f>IF(COUNTIF(B$2:B68,B68)=1,B68,"")</f>
        <v/>
      </c>
      <c r="E68" s="162" t="str">
        <f>IF(Affected_Source!D90="","",Affected_Source!D90)</f>
        <v/>
      </c>
      <c r="F68" s="162"/>
      <c r="G68" s="162"/>
      <c r="H68" s="162"/>
      <c r="I68" s="162"/>
      <c r="J68" s="162"/>
      <c r="K68" s="259" t="str">
        <f>+IF(N68="","",MAX(K$1:K67)+1)</f>
        <v/>
      </c>
      <c r="L68" s="259" t="str">
        <f>IF(CMS_Identification!E90="","",CMS_Identification!E90)</f>
        <v/>
      </c>
      <c r="M68" s="260" t="str">
        <f t="shared" si="33"/>
        <v/>
      </c>
      <c r="N68" s="260" t="str">
        <f>IF(COUNTIF(L$2:L68,L68)=1,L68,"")</f>
        <v/>
      </c>
      <c r="O68" s="162"/>
      <c r="P68" s="162"/>
      <c r="Q68" s="162"/>
      <c r="R68" s="269"/>
      <c r="S68" s="162"/>
      <c r="T68" s="259" t="str">
        <f>+IF(Y68="","",MAX(T$1:T67)+1)</f>
        <v/>
      </c>
      <c r="U68" s="241" t="str">
        <f>IF(Affected_Source!B90="","",Affected_Source!B90)</f>
        <v/>
      </c>
      <c r="V68" s="241" t="str">
        <f>IF(Affected_Source!D90="","",Affected_Source!D90)</f>
        <v/>
      </c>
      <c r="W68" s="241" t="str">
        <f>IF(Affected_Source!E90="","",Affected_Source!E90)</f>
        <v/>
      </c>
      <c r="X68" s="241" t="str">
        <f t="shared" si="24"/>
        <v/>
      </c>
      <c r="Y68" s="244" t="str">
        <f>IF(COUNTIF(X$2:X68,X68)=1,X68,"")</f>
        <v/>
      </c>
      <c r="Z68" s="241" t="str">
        <f t="shared" si="34"/>
        <v xml:space="preserve"> </v>
      </c>
      <c r="AA68" s="259" t="str">
        <f t="shared" si="25"/>
        <v/>
      </c>
      <c r="AB68" s="259" t="str">
        <f t="shared" si="26"/>
        <v/>
      </c>
      <c r="AC68" s="241" t="str">
        <f t="shared" si="35"/>
        <v/>
      </c>
      <c r="AD68" s="248"/>
      <c r="AE68" s="261" t="str">
        <f>+IF(AJ68="","",MAX(AE$1:AE67)+1)</f>
        <v/>
      </c>
      <c r="AF68" s="261" t="str">
        <f>IF(CMS_Inoperative_OoC!B90="","",CMS_Inoperative_OoC!B90)</f>
        <v/>
      </c>
      <c r="AG68" s="261" t="str">
        <f>IF(CMS_Inoperative_OoC!C90="","",CMS_Inoperative_OoC!C90)</f>
        <v/>
      </c>
      <c r="AH68" s="261" t="str">
        <f>IF(CMS_Inoperative_OoC!D90="","",CMS_Inoperative_OoC!D90)</f>
        <v/>
      </c>
      <c r="AI68" s="261" t="str">
        <f t="shared" si="36"/>
        <v/>
      </c>
      <c r="AJ68" s="262" t="str">
        <f>IF(COUNTIF(AI$2:AI68,AI68)=1,AI68,"")</f>
        <v/>
      </c>
      <c r="AK68" s="261" t="str">
        <f t="shared" si="27"/>
        <v/>
      </c>
      <c r="AL68" s="261" t="str">
        <f t="shared" si="28"/>
        <v/>
      </c>
      <c r="AM68" s="261" t="str">
        <f t="shared" si="29"/>
        <v/>
      </c>
      <c r="AN68" s="251" t="str">
        <f t="shared" si="37"/>
        <v/>
      </c>
      <c r="AO68" s="162"/>
      <c r="AP68" s="162"/>
      <c r="AQ68" s="162"/>
      <c r="AR68" s="263" t="str">
        <f>+IF(AW68="","",MAX(AR$1:AR67)+1)</f>
        <v/>
      </c>
      <c r="AS68" s="263" t="str">
        <f>IF(Limit_Deviation_Detail!B90="","",Limit_Deviation_Detail!B90)</f>
        <v/>
      </c>
      <c r="AT68" s="263" t="str">
        <f>IF(Limit_Deviation_Detail!C90="","",Limit_Deviation_Detail!C90)</f>
        <v/>
      </c>
      <c r="AU68" s="252" t="str">
        <f>IF(Limit_Deviation_Detail!F90="","",Limit_Deviation_Detail!F90)</f>
        <v/>
      </c>
      <c r="AV68" s="263" t="str">
        <f t="shared" si="38"/>
        <v/>
      </c>
      <c r="AW68" s="264" t="str">
        <f>IF(COUNTIF(AV$2:AV68,AV68)=1,AV68,"")</f>
        <v/>
      </c>
      <c r="AX68" s="263" t="str">
        <f t="shared" si="30"/>
        <v/>
      </c>
      <c r="AY68" s="263" t="str">
        <f t="shared" si="31"/>
        <v/>
      </c>
      <c r="AZ68" s="263" t="str">
        <f t="shared" si="32"/>
        <v/>
      </c>
      <c r="BA68" s="254" t="str">
        <f t="shared" si="39"/>
        <v/>
      </c>
      <c r="BB68" s="162"/>
      <c r="BC68" s="259" t="str">
        <f>+IF(BI68="","",MAX(BC$1:BC67)+1)</f>
        <v/>
      </c>
      <c r="BD68" s="241" t="str">
        <f>IF(CMS_Identification!B90="","",CMS_Identification!B90)</f>
        <v/>
      </c>
      <c r="BE68" s="241" t="str">
        <f>IF(CMS_Identification!C90="","",CMS_Identification!C90)</f>
        <v/>
      </c>
      <c r="BF68" s="241" t="str">
        <f>IF(CMS_Identification!E90="","",CMS_Identification!E90)</f>
        <v/>
      </c>
      <c r="BG68" s="241" t="str">
        <f>IF(Affected_Source!AL90="","",Affected_Source!AL90)</f>
        <v/>
      </c>
      <c r="BH68" s="241" t="str">
        <f t="shared" si="40"/>
        <v/>
      </c>
      <c r="BI68" s="244" t="str">
        <f>IF(COUNTIF(BH$2:BH68,BH68)=1,BH68,"")</f>
        <v/>
      </c>
      <c r="BJ68" s="241" t="str">
        <f t="shared" si="41"/>
        <v xml:space="preserve">  </v>
      </c>
      <c r="BK68" s="241" t="str">
        <f t="shared" si="42"/>
        <v/>
      </c>
      <c r="BL68" s="241" t="str">
        <f t="shared" si="43"/>
        <v/>
      </c>
      <c r="BM68" s="241" t="str">
        <f t="shared" si="44"/>
        <v/>
      </c>
    </row>
    <row r="69" spans="1:65" ht="16.5" x14ac:dyDescent="0.45">
      <c r="A69" s="255" t="str">
        <f>+IF(D69="","",MAX(A$1:A68)+1)</f>
        <v/>
      </c>
      <c r="B69" s="242" t="str">
        <f>IF(Affected_Source!C91="","",Affected_Source!C91)</f>
        <v/>
      </c>
      <c r="C69" s="245" t="str">
        <f t="shared" si="23"/>
        <v/>
      </c>
      <c r="D69" s="245" t="str">
        <f>IF(COUNTIF(B$2:B69,B69)=1,B69,"")</f>
        <v/>
      </c>
      <c r="E69" s="162" t="str">
        <f>IF(Affected_Source!D91="","",Affected_Source!D91)</f>
        <v/>
      </c>
      <c r="F69" s="162"/>
      <c r="G69" s="162"/>
      <c r="H69" s="162"/>
      <c r="I69" s="162"/>
      <c r="J69" s="162"/>
      <c r="K69" s="255" t="str">
        <f>+IF(N69="","",MAX(K$1:K68)+1)</f>
        <v/>
      </c>
      <c r="L69" s="255" t="str">
        <f>IF(CMS_Identification!E91="","",CMS_Identification!E91)</f>
        <v/>
      </c>
      <c r="M69" s="245" t="str">
        <f t="shared" si="33"/>
        <v/>
      </c>
      <c r="N69" s="245" t="str">
        <f>IF(COUNTIF(L$2:L69,L69)=1,L69,"")</f>
        <v/>
      </c>
      <c r="O69" s="162"/>
      <c r="P69" s="162"/>
      <c r="Q69" s="162"/>
      <c r="R69" s="269"/>
      <c r="S69" s="162"/>
      <c r="T69" s="255" t="str">
        <f>+IF(Y69="","",MAX(T$1:T68)+1)</f>
        <v/>
      </c>
      <c r="U69" s="241" t="str">
        <f>IF(Affected_Source!B91="","",Affected_Source!B91)</f>
        <v/>
      </c>
      <c r="V69" s="241" t="str">
        <f>IF(Affected_Source!D91="","",Affected_Source!D91)</f>
        <v/>
      </c>
      <c r="W69" s="241" t="str">
        <f>IF(Affected_Source!E91="","",Affected_Source!E91)</f>
        <v/>
      </c>
      <c r="X69" s="241" t="str">
        <f t="shared" si="24"/>
        <v/>
      </c>
      <c r="Y69" s="244" t="str">
        <f>IF(COUNTIF(X$2:X69,X69)=1,X69,"")</f>
        <v/>
      </c>
      <c r="Z69" s="241" t="str">
        <f t="shared" si="34"/>
        <v xml:space="preserve"> </v>
      </c>
      <c r="AA69" s="255" t="str">
        <f t="shared" si="25"/>
        <v/>
      </c>
      <c r="AB69" s="255" t="str">
        <f t="shared" si="26"/>
        <v/>
      </c>
      <c r="AC69" s="241" t="str">
        <f t="shared" si="35"/>
        <v/>
      </c>
      <c r="AD69" s="248"/>
      <c r="AE69" s="257" t="str">
        <f>+IF(AJ69="","",MAX(AE$1:AE68)+1)</f>
        <v/>
      </c>
      <c r="AF69" s="257" t="str">
        <f>IF(CMS_Inoperative_OoC!B91="","",CMS_Inoperative_OoC!B91)</f>
        <v/>
      </c>
      <c r="AG69" s="257" t="str">
        <f>IF(CMS_Inoperative_OoC!C91="","",CMS_Inoperative_OoC!C91)</f>
        <v/>
      </c>
      <c r="AH69" s="257" t="str">
        <f>IF(CMS_Inoperative_OoC!D91="","",CMS_Inoperative_OoC!D91)</f>
        <v/>
      </c>
      <c r="AI69" s="257" t="str">
        <f t="shared" si="36"/>
        <v/>
      </c>
      <c r="AJ69" s="258" t="str">
        <f>IF(COUNTIF(AI$2:AI69,AI69)=1,AI69,"")</f>
        <v/>
      </c>
      <c r="AK69" s="257" t="str">
        <f t="shared" si="27"/>
        <v/>
      </c>
      <c r="AL69" s="257" t="str">
        <f t="shared" si="28"/>
        <v/>
      </c>
      <c r="AM69" s="257" t="str">
        <f t="shared" si="29"/>
        <v/>
      </c>
      <c r="AN69" s="251" t="str">
        <f t="shared" si="37"/>
        <v/>
      </c>
      <c r="AO69" s="162"/>
      <c r="AP69" s="162"/>
      <c r="AQ69" s="162"/>
      <c r="AR69" s="257" t="str">
        <f>+IF(AW69="","",MAX(AR$1:AR68)+1)</f>
        <v/>
      </c>
      <c r="AS69" s="257" t="str">
        <f>IF(Limit_Deviation_Detail!B91="","",Limit_Deviation_Detail!B91)</f>
        <v/>
      </c>
      <c r="AT69" s="257" t="str">
        <f>IF(Limit_Deviation_Detail!C91="","",Limit_Deviation_Detail!C91)</f>
        <v/>
      </c>
      <c r="AU69" s="252" t="str">
        <f>IF(Limit_Deviation_Detail!F91="","",Limit_Deviation_Detail!F91)</f>
        <v/>
      </c>
      <c r="AV69" s="257" t="str">
        <f t="shared" si="38"/>
        <v/>
      </c>
      <c r="AW69" s="258" t="str">
        <f>IF(COUNTIF(AV$2:AV69,AV69)=1,AV69,"")</f>
        <v/>
      </c>
      <c r="AX69" s="257" t="str">
        <f t="shared" si="30"/>
        <v/>
      </c>
      <c r="AY69" s="257" t="str">
        <f t="shared" si="31"/>
        <v/>
      </c>
      <c r="AZ69" s="257" t="str">
        <f t="shared" si="32"/>
        <v/>
      </c>
      <c r="BA69" s="254" t="str">
        <f t="shared" si="39"/>
        <v/>
      </c>
      <c r="BB69" s="162"/>
      <c r="BC69" s="255" t="str">
        <f>+IF(BI69="","",MAX(BC$1:BC68)+1)</f>
        <v/>
      </c>
      <c r="BD69" s="241" t="str">
        <f>IF(CMS_Identification!B91="","",CMS_Identification!B91)</f>
        <v/>
      </c>
      <c r="BE69" s="241" t="str">
        <f>IF(CMS_Identification!C91="","",CMS_Identification!C91)</f>
        <v/>
      </c>
      <c r="BF69" s="241" t="str">
        <f>IF(CMS_Identification!E91="","",CMS_Identification!E91)</f>
        <v/>
      </c>
      <c r="BG69" s="241" t="str">
        <f>IF(Affected_Source!AL91="","",Affected_Source!AL91)</f>
        <v/>
      </c>
      <c r="BH69" s="241" t="str">
        <f t="shared" si="40"/>
        <v/>
      </c>
      <c r="BI69" s="244" t="str">
        <f>IF(COUNTIF(BH$2:BH69,BH69)=1,BH69,"")</f>
        <v/>
      </c>
      <c r="BJ69" s="241" t="str">
        <f t="shared" si="41"/>
        <v xml:space="preserve">  </v>
      </c>
      <c r="BK69" s="241" t="str">
        <f t="shared" si="42"/>
        <v/>
      </c>
      <c r="BL69" s="241" t="str">
        <f t="shared" si="43"/>
        <v/>
      </c>
      <c r="BM69" s="241" t="str">
        <f t="shared" si="44"/>
        <v/>
      </c>
    </row>
    <row r="70" spans="1:65" ht="16.5" x14ac:dyDescent="0.45">
      <c r="A70" s="259" t="str">
        <f>+IF(D70="","",MAX(A$1:A69)+1)</f>
        <v/>
      </c>
      <c r="B70" s="242" t="str">
        <f>IF(Affected_Source!C92="","",Affected_Source!C92)</f>
        <v/>
      </c>
      <c r="C70" s="260" t="str">
        <f t="shared" si="23"/>
        <v/>
      </c>
      <c r="D70" s="260" t="str">
        <f>IF(COUNTIF(B$2:B70,B70)=1,B70,"")</f>
        <v/>
      </c>
      <c r="E70" s="162" t="str">
        <f>IF(Affected_Source!D92="","",Affected_Source!D92)</f>
        <v/>
      </c>
      <c r="F70" s="162"/>
      <c r="G70" s="162"/>
      <c r="H70" s="162"/>
      <c r="I70" s="162"/>
      <c r="J70" s="162"/>
      <c r="K70" s="259" t="str">
        <f>+IF(N70="","",MAX(K$1:K69)+1)</f>
        <v/>
      </c>
      <c r="L70" s="259" t="str">
        <f>IF(CMS_Identification!E92="","",CMS_Identification!E92)</f>
        <v/>
      </c>
      <c r="M70" s="260" t="str">
        <f t="shared" si="33"/>
        <v/>
      </c>
      <c r="N70" s="260" t="str">
        <f>IF(COUNTIF(L$2:L70,L70)=1,L70,"")</f>
        <v/>
      </c>
      <c r="O70" s="162"/>
      <c r="P70" s="162"/>
      <c r="Q70" s="162"/>
      <c r="R70" s="269"/>
      <c r="S70" s="162"/>
      <c r="T70" s="259" t="str">
        <f>+IF(Y70="","",MAX(T$1:T69)+1)</f>
        <v/>
      </c>
      <c r="U70" s="241" t="str">
        <f>IF(Affected_Source!B92="","",Affected_Source!B92)</f>
        <v/>
      </c>
      <c r="V70" s="241" t="str">
        <f>IF(Affected_Source!D92="","",Affected_Source!D92)</f>
        <v/>
      </c>
      <c r="W70" s="241" t="str">
        <f>IF(Affected_Source!E92="","",Affected_Source!E92)</f>
        <v/>
      </c>
      <c r="X70" s="241" t="str">
        <f t="shared" si="24"/>
        <v/>
      </c>
      <c r="Y70" s="244" t="str">
        <f>IF(COUNTIF(X$2:X70,X70)=1,X70,"")</f>
        <v/>
      </c>
      <c r="Z70" s="241" t="str">
        <f t="shared" si="34"/>
        <v xml:space="preserve"> </v>
      </c>
      <c r="AA70" s="259" t="str">
        <f t="shared" si="25"/>
        <v/>
      </c>
      <c r="AB70" s="259" t="str">
        <f t="shared" si="26"/>
        <v/>
      </c>
      <c r="AC70" s="241" t="str">
        <f t="shared" si="35"/>
        <v/>
      </c>
      <c r="AD70" s="248"/>
      <c r="AE70" s="261" t="str">
        <f>+IF(AJ70="","",MAX(AE$1:AE69)+1)</f>
        <v/>
      </c>
      <c r="AF70" s="261" t="str">
        <f>IF(CMS_Inoperative_OoC!B92="","",CMS_Inoperative_OoC!B92)</f>
        <v/>
      </c>
      <c r="AG70" s="261" t="str">
        <f>IF(CMS_Inoperative_OoC!C92="","",CMS_Inoperative_OoC!C92)</f>
        <v/>
      </c>
      <c r="AH70" s="261" t="str">
        <f>IF(CMS_Inoperative_OoC!D92="","",CMS_Inoperative_OoC!D92)</f>
        <v/>
      </c>
      <c r="AI70" s="261" t="str">
        <f t="shared" si="36"/>
        <v/>
      </c>
      <c r="AJ70" s="262" t="str">
        <f>IF(COUNTIF(AI$2:AI70,AI70)=1,AI70,"")</f>
        <v/>
      </c>
      <c r="AK70" s="261" t="str">
        <f t="shared" si="27"/>
        <v/>
      </c>
      <c r="AL70" s="261" t="str">
        <f t="shared" si="28"/>
        <v/>
      </c>
      <c r="AM70" s="261" t="str">
        <f t="shared" si="29"/>
        <v/>
      </c>
      <c r="AN70" s="251" t="str">
        <f t="shared" si="37"/>
        <v/>
      </c>
      <c r="AO70" s="162"/>
      <c r="AP70" s="162"/>
      <c r="AQ70" s="162"/>
      <c r="AR70" s="263" t="str">
        <f>+IF(AW70="","",MAX(AR$1:AR69)+1)</f>
        <v/>
      </c>
      <c r="AS70" s="263" t="str">
        <f>IF(Limit_Deviation_Detail!B92="","",Limit_Deviation_Detail!B92)</f>
        <v/>
      </c>
      <c r="AT70" s="263" t="str">
        <f>IF(Limit_Deviation_Detail!C92="","",Limit_Deviation_Detail!C92)</f>
        <v/>
      </c>
      <c r="AU70" s="252" t="str">
        <f>IF(Limit_Deviation_Detail!F92="","",Limit_Deviation_Detail!F92)</f>
        <v/>
      </c>
      <c r="AV70" s="263" t="str">
        <f t="shared" si="38"/>
        <v/>
      </c>
      <c r="AW70" s="264" t="str">
        <f>IF(COUNTIF(AV$2:AV70,AV70)=1,AV70,"")</f>
        <v/>
      </c>
      <c r="AX70" s="263" t="str">
        <f t="shared" si="30"/>
        <v/>
      </c>
      <c r="AY70" s="263" t="str">
        <f t="shared" si="31"/>
        <v/>
      </c>
      <c r="AZ70" s="263" t="str">
        <f t="shared" si="32"/>
        <v/>
      </c>
      <c r="BA70" s="254" t="str">
        <f t="shared" si="39"/>
        <v/>
      </c>
      <c r="BB70" s="162"/>
      <c r="BC70" s="259" t="str">
        <f>+IF(BI70="","",MAX(BC$1:BC69)+1)</f>
        <v/>
      </c>
      <c r="BD70" s="241" t="str">
        <f>IF(CMS_Identification!B92="","",CMS_Identification!B92)</f>
        <v/>
      </c>
      <c r="BE70" s="241" t="str">
        <f>IF(CMS_Identification!C92="","",CMS_Identification!C92)</f>
        <v/>
      </c>
      <c r="BF70" s="241" t="str">
        <f>IF(CMS_Identification!E92="","",CMS_Identification!E92)</f>
        <v/>
      </c>
      <c r="BG70" s="241" t="str">
        <f>IF(Affected_Source!AL92="","",Affected_Source!AL92)</f>
        <v/>
      </c>
      <c r="BH70" s="241" t="str">
        <f t="shared" si="40"/>
        <v/>
      </c>
      <c r="BI70" s="244" t="str">
        <f>IF(COUNTIF(BH$2:BH70,BH70)=1,BH70,"")</f>
        <v/>
      </c>
      <c r="BJ70" s="241" t="str">
        <f t="shared" si="41"/>
        <v xml:space="preserve">  </v>
      </c>
      <c r="BK70" s="241" t="str">
        <f t="shared" si="42"/>
        <v/>
      </c>
      <c r="BL70" s="241" t="str">
        <f t="shared" si="43"/>
        <v/>
      </c>
      <c r="BM70" s="241" t="str">
        <f t="shared" si="44"/>
        <v/>
      </c>
    </row>
    <row r="71" spans="1:65" ht="16.5" x14ac:dyDescent="0.45">
      <c r="A71" s="255" t="str">
        <f>+IF(D71="","",MAX(A$1:A70)+1)</f>
        <v/>
      </c>
      <c r="B71" s="242" t="str">
        <f>IF(Affected_Source!C93="","",Affected_Source!C93)</f>
        <v/>
      </c>
      <c r="C71" s="245" t="str">
        <f t="shared" si="23"/>
        <v/>
      </c>
      <c r="D71" s="245" t="str">
        <f>IF(COUNTIF(B$2:B71,B71)=1,B71,"")</f>
        <v/>
      </c>
      <c r="E71" s="162" t="str">
        <f>IF(Affected_Source!D93="","",Affected_Source!D93)</f>
        <v/>
      </c>
      <c r="F71" s="162"/>
      <c r="G71" s="162"/>
      <c r="H71" s="162"/>
      <c r="I71" s="162"/>
      <c r="J71" s="162"/>
      <c r="K71" s="255" t="str">
        <f>+IF(N71="","",MAX(K$1:K70)+1)</f>
        <v/>
      </c>
      <c r="L71" s="255" t="str">
        <f>IF(CMS_Identification!E93="","",CMS_Identification!E93)</f>
        <v/>
      </c>
      <c r="M71" s="245" t="str">
        <f t="shared" si="33"/>
        <v/>
      </c>
      <c r="N71" s="245" t="str">
        <f>IF(COUNTIF(L$2:L71,L71)=1,L71,"")</f>
        <v/>
      </c>
      <c r="O71" s="162"/>
      <c r="P71" s="162"/>
      <c r="Q71" s="162"/>
      <c r="R71" s="269"/>
      <c r="S71" s="162"/>
      <c r="T71" s="255" t="str">
        <f>+IF(Y71="","",MAX(T$1:T70)+1)</f>
        <v/>
      </c>
      <c r="U71" s="241" t="str">
        <f>IF(Affected_Source!B93="","",Affected_Source!B93)</f>
        <v/>
      </c>
      <c r="V71" s="241" t="str">
        <f>IF(Affected_Source!D93="","",Affected_Source!D93)</f>
        <v/>
      </c>
      <c r="W71" s="241" t="str">
        <f>IF(Affected_Source!E93="","",Affected_Source!E93)</f>
        <v/>
      </c>
      <c r="X71" s="241" t="str">
        <f t="shared" si="24"/>
        <v/>
      </c>
      <c r="Y71" s="244" t="str">
        <f>IF(COUNTIF(X$2:X71,X71)=1,X71,"")</f>
        <v/>
      </c>
      <c r="Z71" s="241" t="str">
        <f t="shared" si="34"/>
        <v xml:space="preserve"> </v>
      </c>
      <c r="AA71" s="255" t="str">
        <f t="shared" si="25"/>
        <v/>
      </c>
      <c r="AB71" s="255" t="str">
        <f t="shared" si="26"/>
        <v/>
      </c>
      <c r="AC71" s="241" t="str">
        <f t="shared" si="35"/>
        <v/>
      </c>
      <c r="AD71" s="248"/>
      <c r="AE71" s="257" t="str">
        <f>+IF(AJ71="","",MAX(AE$1:AE70)+1)</f>
        <v/>
      </c>
      <c r="AF71" s="257" t="str">
        <f>IF(CMS_Inoperative_OoC!B93="","",CMS_Inoperative_OoC!B93)</f>
        <v/>
      </c>
      <c r="AG71" s="257" t="str">
        <f>IF(CMS_Inoperative_OoC!C93="","",CMS_Inoperative_OoC!C93)</f>
        <v/>
      </c>
      <c r="AH71" s="257" t="str">
        <f>IF(CMS_Inoperative_OoC!D93="","",CMS_Inoperative_OoC!D93)</f>
        <v/>
      </c>
      <c r="AI71" s="257" t="str">
        <f t="shared" si="36"/>
        <v/>
      </c>
      <c r="AJ71" s="258" t="str">
        <f>IF(COUNTIF(AI$2:AI71,AI71)=1,AI71,"")</f>
        <v/>
      </c>
      <c r="AK71" s="257" t="str">
        <f t="shared" si="27"/>
        <v/>
      </c>
      <c r="AL71" s="257" t="str">
        <f t="shared" si="28"/>
        <v/>
      </c>
      <c r="AM71" s="257" t="str">
        <f t="shared" si="29"/>
        <v/>
      </c>
      <c r="AN71" s="251" t="str">
        <f t="shared" si="37"/>
        <v/>
      </c>
      <c r="AO71" s="162"/>
      <c r="AP71" s="162"/>
      <c r="AQ71" s="162"/>
      <c r="AR71" s="257" t="str">
        <f>+IF(AW71="","",MAX(AR$1:AR70)+1)</f>
        <v/>
      </c>
      <c r="AS71" s="257" t="str">
        <f>IF(Limit_Deviation_Detail!B93="","",Limit_Deviation_Detail!B93)</f>
        <v/>
      </c>
      <c r="AT71" s="257" t="str">
        <f>IF(Limit_Deviation_Detail!C93="","",Limit_Deviation_Detail!C93)</f>
        <v/>
      </c>
      <c r="AU71" s="252" t="str">
        <f>IF(Limit_Deviation_Detail!F93="","",Limit_Deviation_Detail!F93)</f>
        <v/>
      </c>
      <c r="AV71" s="257" t="str">
        <f t="shared" si="38"/>
        <v/>
      </c>
      <c r="AW71" s="258" t="str">
        <f>IF(COUNTIF(AV$2:AV71,AV71)=1,AV71,"")</f>
        <v/>
      </c>
      <c r="AX71" s="257" t="str">
        <f t="shared" si="30"/>
        <v/>
      </c>
      <c r="AY71" s="257" t="str">
        <f t="shared" si="31"/>
        <v/>
      </c>
      <c r="AZ71" s="257" t="str">
        <f t="shared" si="32"/>
        <v/>
      </c>
      <c r="BA71" s="254" t="str">
        <f t="shared" si="39"/>
        <v/>
      </c>
      <c r="BB71" s="162"/>
      <c r="BC71" s="255" t="str">
        <f>+IF(BI71="","",MAX(BC$1:BC70)+1)</f>
        <v/>
      </c>
      <c r="BD71" s="241" t="str">
        <f>IF(CMS_Identification!B93="","",CMS_Identification!B93)</f>
        <v/>
      </c>
      <c r="BE71" s="241" t="str">
        <f>IF(CMS_Identification!C93="","",CMS_Identification!C93)</f>
        <v/>
      </c>
      <c r="BF71" s="241" t="str">
        <f>IF(CMS_Identification!E93="","",CMS_Identification!E93)</f>
        <v/>
      </c>
      <c r="BG71" s="241" t="str">
        <f>IF(Affected_Source!AL93="","",Affected_Source!AL93)</f>
        <v/>
      </c>
      <c r="BH71" s="241" t="str">
        <f t="shared" si="40"/>
        <v/>
      </c>
      <c r="BI71" s="244" t="str">
        <f>IF(COUNTIF(BH$2:BH71,BH71)=1,BH71,"")</f>
        <v/>
      </c>
      <c r="BJ71" s="241" t="str">
        <f t="shared" si="41"/>
        <v xml:space="preserve">  </v>
      </c>
      <c r="BK71" s="241" t="str">
        <f t="shared" si="42"/>
        <v/>
      </c>
      <c r="BL71" s="241" t="str">
        <f t="shared" si="43"/>
        <v/>
      </c>
      <c r="BM71" s="241" t="str">
        <f t="shared" si="44"/>
        <v/>
      </c>
    </row>
    <row r="72" spans="1:65" ht="16.5" x14ac:dyDescent="0.45">
      <c r="A72" s="259" t="str">
        <f>+IF(D72="","",MAX(A$1:A71)+1)</f>
        <v/>
      </c>
      <c r="B72" s="242" t="str">
        <f>IF(Affected_Source!C94="","",Affected_Source!C94)</f>
        <v/>
      </c>
      <c r="C72" s="260" t="str">
        <f t="shared" si="23"/>
        <v/>
      </c>
      <c r="D72" s="260" t="str">
        <f>IF(COUNTIF(B$2:B72,B72)=1,B72,"")</f>
        <v/>
      </c>
      <c r="E72" s="162" t="str">
        <f>IF(Affected_Source!D94="","",Affected_Source!D94)</f>
        <v/>
      </c>
      <c r="F72" s="162"/>
      <c r="G72" s="162"/>
      <c r="H72" s="162"/>
      <c r="I72" s="162"/>
      <c r="J72" s="162"/>
      <c r="K72" s="259" t="str">
        <f>+IF(N72="","",MAX(K$1:K71)+1)</f>
        <v/>
      </c>
      <c r="L72" s="259" t="str">
        <f>IF(CMS_Identification!E94="","",CMS_Identification!E94)</f>
        <v/>
      </c>
      <c r="M72" s="260" t="str">
        <f t="shared" si="33"/>
        <v/>
      </c>
      <c r="N72" s="260" t="str">
        <f>IF(COUNTIF(L$2:L72,L72)=1,L72,"")</f>
        <v/>
      </c>
      <c r="O72" s="162"/>
      <c r="P72" s="162"/>
      <c r="Q72" s="162"/>
      <c r="R72" s="269"/>
      <c r="S72" s="162"/>
      <c r="T72" s="259" t="str">
        <f>+IF(Y72="","",MAX(T$1:T71)+1)</f>
        <v/>
      </c>
      <c r="U72" s="241" t="str">
        <f>IF(Affected_Source!B94="","",Affected_Source!B94)</f>
        <v/>
      </c>
      <c r="V72" s="241" t="str">
        <f>IF(Affected_Source!D94="","",Affected_Source!D94)</f>
        <v/>
      </c>
      <c r="W72" s="241" t="str">
        <f>IF(Affected_Source!E94="","",Affected_Source!E94)</f>
        <v/>
      </c>
      <c r="X72" s="241" t="str">
        <f t="shared" si="24"/>
        <v/>
      </c>
      <c r="Y72" s="244" t="str">
        <f>IF(COUNTIF(X$2:X72,X72)=1,X72,"")</f>
        <v/>
      </c>
      <c r="Z72" s="241" t="str">
        <f t="shared" si="34"/>
        <v xml:space="preserve"> </v>
      </c>
      <c r="AA72" s="259" t="str">
        <f t="shared" si="25"/>
        <v/>
      </c>
      <c r="AB72" s="259" t="str">
        <f t="shared" si="26"/>
        <v/>
      </c>
      <c r="AC72" s="241" t="str">
        <f t="shared" si="35"/>
        <v/>
      </c>
      <c r="AD72" s="248"/>
      <c r="AE72" s="261" t="str">
        <f>+IF(AJ72="","",MAX(AE$1:AE71)+1)</f>
        <v/>
      </c>
      <c r="AF72" s="261" t="str">
        <f>IF(CMS_Inoperative_OoC!B94="","",CMS_Inoperative_OoC!B94)</f>
        <v/>
      </c>
      <c r="AG72" s="261" t="str">
        <f>IF(CMS_Inoperative_OoC!C94="","",CMS_Inoperative_OoC!C94)</f>
        <v/>
      </c>
      <c r="AH72" s="261" t="str">
        <f>IF(CMS_Inoperative_OoC!D94="","",CMS_Inoperative_OoC!D94)</f>
        <v/>
      </c>
      <c r="AI72" s="261" t="str">
        <f t="shared" si="36"/>
        <v/>
      </c>
      <c r="AJ72" s="262" t="str">
        <f>IF(COUNTIF(AI$2:AI72,AI72)=1,AI72,"")</f>
        <v/>
      </c>
      <c r="AK72" s="261" t="str">
        <f t="shared" si="27"/>
        <v/>
      </c>
      <c r="AL72" s="261" t="str">
        <f t="shared" si="28"/>
        <v/>
      </c>
      <c r="AM72" s="261" t="str">
        <f t="shared" si="29"/>
        <v/>
      </c>
      <c r="AN72" s="251" t="str">
        <f t="shared" si="37"/>
        <v/>
      </c>
      <c r="AO72" s="162"/>
      <c r="AP72" s="162"/>
      <c r="AQ72" s="162"/>
      <c r="AR72" s="263" t="str">
        <f>+IF(AW72="","",MAX(AR$1:AR71)+1)</f>
        <v/>
      </c>
      <c r="AS72" s="263" t="str">
        <f>IF(Limit_Deviation_Detail!B94="","",Limit_Deviation_Detail!B94)</f>
        <v/>
      </c>
      <c r="AT72" s="263" t="str">
        <f>IF(Limit_Deviation_Detail!C94="","",Limit_Deviation_Detail!C94)</f>
        <v/>
      </c>
      <c r="AU72" s="252" t="str">
        <f>IF(Limit_Deviation_Detail!F94="","",Limit_Deviation_Detail!F94)</f>
        <v/>
      </c>
      <c r="AV72" s="263" t="str">
        <f t="shared" si="38"/>
        <v/>
      </c>
      <c r="AW72" s="264" t="str">
        <f>IF(COUNTIF(AV$2:AV72,AV72)=1,AV72,"")</f>
        <v/>
      </c>
      <c r="AX72" s="263" t="str">
        <f t="shared" si="30"/>
        <v/>
      </c>
      <c r="AY72" s="263" t="str">
        <f t="shared" si="31"/>
        <v/>
      </c>
      <c r="AZ72" s="263" t="str">
        <f t="shared" si="32"/>
        <v/>
      </c>
      <c r="BA72" s="254" t="str">
        <f t="shared" si="39"/>
        <v/>
      </c>
      <c r="BB72" s="162"/>
      <c r="BC72" s="259" t="str">
        <f>+IF(BI72="","",MAX(BC$1:BC71)+1)</f>
        <v/>
      </c>
      <c r="BD72" s="241" t="str">
        <f>IF(CMS_Identification!B94="","",CMS_Identification!B94)</f>
        <v/>
      </c>
      <c r="BE72" s="241" t="str">
        <f>IF(CMS_Identification!C94="","",CMS_Identification!C94)</f>
        <v/>
      </c>
      <c r="BF72" s="241" t="str">
        <f>IF(CMS_Identification!E94="","",CMS_Identification!E94)</f>
        <v/>
      </c>
      <c r="BG72" s="241" t="str">
        <f>IF(Affected_Source!AL94="","",Affected_Source!AL94)</f>
        <v/>
      </c>
      <c r="BH72" s="241" t="str">
        <f t="shared" si="40"/>
        <v/>
      </c>
      <c r="BI72" s="244" t="str">
        <f>IF(COUNTIF(BH$2:BH72,BH72)=1,BH72,"")</f>
        <v/>
      </c>
      <c r="BJ72" s="241" t="str">
        <f t="shared" si="41"/>
        <v xml:space="preserve">  </v>
      </c>
      <c r="BK72" s="241" t="str">
        <f t="shared" si="42"/>
        <v/>
      </c>
      <c r="BL72" s="241" t="str">
        <f t="shared" si="43"/>
        <v/>
      </c>
      <c r="BM72" s="241" t="str">
        <f t="shared" si="44"/>
        <v/>
      </c>
    </row>
    <row r="73" spans="1:65" ht="16.5" x14ac:dyDescent="0.45">
      <c r="A73" s="255" t="str">
        <f>+IF(D73="","",MAX(A$1:A72)+1)</f>
        <v/>
      </c>
      <c r="B73" s="242" t="str">
        <f>IF(Affected_Source!C95="","",Affected_Source!C95)</f>
        <v/>
      </c>
      <c r="C73" s="245" t="str">
        <f t="shared" si="23"/>
        <v/>
      </c>
      <c r="D73" s="245" t="str">
        <f>IF(COUNTIF(B$2:B73,B73)=1,B73,"")</f>
        <v/>
      </c>
      <c r="E73" s="162" t="str">
        <f>IF(Affected_Source!D95="","",Affected_Source!D95)</f>
        <v/>
      </c>
      <c r="F73" s="162"/>
      <c r="G73" s="162"/>
      <c r="H73" s="162"/>
      <c r="I73" s="162"/>
      <c r="J73" s="162"/>
      <c r="K73" s="255" t="str">
        <f>+IF(N73="","",MAX(K$1:K72)+1)</f>
        <v/>
      </c>
      <c r="L73" s="255" t="str">
        <f>IF(CMS_Identification!E95="","",CMS_Identification!E95)</f>
        <v/>
      </c>
      <c r="M73" s="245" t="str">
        <f t="shared" si="33"/>
        <v/>
      </c>
      <c r="N73" s="245" t="str">
        <f>IF(COUNTIF(L$2:L73,L73)=1,L73,"")</f>
        <v/>
      </c>
      <c r="O73" s="162"/>
      <c r="P73" s="162"/>
      <c r="Q73" s="162"/>
      <c r="R73" s="269"/>
      <c r="S73" s="162"/>
      <c r="T73" s="255" t="str">
        <f>+IF(Y73="","",MAX(T$1:T72)+1)</f>
        <v/>
      </c>
      <c r="U73" s="241" t="str">
        <f>IF(Affected_Source!B95="","",Affected_Source!B95)</f>
        <v/>
      </c>
      <c r="V73" s="241" t="str">
        <f>IF(Affected_Source!D95="","",Affected_Source!D95)</f>
        <v/>
      </c>
      <c r="W73" s="241" t="str">
        <f>IF(Affected_Source!E95="","",Affected_Source!E95)</f>
        <v/>
      </c>
      <c r="X73" s="241" t="str">
        <f t="shared" si="24"/>
        <v/>
      </c>
      <c r="Y73" s="244" t="str">
        <f>IF(COUNTIF(X$2:X73,X73)=1,X73,"")</f>
        <v/>
      </c>
      <c r="Z73" s="241" t="str">
        <f t="shared" si="34"/>
        <v xml:space="preserve"> </v>
      </c>
      <c r="AA73" s="255" t="str">
        <f t="shared" si="25"/>
        <v/>
      </c>
      <c r="AB73" s="255" t="str">
        <f t="shared" si="26"/>
        <v/>
      </c>
      <c r="AC73" s="241" t="str">
        <f t="shared" si="35"/>
        <v/>
      </c>
      <c r="AD73" s="248"/>
      <c r="AE73" s="257" t="str">
        <f>+IF(AJ73="","",MAX(AE$1:AE72)+1)</f>
        <v/>
      </c>
      <c r="AF73" s="257" t="str">
        <f>IF(CMS_Inoperative_OoC!B95="","",CMS_Inoperative_OoC!B95)</f>
        <v/>
      </c>
      <c r="AG73" s="257" t="str">
        <f>IF(CMS_Inoperative_OoC!C95="","",CMS_Inoperative_OoC!C95)</f>
        <v/>
      </c>
      <c r="AH73" s="257" t="str">
        <f>IF(CMS_Inoperative_OoC!D95="","",CMS_Inoperative_OoC!D95)</f>
        <v/>
      </c>
      <c r="AI73" s="257" t="str">
        <f t="shared" si="36"/>
        <v/>
      </c>
      <c r="AJ73" s="258" t="str">
        <f>IF(COUNTIF(AI$2:AI73,AI73)=1,AI73,"")</f>
        <v/>
      </c>
      <c r="AK73" s="257" t="str">
        <f t="shared" si="27"/>
        <v/>
      </c>
      <c r="AL73" s="257" t="str">
        <f t="shared" si="28"/>
        <v/>
      </c>
      <c r="AM73" s="257" t="str">
        <f t="shared" si="29"/>
        <v/>
      </c>
      <c r="AN73" s="251" t="str">
        <f t="shared" si="37"/>
        <v/>
      </c>
      <c r="AO73" s="162"/>
      <c r="AP73" s="162"/>
      <c r="AQ73" s="162"/>
      <c r="AR73" s="257" t="str">
        <f>+IF(AW73="","",MAX(AR$1:AR72)+1)</f>
        <v/>
      </c>
      <c r="AS73" s="257" t="str">
        <f>IF(Limit_Deviation_Detail!B95="","",Limit_Deviation_Detail!B95)</f>
        <v/>
      </c>
      <c r="AT73" s="257" t="str">
        <f>IF(Limit_Deviation_Detail!C95="","",Limit_Deviation_Detail!C95)</f>
        <v/>
      </c>
      <c r="AU73" s="252" t="str">
        <f>IF(Limit_Deviation_Detail!F95="","",Limit_Deviation_Detail!F95)</f>
        <v/>
      </c>
      <c r="AV73" s="257" t="str">
        <f t="shared" si="38"/>
        <v/>
      </c>
      <c r="AW73" s="258" t="str">
        <f>IF(COUNTIF(AV$2:AV73,AV73)=1,AV73,"")</f>
        <v/>
      </c>
      <c r="AX73" s="257" t="str">
        <f t="shared" si="30"/>
        <v/>
      </c>
      <c r="AY73" s="257" t="str">
        <f t="shared" si="31"/>
        <v/>
      </c>
      <c r="AZ73" s="257" t="str">
        <f t="shared" si="32"/>
        <v/>
      </c>
      <c r="BA73" s="254" t="str">
        <f t="shared" si="39"/>
        <v/>
      </c>
      <c r="BB73" s="162"/>
      <c r="BC73" s="255" t="str">
        <f>+IF(BI73="","",MAX(BC$1:BC72)+1)</f>
        <v/>
      </c>
      <c r="BD73" s="241" t="str">
        <f>IF(CMS_Identification!B95="","",CMS_Identification!B95)</f>
        <v/>
      </c>
      <c r="BE73" s="241" t="str">
        <f>IF(CMS_Identification!C95="","",CMS_Identification!C95)</f>
        <v/>
      </c>
      <c r="BF73" s="241" t="str">
        <f>IF(CMS_Identification!E95="","",CMS_Identification!E95)</f>
        <v/>
      </c>
      <c r="BG73" s="241" t="str">
        <f>IF(Affected_Source!AL95="","",Affected_Source!AL95)</f>
        <v/>
      </c>
      <c r="BH73" s="241" t="str">
        <f t="shared" si="40"/>
        <v/>
      </c>
      <c r="BI73" s="244" t="str">
        <f>IF(COUNTIF(BH$2:BH73,BH73)=1,BH73,"")</f>
        <v/>
      </c>
      <c r="BJ73" s="241" t="str">
        <f t="shared" si="41"/>
        <v xml:space="preserve">  </v>
      </c>
      <c r="BK73" s="241" t="str">
        <f t="shared" si="42"/>
        <v/>
      </c>
      <c r="BL73" s="241" t="str">
        <f t="shared" si="43"/>
        <v/>
      </c>
      <c r="BM73" s="241" t="str">
        <f t="shared" si="44"/>
        <v/>
      </c>
    </row>
    <row r="74" spans="1:65" ht="16.5" x14ac:dyDescent="0.45">
      <c r="A74" s="259" t="str">
        <f>+IF(D74="","",MAX(A$1:A73)+1)</f>
        <v/>
      </c>
      <c r="B74" s="242" t="str">
        <f>IF(Affected_Source!C96="","",Affected_Source!C96)</f>
        <v/>
      </c>
      <c r="C74" s="260" t="str">
        <f t="shared" si="23"/>
        <v/>
      </c>
      <c r="D74" s="260" t="str">
        <f>IF(COUNTIF(B$2:B74,B74)=1,B74,"")</f>
        <v/>
      </c>
      <c r="E74" s="162" t="str">
        <f>IF(Affected_Source!D96="","",Affected_Source!D96)</f>
        <v/>
      </c>
      <c r="F74" s="162"/>
      <c r="G74" s="162"/>
      <c r="H74" s="162"/>
      <c r="I74" s="162"/>
      <c r="J74" s="162"/>
      <c r="K74" s="259" t="str">
        <f>+IF(N74="","",MAX(K$1:K73)+1)</f>
        <v/>
      </c>
      <c r="L74" s="259" t="str">
        <f>IF(CMS_Identification!E96="","",CMS_Identification!E96)</f>
        <v/>
      </c>
      <c r="M74" s="260" t="str">
        <f t="shared" si="33"/>
        <v/>
      </c>
      <c r="N74" s="260" t="str">
        <f>IF(COUNTIF(L$2:L74,L74)=1,L74,"")</f>
        <v/>
      </c>
      <c r="O74" s="162"/>
      <c r="P74" s="162"/>
      <c r="Q74" s="162"/>
      <c r="R74" s="269"/>
      <c r="S74" s="162"/>
      <c r="T74" s="259" t="str">
        <f>+IF(Y74="","",MAX(T$1:T73)+1)</f>
        <v/>
      </c>
      <c r="U74" s="241" t="str">
        <f>IF(Affected_Source!B96="","",Affected_Source!B96)</f>
        <v/>
      </c>
      <c r="V74" s="241" t="str">
        <f>IF(Affected_Source!D96="","",Affected_Source!D96)</f>
        <v/>
      </c>
      <c r="W74" s="241" t="str">
        <f>IF(Affected_Source!E96="","",Affected_Source!E96)</f>
        <v/>
      </c>
      <c r="X74" s="241" t="str">
        <f t="shared" si="24"/>
        <v/>
      </c>
      <c r="Y74" s="244" t="str">
        <f>IF(COUNTIF(X$2:X74,X74)=1,X74,"")</f>
        <v/>
      </c>
      <c r="Z74" s="241" t="str">
        <f t="shared" si="34"/>
        <v xml:space="preserve"> </v>
      </c>
      <c r="AA74" s="259" t="str">
        <f t="shared" si="25"/>
        <v/>
      </c>
      <c r="AB74" s="259" t="str">
        <f t="shared" si="26"/>
        <v/>
      </c>
      <c r="AC74" s="241" t="str">
        <f t="shared" si="35"/>
        <v/>
      </c>
      <c r="AD74" s="248"/>
      <c r="AE74" s="261" t="str">
        <f>+IF(AJ74="","",MAX(AE$1:AE73)+1)</f>
        <v/>
      </c>
      <c r="AF74" s="261" t="str">
        <f>IF(CMS_Inoperative_OoC!B96="","",CMS_Inoperative_OoC!B96)</f>
        <v/>
      </c>
      <c r="AG74" s="261" t="str">
        <f>IF(CMS_Inoperative_OoC!C96="","",CMS_Inoperative_OoC!C96)</f>
        <v/>
      </c>
      <c r="AH74" s="261" t="str">
        <f>IF(CMS_Inoperative_OoC!D96="","",CMS_Inoperative_OoC!D96)</f>
        <v/>
      </c>
      <c r="AI74" s="261" t="str">
        <f t="shared" si="36"/>
        <v/>
      </c>
      <c r="AJ74" s="262" t="str">
        <f>IF(COUNTIF(AI$2:AI74,AI74)=1,AI74,"")</f>
        <v/>
      </c>
      <c r="AK74" s="261" t="str">
        <f t="shared" si="27"/>
        <v/>
      </c>
      <c r="AL74" s="261" t="str">
        <f t="shared" si="28"/>
        <v/>
      </c>
      <c r="AM74" s="261" t="str">
        <f t="shared" si="29"/>
        <v/>
      </c>
      <c r="AN74" s="251" t="str">
        <f t="shared" si="37"/>
        <v/>
      </c>
      <c r="AO74" s="162"/>
      <c r="AP74" s="162"/>
      <c r="AQ74" s="162"/>
      <c r="AR74" s="263" t="str">
        <f>+IF(AW74="","",MAX(AR$1:AR73)+1)</f>
        <v/>
      </c>
      <c r="AS74" s="263" t="str">
        <f>IF(Limit_Deviation_Detail!B96="","",Limit_Deviation_Detail!B96)</f>
        <v/>
      </c>
      <c r="AT74" s="263" t="str">
        <f>IF(Limit_Deviation_Detail!C96="","",Limit_Deviation_Detail!C96)</f>
        <v/>
      </c>
      <c r="AU74" s="252" t="str">
        <f>IF(Limit_Deviation_Detail!F96="","",Limit_Deviation_Detail!F96)</f>
        <v/>
      </c>
      <c r="AV74" s="263" t="str">
        <f t="shared" si="38"/>
        <v/>
      </c>
      <c r="AW74" s="264" t="str">
        <f>IF(COUNTIF(AV$2:AV74,AV74)=1,AV74,"")</f>
        <v/>
      </c>
      <c r="AX74" s="263" t="str">
        <f t="shared" si="30"/>
        <v/>
      </c>
      <c r="AY74" s="263" t="str">
        <f t="shared" si="31"/>
        <v/>
      </c>
      <c r="AZ74" s="263" t="str">
        <f t="shared" si="32"/>
        <v/>
      </c>
      <c r="BA74" s="254" t="str">
        <f t="shared" si="39"/>
        <v/>
      </c>
      <c r="BB74" s="162"/>
      <c r="BC74" s="259" t="str">
        <f>+IF(BI74="","",MAX(BC$1:BC73)+1)</f>
        <v/>
      </c>
      <c r="BD74" s="241" t="str">
        <f>IF(CMS_Identification!B96="","",CMS_Identification!B96)</f>
        <v/>
      </c>
      <c r="BE74" s="241" t="str">
        <f>IF(CMS_Identification!C96="","",CMS_Identification!C96)</f>
        <v/>
      </c>
      <c r="BF74" s="241" t="str">
        <f>IF(CMS_Identification!E96="","",CMS_Identification!E96)</f>
        <v/>
      </c>
      <c r="BG74" s="241" t="str">
        <f>IF(Affected_Source!AL96="","",Affected_Source!AL96)</f>
        <v/>
      </c>
      <c r="BH74" s="241" t="str">
        <f t="shared" si="40"/>
        <v/>
      </c>
      <c r="BI74" s="244" t="str">
        <f>IF(COUNTIF(BH$2:BH74,BH74)=1,BH74,"")</f>
        <v/>
      </c>
      <c r="BJ74" s="241" t="str">
        <f t="shared" si="41"/>
        <v xml:space="preserve">  </v>
      </c>
      <c r="BK74" s="241" t="str">
        <f t="shared" si="42"/>
        <v/>
      </c>
      <c r="BL74" s="241" t="str">
        <f t="shared" si="43"/>
        <v/>
      </c>
      <c r="BM74" s="241" t="str">
        <f t="shared" si="44"/>
        <v/>
      </c>
    </row>
    <row r="75" spans="1:65" ht="16.5" x14ac:dyDescent="0.45">
      <c r="A75" s="255" t="str">
        <f>+IF(D75="","",MAX(A$1:A74)+1)</f>
        <v/>
      </c>
      <c r="B75" s="242" t="str">
        <f>IF(Affected_Source!C97="","",Affected_Source!C97)</f>
        <v/>
      </c>
      <c r="C75" s="245" t="str">
        <f t="shared" si="23"/>
        <v/>
      </c>
      <c r="D75" s="245" t="str">
        <f>IF(COUNTIF(B$2:B75,B75)=1,B75,"")</f>
        <v/>
      </c>
      <c r="E75" s="162" t="str">
        <f>IF(Affected_Source!D97="","",Affected_Source!D97)</f>
        <v/>
      </c>
      <c r="F75" s="162"/>
      <c r="G75" s="162"/>
      <c r="H75" s="162"/>
      <c r="I75" s="162"/>
      <c r="J75" s="162"/>
      <c r="K75" s="255" t="str">
        <f>+IF(N75="","",MAX(K$1:K74)+1)</f>
        <v/>
      </c>
      <c r="L75" s="255" t="str">
        <f>IF(CMS_Identification!E97="","",CMS_Identification!E97)</f>
        <v/>
      </c>
      <c r="M75" s="245" t="str">
        <f t="shared" si="33"/>
        <v/>
      </c>
      <c r="N75" s="245" t="str">
        <f>IF(COUNTIF(L$2:L75,L75)=1,L75,"")</f>
        <v/>
      </c>
      <c r="O75" s="162"/>
      <c r="P75" s="162"/>
      <c r="Q75" s="162"/>
      <c r="R75" s="269"/>
      <c r="S75" s="162"/>
      <c r="T75" s="255" t="str">
        <f>+IF(Y75="","",MAX(T$1:T74)+1)</f>
        <v/>
      </c>
      <c r="U75" s="241" t="str">
        <f>IF(Affected_Source!B97="","",Affected_Source!B97)</f>
        <v/>
      </c>
      <c r="V75" s="241" t="str">
        <f>IF(Affected_Source!D97="","",Affected_Source!D97)</f>
        <v/>
      </c>
      <c r="W75" s="241" t="str">
        <f>IF(Affected_Source!E97="","",Affected_Source!E97)</f>
        <v/>
      </c>
      <c r="X75" s="241" t="str">
        <f t="shared" si="24"/>
        <v/>
      </c>
      <c r="Y75" s="244" t="str">
        <f>IF(COUNTIF(X$2:X75,X75)=1,X75,"")</f>
        <v/>
      </c>
      <c r="Z75" s="241" t="str">
        <f t="shared" si="34"/>
        <v xml:space="preserve"> </v>
      </c>
      <c r="AA75" s="255" t="str">
        <f t="shared" si="25"/>
        <v/>
      </c>
      <c r="AB75" s="255" t="str">
        <f t="shared" si="26"/>
        <v/>
      </c>
      <c r="AC75" s="241" t="str">
        <f t="shared" si="35"/>
        <v/>
      </c>
      <c r="AD75" s="248"/>
      <c r="AE75" s="257" t="str">
        <f>+IF(AJ75="","",MAX(AE$1:AE74)+1)</f>
        <v/>
      </c>
      <c r="AF75" s="257" t="str">
        <f>IF(CMS_Inoperative_OoC!B97="","",CMS_Inoperative_OoC!B97)</f>
        <v/>
      </c>
      <c r="AG75" s="257" t="str">
        <f>IF(CMS_Inoperative_OoC!C97="","",CMS_Inoperative_OoC!C97)</f>
        <v/>
      </c>
      <c r="AH75" s="257" t="str">
        <f>IF(CMS_Inoperative_OoC!D97="","",CMS_Inoperative_OoC!D97)</f>
        <v/>
      </c>
      <c r="AI75" s="257" t="str">
        <f t="shared" si="36"/>
        <v/>
      </c>
      <c r="AJ75" s="258" t="str">
        <f>IF(COUNTIF(AI$2:AI75,AI75)=1,AI75,"")</f>
        <v/>
      </c>
      <c r="AK75" s="257" t="str">
        <f t="shared" si="27"/>
        <v/>
      </c>
      <c r="AL75" s="257" t="str">
        <f t="shared" si="28"/>
        <v/>
      </c>
      <c r="AM75" s="257" t="str">
        <f t="shared" si="29"/>
        <v/>
      </c>
      <c r="AN75" s="251" t="str">
        <f t="shared" si="37"/>
        <v/>
      </c>
      <c r="AO75" s="162"/>
      <c r="AP75" s="162"/>
      <c r="AQ75" s="162"/>
      <c r="AR75" s="257" t="str">
        <f>+IF(AW75="","",MAX(AR$1:AR74)+1)</f>
        <v/>
      </c>
      <c r="AS75" s="257" t="str">
        <f>IF(Limit_Deviation_Detail!B97="","",Limit_Deviation_Detail!B97)</f>
        <v/>
      </c>
      <c r="AT75" s="257" t="str">
        <f>IF(Limit_Deviation_Detail!C97="","",Limit_Deviation_Detail!C97)</f>
        <v/>
      </c>
      <c r="AU75" s="252" t="str">
        <f>IF(Limit_Deviation_Detail!F97="","",Limit_Deviation_Detail!F97)</f>
        <v/>
      </c>
      <c r="AV75" s="257" t="str">
        <f t="shared" si="38"/>
        <v/>
      </c>
      <c r="AW75" s="258" t="str">
        <f>IF(COUNTIF(AV$2:AV75,AV75)=1,AV75,"")</f>
        <v/>
      </c>
      <c r="AX75" s="257" t="str">
        <f t="shared" si="30"/>
        <v/>
      </c>
      <c r="AY75" s="257" t="str">
        <f t="shared" si="31"/>
        <v/>
      </c>
      <c r="AZ75" s="257" t="str">
        <f t="shared" si="32"/>
        <v/>
      </c>
      <c r="BA75" s="254" t="str">
        <f t="shared" si="39"/>
        <v/>
      </c>
      <c r="BB75" s="162"/>
      <c r="BC75" s="255" t="str">
        <f>+IF(BI75="","",MAX(BC$1:BC74)+1)</f>
        <v/>
      </c>
      <c r="BD75" s="241" t="str">
        <f>IF(CMS_Identification!B97="","",CMS_Identification!B97)</f>
        <v/>
      </c>
      <c r="BE75" s="241" t="str">
        <f>IF(CMS_Identification!C97="","",CMS_Identification!C97)</f>
        <v/>
      </c>
      <c r="BF75" s="241" t="str">
        <f>IF(CMS_Identification!E97="","",CMS_Identification!E97)</f>
        <v/>
      </c>
      <c r="BG75" s="241" t="str">
        <f>IF(Affected_Source!AL97="","",Affected_Source!AL97)</f>
        <v/>
      </c>
      <c r="BH75" s="241" t="str">
        <f t="shared" si="40"/>
        <v/>
      </c>
      <c r="BI75" s="244" t="str">
        <f>IF(COUNTIF(BH$2:BH75,BH75)=1,BH75,"")</f>
        <v/>
      </c>
      <c r="BJ75" s="241" t="str">
        <f t="shared" si="41"/>
        <v xml:space="preserve">  </v>
      </c>
      <c r="BK75" s="241" t="str">
        <f t="shared" si="42"/>
        <v/>
      </c>
      <c r="BL75" s="241" t="str">
        <f t="shared" si="43"/>
        <v/>
      </c>
      <c r="BM75" s="241" t="str">
        <f t="shared" si="44"/>
        <v/>
      </c>
    </row>
    <row r="76" spans="1:65" ht="16.5" x14ac:dyDescent="0.45">
      <c r="A76" s="259" t="str">
        <f>+IF(D76="","",MAX(A$1:A75)+1)</f>
        <v/>
      </c>
      <c r="B76" s="242" t="str">
        <f>IF(Affected_Source!C98="","",Affected_Source!C98)</f>
        <v/>
      </c>
      <c r="C76" s="260" t="str">
        <f t="shared" si="23"/>
        <v/>
      </c>
      <c r="D76" s="260" t="str">
        <f>IF(COUNTIF(B$2:B76,B76)=1,B76,"")</f>
        <v/>
      </c>
      <c r="E76" s="162" t="str">
        <f>IF(Affected_Source!D98="","",Affected_Source!D98)</f>
        <v/>
      </c>
      <c r="F76" s="162"/>
      <c r="G76" s="162"/>
      <c r="H76" s="162"/>
      <c r="I76" s="162"/>
      <c r="J76" s="162"/>
      <c r="K76" s="259" t="str">
        <f>+IF(N76="","",MAX(K$1:K75)+1)</f>
        <v/>
      </c>
      <c r="L76" s="259" t="str">
        <f>IF(CMS_Identification!E98="","",CMS_Identification!E98)</f>
        <v/>
      </c>
      <c r="M76" s="260" t="str">
        <f t="shared" si="33"/>
        <v/>
      </c>
      <c r="N76" s="260" t="str">
        <f>IF(COUNTIF(L$2:L76,L76)=1,L76,"")</f>
        <v/>
      </c>
      <c r="O76" s="162"/>
      <c r="P76" s="162"/>
      <c r="Q76" s="162"/>
      <c r="R76" s="269"/>
      <c r="S76" s="162"/>
      <c r="T76" s="259" t="str">
        <f>+IF(Y76="","",MAX(T$1:T75)+1)</f>
        <v/>
      </c>
      <c r="U76" s="241" t="str">
        <f>IF(Affected_Source!B98="","",Affected_Source!B98)</f>
        <v/>
      </c>
      <c r="V76" s="241" t="str">
        <f>IF(Affected_Source!D98="","",Affected_Source!D98)</f>
        <v/>
      </c>
      <c r="W76" s="241" t="str">
        <f>IF(Affected_Source!E98="","",Affected_Source!E98)</f>
        <v/>
      </c>
      <c r="X76" s="241" t="str">
        <f t="shared" si="24"/>
        <v/>
      </c>
      <c r="Y76" s="244" t="str">
        <f>IF(COUNTIF(X$2:X76,X76)=1,X76,"")</f>
        <v/>
      </c>
      <c r="Z76" s="241" t="str">
        <f t="shared" si="34"/>
        <v xml:space="preserve"> </v>
      </c>
      <c r="AA76" s="259" t="str">
        <f t="shared" si="25"/>
        <v/>
      </c>
      <c r="AB76" s="259" t="str">
        <f t="shared" si="26"/>
        <v/>
      </c>
      <c r="AC76" s="241" t="str">
        <f t="shared" si="35"/>
        <v/>
      </c>
      <c r="AD76" s="248"/>
      <c r="AE76" s="261" t="str">
        <f>+IF(AJ76="","",MAX(AE$1:AE75)+1)</f>
        <v/>
      </c>
      <c r="AF76" s="261" t="str">
        <f>IF(CMS_Inoperative_OoC!B98="","",CMS_Inoperative_OoC!B98)</f>
        <v/>
      </c>
      <c r="AG76" s="261" t="str">
        <f>IF(CMS_Inoperative_OoC!C98="","",CMS_Inoperative_OoC!C98)</f>
        <v/>
      </c>
      <c r="AH76" s="261" t="str">
        <f>IF(CMS_Inoperative_OoC!D98="","",CMS_Inoperative_OoC!D98)</f>
        <v/>
      </c>
      <c r="AI76" s="261" t="str">
        <f t="shared" si="36"/>
        <v/>
      </c>
      <c r="AJ76" s="262" t="str">
        <f>IF(COUNTIF(AI$2:AI76,AI76)=1,AI76,"")</f>
        <v/>
      </c>
      <c r="AK76" s="261" t="str">
        <f t="shared" si="27"/>
        <v/>
      </c>
      <c r="AL76" s="261" t="str">
        <f t="shared" si="28"/>
        <v/>
      </c>
      <c r="AM76" s="261" t="str">
        <f t="shared" si="29"/>
        <v/>
      </c>
      <c r="AN76" s="251" t="str">
        <f t="shared" si="37"/>
        <v/>
      </c>
      <c r="AO76" s="162"/>
      <c r="AP76" s="162"/>
      <c r="AQ76" s="162"/>
      <c r="AR76" s="263" t="str">
        <f>+IF(AW76="","",MAX(AR$1:AR75)+1)</f>
        <v/>
      </c>
      <c r="AS76" s="263" t="str">
        <f>IF(Limit_Deviation_Detail!B98="","",Limit_Deviation_Detail!B98)</f>
        <v/>
      </c>
      <c r="AT76" s="263" t="str">
        <f>IF(Limit_Deviation_Detail!C98="","",Limit_Deviation_Detail!C98)</f>
        <v/>
      </c>
      <c r="AU76" s="252" t="str">
        <f>IF(Limit_Deviation_Detail!F98="","",Limit_Deviation_Detail!F98)</f>
        <v/>
      </c>
      <c r="AV76" s="263" t="str">
        <f t="shared" si="38"/>
        <v/>
      </c>
      <c r="AW76" s="264" t="str">
        <f>IF(COUNTIF(AV$2:AV76,AV76)=1,AV76,"")</f>
        <v/>
      </c>
      <c r="AX76" s="263" t="str">
        <f t="shared" si="30"/>
        <v/>
      </c>
      <c r="AY76" s="263" t="str">
        <f t="shared" si="31"/>
        <v/>
      </c>
      <c r="AZ76" s="263" t="str">
        <f t="shared" si="32"/>
        <v/>
      </c>
      <c r="BA76" s="254" t="str">
        <f t="shared" si="39"/>
        <v/>
      </c>
      <c r="BB76" s="162"/>
      <c r="BC76" s="259" t="str">
        <f>+IF(BI76="","",MAX(BC$1:BC75)+1)</f>
        <v/>
      </c>
      <c r="BD76" s="241" t="str">
        <f>IF(CMS_Identification!B98="","",CMS_Identification!B98)</f>
        <v/>
      </c>
      <c r="BE76" s="241" t="str">
        <f>IF(CMS_Identification!C98="","",CMS_Identification!C98)</f>
        <v/>
      </c>
      <c r="BF76" s="241" t="str">
        <f>IF(CMS_Identification!E98="","",CMS_Identification!E98)</f>
        <v/>
      </c>
      <c r="BG76" s="241" t="str">
        <f>IF(Affected_Source!AL98="","",Affected_Source!AL98)</f>
        <v/>
      </c>
      <c r="BH76" s="241" t="str">
        <f t="shared" si="40"/>
        <v/>
      </c>
      <c r="BI76" s="244" t="str">
        <f>IF(COUNTIF(BH$2:BH76,BH76)=1,BH76,"")</f>
        <v/>
      </c>
      <c r="BJ76" s="241" t="str">
        <f t="shared" si="41"/>
        <v xml:space="preserve">  </v>
      </c>
      <c r="BK76" s="241" t="str">
        <f t="shared" si="42"/>
        <v/>
      </c>
      <c r="BL76" s="241" t="str">
        <f t="shared" si="43"/>
        <v/>
      </c>
      <c r="BM76" s="241" t="str">
        <f t="shared" si="44"/>
        <v/>
      </c>
    </row>
    <row r="77" spans="1:65" ht="16.5" x14ac:dyDescent="0.45">
      <c r="A77" s="255" t="str">
        <f>+IF(D77="","",MAX(A$1:A76)+1)</f>
        <v/>
      </c>
      <c r="B77" s="242" t="str">
        <f>IF(Affected_Source!C99="","",Affected_Source!C99)</f>
        <v/>
      </c>
      <c r="C77" s="245" t="str">
        <f t="shared" si="23"/>
        <v/>
      </c>
      <c r="D77" s="245" t="str">
        <f>IF(COUNTIF(B$2:B77,B77)=1,B77,"")</f>
        <v/>
      </c>
      <c r="E77" s="162" t="str">
        <f>IF(Affected_Source!D99="","",Affected_Source!D99)</f>
        <v/>
      </c>
      <c r="F77" s="162"/>
      <c r="G77" s="162"/>
      <c r="H77" s="162"/>
      <c r="I77" s="162"/>
      <c r="J77" s="162"/>
      <c r="K77" s="255" t="str">
        <f>+IF(N77="","",MAX(K$1:K76)+1)</f>
        <v/>
      </c>
      <c r="L77" s="255" t="str">
        <f>IF(CMS_Identification!E99="","",CMS_Identification!E99)</f>
        <v/>
      </c>
      <c r="M77" s="245" t="str">
        <f t="shared" si="33"/>
        <v/>
      </c>
      <c r="N77" s="245" t="str">
        <f>IF(COUNTIF(L$2:L77,L77)=1,L77,"")</f>
        <v/>
      </c>
      <c r="O77" s="162"/>
      <c r="P77" s="162"/>
      <c r="Q77" s="162"/>
      <c r="R77" s="269"/>
      <c r="S77" s="162"/>
      <c r="T77" s="255" t="str">
        <f>+IF(Y77="","",MAX(T$1:T76)+1)</f>
        <v/>
      </c>
      <c r="U77" s="241" t="str">
        <f>IF(Affected_Source!B99="","",Affected_Source!B99)</f>
        <v/>
      </c>
      <c r="V77" s="241" t="str">
        <f>IF(Affected_Source!D99="","",Affected_Source!D99)</f>
        <v/>
      </c>
      <c r="W77" s="241" t="str">
        <f>IF(Affected_Source!E99="","",Affected_Source!E99)</f>
        <v/>
      </c>
      <c r="X77" s="241" t="str">
        <f t="shared" si="24"/>
        <v/>
      </c>
      <c r="Y77" s="244" t="str">
        <f>IF(COUNTIF(X$2:X77,X77)=1,X77,"")</f>
        <v/>
      </c>
      <c r="Z77" s="241" t="str">
        <f t="shared" si="34"/>
        <v xml:space="preserve"> </v>
      </c>
      <c r="AA77" s="255" t="str">
        <f t="shared" si="25"/>
        <v/>
      </c>
      <c r="AB77" s="255" t="str">
        <f t="shared" si="26"/>
        <v/>
      </c>
      <c r="AC77" s="241" t="str">
        <f t="shared" si="35"/>
        <v/>
      </c>
      <c r="AD77" s="248"/>
      <c r="AE77" s="257" t="str">
        <f>+IF(AJ77="","",MAX(AE$1:AE76)+1)</f>
        <v/>
      </c>
      <c r="AF77" s="257" t="str">
        <f>IF(CMS_Inoperative_OoC!B99="","",CMS_Inoperative_OoC!B99)</f>
        <v/>
      </c>
      <c r="AG77" s="257" t="str">
        <f>IF(CMS_Inoperative_OoC!C99="","",CMS_Inoperative_OoC!C99)</f>
        <v/>
      </c>
      <c r="AH77" s="257" t="str">
        <f>IF(CMS_Inoperative_OoC!D99="","",CMS_Inoperative_OoC!D99)</f>
        <v/>
      </c>
      <c r="AI77" s="257" t="str">
        <f t="shared" si="36"/>
        <v/>
      </c>
      <c r="AJ77" s="258" t="str">
        <f>IF(COUNTIF(AI$2:AI77,AI77)=1,AI77,"")</f>
        <v/>
      </c>
      <c r="AK77" s="257" t="str">
        <f t="shared" si="27"/>
        <v/>
      </c>
      <c r="AL77" s="257" t="str">
        <f t="shared" si="28"/>
        <v/>
      </c>
      <c r="AM77" s="257" t="str">
        <f t="shared" si="29"/>
        <v/>
      </c>
      <c r="AN77" s="251" t="str">
        <f t="shared" si="37"/>
        <v/>
      </c>
      <c r="AO77" s="162"/>
      <c r="AP77" s="162"/>
      <c r="AQ77" s="162"/>
      <c r="AR77" s="257" t="str">
        <f>+IF(AW77="","",MAX(AR$1:AR76)+1)</f>
        <v/>
      </c>
      <c r="AS77" s="257" t="str">
        <f>IF(Limit_Deviation_Detail!B99="","",Limit_Deviation_Detail!B99)</f>
        <v/>
      </c>
      <c r="AT77" s="257" t="str">
        <f>IF(Limit_Deviation_Detail!C99="","",Limit_Deviation_Detail!C99)</f>
        <v/>
      </c>
      <c r="AU77" s="252" t="str">
        <f>IF(Limit_Deviation_Detail!F99="","",Limit_Deviation_Detail!F99)</f>
        <v/>
      </c>
      <c r="AV77" s="257" t="str">
        <f t="shared" si="38"/>
        <v/>
      </c>
      <c r="AW77" s="258" t="str">
        <f>IF(COUNTIF(AV$2:AV77,AV77)=1,AV77,"")</f>
        <v/>
      </c>
      <c r="AX77" s="257" t="str">
        <f t="shared" si="30"/>
        <v/>
      </c>
      <c r="AY77" s="257" t="str">
        <f t="shared" si="31"/>
        <v/>
      </c>
      <c r="AZ77" s="257" t="str">
        <f t="shared" si="32"/>
        <v/>
      </c>
      <c r="BA77" s="254" t="str">
        <f t="shared" si="39"/>
        <v/>
      </c>
      <c r="BB77" s="162"/>
      <c r="BC77" s="255" t="str">
        <f>+IF(BI77="","",MAX(BC$1:BC76)+1)</f>
        <v/>
      </c>
      <c r="BD77" s="241" t="str">
        <f>IF(CMS_Identification!B99="","",CMS_Identification!B99)</f>
        <v/>
      </c>
      <c r="BE77" s="241" t="str">
        <f>IF(CMS_Identification!C99="","",CMS_Identification!C99)</f>
        <v/>
      </c>
      <c r="BF77" s="241" t="str">
        <f>IF(CMS_Identification!E99="","",CMS_Identification!E99)</f>
        <v/>
      </c>
      <c r="BG77" s="241" t="str">
        <f>IF(Affected_Source!AL99="","",Affected_Source!AL99)</f>
        <v/>
      </c>
      <c r="BH77" s="241" t="str">
        <f t="shared" si="40"/>
        <v/>
      </c>
      <c r="BI77" s="244" t="str">
        <f>IF(COUNTIF(BH$2:BH77,BH77)=1,BH77,"")</f>
        <v/>
      </c>
      <c r="BJ77" s="241" t="str">
        <f t="shared" si="41"/>
        <v xml:space="preserve">  </v>
      </c>
      <c r="BK77" s="241" t="str">
        <f t="shared" si="42"/>
        <v/>
      </c>
      <c r="BL77" s="241" t="str">
        <f t="shared" si="43"/>
        <v/>
      </c>
      <c r="BM77" s="241" t="str">
        <f t="shared" si="44"/>
        <v/>
      </c>
    </row>
    <row r="78" spans="1:65" ht="16.5" x14ac:dyDescent="0.45">
      <c r="A78" s="259" t="str">
        <f>+IF(D78="","",MAX(A$1:A77)+1)</f>
        <v/>
      </c>
      <c r="B78" s="242" t="str">
        <f>IF(Affected_Source!C100="","",Affected_Source!C100)</f>
        <v/>
      </c>
      <c r="C78" s="260" t="str">
        <f t="shared" si="23"/>
        <v/>
      </c>
      <c r="D78" s="260" t="str">
        <f>IF(COUNTIF(B$2:B78,B78)=1,B78,"")</f>
        <v/>
      </c>
      <c r="E78" s="162" t="str">
        <f>IF(Affected_Source!D100="","",Affected_Source!D100)</f>
        <v/>
      </c>
      <c r="F78" s="162"/>
      <c r="G78" s="162"/>
      <c r="H78" s="162"/>
      <c r="I78" s="162"/>
      <c r="J78" s="162"/>
      <c r="K78" s="259" t="str">
        <f>+IF(N78="","",MAX(K$1:K77)+1)</f>
        <v/>
      </c>
      <c r="L78" s="259" t="str">
        <f>IF(CMS_Identification!E100="","",CMS_Identification!E100)</f>
        <v/>
      </c>
      <c r="M78" s="260" t="str">
        <f t="shared" si="33"/>
        <v/>
      </c>
      <c r="N78" s="260" t="str">
        <f>IF(COUNTIF(L$2:L78,L78)=1,L78,"")</f>
        <v/>
      </c>
      <c r="O78" s="162"/>
      <c r="P78" s="162"/>
      <c r="Q78" s="162"/>
      <c r="R78" s="269"/>
      <c r="S78" s="162"/>
      <c r="T78" s="259" t="str">
        <f>+IF(Y78="","",MAX(T$1:T77)+1)</f>
        <v/>
      </c>
      <c r="U78" s="241" t="str">
        <f>IF(Affected_Source!B100="","",Affected_Source!B100)</f>
        <v/>
      </c>
      <c r="V78" s="241" t="str">
        <f>IF(Affected_Source!D100="","",Affected_Source!D100)</f>
        <v/>
      </c>
      <c r="W78" s="241" t="str">
        <f>IF(Affected_Source!E100="","",Affected_Source!E100)</f>
        <v/>
      </c>
      <c r="X78" s="241" t="str">
        <f t="shared" si="24"/>
        <v/>
      </c>
      <c r="Y78" s="244" t="str">
        <f>IF(COUNTIF(X$2:X78,X78)=1,X78,"")</f>
        <v/>
      </c>
      <c r="Z78" s="241" t="str">
        <f t="shared" si="34"/>
        <v xml:space="preserve"> </v>
      </c>
      <c r="AA78" s="259" t="str">
        <f t="shared" si="25"/>
        <v/>
      </c>
      <c r="AB78" s="259" t="str">
        <f t="shared" si="26"/>
        <v/>
      </c>
      <c r="AC78" s="241" t="str">
        <f t="shared" si="35"/>
        <v/>
      </c>
      <c r="AD78" s="248"/>
      <c r="AE78" s="261" t="str">
        <f>+IF(AJ78="","",MAX(AE$1:AE77)+1)</f>
        <v/>
      </c>
      <c r="AF78" s="261" t="str">
        <f>IF(CMS_Inoperative_OoC!B100="","",CMS_Inoperative_OoC!B100)</f>
        <v/>
      </c>
      <c r="AG78" s="261" t="str">
        <f>IF(CMS_Inoperative_OoC!C100="","",CMS_Inoperative_OoC!C100)</f>
        <v/>
      </c>
      <c r="AH78" s="261" t="str">
        <f>IF(CMS_Inoperative_OoC!D100="","",CMS_Inoperative_OoC!D100)</f>
        <v/>
      </c>
      <c r="AI78" s="261" t="str">
        <f t="shared" si="36"/>
        <v/>
      </c>
      <c r="AJ78" s="262" t="str">
        <f>IF(COUNTIF(AI$2:AI78,AI78)=1,AI78,"")</f>
        <v/>
      </c>
      <c r="AK78" s="261" t="str">
        <f t="shared" si="27"/>
        <v/>
      </c>
      <c r="AL78" s="261" t="str">
        <f t="shared" si="28"/>
        <v/>
      </c>
      <c r="AM78" s="261" t="str">
        <f t="shared" si="29"/>
        <v/>
      </c>
      <c r="AN78" s="251" t="str">
        <f t="shared" si="37"/>
        <v/>
      </c>
      <c r="AO78" s="162"/>
      <c r="AP78" s="162"/>
      <c r="AQ78" s="162"/>
      <c r="AR78" s="263" t="str">
        <f>+IF(AW78="","",MAX(AR$1:AR77)+1)</f>
        <v/>
      </c>
      <c r="AS78" s="263" t="str">
        <f>IF(Limit_Deviation_Detail!B100="","",Limit_Deviation_Detail!B100)</f>
        <v/>
      </c>
      <c r="AT78" s="263" t="str">
        <f>IF(Limit_Deviation_Detail!C100="","",Limit_Deviation_Detail!C100)</f>
        <v/>
      </c>
      <c r="AU78" s="252" t="str">
        <f>IF(Limit_Deviation_Detail!F100="","",Limit_Deviation_Detail!F100)</f>
        <v/>
      </c>
      <c r="AV78" s="263" t="str">
        <f t="shared" si="38"/>
        <v/>
      </c>
      <c r="AW78" s="264" t="str">
        <f>IF(COUNTIF(AV$2:AV78,AV78)=1,AV78,"")</f>
        <v/>
      </c>
      <c r="AX78" s="263" t="str">
        <f t="shared" si="30"/>
        <v/>
      </c>
      <c r="AY78" s="263" t="str">
        <f t="shared" si="31"/>
        <v/>
      </c>
      <c r="AZ78" s="263" t="str">
        <f t="shared" si="32"/>
        <v/>
      </c>
      <c r="BA78" s="254" t="str">
        <f t="shared" si="39"/>
        <v/>
      </c>
      <c r="BB78" s="162"/>
      <c r="BC78" s="259" t="str">
        <f>+IF(BI78="","",MAX(BC$1:BC77)+1)</f>
        <v/>
      </c>
      <c r="BD78" s="241" t="str">
        <f>IF(CMS_Identification!B100="","",CMS_Identification!B100)</f>
        <v/>
      </c>
      <c r="BE78" s="241" t="str">
        <f>IF(CMS_Identification!C100="","",CMS_Identification!C100)</f>
        <v/>
      </c>
      <c r="BF78" s="241" t="str">
        <f>IF(CMS_Identification!E100="","",CMS_Identification!E100)</f>
        <v/>
      </c>
      <c r="BG78" s="241" t="str">
        <f>IF(Affected_Source!AL100="","",Affected_Source!AL100)</f>
        <v/>
      </c>
      <c r="BH78" s="241" t="str">
        <f t="shared" si="40"/>
        <v/>
      </c>
      <c r="BI78" s="244" t="str">
        <f>IF(COUNTIF(BH$2:BH78,BH78)=1,BH78,"")</f>
        <v/>
      </c>
      <c r="BJ78" s="241" t="str">
        <f t="shared" si="41"/>
        <v xml:space="preserve">  </v>
      </c>
      <c r="BK78" s="241" t="str">
        <f t="shared" si="42"/>
        <v/>
      </c>
      <c r="BL78" s="241" t="str">
        <f t="shared" si="43"/>
        <v/>
      </c>
      <c r="BM78" s="241" t="str">
        <f t="shared" si="44"/>
        <v/>
      </c>
    </row>
    <row r="79" spans="1:65" ht="16.5" x14ac:dyDescent="0.45">
      <c r="A79" s="255" t="str">
        <f>+IF(D79="","",MAX(A$1:A78)+1)</f>
        <v/>
      </c>
      <c r="B79" s="242" t="str">
        <f>IF(Affected_Source!C101="","",Affected_Source!C101)</f>
        <v/>
      </c>
      <c r="C79" s="245" t="str">
        <f t="shared" si="23"/>
        <v/>
      </c>
      <c r="D79" s="245" t="str">
        <f>IF(COUNTIF(B$2:B79,B79)=1,B79,"")</f>
        <v/>
      </c>
      <c r="E79" s="162" t="str">
        <f>IF(Affected_Source!D101="","",Affected_Source!D101)</f>
        <v/>
      </c>
      <c r="F79" s="162"/>
      <c r="G79" s="162"/>
      <c r="H79" s="162"/>
      <c r="I79" s="162"/>
      <c r="J79" s="162"/>
      <c r="K79" s="255" t="str">
        <f>+IF(N79="","",MAX(K$1:K78)+1)</f>
        <v/>
      </c>
      <c r="L79" s="255" t="str">
        <f>IF(CMS_Identification!E101="","",CMS_Identification!E101)</f>
        <v/>
      </c>
      <c r="M79" s="245" t="str">
        <f t="shared" si="33"/>
        <v/>
      </c>
      <c r="N79" s="245" t="str">
        <f>IF(COUNTIF(L$2:L79,L79)=1,L79,"")</f>
        <v/>
      </c>
      <c r="O79" s="162"/>
      <c r="P79" s="162"/>
      <c r="Q79" s="162"/>
      <c r="R79" s="269"/>
      <c r="S79" s="162"/>
      <c r="T79" s="255" t="str">
        <f>+IF(Y79="","",MAX(T$1:T78)+1)</f>
        <v/>
      </c>
      <c r="U79" s="241" t="str">
        <f>IF(Affected_Source!B101="","",Affected_Source!B101)</f>
        <v/>
      </c>
      <c r="V79" s="241" t="str">
        <f>IF(Affected_Source!D101="","",Affected_Source!D101)</f>
        <v/>
      </c>
      <c r="W79" s="241" t="str">
        <f>IF(Affected_Source!E101="","",Affected_Source!E101)</f>
        <v/>
      </c>
      <c r="X79" s="241" t="str">
        <f t="shared" si="24"/>
        <v/>
      </c>
      <c r="Y79" s="244" t="str">
        <f>IF(COUNTIF(X$2:X79,X79)=1,X79,"")</f>
        <v/>
      </c>
      <c r="Z79" s="241" t="str">
        <f t="shared" si="34"/>
        <v xml:space="preserve"> </v>
      </c>
      <c r="AA79" s="255" t="str">
        <f t="shared" si="25"/>
        <v/>
      </c>
      <c r="AB79" s="255" t="str">
        <f t="shared" si="26"/>
        <v/>
      </c>
      <c r="AC79" s="241" t="str">
        <f t="shared" si="35"/>
        <v/>
      </c>
      <c r="AD79" s="248"/>
      <c r="AE79" s="257" t="str">
        <f>+IF(AJ79="","",MAX(AE$1:AE78)+1)</f>
        <v/>
      </c>
      <c r="AF79" s="257" t="str">
        <f>IF(CMS_Inoperative_OoC!B101="","",CMS_Inoperative_OoC!B101)</f>
        <v/>
      </c>
      <c r="AG79" s="257" t="str">
        <f>IF(CMS_Inoperative_OoC!C101="","",CMS_Inoperative_OoC!C101)</f>
        <v/>
      </c>
      <c r="AH79" s="257" t="str">
        <f>IF(CMS_Inoperative_OoC!D101="","",CMS_Inoperative_OoC!D101)</f>
        <v/>
      </c>
      <c r="AI79" s="257" t="str">
        <f t="shared" si="36"/>
        <v/>
      </c>
      <c r="AJ79" s="258" t="str">
        <f>IF(COUNTIF(AI$2:AI79,AI79)=1,AI79,"")</f>
        <v/>
      </c>
      <c r="AK79" s="257" t="str">
        <f t="shared" si="27"/>
        <v/>
      </c>
      <c r="AL79" s="257" t="str">
        <f t="shared" si="28"/>
        <v/>
      </c>
      <c r="AM79" s="257" t="str">
        <f t="shared" si="29"/>
        <v/>
      </c>
      <c r="AN79" s="251" t="str">
        <f t="shared" si="37"/>
        <v/>
      </c>
      <c r="AO79" s="162"/>
      <c r="AP79" s="162"/>
      <c r="AQ79" s="162"/>
      <c r="AR79" s="257" t="str">
        <f>+IF(AW79="","",MAX(AR$1:AR78)+1)</f>
        <v/>
      </c>
      <c r="AS79" s="257" t="str">
        <f>IF(Limit_Deviation_Detail!B101="","",Limit_Deviation_Detail!B101)</f>
        <v/>
      </c>
      <c r="AT79" s="257" t="str">
        <f>IF(Limit_Deviation_Detail!C101="","",Limit_Deviation_Detail!C101)</f>
        <v/>
      </c>
      <c r="AU79" s="252" t="str">
        <f>IF(Limit_Deviation_Detail!F101="","",Limit_Deviation_Detail!F101)</f>
        <v/>
      </c>
      <c r="AV79" s="257" t="str">
        <f t="shared" si="38"/>
        <v/>
      </c>
      <c r="AW79" s="258" t="str">
        <f>IF(COUNTIF(AV$2:AV79,AV79)=1,AV79,"")</f>
        <v/>
      </c>
      <c r="AX79" s="257" t="str">
        <f t="shared" si="30"/>
        <v/>
      </c>
      <c r="AY79" s="257" t="str">
        <f t="shared" si="31"/>
        <v/>
      </c>
      <c r="AZ79" s="257" t="str">
        <f t="shared" si="32"/>
        <v/>
      </c>
      <c r="BA79" s="254" t="str">
        <f t="shared" si="39"/>
        <v/>
      </c>
      <c r="BB79" s="162"/>
      <c r="BC79" s="255" t="str">
        <f>+IF(BI79="","",MAX(BC$1:BC78)+1)</f>
        <v/>
      </c>
      <c r="BD79" s="241" t="str">
        <f>IF(CMS_Identification!B101="","",CMS_Identification!B101)</f>
        <v/>
      </c>
      <c r="BE79" s="241" t="str">
        <f>IF(CMS_Identification!C101="","",CMS_Identification!C101)</f>
        <v/>
      </c>
      <c r="BF79" s="241" t="str">
        <f>IF(CMS_Identification!E101="","",CMS_Identification!E101)</f>
        <v/>
      </c>
      <c r="BG79" s="241" t="str">
        <f>IF(Affected_Source!AL101="","",Affected_Source!AL101)</f>
        <v/>
      </c>
      <c r="BH79" s="241" t="str">
        <f t="shared" si="40"/>
        <v/>
      </c>
      <c r="BI79" s="244" t="str">
        <f>IF(COUNTIF(BH$2:BH79,BH79)=1,BH79,"")</f>
        <v/>
      </c>
      <c r="BJ79" s="241" t="str">
        <f t="shared" si="41"/>
        <v xml:space="preserve">  </v>
      </c>
      <c r="BK79" s="241" t="str">
        <f t="shared" si="42"/>
        <v/>
      </c>
      <c r="BL79" s="241" t="str">
        <f t="shared" si="43"/>
        <v/>
      </c>
      <c r="BM79" s="241" t="str">
        <f t="shared" si="44"/>
        <v/>
      </c>
    </row>
    <row r="80" spans="1:65" ht="16.5" x14ac:dyDescent="0.45">
      <c r="A80" s="259" t="str">
        <f>+IF(D80="","",MAX(A$1:A79)+1)</f>
        <v/>
      </c>
      <c r="B80" s="242" t="str">
        <f>IF(Affected_Source!C102="","",Affected_Source!C102)</f>
        <v/>
      </c>
      <c r="C80" s="260" t="str">
        <f t="shared" si="23"/>
        <v/>
      </c>
      <c r="D80" s="260" t="str">
        <f>IF(COUNTIF(B$2:B80,B80)=1,B80,"")</f>
        <v/>
      </c>
      <c r="E80" s="162" t="str">
        <f>IF(Affected_Source!D102="","",Affected_Source!D102)</f>
        <v/>
      </c>
      <c r="F80" s="162"/>
      <c r="G80" s="162"/>
      <c r="H80" s="162"/>
      <c r="I80" s="162"/>
      <c r="J80" s="162"/>
      <c r="K80" s="259" t="str">
        <f>+IF(N80="","",MAX(K$1:K79)+1)</f>
        <v/>
      </c>
      <c r="L80" s="259" t="str">
        <f>IF(CMS_Identification!E102="","",CMS_Identification!E102)</f>
        <v/>
      </c>
      <c r="M80" s="260" t="str">
        <f t="shared" si="33"/>
        <v/>
      </c>
      <c r="N80" s="260" t="str">
        <f>IF(COUNTIF(L$2:L80,L80)=1,L80,"")</f>
        <v/>
      </c>
      <c r="O80" s="162"/>
      <c r="P80" s="162"/>
      <c r="Q80" s="162"/>
      <c r="R80" s="269"/>
      <c r="S80" s="162"/>
      <c r="T80" s="259" t="str">
        <f>+IF(Y80="","",MAX(T$1:T79)+1)</f>
        <v/>
      </c>
      <c r="U80" s="241" t="str">
        <f>IF(Affected_Source!B102="","",Affected_Source!B102)</f>
        <v/>
      </c>
      <c r="V80" s="241" t="str">
        <f>IF(Affected_Source!D102="","",Affected_Source!D102)</f>
        <v/>
      </c>
      <c r="W80" s="241" t="str">
        <f>IF(Affected_Source!E102="","",Affected_Source!E102)</f>
        <v/>
      </c>
      <c r="X80" s="241" t="str">
        <f t="shared" si="24"/>
        <v/>
      </c>
      <c r="Y80" s="244" t="str">
        <f>IF(COUNTIF(X$2:X80,X80)=1,X80,"")</f>
        <v/>
      </c>
      <c r="Z80" s="241" t="str">
        <f t="shared" si="34"/>
        <v xml:space="preserve"> </v>
      </c>
      <c r="AA80" s="259" t="str">
        <f t="shared" si="25"/>
        <v/>
      </c>
      <c r="AB80" s="259" t="str">
        <f t="shared" si="26"/>
        <v/>
      </c>
      <c r="AC80" s="241" t="str">
        <f t="shared" si="35"/>
        <v/>
      </c>
      <c r="AD80" s="248"/>
      <c r="AE80" s="261" t="str">
        <f>+IF(AJ80="","",MAX(AE$1:AE79)+1)</f>
        <v/>
      </c>
      <c r="AF80" s="261" t="str">
        <f>IF(CMS_Inoperative_OoC!B102="","",CMS_Inoperative_OoC!B102)</f>
        <v/>
      </c>
      <c r="AG80" s="261" t="str">
        <f>IF(CMS_Inoperative_OoC!C102="","",CMS_Inoperative_OoC!C102)</f>
        <v/>
      </c>
      <c r="AH80" s="261" t="str">
        <f>IF(CMS_Inoperative_OoC!D102="","",CMS_Inoperative_OoC!D102)</f>
        <v/>
      </c>
      <c r="AI80" s="261" t="str">
        <f t="shared" si="36"/>
        <v/>
      </c>
      <c r="AJ80" s="262" t="str">
        <f>IF(COUNTIF(AI$2:AI80,AI80)=1,AI80,"")</f>
        <v/>
      </c>
      <c r="AK80" s="261" t="str">
        <f t="shared" si="27"/>
        <v/>
      </c>
      <c r="AL80" s="261" t="str">
        <f t="shared" si="28"/>
        <v/>
      </c>
      <c r="AM80" s="261" t="str">
        <f t="shared" si="29"/>
        <v/>
      </c>
      <c r="AN80" s="251" t="str">
        <f t="shared" si="37"/>
        <v/>
      </c>
      <c r="AO80" s="162"/>
      <c r="AP80" s="162"/>
      <c r="AQ80" s="162"/>
      <c r="AR80" s="263" t="str">
        <f>+IF(AW80="","",MAX(AR$1:AR79)+1)</f>
        <v/>
      </c>
      <c r="AS80" s="263" t="str">
        <f>IF(Limit_Deviation_Detail!B102="","",Limit_Deviation_Detail!B102)</f>
        <v/>
      </c>
      <c r="AT80" s="263" t="str">
        <f>IF(Limit_Deviation_Detail!C102="","",Limit_Deviation_Detail!C102)</f>
        <v/>
      </c>
      <c r="AU80" s="252" t="str">
        <f>IF(Limit_Deviation_Detail!F102="","",Limit_Deviation_Detail!F102)</f>
        <v/>
      </c>
      <c r="AV80" s="263" t="str">
        <f t="shared" si="38"/>
        <v/>
      </c>
      <c r="AW80" s="264" t="str">
        <f>IF(COUNTIF(AV$2:AV80,AV80)=1,AV80,"")</f>
        <v/>
      </c>
      <c r="AX80" s="263" t="str">
        <f t="shared" si="30"/>
        <v/>
      </c>
      <c r="AY80" s="263" t="str">
        <f t="shared" si="31"/>
        <v/>
      </c>
      <c r="AZ80" s="263" t="str">
        <f t="shared" si="32"/>
        <v/>
      </c>
      <c r="BA80" s="254" t="str">
        <f t="shared" si="39"/>
        <v/>
      </c>
      <c r="BB80" s="162"/>
      <c r="BC80" s="259" t="str">
        <f>+IF(BI80="","",MAX(BC$1:BC79)+1)</f>
        <v/>
      </c>
      <c r="BD80" s="241" t="str">
        <f>IF(CMS_Identification!B102="","",CMS_Identification!B102)</f>
        <v/>
      </c>
      <c r="BE80" s="241" t="str">
        <f>IF(CMS_Identification!C102="","",CMS_Identification!C102)</f>
        <v/>
      </c>
      <c r="BF80" s="241" t="str">
        <f>IF(CMS_Identification!E102="","",CMS_Identification!E102)</f>
        <v/>
      </c>
      <c r="BG80" s="241" t="str">
        <f>IF(Affected_Source!AL102="","",Affected_Source!AL102)</f>
        <v/>
      </c>
      <c r="BH80" s="241" t="str">
        <f t="shared" si="40"/>
        <v/>
      </c>
      <c r="BI80" s="244" t="str">
        <f>IF(COUNTIF(BH$2:BH80,BH80)=1,BH80,"")</f>
        <v/>
      </c>
      <c r="BJ80" s="241" t="str">
        <f t="shared" si="41"/>
        <v xml:space="preserve">  </v>
      </c>
      <c r="BK80" s="241" t="str">
        <f t="shared" si="42"/>
        <v/>
      </c>
      <c r="BL80" s="241" t="str">
        <f t="shared" si="43"/>
        <v/>
      </c>
      <c r="BM80" s="241" t="str">
        <f t="shared" si="44"/>
        <v/>
      </c>
    </row>
    <row r="81" spans="1:65" ht="16.5" x14ac:dyDescent="0.45">
      <c r="A81" s="255" t="str">
        <f>+IF(D81="","",MAX(A$1:A80)+1)</f>
        <v/>
      </c>
      <c r="B81" s="242" t="str">
        <f>IF(Affected_Source!C103="","",Affected_Source!C103)</f>
        <v/>
      </c>
      <c r="C81" s="245" t="str">
        <f t="shared" si="23"/>
        <v/>
      </c>
      <c r="D81" s="245" t="str">
        <f>IF(COUNTIF(B$2:B81,B81)=1,B81,"")</f>
        <v/>
      </c>
      <c r="E81" s="162" t="str">
        <f>IF(Affected_Source!D103="","",Affected_Source!D103)</f>
        <v/>
      </c>
      <c r="F81" s="162"/>
      <c r="G81" s="162"/>
      <c r="H81" s="162"/>
      <c r="I81" s="162"/>
      <c r="J81" s="162"/>
      <c r="K81" s="255" t="str">
        <f>+IF(N81="","",MAX(K$1:K80)+1)</f>
        <v/>
      </c>
      <c r="L81" s="255" t="str">
        <f>IF(CMS_Identification!E103="","",CMS_Identification!E103)</f>
        <v/>
      </c>
      <c r="M81" s="245" t="str">
        <f t="shared" si="33"/>
        <v/>
      </c>
      <c r="N81" s="245" t="str">
        <f>IF(COUNTIF(L$2:L81,L81)=1,L81,"")</f>
        <v/>
      </c>
      <c r="O81" s="162"/>
      <c r="P81" s="162"/>
      <c r="Q81" s="162"/>
      <c r="R81" s="269"/>
      <c r="S81" s="162"/>
      <c r="T81" s="255" t="str">
        <f>+IF(Y81="","",MAX(T$1:T80)+1)</f>
        <v/>
      </c>
      <c r="U81" s="241" t="str">
        <f>IF(Affected_Source!B103="","",Affected_Source!B103)</f>
        <v/>
      </c>
      <c r="V81" s="241" t="str">
        <f>IF(Affected_Source!D103="","",Affected_Source!D103)</f>
        <v/>
      </c>
      <c r="W81" s="241" t="str">
        <f>IF(Affected_Source!E103="","",Affected_Source!E103)</f>
        <v/>
      </c>
      <c r="X81" s="241" t="str">
        <f t="shared" si="24"/>
        <v/>
      </c>
      <c r="Y81" s="244" t="str">
        <f>IF(COUNTIF(X$2:X81,X81)=1,X81,"")</f>
        <v/>
      </c>
      <c r="Z81" s="241" t="str">
        <f t="shared" si="34"/>
        <v xml:space="preserve"> </v>
      </c>
      <c r="AA81" s="255" t="str">
        <f t="shared" si="25"/>
        <v/>
      </c>
      <c r="AB81" s="255" t="str">
        <f t="shared" si="26"/>
        <v/>
      </c>
      <c r="AC81" s="241" t="str">
        <f t="shared" si="35"/>
        <v/>
      </c>
      <c r="AD81" s="248"/>
      <c r="AE81" s="257" t="str">
        <f>+IF(AJ81="","",MAX(AE$1:AE80)+1)</f>
        <v/>
      </c>
      <c r="AF81" s="257" t="str">
        <f>IF(CMS_Inoperative_OoC!B103="","",CMS_Inoperative_OoC!B103)</f>
        <v/>
      </c>
      <c r="AG81" s="257" t="str">
        <f>IF(CMS_Inoperative_OoC!C103="","",CMS_Inoperative_OoC!C103)</f>
        <v/>
      </c>
      <c r="AH81" s="257" t="str">
        <f>IF(CMS_Inoperative_OoC!D103="","",CMS_Inoperative_OoC!D103)</f>
        <v/>
      </c>
      <c r="AI81" s="257" t="str">
        <f t="shared" si="36"/>
        <v/>
      </c>
      <c r="AJ81" s="258" t="str">
        <f>IF(COUNTIF(AI$2:AI81,AI81)=1,AI81,"")</f>
        <v/>
      </c>
      <c r="AK81" s="257" t="str">
        <f t="shared" si="27"/>
        <v/>
      </c>
      <c r="AL81" s="257" t="str">
        <f t="shared" si="28"/>
        <v/>
      </c>
      <c r="AM81" s="257" t="str">
        <f t="shared" si="29"/>
        <v/>
      </c>
      <c r="AN81" s="251" t="str">
        <f t="shared" si="37"/>
        <v/>
      </c>
      <c r="AO81" s="162"/>
      <c r="AP81" s="162"/>
      <c r="AQ81" s="162"/>
      <c r="AR81" s="257" t="str">
        <f>+IF(AW81="","",MAX(AR$1:AR80)+1)</f>
        <v/>
      </c>
      <c r="AS81" s="257" t="str">
        <f>IF(Limit_Deviation_Detail!B103="","",Limit_Deviation_Detail!B103)</f>
        <v/>
      </c>
      <c r="AT81" s="257" t="str">
        <f>IF(Limit_Deviation_Detail!C103="","",Limit_Deviation_Detail!C103)</f>
        <v/>
      </c>
      <c r="AU81" s="252" t="str">
        <f>IF(Limit_Deviation_Detail!F103="","",Limit_Deviation_Detail!F103)</f>
        <v/>
      </c>
      <c r="AV81" s="257" t="str">
        <f t="shared" si="38"/>
        <v/>
      </c>
      <c r="AW81" s="258" t="str">
        <f>IF(COUNTIF(AV$2:AV81,AV81)=1,AV81,"")</f>
        <v/>
      </c>
      <c r="AX81" s="257" t="str">
        <f t="shared" si="30"/>
        <v/>
      </c>
      <c r="AY81" s="257" t="str">
        <f t="shared" si="31"/>
        <v/>
      </c>
      <c r="AZ81" s="257" t="str">
        <f t="shared" si="32"/>
        <v/>
      </c>
      <c r="BA81" s="254" t="str">
        <f t="shared" si="39"/>
        <v/>
      </c>
      <c r="BB81" s="162"/>
      <c r="BC81" s="255" t="str">
        <f>+IF(BI81="","",MAX(BC$1:BC80)+1)</f>
        <v/>
      </c>
      <c r="BD81" s="241" t="str">
        <f>IF(CMS_Identification!B103="","",CMS_Identification!B103)</f>
        <v/>
      </c>
      <c r="BE81" s="241" t="str">
        <f>IF(CMS_Identification!C103="","",CMS_Identification!C103)</f>
        <v/>
      </c>
      <c r="BF81" s="241" t="str">
        <f>IF(CMS_Identification!E103="","",CMS_Identification!E103)</f>
        <v/>
      </c>
      <c r="BG81" s="241" t="str">
        <f>IF(Affected_Source!AL103="","",Affected_Source!AL103)</f>
        <v/>
      </c>
      <c r="BH81" s="241" t="str">
        <f t="shared" si="40"/>
        <v/>
      </c>
      <c r="BI81" s="244" t="str">
        <f>IF(COUNTIF(BH$2:BH81,BH81)=1,BH81,"")</f>
        <v/>
      </c>
      <c r="BJ81" s="241" t="str">
        <f t="shared" si="41"/>
        <v xml:space="preserve">  </v>
      </c>
      <c r="BK81" s="241" t="str">
        <f t="shared" si="42"/>
        <v/>
      </c>
      <c r="BL81" s="241" t="str">
        <f t="shared" si="43"/>
        <v/>
      </c>
      <c r="BM81" s="241" t="str">
        <f t="shared" si="44"/>
        <v/>
      </c>
    </row>
    <row r="82" spans="1:65" ht="16.5" x14ac:dyDescent="0.45">
      <c r="A82" s="259" t="str">
        <f>+IF(D82="","",MAX(A$1:A81)+1)</f>
        <v/>
      </c>
      <c r="B82" s="242" t="str">
        <f>IF(Affected_Source!C104="","",Affected_Source!C104)</f>
        <v/>
      </c>
      <c r="C82" s="260" t="str">
        <f t="shared" si="23"/>
        <v/>
      </c>
      <c r="D82" s="260" t="str">
        <f>IF(COUNTIF(B$2:B82,B82)=1,B82,"")</f>
        <v/>
      </c>
      <c r="E82" s="162" t="str">
        <f>IF(Affected_Source!D104="","",Affected_Source!D104)</f>
        <v/>
      </c>
      <c r="F82" s="162"/>
      <c r="G82" s="162"/>
      <c r="H82" s="162"/>
      <c r="I82" s="162"/>
      <c r="J82" s="162"/>
      <c r="K82" s="259" t="str">
        <f>+IF(N82="","",MAX(K$1:K81)+1)</f>
        <v/>
      </c>
      <c r="L82" s="259" t="str">
        <f>IF(CMS_Identification!E104="","",CMS_Identification!E104)</f>
        <v/>
      </c>
      <c r="M82" s="260" t="str">
        <f t="shared" si="33"/>
        <v/>
      </c>
      <c r="N82" s="260" t="str">
        <f>IF(COUNTIF(L$2:L82,L82)=1,L82,"")</f>
        <v/>
      </c>
      <c r="O82" s="162"/>
      <c r="P82" s="162"/>
      <c r="Q82" s="162"/>
      <c r="R82" s="269"/>
      <c r="S82" s="162"/>
      <c r="T82" s="259" t="str">
        <f>+IF(Y82="","",MAX(T$1:T81)+1)</f>
        <v/>
      </c>
      <c r="U82" s="241" t="str">
        <f>IF(Affected_Source!B104="","",Affected_Source!B104)</f>
        <v/>
      </c>
      <c r="V82" s="241" t="str">
        <f>IF(Affected_Source!D104="","",Affected_Source!D104)</f>
        <v/>
      </c>
      <c r="W82" s="241" t="str">
        <f>IF(Affected_Source!E104="","",Affected_Source!E104)</f>
        <v/>
      </c>
      <c r="X82" s="241" t="str">
        <f t="shared" si="24"/>
        <v/>
      </c>
      <c r="Y82" s="244" t="str">
        <f>IF(COUNTIF(X$2:X82,X82)=1,X82,"")</f>
        <v/>
      </c>
      <c r="Z82" s="241" t="str">
        <f t="shared" si="34"/>
        <v xml:space="preserve"> </v>
      </c>
      <c r="AA82" s="259" t="str">
        <f t="shared" si="25"/>
        <v/>
      </c>
      <c r="AB82" s="259" t="str">
        <f t="shared" si="26"/>
        <v/>
      </c>
      <c r="AC82" s="241" t="str">
        <f t="shared" si="35"/>
        <v/>
      </c>
      <c r="AD82" s="248"/>
      <c r="AE82" s="261" t="str">
        <f>+IF(AJ82="","",MAX(AE$1:AE81)+1)</f>
        <v/>
      </c>
      <c r="AF82" s="261" t="str">
        <f>IF(CMS_Inoperative_OoC!B104="","",CMS_Inoperative_OoC!B104)</f>
        <v/>
      </c>
      <c r="AG82" s="261" t="str">
        <f>IF(CMS_Inoperative_OoC!C104="","",CMS_Inoperative_OoC!C104)</f>
        <v/>
      </c>
      <c r="AH82" s="261" t="str">
        <f>IF(CMS_Inoperative_OoC!D104="","",CMS_Inoperative_OoC!D104)</f>
        <v/>
      </c>
      <c r="AI82" s="261" t="str">
        <f t="shared" si="36"/>
        <v/>
      </c>
      <c r="AJ82" s="262" t="str">
        <f>IF(COUNTIF(AI$2:AI82,AI82)=1,AI82,"")</f>
        <v/>
      </c>
      <c r="AK82" s="261" t="str">
        <f t="shared" si="27"/>
        <v/>
      </c>
      <c r="AL82" s="261" t="str">
        <f t="shared" si="28"/>
        <v/>
      </c>
      <c r="AM82" s="261" t="str">
        <f t="shared" si="29"/>
        <v/>
      </c>
      <c r="AN82" s="251" t="str">
        <f t="shared" si="37"/>
        <v/>
      </c>
      <c r="AO82" s="162"/>
      <c r="AP82" s="162"/>
      <c r="AQ82" s="162"/>
      <c r="AR82" s="263" t="str">
        <f>+IF(AW82="","",MAX(AR$1:AR81)+1)</f>
        <v/>
      </c>
      <c r="AS82" s="263" t="str">
        <f>IF(Limit_Deviation_Detail!B104="","",Limit_Deviation_Detail!B104)</f>
        <v/>
      </c>
      <c r="AT82" s="263" t="str">
        <f>IF(Limit_Deviation_Detail!C104="","",Limit_Deviation_Detail!C104)</f>
        <v/>
      </c>
      <c r="AU82" s="252" t="str">
        <f>IF(Limit_Deviation_Detail!F104="","",Limit_Deviation_Detail!F104)</f>
        <v/>
      </c>
      <c r="AV82" s="263" t="str">
        <f t="shared" si="38"/>
        <v/>
      </c>
      <c r="AW82" s="264" t="str">
        <f>IF(COUNTIF(AV$2:AV82,AV82)=1,AV82,"")</f>
        <v/>
      </c>
      <c r="AX82" s="263" t="str">
        <f t="shared" si="30"/>
        <v/>
      </c>
      <c r="AY82" s="263" t="str">
        <f t="shared" si="31"/>
        <v/>
      </c>
      <c r="AZ82" s="263" t="str">
        <f t="shared" si="32"/>
        <v/>
      </c>
      <c r="BA82" s="254" t="str">
        <f t="shared" si="39"/>
        <v/>
      </c>
      <c r="BB82" s="162"/>
      <c r="BC82" s="259" t="str">
        <f>+IF(BI82="","",MAX(BC$1:BC81)+1)</f>
        <v/>
      </c>
      <c r="BD82" s="241" t="str">
        <f>IF(CMS_Identification!B104="","",CMS_Identification!B104)</f>
        <v/>
      </c>
      <c r="BE82" s="241" t="str">
        <f>IF(CMS_Identification!C104="","",CMS_Identification!C104)</f>
        <v/>
      </c>
      <c r="BF82" s="241" t="str">
        <f>IF(CMS_Identification!E104="","",CMS_Identification!E104)</f>
        <v/>
      </c>
      <c r="BG82" s="241" t="str">
        <f>IF(Affected_Source!AL104="","",Affected_Source!AL104)</f>
        <v/>
      </c>
      <c r="BH82" s="241" t="str">
        <f t="shared" si="40"/>
        <v/>
      </c>
      <c r="BI82" s="244" t="str">
        <f>IF(COUNTIF(BH$2:BH82,BH82)=1,BH82,"")</f>
        <v/>
      </c>
      <c r="BJ82" s="241" t="str">
        <f t="shared" si="41"/>
        <v xml:space="preserve">  </v>
      </c>
      <c r="BK82" s="241" t="str">
        <f t="shared" si="42"/>
        <v/>
      </c>
      <c r="BL82" s="241" t="str">
        <f t="shared" si="43"/>
        <v/>
      </c>
      <c r="BM82" s="241" t="str">
        <f t="shared" si="44"/>
        <v/>
      </c>
    </row>
    <row r="83" spans="1:65" ht="16.5" x14ac:dyDescent="0.45">
      <c r="A83" s="255" t="str">
        <f>+IF(D83="","",MAX(A$1:A82)+1)</f>
        <v/>
      </c>
      <c r="B83" s="242" t="str">
        <f>IF(Affected_Source!C105="","",Affected_Source!C105)</f>
        <v/>
      </c>
      <c r="C83" s="245" t="str">
        <f t="shared" si="23"/>
        <v/>
      </c>
      <c r="D83" s="245" t="str">
        <f>IF(COUNTIF(B$2:B83,B83)=1,B83,"")</f>
        <v/>
      </c>
      <c r="E83" s="162" t="str">
        <f>IF(Affected_Source!D105="","",Affected_Source!D105)</f>
        <v/>
      </c>
      <c r="F83" s="162"/>
      <c r="G83" s="162"/>
      <c r="H83" s="162"/>
      <c r="I83" s="162"/>
      <c r="J83" s="162"/>
      <c r="K83" s="255" t="str">
        <f>+IF(N83="","",MAX(K$1:K82)+1)</f>
        <v/>
      </c>
      <c r="L83" s="255" t="str">
        <f>IF(CMS_Identification!E105="","",CMS_Identification!E105)</f>
        <v/>
      </c>
      <c r="M83" s="245" t="str">
        <f t="shared" si="33"/>
        <v/>
      </c>
      <c r="N83" s="245" t="str">
        <f>IF(COUNTIF(L$2:L83,L83)=1,L83,"")</f>
        <v/>
      </c>
      <c r="O83" s="162"/>
      <c r="P83" s="162"/>
      <c r="Q83" s="162"/>
      <c r="R83" s="269"/>
      <c r="S83" s="162"/>
      <c r="T83" s="255" t="str">
        <f>+IF(Y83="","",MAX(T$1:T82)+1)</f>
        <v/>
      </c>
      <c r="U83" s="241" t="str">
        <f>IF(Affected_Source!B105="","",Affected_Source!B105)</f>
        <v/>
      </c>
      <c r="V83" s="241" t="str">
        <f>IF(Affected_Source!D105="","",Affected_Source!D105)</f>
        <v/>
      </c>
      <c r="W83" s="241" t="str">
        <f>IF(Affected_Source!E105="","",Affected_Source!E105)</f>
        <v/>
      </c>
      <c r="X83" s="241" t="str">
        <f t="shared" si="24"/>
        <v/>
      </c>
      <c r="Y83" s="244" t="str">
        <f>IF(COUNTIF(X$2:X83,X83)=1,X83,"")</f>
        <v/>
      </c>
      <c r="Z83" s="241" t="str">
        <f t="shared" si="34"/>
        <v xml:space="preserve"> </v>
      </c>
      <c r="AA83" s="255" t="str">
        <f t="shared" si="25"/>
        <v/>
      </c>
      <c r="AB83" s="255" t="str">
        <f t="shared" si="26"/>
        <v/>
      </c>
      <c r="AC83" s="241" t="str">
        <f t="shared" si="35"/>
        <v/>
      </c>
      <c r="AD83" s="248"/>
      <c r="AE83" s="257" t="str">
        <f>+IF(AJ83="","",MAX(AE$1:AE82)+1)</f>
        <v/>
      </c>
      <c r="AF83" s="257" t="str">
        <f>IF(CMS_Inoperative_OoC!B105="","",CMS_Inoperative_OoC!B105)</f>
        <v/>
      </c>
      <c r="AG83" s="257" t="str">
        <f>IF(CMS_Inoperative_OoC!C105="","",CMS_Inoperative_OoC!C105)</f>
        <v/>
      </c>
      <c r="AH83" s="257" t="str">
        <f>IF(CMS_Inoperative_OoC!D105="","",CMS_Inoperative_OoC!D105)</f>
        <v/>
      </c>
      <c r="AI83" s="257" t="str">
        <f t="shared" si="36"/>
        <v/>
      </c>
      <c r="AJ83" s="258" t="str">
        <f>IF(COUNTIF(AI$2:AI83,AI83)=1,AI83,"")</f>
        <v/>
      </c>
      <c r="AK83" s="257" t="str">
        <f t="shared" si="27"/>
        <v/>
      </c>
      <c r="AL83" s="257" t="str">
        <f t="shared" si="28"/>
        <v/>
      </c>
      <c r="AM83" s="257" t="str">
        <f t="shared" si="29"/>
        <v/>
      </c>
      <c r="AN83" s="251" t="str">
        <f t="shared" si="37"/>
        <v/>
      </c>
      <c r="AO83" s="162"/>
      <c r="AP83" s="162"/>
      <c r="AQ83" s="162"/>
      <c r="AR83" s="257" t="str">
        <f>+IF(AW83="","",MAX(AR$1:AR82)+1)</f>
        <v/>
      </c>
      <c r="AS83" s="257" t="str">
        <f>IF(Limit_Deviation_Detail!B105="","",Limit_Deviation_Detail!B105)</f>
        <v/>
      </c>
      <c r="AT83" s="257" t="str">
        <f>IF(Limit_Deviation_Detail!C105="","",Limit_Deviation_Detail!C105)</f>
        <v/>
      </c>
      <c r="AU83" s="252" t="str">
        <f>IF(Limit_Deviation_Detail!F105="","",Limit_Deviation_Detail!F105)</f>
        <v/>
      </c>
      <c r="AV83" s="257" t="str">
        <f t="shared" si="38"/>
        <v/>
      </c>
      <c r="AW83" s="258" t="str">
        <f>IF(COUNTIF(AV$2:AV83,AV83)=1,AV83,"")</f>
        <v/>
      </c>
      <c r="AX83" s="257" t="str">
        <f t="shared" si="30"/>
        <v/>
      </c>
      <c r="AY83" s="257" t="str">
        <f t="shared" si="31"/>
        <v/>
      </c>
      <c r="AZ83" s="257" t="str">
        <f t="shared" si="32"/>
        <v/>
      </c>
      <c r="BA83" s="254" t="str">
        <f t="shared" si="39"/>
        <v/>
      </c>
      <c r="BB83" s="162"/>
      <c r="BC83" s="255" t="str">
        <f>+IF(BI83="","",MAX(BC$1:BC82)+1)</f>
        <v/>
      </c>
      <c r="BD83" s="241" t="str">
        <f>IF(CMS_Identification!B105="","",CMS_Identification!B105)</f>
        <v/>
      </c>
      <c r="BE83" s="241" t="str">
        <f>IF(CMS_Identification!C105="","",CMS_Identification!C105)</f>
        <v/>
      </c>
      <c r="BF83" s="241" t="str">
        <f>IF(CMS_Identification!E105="","",CMS_Identification!E105)</f>
        <v/>
      </c>
      <c r="BG83" s="241" t="str">
        <f>IF(Affected_Source!AL105="","",Affected_Source!AL105)</f>
        <v/>
      </c>
      <c r="BH83" s="241" t="str">
        <f t="shared" si="40"/>
        <v/>
      </c>
      <c r="BI83" s="244" t="str">
        <f>IF(COUNTIF(BH$2:BH83,BH83)=1,BH83,"")</f>
        <v/>
      </c>
      <c r="BJ83" s="241" t="str">
        <f t="shared" si="41"/>
        <v xml:space="preserve">  </v>
      </c>
      <c r="BK83" s="241" t="str">
        <f t="shared" si="42"/>
        <v/>
      </c>
      <c r="BL83" s="241" t="str">
        <f t="shared" si="43"/>
        <v/>
      </c>
      <c r="BM83" s="241" t="str">
        <f t="shared" si="44"/>
        <v/>
      </c>
    </row>
    <row r="84" spans="1:65" ht="16.5" x14ac:dyDescent="0.45">
      <c r="A84" s="259" t="str">
        <f>+IF(D84="","",MAX(A$1:A83)+1)</f>
        <v/>
      </c>
      <c r="B84" s="242" t="str">
        <f>IF(Affected_Source!C106="","",Affected_Source!C106)</f>
        <v/>
      </c>
      <c r="C84" s="260" t="str">
        <f t="shared" si="23"/>
        <v/>
      </c>
      <c r="D84" s="260" t="str">
        <f>IF(COUNTIF(B$2:B84,B84)=1,B84,"")</f>
        <v/>
      </c>
      <c r="E84" s="162" t="str">
        <f>IF(Affected_Source!D106="","",Affected_Source!D106)</f>
        <v/>
      </c>
      <c r="F84" s="162"/>
      <c r="G84" s="162"/>
      <c r="H84" s="162"/>
      <c r="I84" s="162"/>
      <c r="J84" s="162"/>
      <c r="K84" s="259" t="str">
        <f>+IF(N84="","",MAX(K$1:K83)+1)</f>
        <v/>
      </c>
      <c r="L84" s="259" t="str">
        <f>IF(CMS_Identification!E106="","",CMS_Identification!E106)</f>
        <v/>
      </c>
      <c r="M84" s="260" t="str">
        <f t="shared" si="33"/>
        <v/>
      </c>
      <c r="N84" s="260" t="str">
        <f>IF(COUNTIF(L$2:L84,L84)=1,L84,"")</f>
        <v/>
      </c>
      <c r="O84" s="162"/>
      <c r="P84" s="162"/>
      <c r="Q84" s="162"/>
      <c r="R84" s="269"/>
      <c r="S84" s="162"/>
      <c r="T84" s="259" t="str">
        <f>+IF(Y84="","",MAX(T$1:T83)+1)</f>
        <v/>
      </c>
      <c r="U84" s="241" t="str">
        <f>IF(Affected_Source!B106="","",Affected_Source!B106)</f>
        <v/>
      </c>
      <c r="V84" s="241" t="str">
        <f>IF(Affected_Source!D106="","",Affected_Source!D106)</f>
        <v/>
      </c>
      <c r="W84" s="241" t="str">
        <f>IF(Affected_Source!E106="","",Affected_Source!E106)</f>
        <v/>
      </c>
      <c r="X84" s="241" t="str">
        <f t="shared" si="24"/>
        <v/>
      </c>
      <c r="Y84" s="244" t="str">
        <f>IF(COUNTIF(X$2:X84,X84)=1,X84,"")</f>
        <v/>
      </c>
      <c r="Z84" s="241" t="str">
        <f t="shared" si="34"/>
        <v xml:space="preserve"> </v>
      </c>
      <c r="AA84" s="259" t="str">
        <f t="shared" si="25"/>
        <v/>
      </c>
      <c r="AB84" s="259" t="str">
        <f t="shared" si="26"/>
        <v/>
      </c>
      <c r="AC84" s="241" t="str">
        <f t="shared" si="35"/>
        <v/>
      </c>
      <c r="AD84" s="248"/>
      <c r="AE84" s="261" t="str">
        <f>+IF(AJ84="","",MAX(AE$1:AE83)+1)</f>
        <v/>
      </c>
      <c r="AF84" s="261" t="str">
        <f>IF(CMS_Inoperative_OoC!B106="","",CMS_Inoperative_OoC!B106)</f>
        <v/>
      </c>
      <c r="AG84" s="261" t="str">
        <f>IF(CMS_Inoperative_OoC!C106="","",CMS_Inoperative_OoC!C106)</f>
        <v/>
      </c>
      <c r="AH84" s="261" t="str">
        <f>IF(CMS_Inoperative_OoC!D106="","",CMS_Inoperative_OoC!D106)</f>
        <v/>
      </c>
      <c r="AI84" s="261" t="str">
        <f t="shared" si="36"/>
        <v/>
      </c>
      <c r="AJ84" s="262" t="str">
        <f>IF(COUNTIF(AI$2:AI84,AI84)=1,AI84,"")</f>
        <v/>
      </c>
      <c r="AK84" s="261" t="str">
        <f t="shared" si="27"/>
        <v/>
      </c>
      <c r="AL84" s="261" t="str">
        <f t="shared" si="28"/>
        <v/>
      </c>
      <c r="AM84" s="261" t="str">
        <f t="shared" si="29"/>
        <v/>
      </c>
      <c r="AN84" s="251" t="str">
        <f t="shared" si="37"/>
        <v/>
      </c>
      <c r="AO84" s="162"/>
      <c r="AP84" s="162"/>
      <c r="AQ84" s="162"/>
      <c r="AR84" s="263" t="str">
        <f>+IF(AW84="","",MAX(AR$1:AR83)+1)</f>
        <v/>
      </c>
      <c r="AS84" s="263" t="str">
        <f>IF(Limit_Deviation_Detail!B106="","",Limit_Deviation_Detail!B106)</f>
        <v/>
      </c>
      <c r="AT84" s="263" t="str">
        <f>IF(Limit_Deviation_Detail!C106="","",Limit_Deviation_Detail!C106)</f>
        <v/>
      </c>
      <c r="AU84" s="252" t="str">
        <f>IF(Limit_Deviation_Detail!F106="","",Limit_Deviation_Detail!F106)</f>
        <v/>
      </c>
      <c r="AV84" s="263" t="str">
        <f t="shared" si="38"/>
        <v/>
      </c>
      <c r="AW84" s="264" t="str">
        <f>IF(COUNTIF(AV$2:AV84,AV84)=1,AV84,"")</f>
        <v/>
      </c>
      <c r="AX84" s="263" t="str">
        <f t="shared" si="30"/>
        <v/>
      </c>
      <c r="AY84" s="263" t="str">
        <f t="shared" si="31"/>
        <v/>
      </c>
      <c r="AZ84" s="263" t="str">
        <f t="shared" si="32"/>
        <v/>
      </c>
      <c r="BA84" s="254" t="str">
        <f t="shared" si="39"/>
        <v/>
      </c>
      <c r="BB84" s="162"/>
      <c r="BC84" s="259" t="str">
        <f>+IF(BI84="","",MAX(BC$1:BC83)+1)</f>
        <v/>
      </c>
      <c r="BD84" s="241" t="str">
        <f>IF(CMS_Identification!B106="","",CMS_Identification!B106)</f>
        <v/>
      </c>
      <c r="BE84" s="241" t="str">
        <f>IF(CMS_Identification!C106="","",CMS_Identification!C106)</f>
        <v/>
      </c>
      <c r="BF84" s="241" t="str">
        <f>IF(CMS_Identification!E106="","",CMS_Identification!E106)</f>
        <v/>
      </c>
      <c r="BG84" s="241" t="str">
        <f>IF(Affected_Source!AL106="","",Affected_Source!AL106)</f>
        <v/>
      </c>
      <c r="BH84" s="241" t="str">
        <f t="shared" si="40"/>
        <v/>
      </c>
      <c r="BI84" s="244" t="str">
        <f>IF(COUNTIF(BH$2:BH84,BH84)=1,BH84,"")</f>
        <v/>
      </c>
      <c r="BJ84" s="241" t="str">
        <f t="shared" si="41"/>
        <v xml:space="preserve">  </v>
      </c>
      <c r="BK84" s="241" t="str">
        <f t="shared" si="42"/>
        <v/>
      </c>
      <c r="BL84" s="241" t="str">
        <f t="shared" si="43"/>
        <v/>
      </c>
      <c r="BM84" s="241" t="str">
        <f t="shared" si="44"/>
        <v/>
      </c>
    </row>
    <row r="85" spans="1:65" ht="16.5" x14ac:dyDescent="0.45">
      <c r="A85" s="255" t="str">
        <f>+IF(D85="","",MAX(A$1:A84)+1)</f>
        <v/>
      </c>
      <c r="B85" s="242" t="str">
        <f>IF(Affected_Source!C107="","",Affected_Source!C107)</f>
        <v/>
      </c>
      <c r="C85" s="245" t="str">
        <f t="shared" si="23"/>
        <v/>
      </c>
      <c r="D85" s="245" t="str">
        <f>IF(COUNTIF(B$2:B85,B85)=1,B85,"")</f>
        <v/>
      </c>
      <c r="E85" s="162" t="str">
        <f>IF(Affected_Source!D107="","",Affected_Source!D107)</f>
        <v/>
      </c>
      <c r="F85" s="162"/>
      <c r="G85" s="162"/>
      <c r="H85" s="162"/>
      <c r="I85" s="162"/>
      <c r="J85" s="162"/>
      <c r="K85" s="255" t="str">
        <f>+IF(N85="","",MAX(K$1:K84)+1)</f>
        <v/>
      </c>
      <c r="L85" s="255" t="str">
        <f>IF(CMS_Identification!E107="","",CMS_Identification!E107)</f>
        <v/>
      </c>
      <c r="M85" s="245" t="str">
        <f t="shared" si="33"/>
        <v/>
      </c>
      <c r="N85" s="245" t="str">
        <f>IF(COUNTIF(L$2:L85,L85)=1,L85,"")</f>
        <v/>
      </c>
      <c r="O85" s="162"/>
      <c r="P85" s="162"/>
      <c r="Q85" s="162"/>
      <c r="R85" s="269"/>
      <c r="S85" s="162"/>
      <c r="T85" s="255" t="str">
        <f>+IF(Y85="","",MAX(T$1:T84)+1)</f>
        <v/>
      </c>
      <c r="U85" s="241" t="str">
        <f>IF(Affected_Source!B107="","",Affected_Source!B107)</f>
        <v/>
      </c>
      <c r="V85" s="241" t="str">
        <f>IF(Affected_Source!D107="","",Affected_Source!D107)</f>
        <v/>
      </c>
      <c r="W85" s="241" t="str">
        <f>IF(Affected_Source!E107="","",Affected_Source!E107)</f>
        <v/>
      </c>
      <c r="X85" s="241" t="str">
        <f t="shared" si="24"/>
        <v/>
      </c>
      <c r="Y85" s="244" t="str">
        <f>IF(COUNTIF(X$2:X85,X85)=1,X85,"")</f>
        <v/>
      </c>
      <c r="Z85" s="241" t="str">
        <f t="shared" si="34"/>
        <v xml:space="preserve"> </v>
      </c>
      <c r="AA85" s="255" t="str">
        <f t="shared" si="25"/>
        <v/>
      </c>
      <c r="AB85" s="255" t="str">
        <f t="shared" si="26"/>
        <v/>
      </c>
      <c r="AC85" s="241" t="str">
        <f t="shared" si="35"/>
        <v/>
      </c>
      <c r="AD85" s="248"/>
      <c r="AE85" s="257" t="str">
        <f>+IF(AJ85="","",MAX(AE$1:AE84)+1)</f>
        <v/>
      </c>
      <c r="AF85" s="257" t="str">
        <f>IF(CMS_Inoperative_OoC!B107="","",CMS_Inoperative_OoC!B107)</f>
        <v/>
      </c>
      <c r="AG85" s="257" t="str">
        <f>IF(CMS_Inoperative_OoC!C107="","",CMS_Inoperative_OoC!C107)</f>
        <v/>
      </c>
      <c r="AH85" s="257" t="str">
        <f>IF(CMS_Inoperative_OoC!D107="","",CMS_Inoperative_OoC!D107)</f>
        <v/>
      </c>
      <c r="AI85" s="257" t="str">
        <f t="shared" si="36"/>
        <v/>
      </c>
      <c r="AJ85" s="258" t="str">
        <f>IF(COUNTIF(AI$2:AI85,AI85)=1,AI85,"")</f>
        <v/>
      </c>
      <c r="AK85" s="257" t="str">
        <f t="shared" si="27"/>
        <v/>
      </c>
      <c r="AL85" s="257" t="str">
        <f t="shared" si="28"/>
        <v/>
      </c>
      <c r="AM85" s="257" t="str">
        <f t="shared" si="29"/>
        <v/>
      </c>
      <c r="AN85" s="251" t="str">
        <f t="shared" si="37"/>
        <v/>
      </c>
      <c r="AO85" s="162"/>
      <c r="AP85" s="162"/>
      <c r="AQ85" s="162"/>
      <c r="AR85" s="257" t="str">
        <f>+IF(AW85="","",MAX(AR$1:AR84)+1)</f>
        <v/>
      </c>
      <c r="AS85" s="257" t="str">
        <f>IF(Limit_Deviation_Detail!B107="","",Limit_Deviation_Detail!B107)</f>
        <v/>
      </c>
      <c r="AT85" s="257" t="str">
        <f>IF(Limit_Deviation_Detail!C107="","",Limit_Deviation_Detail!C107)</f>
        <v/>
      </c>
      <c r="AU85" s="252" t="str">
        <f>IF(Limit_Deviation_Detail!F107="","",Limit_Deviation_Detail!F107)</f>
        <v/>
      </c>
      <c r="AV85" s="257" t="str">
        <f t="shared" si="38"/>
        <v/>
      </c>
      <c r="AW85" s="258" t="str">
        <f>IF(COUNTIF(AV$2:AV85,AV85)=1,AV85,"")</f>
        <v/>
      </c>
      <c r="AX85" s="257" t="str">
        <f t="shared" si="30"/>
        <v/>
      </c>
      <c r="AY85" s="257" t="str">
        <f t="shared" si="31"/>
        <v/>
      </c>
      <c r="AZ85" s="257" t="str">
        <f t="shared" si="32"/>
        <v/>
      </c>
      <c r="BA85" s="254" t="str">
        <f t="shared" si="39"/>
        <v/>
      </c>
      <c r="BB85" s="162"/>
      <c r="BC85" s="255" t="str">
        <f>+IF(BI85="","",MAX(BC$1:BC84)+1)</f>
        <v/>
      </c>
      <c r="BD85" s="241" t="str">
        <f>IF(CMS_Identification!B107="","",CMS_Identification!B107)</f>
        <v/>
      </c>
      <c r="BE85" s="241" t="str">
        <f>IF(CMS_Identification!C107="","",CMS_Identification!C107)</f>
        <v/>
      </c>
      <c r="BF85" s="241" t="str">
        <f>IF(CMS_Identification!E107="","",CMS_Identification!E107)</f>
        <v/>
      </c>
      <c r="BG85" s="241" t="str">
        <f>IF(Affected_Source!AL107="","",Affected_Source!AL107)</f>
        <v/>
      </c>
      <c r="BH85" s="241" t="str">
        <f t="shared" si="40"/>
        <v/>
      </c>
      <c r="BI85" s="244" t="str">
        <f>IF(COUNTIF(BH$2:BH85,BH85)=1,BH85,"")</f>
        <v/>
      </c>
      <c r="BJ85" s="241" t="str">
        <f t="shared" si="41"/>
        <v xml:space="preserve">  </v>
      </c>
      <c r="BK85" s="241" t="str">
        <f t="shared" si="42"/>
        <v/>
      </c>
      <c r="BL85" s="241" t="str">
        <f t="shared" si="43"/>
        <v/>
      </c>
      <c r="BM85" s="241" t="str">
        <f t="shared" si="44"/>
        <v/>
      </c>
    </row>
    <row r="86" spans="1:65" ht="16.5" x14ac:dyDescent="0.45">
      <c r="A86" s="259" t="str">
        <f>+IF(D86="","",MAX(A$1:A85)+1)</f>
        <v/>
      </c>
      <c r="B86" s="242" t="str">
        <f>IF(Affected_Source!C108="","",Affected_Source!C108)</f>
        <v/>
      </c>
      <c r="C86" s="260" t="str">
        <f t="shared" si="23"/>
        <v/>
      </c>
      <c r="D86" s="260" t="str">
        <f>IF(COUNTIF(B$2:B86,B86)=1,B86,"")</f>
        <v/>
      </c>
      <c r="E86" s="162" t="str">
        <f>IF(Affected_Source!D108="","",Affected_Source!D108)</f>
        <v/>
      </c>
      <c r="F86" s="162"/>
      <c r="G86" s="162"/>
      <c r="H86" s="162"/>
      <c r="I86" s="162"/>
      <c r="J86" s="162"/>
      <c r="K86" s="259" t="str">
        <f>+IF(N86="","",MAX(K$1:K85)+1)</f>
        <v/>
      </c>
      <c r="L86" s="259" t="str">
        <f>IF(CMS_Identification!E108="","",CMS_Identification!E108)</f>
        <v/>
      </c>
      <c r="M86" s="260" t="str">
        <f t="shared" si="33"/>
        <v/>
      </c>
      <c r="N86" s="260" t="str">
        <f>IF(COUNTIF(L$2:L86,L86)=1,L86,"")</f>
        <v/>
      </c>
      <c r="O86" s="162"/>
      <c r="P86" s="162"/>
      <c r="Q86" s="162"/>
      <c r="R86" s="269"/>
      <c r="S86" s="162"/>
      <c r="T86" s="259" t="str">
        <f>+IF(Y86="","",MAX(T$1:T85)+1)</f>
        <v/>
      </c>
      <c r="U86" s="241" t="str">
        <f>IF(Affected_Source!B108="","",Affected_Source!B108)</f>
        <v/>
      </c>
      <c r="V86" s="241" t="str">
        <f>IF(Affected_Source!D108="","",Affected_Source!D108)</f>
        <v/>
      </c>
      <c r="W86" s="241" t="str">
        <f>IF(Affected_Source!E108="","",Affected_Source!E108)</f>
        <v/>
      </c>
      <c r="X86" s="241" t="str">
        <f t="shared" si="24"/>
        <v/>
      </c>
      <c r="Y86" s="244" t="str">
        <f>IF(COUNTIF(X$2:X86,X86)=1,X86,"")</f>
        <v/>
      </c>
      <c r="Z86" s="241" t="str">
        <f t="shared" si="34"/>
        <v xml:space="preserve"> </v>
      </c>
      <c r="AA86" s="259" t="str">
        <f t="shared" si="25"/>
        <v/>
      </c>
      <c r="AB86" s="259" t="str">
        <f t="shared" si="26"/>
        <v/>
      </c>
      <c r="AC86" s="241" t="str">
        <f t="shared" si="35"/>
        <v/>
      </c>
      <c r="AD86" s="248"/>
      <c r="AE86" s="261" t="str">
        <f>+IF(AJ86="","",MAX(AE$1:AE85)+1)</f>
        <v/>
      </c>
      <c r="AF86" s="261" t="str">
        <f>IF(CMS_Inoperative_OoC!B108="","",CMS_Inoperative_OoC!B108)</f>
        <v/>
      </c>
      <c r="AG86" s="261" t="str">
        <f>IF(CMS_Inoperative_OoC!C108="","",CMS_Inoperative_OoC!C108)</f>
        <v/>
      </c>
      <c r="AH86" s="261" t="str">
        <f>IF(CMS_Inoperative_OoC!D108="","",CMS_Inoperative_OoC!D108)</f>
        <v/>
      </c>
      <c r="AI86" s="261" t="str">
        <f t="shared" si="36"/>
        <v/>
      </c>
      <c r="AJ86" s="262" t="str">
        <f>IF(COUNTIF(AI$2:AI86,AI86)=1,AI86,"")</f>
        <v/>
      </c>
      <c r="AK86" s="261" t="str">
        <f t="shared" si="27"/>
        <v/>
      </c>
      <c r="AL86" s="261" t="str">
        <f t="shared" si="28"/>
        <v/>
      </c>
      <c r="AM86" s="261" t="str">
        <f t="shared" si="29"/>
        <v/>
      </c>
      <c r="AN86" s="251" t="str">
        <f t="shared" si="37"/>
        <v/>
      </c>
      <c r="AO86" s="162"/>
      <c r="AP86" s="162"/>
      <c r="AQ86" s="162"/>
      <c r="AR86" s="263" t="str">
        <f>+IF(AW86="","",MAX(AR$1:AR85)+1)</f>
        <v/>
      </c>
      <c r="AS86" s="263" t="str">
        <f>IF(Limit_Deviation_Detail!B108="","",Limit_Deviation_Detail!B108)</f>
        <v/>
      </c>
      <c r="AT86" s="263" t="str">
        <f>IF(Limit_Deviation_Detail!C108="","",Limit_Deviation_Detail!C108)</f>
        <v/>
      </c>
      <c r="AU86" s="252" t="str">
        <f>IF(Limit_Deviation_Detail!F108="","",Limit_Deviation_Detail!F108)</f>
        <v/>
      </c>
      <c r="AV86" s="263" t="str">
        <f t="shared" si="38"/>
        <v/>
      </c>
      <c r="AW86" s="264" t="str">
        <f>IF(COUNTIF(AV$2:AV86,AV86)=1,AV86,"")</f>
        <v/>
      </c>
      <c r="AX86" s="263" t="str">
        <f t="shared" si="30"/>
        <v/>
      </c>
      <c r="AY86" s="263" t="str">
        <f t="shared" si="31"/>
        <v/>
      </c>
      <c r="AZ86" s="263" t="str">
        <f t="shared" si="32"/>
        <v/>
      </c>
      <c r="BA86" s="254" t="str">
        <f t="shared" si="39"/>
        <v/>
      </c>
      <c r="BB86" s="162"/>
      <c r="BC86" s="259" t="str">
        <f>+IF(BI86="","",MAX(BC$1:BC85)+1)</f>
        <v/>
      </c>
      <c r="BD86" s="241" t="str">
        <f>IF(CMS_Identification!B108="","",CMS_Identification!B108)</f>
        <v/>
      </c>
      <c r="BE86" s="241" t="str">
        <f>IF(CMS_Identification!C108="","",CMS_Identification!C108)</f>
        <v/>
      </c>
      <c r="BF86" s="241" t="str">
        <f>IF(CMS_Identification!E108="","",CMS_Identification!E108)</f>
        <v/>
      </c>
      <c r="BG86" s="241" t="str">
        <f>IF(Affected_Source!AL108="","",Affected_Source!AL108)</f>
        <v/>
      </c>
      <c r="BH86" s="241" t="str">
        <f t="shared" si="40"/>
        <v/>
      </c>
      <c r="BI86" s="244" t="str">
        <f>IF(COUNTIF(BH$2:BH86,BH86)=1,BH86,"")</f>
        <v/>
      </c>
      <c r="BJ86" s="241" t="str">
        <f t="shared" si="41"/>
        <v xml:space="preserve">  </v>
      </c>
      <c r="BK86" s="241" t="str">
        <f t="shared" si="42"/>
        <v/>
      </c>
      <c r="BL86" s="241" t="str">
        <f t="shared" si="43"/>
        <v/>
      </c>
      <c r="BM86" s="241" t="str">
        <f t="shared" si="44"/>
        <v/>
      </c>
    </row>
    <row r="87" spans="1:65" ht="16.5" x14ac:dyDescent="0.45">
      <c r="A87" s="255" t="str">
        <f>+IF(D87="","",MAX(A$1:A86)+1)</f>
        <v/>
      </c>
      <c r="B87" s="242" t="str">
        <f>IF(Affected_Source!C109="","",Affected_Source!C109)</f>
        <v/>
      </c>
      <c r="C87" s="245" t="str">
        <f t="shared" si="23"/>
        <v/>
      </c>
      <c r="D87" s="245" t="str">
        <f>IF(COUNTIF(B$2:B87,B87)=1,B87,"")</f>
        <v/>
      </c>
      <c r="E87" s="162" t="str">
        <f>IF(Affected_Source!D109="","",Affected_Source!D109)</f>
        <v/>
      </c>
      <c r="F87" s="162"/>
      <c r="G87" s="162"/>
      <c r="H87" s="162"/>
      <c r="I87" s="162"/>
      <c r="J87" s="162"/>
      <c r="K87" s="255" t="str">
        <f>+IF(N87="","",MAX(K$1:K86)+1)</f>
        <v/>
      </c>
      <c r="L87" s="255" t="str">
        <f>IF(CMS_Identification!E109="","",CMS_Identification!E109)</f>
        <v/>
      </c>
      <c r="M87" s="245" t="str">
        <f t="shared" si="33"/>
        <v/>
      </c>
      <c r="N87" s="245" t="str">
        <f>IF(COUNTIF(L$2:L87,L87)=1,L87,"")</f>
        <v/>
      </c>
      <c r="O87" s="162"/>
      <c r="P87" s="162"/>
      <c r="Q87" s="162"/>
      <c r="R87" s="269"/>
      <c r="S87" s="162"/>
      <c r="T87" s="255" t="str">
        <f>+IF(Y87="","",MAX(T$1:T86)+1)</f>
        <v/>
      </c>
      <c r="U87" s="241" t="str">
        <f>IF(Affected_Source!B109="","",Affected_Source!B109)</f>
        <v/>
      </c>
      <c r="V87" s="241" t="str">
        <f>IF(Affected_Source!D109="","",Affected_Source!D109)</f>
        <v/>
      </c>
      <c r="W87" s="241" t="str">
        <f>IF(Affected_Source!E109="","",Affected_Source!E109)</f>
        <v/>
      </c>
      <c r="X87" s="241" t="str">
        <f t="shared" si="24"/>
        <v/>
      </c>
      <c r="Y87" s="244" t="str">
        <f>IF(COUNTIF(X$2:X87,X87)=1,X87,"")</f>
        <v/>
      </c>
      <c r="Z87" s="241" t="str">
        <f t="shared" si="34"/>
        <v xml:space="preserve"> </v>
      </c>
      <c r="AA87" s="255" t="str">
        <f t="shared" si="25"/>
        <v/>
      </c>
      <c r="AB87" s="255" t="str">
        <f t="shared" si="26"/>
        <v/>
      </c>
      <c r="AC87" s="241" t="str">
        <f t="shared" si="35"/>
        <v/>
      </c>
      <c r="AD87" s="248"/>
      <c r="AE87" s="257" t="str">
        <f>+IF(AJ87="","",MAX(AE$1:AE86)+1)</f>
        <v/>
      </c>
      <c r="AF87" s="257" t="str">
        <f>IF(CMS_Inoperative_OoC!B109="","",CMS_Inoperative_OoC!B109)</f>
        <v/>
      </c>
      <c r="AG87" s="257" t="str">
        <f>IF(CMS_Inoperative_OoC!C109="","",CMS_Inoperative_OoC!C109)</f>
        <v/>
      </c>
      <c r="AH87" s="257" t="str">
        <f>IF(CMS_Inoperative_OoC!D109="","",CMS_Inoperative_OoC!D109)</f>
        <v/>
      </c>
      <c r="AI87" s="257" t="str">
        <f t="shared" si="36"/>
        <v/>
      </c>
      <c r="AJ87" s="258" t="str">
        <f>IF(COUNTIF(AI$2:AI87,AI87)=1,AI87,"")</f>
        <v/>
      </c>
      <c r="AK87" s="257" t="str">
        <f t="shared" si="27"/>
        <v/>
      </c>
      <c r="AL87" s="257" t="str">
        <f t="shared" si="28"/>
        <v/>
      </c>
      <c r="AM87" s="257" t="str">
        <f t="shared" si="29"/>
        <v/>
      </c>
      <c r="AN87" s="251" t="str">
        <f t="shared" si="37"/>
        <v/>
      </c>
      <c r="AO87" s="162"/>
      <c r="AP87" s="162"/>
      <c r="AQ87" s="162"/>
      <c r="AR87" s="257" t="str">
        <f>+IF(AW87="","",MAX(AR$1:AR86)+1)</f>
        <v/>
      </c>
      <c r="AS87" s="257" t="str">
        <f>IF(Limit_Deviation_Detail!B109="","",Limit_Deviation_Detail!B109)</f>
        <v/>
      </c>
      <c r="AT87" s="257" t="str">
        <f>IF(Limit_Deviation_Detail!C109="","",Limit_Deviation_Detail!C109)</f>
        <v/>
      </c>
      <c r="AU87" s="252" t="str">
        <f>IF(Limit_Deviation_Detail!F109="","",Limit_Deviation_Detail!F109)</f>
        <v/>
      </c>
      <c r="AV87" s="257" t="str">
        <f t="shared" si="38"/>
        <v/>
      </c>
      <c r="AW87" s="258" t="str">
        <f>IF(COUNTIF(AV$2:AV87,AV87)=1,AV87,"")</f>
        <v/>
      </c>
      <c r="AX87" s="257" t="str">
        <f t="shared" si="30"/>
        <v/>
      </c>
      <c r="AY87" s="257" t="str">
        <f t="shared" si="31"/>
        <v/>
      </c>
      <c r="AZ87" s="257" t="str">
        <f t="shared" si="32"/>
        <v/>
      </c>
      <c r="BA87" s="254" t="str">
        <f t="shared" si="39"/>
        <v/>
      </c>
      <c r="BB87" s="162"/>
      <c r="BC87" s="255" t="str">
        <f>+IF(BI87="","",MAX(BC$1:BC86)+1)</f>
        <v/>
      </c>
      <c r="BD87" s="241" t="str">
        <f>IF(CMS_Identification!B109="","",CMS_Identification!B109)</f>
        <v/>
      </c>
      <c r="BE87" s="241" t="str">
        <f>IF(CMS_Identification!C109="","",CMS_Identification!C109)</f>
        <v/>
      </c>
      <c r="BF87" s="241" t="str">
        <f>IF(CMS_Identification!E109="","",CMS_Identification!E109)</f>
        <v/>
      </c>
      <c r="BG87" s="241" t="str">
        <f>IF(Affected_Source!AL109="","",Affected_Source!AL109)</f>
        <v/>
      </c>
      <c r="BH87" s="241" t="str">
        <f t="shared" si="40"/>
        <v/>
      </c>
      <c r="BI87" s="244" t="str">
        <f>IF(COUNTIF(BH$2:BH87,BH87)=1,BH87,"")</f>
        <v/>
      </c>
      <c r="BJ87" s="241" t="str">
        <f t="shared" si="41"/>
        <v xml:space="preserve">  </v>
      </c>
      <c r="BK87" s="241" t="str">
        <f t="shared" si="42"/>
        <v/>
      </c>
      <c r="BL87" s="241" t="str">
        <f t="shared" si="43"/>
        <v/>
      </c>
      <c r="BM87" s="241" t="str">
        <f t="shared" si="44"/>
        <v/>
      </c>
    </row>
    <row r="88" spans="1:65" ht="16.5" x14ac:dyDescent="0.45">
      <c r="A88" s="259" t="str">
        <f>+IF(D88="","",MAX(A$1:A87)+1)</f>
        <v/>
      </c>
      <c r="B88" s="242" t="str">
        <f>IF(Affected_Source!C110="","",Affected_Source!C110)</f>
        <v/>
      </c>
      <c r="C88" s="260" t="str">
        <f t="shared" si="23"/>
        <v/>
      </c>
      <c r="D88" s="260" t="str">
        <f>IF(COUNTIF(B$2:B88,B88)=1,B88,"")</f>
        <v/>
      </c>
      <c r="E88" s="162" t="str">
        <f>IF(Affected_Source!D110="","",Affected_Source!D110)</f>
        <v/>
      </c>
      <c r="F88" s="162"/>
      <c r="G88" s="162"/>
      <c r="H88" s="162"/>
      <c r="I88" s="162"/>
      <c r="J88" s="162"/>
      <c r="K88" s="259" t="str">
        <f>+IF(N88="","",MAX(K$1:K87)+1)</f>
        <v/>
      </c>
      <c r="L88" s="259" t="str">
        <f>IF(CMS_Identification!E110="","",CMS_Identification!E110)</f>
        <v/>
      </c>
      <c r="M88" s="260" t="str">
        <f t="shared" si="33"/>
        <v/>
      </c>
      <c r="N88" s="260" t="str">
        <f>IF(COUNTIF(L$2:L88,L88)=1,L88,"")</f>
        <v/>
      </c>
      <c r="O88" s="162"/>
      <c r="P88" s="162"/>
      <c r="Q88" s="162"/>
      <c r="R88" s="269"/>
      <c r="S88" s="162"/>
      <c r="T88" s="259" t="str">
        <f>+IF(Y88="","",MAX(T$1:T87)+1)</f>
        <v/>
      </c>
      <c r="U88" s="241" t="str">
        <f>IF(Affected_Source!B110="","",Affected_Source!B110)</f>
        <v/>
      </c>
      <c r="V88" s="241" t="str">
        <f>IF(Affected_Source!D110="","",Affected_Source!D110)</f>
        <v/>
      </c>
      <c r="W88" s="241" t="str">
        <f>IF(Affected_Source!E110="","",Affected_Source!E110)</f>
        <v/>
      </c>
      <c r="X88" s="241" t="str">
        <f t="shared" si="24"/>
        <v/>
      </c>
      <c r="Y88" s="244" t="str">
        <f>IF(COUNTIF(X$2:X88,X88)=1,X88,"")</f>
        <v/>
      </c>
      <c r="Z88" s="241" t="str">
        <f t="shared" si="34"/>
        <v xml:space="preserve"> </v>
      </c>
      <c r="AA88" s="259" t="str">
        <f t="shared" si="25"/>
        <v/>
      </c>
      <c r="AB88" s="259" t="str">
        <f t="shared" si="26"/>
        <v/>
      </c>
      <c r="AC88" s="241" t="str">
        <f t="shared" si="35"/>
        <v/>
      </c>
      <c r="AD88" s="248"/>
      <c r="AE88" s="261" t="str">
        <f>+IF(AJ88="","",MAX(AE$1:AE87)+1)</f>
        <v/>
      </c>
      <c r="AF88" s="261" t="str">
        <f>IF(CMS_Inoperative_OoC!B110="","",CMS_Inoperative_OoC!B110)</f>
        <v/>
      </c>
      <c r="AG88" s="261" t="str">
        <f>IF(CMS_Inoperative_OoC!C110="","",CMS_Inoperative_OoC!C110)</f>
        <v/>
      </c>
      <c r="AH88" s="261" t="str">
        <f>IF(CMS_Inoperative_OoC!D110="","",CMS_Inoperative_OoC!D110)</f>
        <v/>
      </c>
      <c r="AI88" s="261" t="str">
        <f t="shared" si="36"/>
        <v/>
      </c>
      <c r="AJ88" s="262" t="str">
        <f>IF(COUNTIF(AI$2:AI88,AI88)=1,AI88,"")</f>
        <v/>
      </c>
      <c r="AK88" s="261" t="str">
        <f t="shared" si="27"/>
        <v/>
      </c>
      <c r="AL88" s="261" t="str">
        <f t="shared" si="28"/>
        <v/>
      </c>
      <c r="AM88" s="261" t="str">
        <f t="shared" si="29"/>
        <v/>
      </c>
      <c r="AN88" s="251" t="str">
        <f t="shared" si="37"/>
        <v/>
      </c>
      <c r="AO88" s="162"/>
      <c r="AP88" s="162"/>
      <c r="AQ88" s="162"/>
      <c r="AR88" s="263" t="str">
        <f>+IF(AW88="","",MAX(AR$1:AR87)+1)</f>
        <v/>
      </c>
      <c r="AS88" s="263" t="str">
        <f>IF(Limit_Deviation_Detail!B110="","",Limit_Deviation_Detail!B110)</f>
        <v/>
      </c>
      <c r="AT88" s="263" t="str">
        <f>IF(Limit_Deviation_Detail!C110="","",Limit_Deviation_Detail!C110)</f>
        <v/>
      </c>
      <c r="AU88" s="252" t="str">
        <f>IF(Limit_Deviation_Detail!F110="","",Limit_Deviation_Detail!F110)</f>
        <v/>
      </c>
      <c r="AV88" s="263" t="str">
        <f t="shared" si="38"/>
        <v/>
      </c>
      <c r="AW88" s="264" t="str">
        <f>IF(COUNTIF(AV$2:AV88,AV88)=1,AV88,"")</f>
        <v/>
      </c>
      <c r="AX88" s="263" t="str">
        <f t="shared" si="30"/>
        <v/>
      </c>
      <c r="AY88" s="263" t="str">
        <f t="shared" si="31"/>
        <v/>
      </c>
      <c r="AZ88" s="263" t="str">
        <f t="shared" si="32"/>
        <v/>
      </c>
      <c r="BA88" s="254" t="str">
        <f t="shared" si="39"/>
        <v/>
      </c>
      <c r="BB88" s="162"/>
      <c r="BC88" s="259" t="str">
        <f>+IF(BI88="","",MAX(BC$1:BC87)+1)</f>
        <v/>
      </c>
      <c r="BD88" s="241" t="str">
        <f>IF(CMS_Identification!B110="","",CMS_Identification!B110)</f>
        <v/>
      </c>
      <c r="BE88" s="241" t="str">
        <f>IF(CMS_Identification!C110="","",CMS_Identification!C110)</f>
        <v/>
      </c>
      <c r="BF88" s="241" t="str">
        <f>IF(CMS_Identification!E110="","",CMS_Identification!E110)</f>
        <v/>
      </c>
      <c r="BG88" s="241" t="str">
        <f>IF(Affected_Source!AL110="","",Affected_Source!AL110)</f>
        <v/>
      </c>
      <c r="BH88" s="241" t="str">
        <f t="shared" si="40"/>
        <v/>
      </c>
      <c r="BI88" s="244" t="str">
        <f>IF(COUNTIF(BH$2:BH88,BH88)=1,BH88,"")</f>
        <v/>
      </c>
      <c r="BJ88" s="241" t="str">
        <f t="shared" si="41"/>
        <v xml:space="preserve">  </v>
      </c>
      <c r="BK88" s="241" t="str">
        <f t="shared" si="42"/>
        <v/>
      </c>
      <c r="BL88" s="241" t="str">
        <f t="shared" si="43"/>
        <v/>
      </c>
      <c r="BM88" s="241" t="str">
        <f t="shared" si="44"/>
        <v/>
      </c>
    </row>
    <row r="89" spans="1:65" ht="16.5" x14ac:dyDescent="0.45">
      <c r="A89" s="255" t="str">
        <f>+IF(D89="","",MAX(A$1:A88)+1)</f>
        <v/>
      </c>
      <c r="B89" s="242" t="str">
        <f>IF(Affected_Source!C111="","",Affected_Source!C111)</f>
        <v/>
      </c>
      <c r="C89" s="245" t="str">
        <f t="shared" si="23"/>
        <v/>
      </c>
      <c r="D89" s="245" t="str">
        <f>IF(COUNTIF(B$2:B89,B89)=1,B89,"")</f>
        <v/>
      </c>
      <c r="E89" s="162" t="str">
        <f>IF(Affected_Source!D111="","",Affected_Source!D111)</f>
        <v/>
      </c>
      <c r="F89" s="162"/>
      <c r="G89" s="162"/>
      <c r="H89" s="162"/>
      <c r="I89" s="162"/>
      <c r="J89" s="162"/>
      <c r="K89" s="255" t="str">
        <f>+IF(N89="","",MAX(K$1:K88)+1)</f>
        <v/>
      </c>
      <c r="L89" s="255" t="str">
        <f>IF(CMS_Identification!E111="","",CMS_Identification!E111)</f>
        <v/>
      </c>
      <c r="M89" s="245" t="str">
        <f t="shared" si="33"/>
        <v/>
      </c>
      <c r="N89" s="245" t="str">
        <f>IF(COUNTIF(L$2:L89,L89)=1,L89,"")</f>
        <v/>
      </c>
      <c r="O89" s="162"/>
      <c r="P89" s="162"/>
      <c r="Q89" s="162"/>
      <c r="R89" s="269"/>
      <c r="S89" s="162"/>
      <c r="T89" s="255" t="str">
        <f>+IF(Y89="","",MAX(T$1:T88)+1)</f>
        <v/>
      </c>
      <c r="U89" s="241" t="str">
        <f>IF(Affected_Source!B111="","",Affected_Source!B111)</f>
        <v/>
      </c>
      <c r="V89" s="241" t="str">
        <f>IF(Affected_Source!D111="","",Affected_Source!D111)</f>
        <v/>
      </c>
      <c r="W89" s="241" t="str">
        <f>IF(Affected_Source!E111="","",Affected_Source!E111)</f>
        <v/>
      </c>
      <c r="X89" s="241" t="str">
        <f t="shared" si="24"/>
        <v/>
      </c>
      <c r="Y89" s="244" t="str">
        <f>IF(COUNTIF(X$2:X89,X89)=1,X89,"")</f>
        <v/>
      </c>
      <c r="Z89" s="241" t="str">
        <f t="shared" si="34"/>
        <v xml:space="preserve"> </v>
      </c>
      <c r="AA89" s="255" t="str">
        <f t="shared" si="25"/>
        <v/>
      </c>
      <c r="AB89" s="255" t="str">
        <f t="shared" si="26"/>
        <v/>
      </c>
      <c r="AC89" s="241" t="str">
        <f t="shared" si="35"/>
        <v/>
      </c>
      <c r="AD89" s="248"/>
      <c r="AE89" s="257" t="str">
        <f>+IF(AJ89="","",MAX(AE$1:AE88)+1)</f>
        <v/>
      </c>
      <c r="AF89" s="257" t="str">
        <f>IF(CMS_Inoperative_OoC!B111="","",CMS_Inoperative_OoC!B111)</f>
        <v/>
      </c>
      <c r="AG89" s="257" t="str">
        <f>IF(CMS_Inoperative_OoC!C111="","",CMS_Inoperative_OoC!C111)</f>
        <v/>
      </c>
      <c r="AH89" s="257" t="str">
        <f>IF(CMS_Inoperative_OoC!D111="","",CMS_Inoperative_OoC!D111)</f>
        <v/>
      </c>
      <c r="AI89" s="257" t="str">
        <f t="shared" si="36"/>
        <v/>
      </c>
      <c r="AJ89" s="258" t="str">
        <f>IF(COUNTIF(AI$2:AI89,AI89)=1,AI89,"")</f>
        <v/>
      </c>
      <c r="AK89" s="257" t="str">
        <f t="shared" si="27"/>
        <v/>
      </c>
      <c r="AL89" s="257" t="str">
        <f t="shared" si="28"/>
        <v/>
      </c>
      <c r="AM89" s="257" t="str">
        <f t="shared" si="29"/>
        <v/>
      </c>
      <c r="AN89" s="251" t="str">
        <f t="shared" si="37"/>
        <v/>
      </c>
      <c r="AO89" s="162"/>
      <c r="AP89" s="162"/>
      <c r="AQ89" s="162"/>
      <c r="AR89" s="257" t="str">
        <f>+IF(AW89="","",MAX(AR$1:AR88)+1)</f>
        <v/>
      </c>
      <c r="AS89" s="257" t="str">
        <f>IF(Limit_Deviation_Detail!B111="","",Limit_Deviation_Detail!B111)</f>
        <v/>
      </c>
      <c r="AT89" s="257" t="str">
        <f>IF(Limit_Deviation_Detail!C111="","",Limit_Deviation_Detail!C111)</f>
        <v/>
      </c>
      <c r="AU89" s="252" t="str">
        <f>IF(Limit_Deviation_Detail!F111="","",Limit_Deviation_Detail!F111)</f>
        <v/>
      </c>
      <c r="AV89" s="257" t="str">
        <f t="shared" si="38"/>
        <v/>
      </c>
      <c r="AW89" s="258" t="str">
        <f>IF(COUNTIF(AV$2:AV89,AV89)=1,AV89,"")</f>
        <v/>
      </c>
      <c r="AX89" s="257" t="str">
        <f t="shared" si="30"/>
        <v/>
      </c>
      <c r="AY89" s="257" t="str">
        <f t="shared" si="31"/>
        <v/>
      </c>
      <c r="AZ89" s="257" t="str">
        <f t="shared" si="32"/>
        <v/>
      </c>
      <c r="BA89" s="254" t="str">
        <f t="shared" si="39"/>
        <v/>
      </c>
      <c r="BB89" s="162"/>
      <c r="BC89" s="255" t="str">
        <f>+IF(BI89="","",MAX(BC$1:BC88)+1)</f>
        <v/>
      </c>
      <c r="BD89" s="241" t="str">
        <f>IF(CMS_Identification!B111="","",CMS_Identification!B111)</f>
        <v/>
      </c>
      <c r="BE89" s="241" t="str">
        <f>IF(CMS_Identification!C111="","",CMS_Identification!C111)</f>
        <v/>
      </c>
      <c r="BF89" s="241" t="str">
        <f>IF(CMS_Identification!E111="","",CMS_Identification!E111)</f>
        <v/>
      </c>
      <c r="BG89" s="241" t="str">
        <f>IF(Affected_Source!AL111="","",Affected_Source!AL111)</f>
        <v/>
      </c>
      <c r="BH89" s="241" t="str">
        <f t="shared" si="40"/>
        <v/>
      </c>
      <c r="BI89" s="244" t="str">
        <f>IF(COUNTIF(BH$2:BH89,BH89)=1,BH89,"")</f>
        <v/>
      </c>
      <c r="BJ89" s="241" t="str">
        <f t="shared" si="41"/>
        <v xml:space="preserve">  </v>
      </c>
      <c r="BK89" s="241" t="str">
        <f t="shared" si="42"/>
        <v/>
      </c>
      <c r="BL89" s="241" t="str">
        <f t="shared" si="43"/>
        <v/>
      </c>
      <c r="BM89" s="241" t="str">
        <f t="shared" si="44"/>
        <v/>
      </c>
    </row>
    <row r="90" spans="1:65" ht="16.5" x14ac:dyDescent="0.45">
      <c r="A90" s="259" t="str">
        <f>+IF(D90="","",MAX(A$1:A89)+1)</f>
        <v/>
      </c>
      <c r="B90" s="242" t="str">
        <f>IF(Affected_Source!C112="","",Affected_Source!C112)</f>
        <v/>
      </c>
      <c r="C90" s="260" t="str">
        <f t="shared" si="23"/>
        <v/>
      </c>
      <c r="D90" s="260" t="str">
        <f>IF(COUNTIF(B$2:B90,B90)=1,B90,"")</f>
        <v/>
      </c>
      <c r="E90" s="162" t="str">
        <f>IF(Affected_Source!D112="","",Affected_Source!D112)</f>
        <v/>
      </c>
      <c r="F90" s="162"/>
      <c r="G90" s="162"/>
      <c r="H90" s="162"/>
      <c r="I90" s="162"/>
      <c r="J90" s="162"/>
      <c r="K90" s="259" t="str">
        <f>+IF(N90="","",MAX(K$1:K89)+1)</f>
        <v/>
      </c>
      <c r="L90" s="259" t="str">
        <f>IF(CMS_Identification!E112="","",CMS_Identification!E112)</f>
        <v/>
      </c>
      <c r="M90" s="260" t="str">
        <f t="shared" si="33"/>
        <v/>
      </c>
      <c r="N90" s="260" t="str">
        <f>IF(COUNTIF(L$2:L90,L90)=1,L90,"")</f>
        <v/>
      </c>
      <c r="O90" s="162"/>
      <c r="P90" s="162"/>
      <c r="Q90" s="162"/>
      <c r="R90" s="269"/>
      <c r="S90" s="162"/>
      <c r="T90" s="259" t="str">
        <f>+IF(Y90="","",MAX(T$1:T89)+1)</f>
        <v/>
      </c>
      <c r="U90" s="241" t="str">
        <f>IF(Affected_Source!B112="","",Affected_Source!B112)</f>
        <v/>
      </c>
      <c r="V90" s="241" t="str">
        <f>IF(Affected_Source!D112="","",Affected_Source!D112)</f>
        <v/>
      </c>
      <c r="W90" s="241" t="str">
        <f>IF(Affected_Source!E112="","",Affected_Source!E112)</f>
        <v/>
      </c>
      <c r="X90" s="241" t="str">
        <f t="shared" si="24"/>
        <v/>
      </c>
      <c r="Y90" s="244" t="str">
        <f>IF(COUNTIF(X$2:X90,X90)=1,X90,"")</f>
        <v/>
      </c>
      <c r="Z90" s="241" t="str">
        <f t="shared" si="34"/>
        <v xml:space="preserve"> </v>
      </c>
      <c r="AA90" s="259" t="str">
        <f t="shared" si="25"/>
        <v/>
      </c>
      <c r="AB90" s="259" t="str">
        <f t="shared" si="26"/>
        <v/>
      </c>
      <c r="AC90" s="241" t="str">
        <f t="shared" si="35"/>
        <v/>
      </c>
      <c r="AD90" s="248"/>
      <c r="AE90" s="261" t="str">
        <f>+IF(AJ90="","",MAX(AE$1:AE89)+1)</f>
        <v/>
      </c>
      <c r="AF90" s="261" t="str">
        <f>IF(CMS_Inoperative_OoC!B112="","",CMS_Inoperative_OoC!B112)</f>
        <v/>
      </c>
      <c r="AG90" s="261" t="str">
        <f>IF(CMS_Inoperative_OoC!C112="","",CMS_Inoperative_OoC!C112)</f>
        <v/>
      </c>
      <c r="AH90" s="261" t="str">
        <f>IF(CMS_Inoperative_OoC!D112="","",CMS_Inoperative_OoC!D112)</f>
        <v/>
      </c>
      <c r="AI90" s="261" t="str">
        <f t="shared" si="36"/>
        <v/>
      </c>
      <c r="AJ90" s="262" t="str">
        <f>IF(COUNTIF(AI$2:AI90,AI90)=1,AI90,"")</f>
        <v/>
      </c>
      <c r="AK90" s="261" t="str">
        <f t="shared" si="27"/>
        <v/>
      </c>
      <c r="AL90" s="261" t="str">
        <f t="shared" si="28"/>
        <v/>
      </c>
      <c r="AM90" s="261" t="str">
        <f t="shared" si="29"/>
        <v/>
      </c>
      <c r="AN90" s="251" t="str">
        <f t="shared" si="37"/>
        <v/>
      </c>
      <c r="AO90" s="162"/>
      <c r="AP90" s="162"/>
      <c r="AQ90" s="162"/>
      <c r="AR90" s="263" t="str">
        <f>+IF(AW90="","",MAX(AR$1:AR89)+1)</f>
        <v/>
      </c>
      <c r="AS90" s="263" t="str">
        <f>IF(Limit_Deviation_Detail!B112="","",Limit_Deviation_Detail!B112)</f>
        <v/>
      </c>
      <c r="AT90" s="263" t="str">
        <f>IF(Limit_Deviation_Detail!C112="","",Limit_Deviation_Detail!C112)</f>
        <v/>
      </c>
      <c r="AU90" s="252" t="str">
        <f>IF(Limit_Deviation_Detail!F112="","",Limit_Deviation_Detail!F112)</f>
        <v/>
      </c>
      <c r="AV90" s="263" t="str">
        <f t="shared" si="38"/>
        <v/>
      </c>
      <c r="AW90" s="264" t="str">
        <f>IF(COUNTIF(AV$2:AV90,AV90)=1,AV90,"")</f>
        <v/>
      </c>
      <c r="AX90" s="263" t="str">
        <f t="shared" si="30"/>
        <v/>
      </c>
      <c r="AY90" s="263" t="str">
        <f t="shared" si="31"/>
        <v/>
      </c>
      <c r="AZ90" s="263" t="str">
        <f t="shared" si="32"/>
        <v/>
      </c>
      <c r="BA90" s="254" t="str">
        <f t="shared" si="39"/>
        <v/>
      </c>
      <c r="BB90" s="162"/>
      <c r="BC90" s="259" t="str">
        <f>+IF(BI90="","",MAX(BC$1:BC89)+1)</f>
        <v/>
      </c>
      <c r="BD90" s="241" t="str">
        <f>IF(CMS_Identification!B112="","",CMS_Identification!B112)</f>
        <v/>
      </c>
      <c r="BE90" s="241" t="str">
        <f>IF(CMS_Identification!C112="","",CMS_Identification!C112)</f>
        <v/>
      </c>
      <c r="BF90" s="241" t="str">
        <f>IF(CMS_Identification!E112="","",CMS_Identification!E112)</f>
        <v/>
      </c>
      <c r="BG90" s="241" t="str">
        <f>IF(Affected_Source!AL112="","",Affected_Source!AL112)</f>
        <v/>
      </c>
      <c r="BH90" s="241" t="str">
        <f t="shared" si="40"/>
        <v/>
      </c>
      <c r="BI90" s="244" t="str">
        <f>IF(COUNTIF(BH$2:BH90,BH90)=1,BH90,"")</f>
        <v/>
      </c>
      <c r="BJ90" s="241" t="str">
        <f t="shared" si="41"/>
        <v xml:space="preserve">  </v>
      </c>
      <c r="BK90" s="241" t="str">
        <f t="shared" si="42"/>
        <v/>
      </c>
      <c r="BL90" s="241" t="str">
        <f t="shared" si="43"/>
        <v/>
      </c>
      <c r="BM90" s="241" t="str">
        <f t="shared" si="44"/>
        <v/>
      </c>
    </row>
    <row r="91" spans="1:65" ht="16.5" x14ac:dyDescent="0.45">
      <c r="A91" s="255" t="str">
        <f>+IF(D91="","",MAX(A$1:A90)+1)</f>
        <v/>
      </c>
      <c r="B91" s="242" t="str">
        <f>IF(Affected_Source!C113="","",Affected_Source!C113)</f>
        <v/>
      </c>
      <c r="C91" s="245" t="str">
        <f t="shared" si="23"/>
        <v/>
      </c>
      <c r="D91" s="245" t="str">
        <f>IF(COUNTIF(B$2:B91,B91)=1,B91,"")</f>
        <v/>
      </c>
      <c r="E91" s="162" t="str">
        <f>IF(Affected_Source!D113="","",Affected_Source!D113)</f>
        <v/>
      </c>
      <c r="F91" s="162"/>
      <c r="G91" s="162"/>
      <c r="H91" s="162"/>
      <c r="I91" s="162"/>
      <c r="J91" s="162"/>
      <c r="K91" s="255" t="str">
        <f>+IF(N91="","",MAX(K$1:K90)+1)</f>
        <v/>
      </c>
      <c r="L91" s="255" t="str">
        <f>IF(CMS_Identification!E113="","",CMS_Identification!E113)</f>
        <v/>
      </c>
      <c r="M91" s="245" t="str">
        <f t="shared" si="33"/>
        <v/>
      </c>
      <c r="N91" s="245" t="str">
        <f>IF(COUNTIF(L$2:L91,L91)=1,L91,"")</f>
        <v/>
      </c>
      <c r="O91" s="162"/>
      <c r="P91" s="162"/>
      <c r="Q91" s="162"/>
      <c r="R91" s="269"/>
      <c r="S91" s="162"/>
      <c r="T91" s="255" t="str">
        <f>+IF(Y91="","",MAX(T$1:T90)+1)</f>
        <v/>
      </c>
      <c r="U91" s="241" t="str">
        <f>IF(Affected_Source!B113="","",Affected_Source!B113)</f>
        <v/>
      </c>
      <c r="V91" s="241" t="str">
        <f>IF(Affected_Source!D113="","",Affected_Source!D113)</f>
        <v/>
      </c>
      <c r="W91" s="241" t="str">
        <f>IF(Affected_Source!E113="","",Affected_Source!E113)</f>
        <v/>
      </c>
      <c r="X91" s="241" t="str">
        <f t="shared" si="24"/>
        <v/>
      </c>
      <c r="Y91" s="244" t="str">
        <f>IF(COUNTIF(X$2:X91,X91)=1,X91,"")</f>
        <v/>
      </c>
      <c r="Z91" s="241" t="str">
        <f t="shared" si="34"/>
        <v xml:space="preserve"> </v>
      </c>
      <c r="AA91" s="255" t="str">
        <f t="shared" si="25"/>
        <v/>
      </c>
      <c r="AB91" s="255" t="str">
        <f t="shared" si="26"/>
        <v/>
      </c>
      <c r="AC91" s="241" t="str">
        <f t="shared" si="35"/>
        <v/>
      </c>
      <c r="AD91" s="248"/>
      <c r="AE91" s="257" t="str">
        <f>+IF(AJ91="","",MAX(AE$1:AE90)+1)</f>
        <v/>
      </c>
      <c r="AF91" s="257" t="str">
        <f>IF(CMS_Inoperative_OoC!B113="","",CMS_Inoperative_OoC!B113)</f>
        <v/>
      </c>
      <c r="AG91" s="257" t="str">
        <f>IF(CMS_Inoperative_OoC!C113="","",CMS_Inoperative_OoC!C113)</f>
        <v/>
      </c>
      <c r="AH91" s="257" t="str">
        <f>IF(CMS_Inoperative_OoC!D113="","",CMS_Inoperative_OoC!D113)</f>
        <v/>
      </c>
      <c r="AI91" s="257" t="str">
        <f t="shared" si="36"/>
        <v/>
      </c>
      <c r="AJ91" s="258" t="str">
        <f>IF(COUNTIF(AI$2:AI91,AI91)=1,AI91,"")</f>
        <v/>
      </c>
      <c r="AK91" s="257" t="str">
        <f t="shared" si="27"/>
        <v/>
      </c>
      <c r="AL91" s="257" t="str">
        <f t="shared" si="28"/>
        <v/>
      </c>
      <c r="AM91" s="257" t="str">
        <f t="shared" si="29"/>
        <v/>
      </c>
      <c r="AN91" s="251" t="str">
        <f t="shared" si="37"/>
        <v/>
      </c>
      <c r="AO91" s="162"/>
      <c r="AP91" s="162"/>
      <c r="AQ91" s="162"/>
      <c r="AR91" s="257" t="str">
        <f>+IF(AW91="","",MAX(AR$1:AR90)+1)</f>
        <v/>
      </c>
      <c r="AS91" s="257" t="str">
        <f>IF(Limit_Deviation_Detail!B113="","",Limit_Deviation_Detail!B113)</f>
        <v/>
      </c>
      <c r="AT91" s="257" t="str">
        <f>IF(Limit_Deviation_Detail!C113="","",Limit_Deviation_Detail!C113)</f>
        <v/>
      </c>
      <c r="AU91" s="252" t="str">
        <f>IF(Limit_Deviation_Detail!F113="","",Limit_Deviation_Detail!F113)</f>
        <v/>
      </c>
      <c r="AV91" s="257" t="str">
        <f t="shared" si="38"/>
        <v/>
      </c>
      <c r="AW91" s="258" t="str">
        <f>IF(COUNTIF(AV$2:AV91,AV91)=1,AV91,"")</f>
        <v/>
      </c>
      <c r="AX91" s="257" t="str">
        <f t="shared" si="30"/>
        <v/>
      </c>
      <c r="AY91" s="257" t="str">
        <f t="shared" si="31"/>
        <v/>
      </c>
      <c r="AZ91" s="257" t="str">
        <f t="shared" si="32"/>
        <v/>
      </c>
      <c r="BA91" s="254" t="str">
        <f t="shared" si="39"/>
        <v/>
      </c>
      <c r="BB91" s="162"/>
      <c r="BC91" s="255" t="str">
        <f>+IF(BI91="","",MAX(BC$1:BC90)+1)</f>
        <v/>
      </c>
      <c r="BD91" s="241" t="str">
        <f>IF(CMS_Identification!B113="","",CMS_Identification!B113)</f>
        <v/>
      </c>
      <c r="BE91" s="241" t="str">
        <f>IF(CMS_Identification!C113="","",CMS_Identification!C113)</f>
        <v/>
      </c>
      <c r="BF91" s="241" t="str">
        <f>IF(CMS_Identification!E113="","",CMS_Identification!E113)</f>
        <v/>
      </c>
      <c r="BG91" s="241" t="str">
        <f>IF(Affected_Source!AL113="","",Affected_Source!AL113)</f>
        <v/>
      </c>
      <c r="BH91" s="241" t="str">
        <f t="shared" si="40"/>
        <v/>
      </c>
      <c r="BI91" s="244" t="str">
        <f>IF(COUNTIF(BH$2:BH91,BH91)=1,BH91,"")</f>
        <v/>
      </c>
      <c r="BJ91" s="241" t="str">
        <f t="shared" si="41"/>
        <v xml:space="preserve">  </v>
      </c>
      <c r="BK91" s="241" t="str">
        <f t="shared" si="42"/>
        <v/>
      </c>
      <c r="BL91" s="241" t="str">
        <f t="shared" si="43"/>
        <v/>
      </c>
      <c r="BM91" s="241" t="str">
        <f t="shared" si="44"/>
        <v/>
      </c>
    </row>
    <row r="92" spans="1:65" ht="16.5" x14ac:dyDescent="0.45">
      <c r="A92" s="259" t="str">
        <f>+IF(D92="","",MAX(A$1:A91)+1)</f>
        <v/>
      </c>
      <c r="B92" s="242" t="str">
        <f>IF(Affected_Source!C114="","",Affected_Source!C114)</f>
        <v/>
      </c>
      <c r="C92" s="260" t="str">
        <f t="shared" si="23"/>
        <v/>
      </c>
      <c r="D92" s="260" t="str">
        <f>IF(COUNTIF(B$2:B92,B92)=1,B92,"")</f>
        <v/>
      </c>
      <c r="E92" s="162" t="str">
        <f>IF(Affected_Source!D114="","",Affected_Source!D114)</f>
        <v/>
      </c>
      <c r="F92" s="162"/>
      <c r="G92" s="162"/>
      <c r="H92" s="162"/>
      <c r="I92" s="162"/>
      <c r="J92" s="162"/>
      <c r="K92" s="259" t="str">
        <f>+IF(N92="","",MAX(K$1:K91)+1)</f>
        <v/>
      </c>
      <c r="L92" s="259" t="str">
        <f>IF(CMS_Identification!E114="","",CMS_Identification!E114)</f>
        <v/>
      </c>
      <c r="M92" s="260" t="str">
        <f t="shared" si="33"/>
        <v/>
      </c>
      <c r="N92" s="260" t="str">
        <f>IF(COUNTIF(L$2:L92,L92)=1,L92,"")</f>
        <v/>
      </c>
      <c r="O92" s="162"/>
      <c r="P92" s="162"/>
      <c r="Q92" s="162"/>
      <c r="R92" s="269"/>
      <c r="S92" s="162"/>
      <c r="T92" s="259" t="str">
        <f>+IF(Y92="","",MAX(T$1:T91)+1)</f>
        <v/>
      </c>
      <c r="U92" s="241" t="str">
        <f>IF(Affected_Source!B114="","",Affected_Source!B114)</f>
        <v/>
      </c>
      <c r="V92" s="241" t="str">
        <f>IF(Affected_Source!D114="","",Affected_Source!D114)</f>
        <v/>
      </c>
      <c r="W92" s="241" t="str">
        <f>IF(Affected_Source!E114="","",Affected_Source!E114)</f>
        <v/>
      </c>
      <c r="X92" s="241" t="str">
        <f t="shared" si="24"/>
        <v/>
      </c>
      <c r="Y92" s="244" t="str">
        <f>IF(COUNTIF(X$2:X92,X92)=1,X92,"")</f>
        <v/>
      </c>
      <c r="Z92" s="241" t="str">
        <f t="shared" si="34"/>
        <v xml:space="preserve"> </v>
      </c>
      <c r="AA92" s="259" t="str">
        <f t="shared" si="25"/>
        <v/>
      </c>
      <c r="AB92" s="259" t="str">
        <f t="shared" si="26"/>
        <v/>
      </c>
      <c r="AC92" s="241" t="str">
        <f t="shared" si="35"/>
        <v/>
      </c>
      <c r="AD92" s="248"/>
      <c r="AE92" s="261" t="str">
        <f>+IF(AJ92="","",MAX(AE$1:AE91)+1)</f>
        <v/>
      </c>
      <c r="AF92" s="261" t="str">
        <f>IF(CMS_Inoperative_OoC!B114="","",CMS_Inoperative_OoC!B114)</f>
        <v/>
      </c>
      <c r="AG92" s="261" t="str">
        <f>IF(CMS_Inoperative_OoC!C114="","",CMS_Inoperative_OoC!C114)</f>
        <v/>
      </c>
      <c r="AH92" s="261" t="str">
        <f>IF(CMS_Inoperative_OoC!D114="","",CMS_Inoperative_OoC!D114)</f>
        <v/>
      </c>
      <c r="AI92" s="261" t="str">
        <f t="shared" si="36"/>
        <v/>
      </c>
      <c r="AJ92" s="262" t="str">
        <f>IF(COUNTIF(AI$2:AI92,AI92)=1,AI92,"")</f>
        <v/>
      </c>
      <c r="AK92" s="261" t="str">
        <f t="shared" si="27"/>
        <v/>
      </c>
      <c r="AL92" s="261" t="str">
        <f t="shared" si="28"/>
        <v/>
      </c>
      <c r="AM92" s="261" t="str">
        <f t="shared" si="29"/>
        <v/>
      </c>
      <c r="AN92" s="251" t="str">
        <f t="shared" si="37"/>
        <v/>
      </c>
      <c r="AO92" s="162"/>
      <c r="AP92" s="162"/>
      <c r="AQ92" s="162"/>
      <c r="AR92" s="263" t="str">
        <f>+IF(AW92="","",MAX(AR$1:AR91)+1)</f>
        <v/>
      </c>
      <c r="AS92" s="263" t="str">
        <f>IF(Limit_Deviation_Detail!B114="","",Limit_Deviation_Detail!B114)</f>
        <v/>
      </c>
      <c r="AT92" s="263" t="str">
        <f>IF(Limit_Deviation_Detail!C114="","",Limit_Deviation_Detail!C114)</f>
        <v/>
      </c>
      <c r="AU92" s="252" t="str">
        <f>IF(Limit_Deviation_Detail!F114="","",Limit_Deviation_Detail!F114)</f>
        <v/>
      </c>
      <c r="AV92" s="263" t="str">
        <f t="shared" si="38"/>
        <v/>
      </c>
      <c r="AW92" s="264" t="str">
        <f>IF(COUNTIF(AV$2:AV92,AV92)=1,AV92,"")</f>
        <v/>
      </c>
      <c r="AX92" s="263" t="str">
        <f t="shared" si="30"/>
        <v/>
      </c>
      <c r="AY92" s="263" t="str">
        <f t="shared" si="31"/>
        <v/>
      </c>
      <c r="AZ92" s="263" t="str">
        <f t="shared" si="32"/>
        <v/>
      </c>
      <c r="BA92" s="254" t="str">
        <f t="shared" si="39"/>
        <v/>
      </c>
      <c r="BB92" s="162"/>
      <c r="BC92" s="259" t="str">
        <f>+IF(BI92="","",MAX(BC$1:BC91)+1)</f>
        <v/>
      </c>
      <c r="BD92" s="241" t="str">
        <f>IF(CMS_Identification!B114="","",CMS_Identification!B114)</f>
        <v/>
      </c>
      <c r="BE92" s="241" t="str">
        <f>IF(CMS_Identification!C114="","",CMS_Identification!C114)</f>
        <v/>
      </c>
      <c r="BF92" s="241" t="str">
        <f>IF(CMS_Identification!E114="","",CMS_Identification!E114)</f>
        <v/>
      </c>
      <c r="BG92" s="241" t="str">
        <f>IF(Affected_Source!AL114="","",Affected_Source!AL114)</f>
        <v/>
      </c>
      <c r="BH92" s="241" t="str">
        <f t="shared" si="40"/>
        <v/>
      </c>
      <c r="BI92" s="244" t="str">
        <f>IF(COUNTIF(BH$2:BH92,BH92)=1,BH92,"")</f>
        <v/>
      </c>
      <c r="BJ92" s="241" t="str">
        <f t="shared" si="41"/>
        <v xml:space="preserve">  </v>
      </c>
      <c r="BK92" s="241" t="str">
        <f t="shared" si="42"/>
        <v/>
      </c>
      <c r="BL92" s="241" t="str">
        <f t="shared" si="43"/>
        <v/>
      </c>
      <c r="BM92" s="241" t="str">
        <f t="shared" si="44"/>
        <v/>
      </c>
    </row>
    <row r="93" spans="1:65" ht="16.5" x14ac:dyDescent="0.45">
      <c r="A93" s="255" t="str">
        <f>+IF(D93="","",MAX(A$1:A92)+1)</f>
        <v/>
      </c>
      <c r="B93" s="242" t="str">
        <f>IF(Affected_Source!C115="","",Affected_Source!C115)</f>
        <v/>
      </c>
      <c r="C93" s="245" t="str">
        <f t="shared" si="23"/>
        <v/>
      </c>
      <c r="D93" s="245" t="str">
        <f>IF(COUNTIF(B$2:B93,B93)=1,B93,"")</f>
        <v/>
      </c>
      <c r="E93" s="162" t="str">
        <f>IF(Affected_Source!D115="","",Affected_Source!D115)</f>
        <v/>
      </c>
      <c r="F93" s="162"/>
      <c r="G93" s="162"/>
      <c r="H93" s="162"/>
      <c r="I93" s="162"/>
      <c r="J93" s="162"/>
      <c r="K93" s="255" t="str">
        <f>+IF(N93="","",MAX(K$1:K92)+1)</f>
        <v/>
      </c>
      <c r="L93" s="255" t="str">
        <f>IF(CMS_Identification!E115="","",CMS_Identification!E115)</f>
        <v/>
      </c>
      <c r="M93" s="245" t="str">
        <f t="shared" si="33"/>
        <v/>
      </c>
      <c r="N93" s="245" t="str">
        <f>IF(COUNTIF(L$2:L93,L93)=1,L93,"")</f>
        <v/>
      </c>
      <c r="O93" s="162"/>
      <c r="P93" s="162"/>
      <c r="Q93" s="162"/>
      <c r="R93" s="269"/>
      <c r="S93" s="162"/>
      <c r="T93" s="255" t="str">
        <f>+IF(Y93="","",MAX(T$1:T92)+1)</f>
        <v/>
      </c>
      <c r="U93" s="241" t="str">
        <f>IF(Affected_Source!B115="","",Affected_Source!B115)</f>
        <v/>
      </c>
      <c r="V93" s="241" t="str">
        <f>IF(Affected_Source!D115="","",Affected_Source!D115)</f>
        <v/>
      </c>
      <c r="W93" s="241" t="str">
        <f>IF(Affected_Source!E115="","",Affected_Source!E115)</f>
        <v/>
      </c>
      <c r="X93" s="241" t="str">
        <f t="shared" si="24"/>
        <v/>
      </c>
      <c r="Y93" s="244" t="str">
        <f>IF(COUNTIF(X$2:X93,X93)=1,X93,"")</f>
        <v/>
      </c>
      <c r="Z93" s="241" t="str">
        <f t="shared" si="34"/>
        <v xml:space="preserve"> </v>
      </c>
      <c r="AA93" s="255" t="str">
        <f t="shared" si="25"/>
        <v/>
      </c>
      <c r="AB93" s="255" t="str">
        <f t="shared" si="26"/>
        <v/>
      </c>
      <c r="AC93" s="241" t="str">
        <f t="shared" si="35"/>
        <v/>
      </c>
      <c r="AD93" s="248"/>
      <c r="AE93" s="257" t="str">
        <f>+IF(AJ93="","",MAX(AE$1:AE92)+1)</f>
        <v/>
      </c>
      <c r="AF93" s="257" t="str">
        <f>IF(CMS_Inoperative_OoC!B115="","",CMS_Inoperative_OoC!B115)</f>
        <v/>
      </c>
      <c r="AG93" s="257" t="str">
        <f>IF(CMS_Inoperative_OoC!C115="","",CMS_Inoperative_OoC!C115)</f>
        <v/>
      </c>
      <c r="AH93" s="257" t="str">
        <f>IF(CMS_Inoperative_OoC!D115="","",CMS_Inoperative_OoC!D115)</f>
        <v/>
      </c>
      <c r="AI93" s="257" t="str">
        <f t="shared" si="36"/>
        <v/>
      </c>
      <c r="AJ93" s="258" t="str">
        <f>IF(COUNTIF(AI$2:AI93,AI93)=1,AI93,"")</f>
        <v/>
      </c>
      <c r="AK93" s="257" t="str">
        <f t="shared" si="27"/>
        <v/>
      </c>
      <c r="AL93" s="257" t="str">
        <f t="shared" si="28"/>
        <v/>
      </c>
      <c r="AM93" s="257" t="str">
        <f t="shared" si="29"/>
        <v/>
      </c>
      <c r="AN93" s="251" t="str">
        <f t="shared" si="37"/>
        <v/>
      </c>
      <c r="AO93" s="162"/>
      <c r="AP93" s="162"/>
      <c r="AQ93" s="162"/>
      <c r="AR93" s="257" t="str">
        <f>+IF(AW93="","",MAX(AR$1:AR92)+1)</f>
        <v/>
      </c>
      <c r="AS93" s="257" t="str">
        <f>IF(Limit_Deviation_Detail!B115="","",Limit_Deviation_Detail!B115)</f>
        <v/>
      </c>
      <c r="AT93" s="257" t="str">
        <f>IF(Limit_Deviation_Detail!C115="","",Limit_Deviation_Detail!C115)</f>
        <v/>
      </c>
      <c r="AU93" s="252" t="str">
        <f>IF(Limit_Deviation_Detail!F115="","",Limit_Deviation_Detail!F115)</f>
        <v/>
      </c>
      <c r="AV93" s="257" t="str">
        <f t="shared" si="38"/>
        <v/>
      </c>
      <c r="AW93" s="258" t="str">
        <f>IF(COUNTIF(AV$2:AV93,AV93)=1,AV93,"")</f>
        <v/>
      </c>
      <c r="AX93" s="257" t="str">
        <f t="shared" si="30"/>
        <v/>
      </c>
      <c r="AY93" s="257" t="str">
        <f t="shared" si="31"/>
        <v/>
      </c>
      <c r="AZ93" s="257" t="str">
        <f t="shared" si="32"/>
        <v/>
      </c>
      <c r="BA93" s="254" t="str">
        <f t="shared" si="39"/>
        <v/>
      </c>
      <c r="BB93" s="162"/>
      <c r="BC93" s="255" t="str">
        <f>+IF(BI93="","",MAX(BC$1:BC92)+1)</f>
        <v/>
      </c>
      <c r="BD93" s="241" t="str">
        <f>IF(CMS_Identification!B115="","",CMS_Identification!B115)</f>
        <v/>
      </c>
      <c r="BE93" s="241" t="str">
        <f>IF(CMS_Identification!C115="","",CMS_Identification!C115)</f>
        <v/>
      </c>
      <c r="BF93" s="241" t="str">
        <f>IF(CMS_Identification!E115="","",CMS_Identification!E115)</f>
        <v/>
      </c>
      <c r="BG93" s="241" t="str">
        <f>IF(Affected_Source!AL115="","",Affected_Source!AL115)</f>
        <v/>
      </c>
      <c r="BH93" s="241" t="str">
        <f t="shared" si="40"/>
        <v/>
      </c>
      <c r="BI93" s="244" t="str">
        <f>IF(COUNTIF(BH$2:BH93,BH93)=1,BH93,"")</f>
        <v/>
      </c>
      <c r="BJ93" s="241" t="str">
        <f t="shared" si="41"/>
        <v xml:space="preserve">  </v>
      </c>
      <c r="BK93" s="241" t="str">
        <f t="shared" si="42"/>
        <v/>
      </c>
      <c r="BL93" s="241" t="str">
        <f t="shared" si="43"/>
        <v/>
      </c>
      <c r="BM93" s="241" t="str">
        <f t="shared" si="44"/>
        <v/>
      </c>
    </row>
    <row r="94" spans="1:65" ht="16.5" x14ac:dyDescent="0.45">
      <c r="A94" s="259" t="str">
        <f>+IF(D94="","",MAX(A$1:A93)+1)</f>
        <v/>
      </c>
      <c r="B94" s="242" t="str">
        <f>IF(Affected_Source!C116="","",Affected_Source!C116)</f>
        <v/>
      </c>
      <c r="C94" s="260" t="str">
        <f t="shared" si="23"/>
        <v/>
      </c>
      <c r="D94" s="260" t="str">
        <f>IF(COUNTIF(B$2:B94,B94)=1,B94,"")</f>
        <v/>
      </c>
      <c r="E94" s="162" t="str">
        <f>IF(Affected_Source!D116="","",Affected_Source!D116)</f>
        <v/>
      </c>
      <c r="F94" s="162"/>
      <c r="G94" s="162"/>
      <c r="H94" s="162"/>
      <c r="I94" s="162"/>
      <c r="J94" s="162"/>
      <c r="K94" s="259" t="str">
        <f>+IF(N94="","",MAX(K$1:K93)+1)</f>
        <v/>
      </c>
      <c r="L94" s="259" t="str">
        <f>IF(CMS_Identification!E116="","",CMS_Identification!E116)</f>
        <v/>
      </c>
      <c r="M94" s="260" t="str">
        <f t="shared" si="33"/>
        <v/>
      </c>
      <c r="N94" s="260" t="str">
        <f>IF(COUNTIF(L$2:L94,L94)=1,L94,"")</f>
        <v/>
      </c>
      <c r="O94" s="162"/>
      <c r="P94" s="162"/>
      <c r="Q94" s="162"/>
      <c r="R94" s="269"/>
      <c r="S94" s="162"/>
      <c r="T94" s="259" t="str">
        <f>+IF(Y94="","",MAX(T$1:T93)+1)</f>
        <v/>
      </c>
      <c r="U94" s="241" t="str">
        <f>IF(Affected_Source!B116="","",Affected_Source!B116)</f>
        <v/>
      </c>
      <c r="V94" s="241" t="str">
        <f>IF(Affected_Source!D116="","",Affected_Source!D116)</f>
        <v/>
      </c>
      <c r="W94" s="241" t="str">
        <f>IF(Affected_Source!E116="","",Affected_Source!E116)</f>
        <v/>
      </c>
      <c r="X94" s="241" t="str">
        <f t="shared" si="24"/>
        <v/>
      </c>
      <c r="Y94" s="244" t="str">
        <f>IF(COUNTIF(X$2:X94,X94)=1,X94,"")</f>
        <v/>
      </c>
      <c r="Z94" s="241" t="str">
        <f t="shared" si="34"/>
        <v xml:space="preserve"> </v>
      </c>
      <c r="AA94" s="259" t="str">
        <f t="shared" si="25"/>
        <v/>
      </c>
      <c r="AB94" s="259" t="str">
        <f t="shared" si="26"/>
        <v/>
      </c>
      <c r="AC94" s="241" t="str">
        <f t="shared" si="35"/>
        <v/>
      </c>
      <c r="AD94" s="248"/>
      <c r="AE94" s="261" t="str">
        <f>+IF(AJ94="","",MAX(AE$1:AE93)+1)</f>
        <v/>
      </c>
      <c r="AF94" s="261" t="str">
        <f>IF(CMS_Inoperative_OoC!B116="","",CMS_Inoperative_OoC!B116)</f>
        <v/>
      </c>
      <c r="AG94" s="261" t="str">
        <f>IF(CMS_Inoperative_OoC!C116="","",CMS_Inoperative_OoC!C116)</f>
        <v/>
      </c>
      <c r="AH94" s="261" t="str">
        <f>IF(CMS_Inoperative_OoC!D116="","",CMS_Inoperative_OoC!D116)</f>
        <v/>
      </c>
      <c r="AI94" s="261" t="str">
        <f t="shared" si="36"/>
        <v/>
      </c>
      <c r="AJ94" s="262" t="str">
        <f>IF(COUNTIF(AI$2:AI94,AI94)=1,AI94,"")</f>
        <v/>
      </c>
      <c r="AK94" s="261" t="str">
        <f t="shared" si="27"/>
        <v/>
      </c>
      <c r="AL94" s="261" t="str">
        <f t="shared" si="28"/>
        <v/>
      </c>
      <c r="AM94" s="261" t="str">
        <f t="shared" si="29"/>
        <v/>
      </c>
      <c r="AN94" s="251" t="str">
        <f t="shared" si="37"/>
        <v/>
      </c>
      <c r="AO94" s="162"/>
      <c r="AP94" s="162"/>
      <c r="AQ94" s="162"/>
      <c r="AR94" s="263" t="str">
        <f>+IF(AW94="","",MAX(AR$1:AR93)+1)</f>
        <v/>
      </c>
      <c r="AS94" s="263" t="str">
        <f>IF(Limit_Deviation_Detail!B116="","",Limit_Deviation_Detail!B116)</f>
        <v/>
      </c>
      <c r="AT94" s="263" t="str">
        <f>IF(Limit_Deviation_Detail!C116="","",Limit_Deviation_Detail!C116)</f>
        <v/>
      </c>
      <c r="AU94" s="252" t="str">
        <f>IF(Limit_Deviation_Detail!F116="","",Limit_Deviation_Detail!F116)</f>
        <v/>
      </c>
      <c r="AV94" s="263" t="str">
        <f t="shared" si="38"/>
        <v/>
      </c>
      <c r="AW94" s="264" t="str">
        <f>IF(COUNTIF(AV$2:AV94,AV94)=1,AV94,"")</f>
        <v/>
      </c>
      <c r="AX94" s="263" t="str">
        <f t="shared" si="30"/>
        <v/>
      </c>
      <c r="AY94" s="263" t="str">
        <f t="shared" si="31"/>
        <v/>
      </c>
      <c r="AZ94" s="263" t="str">
        <f t="shared" si="32"/>
        <v/>
      </c>
      <c r="BA94" s="254" t="str">
        <f t="shared" si="39"/>
        <v/>
      </c>
      <c r="BB94" s="162"/>
      <c r="BC94" s="259" t="str">
        <f>+IF(BI94="","",MAX(BC$1:BC93)+1)</f>
        <v/>
      </c>
      <c r="BD94" s="241" t="str">
        <f>IF(CMS_Identification!B116="","",CMS_Identification!B116)</f>
        <v/>
      </c>
      <c r="BE94" s="241" t="str">
        <f>IF(CMS_Identification!C116="","",CMS_Identification!C116)</f>
        <v/>
      </c>
      <c r="BF94" s="241" t="str">
        <f>IF(CMS_Identification!E116="","",CMS_Identification!E116)</f>
        <v/>
      </c>
      <c r="BG94" s="241" t="str">
        <f>IF(Affected_Source!AL116="","",Affected_Source!AL116)</f>
        <v/>
      </c>
      <c r="BH94" s="241" t="str">
        <f t="shared" si="40"/>
        <v/>
      </c>
      <c r="BI94" s="244" t="str">
        <f>IF(COUNTIF(BH$2:BH94,BH94)=1,BH94,"")</f>
        <v/>
      </c>
      <c r="BJ94" s="241" t="str">
        <f t="shared" si="41"/>
        <v xml:space="preserve">  </v>
      </c>
      <c r="BK94" s="241" t="str">
        <f t="shared" si="42"/>
        <v/>
      </c>
      <c r="BL94" s="241" t="str">
        <f t="shared" si="43"/>
        <v/>
      </c>
      <c r="BM94" s="241" t="str">
        <f t="shared" si="44"/>
        <v/>
      </c>
    </row>
    <row r="95" spans="1:65" ht="16.5" x14ac:dyDescent="0.45">
      <c r="A95" s="255" t="str">
        <f>+IF(D95="","",MAX(A$1:A94)+1)</f>
        <v/>
      </c>
      <c r="B95" s="242" t="str">
        <f>IF(Affected_Source!C117="","",Affected_Source!C117)</f>
        <v/>
      </c>
      <c r="C95" s="245" t="str">
        <f t="shared" si="23"/>
        <v/>
      </c>
      <c r="D95" s="245" t="str">
        <f>IF(COUNTIF(B$2:B95,B95)=1,B95,"")</f>
        <v/>
      </c>
      <c r="E95" s="162" t="str">
        <f>IF(Affected_Source!D117="","",Affected_Source!D117)</f>
        <v/>
      </c>
      <c r="F95" s="162"/>
      <c r="G95" s="162"/>
      <c r="H95" s="162"/>
      <c r="I95" s="162"/>
      <c r="J95" s="162"/>
      <c r="K95" s="255" t="str">
        <f>+IF(N95="","",MAX(K$1:K94)+1)</f>
        <v/>
      </c>
      <c r="L95" s="255" t="str">
        <f>IF(CMS_Identification!E117="","",CMS_Identification!E117)</f>
        <v/>
      </c>
      <c r="M95" s="245" t="str">
        <f t="shared" si="33"/>
        <v/>
      </c>
      <c r="N95" s="245" t="str">
        <f>IF(COUNTIF(L$2:L95,L95)=1,L95,"")</f>
        <v/>
      </c>
      <c r="O95" s="162"/>
      <c r="P95" s="162"/>
      <c r="Q95" s="162"/>
      <c r="R95" s="269"/>
      <c r="S95" s="162"/>
      <c r="T95" s="255" t="str">
        <f>+IF(Y95="","",MAX(T$1:T94)+1)</f>
        <v/>
      </c>
      <c r="U95" s="241" t="str">
        <f>IF(Affected_Source!B117="","",Affected_Source!B117)</f>
        <v/>
      </c>
      <c r="V95" s="241" t="str">
        <f>IF(Affected_Source!D117="","",Affected_Source!D117)</f>
        <v/>
      </c>
      <c r="W95" s="241" t="str">
        <f>IF(Affected_Source!E117="","",Affected_Source!E117)</f>
        <v/>
      </c>
      <c r="X95" s="241" t="str">
        <f t="shared" si="24"/>
        <v/>
      </c>
      <c r="Y95" s="244" t="str">
        <f>IF(COUNTIF(X$2:X95,X95)=1,X95,"")</f>
        <v/>
      </c>
      <c r="Z95" s="241" t="str">
        <f t="shared" si="34"/>
        <v xml:space="preserve"> </v>
      </c>
      <c r="AA95" s="255" t="str">
        <f t="shared" si="25"/>
        <v/>
      </c>
      <c r="AB95" s="255" t="str">
        <f t="shared" si="26"/>
        <v/>
      </c>
      <c r="AC95" s="241" t="str">
        <f t="shared" si="35"/>
        <v/>
      </c>
      <c r="AD95" s="248"/>
      <c r="AE95" s="257" t="str">
        <f>+IF(AJ95="","",MAX(AE$1:AE94)+1)</f>
        <v/>
      </c>
      <c r="AF95" s="257" t="str">
        <f>IF(CMS_Inoperative_OoC!B117="","",CMS_Inoperative_OoC!B117)</f>
        <v/>
      </c>
      <c r="AG95" s="257" t="str">
        <f>IF(CMS_Inoperative_OoC!C117="","",CMS_Inoperative_OoC!C117)</f>
        <v/>
      </c>
      <c r="AH95" s="257" t="str">
        <f>IF(CMS_Inoperative_OoC!D117="","",CMS_Inoperative_OoC!D117)</f>
        <v/>
      </c>
      <c r="AI95" s="257" t="str">
        <f t="shared" si="36"/>
        <v/>
      </c>
      <c r="AJ95" s="258" t="str">
        <f>IF(COUNTIF(AI$2:AI95,AI95)=1,AI95,"")</f>
        <v/>
      </c>
      <c r="AK95" s="257" t="str">
        <f t="shared" si="27"/>
        <v/>
      </c>
      <c r="AL95" s="257" t="str">
        <f t="shared" si="28"/>
        <v/>
      </c>
      <c r="AM95" s="257" t="str">
        <f t="shared" si="29"/>
        <v/>
      </c>
      <c r="AN95" s="251" t="str">
        <f t="shared" si="37"/>
        <v/>
      </c>
      <c r="AO95" s="162"/>
      <c r="AP95" s="162"/>
      <c r="AQ95" s="162"/>
      <c r="AR95" s="257" t="str">
        <f>+IF(AW95="","",MAX(AR$1:AR94)+1)</f>
        <v/>
      </c>
      <c r="AS95" s="257" t="str">
        <f>IF(Limit_Deviation_Detail!B117="","",Limit_Deviation_Detail!B117)</f>
        <v/>
      </c>
      <c r="AT95" s="257" t="str">
        <f>IF(Limit_Deviation_Detail!C117="","",Limit_Deviation_Detail!C117)</f>
        <v/>
      </c>
      <c r="AU95" s="252" t="str">
        <f>IF(Limit_Deviation_Detail!F117="","",Limit_Deviation_Detail!F117)</f>
        <v/>
      </c>
      <c r="AV95" s="257" t="str">
        <f t="shared" si="38"/>
        <v/>
      </c>
      <c r="AW95" s="258" t="str">
        <f>IF(COUNTIF(AV$2:AV95,AV95)=1,AV95,"")</f>
        <v/>
      </c>
      <c r="AX95" s="257" t="str">
        <f t="shared" si="30"/>
        <v/>
      </c>
      <c r="AY95" s="257" t="str">
        <f t="shared" si="31"/>
        <v/>
      </c>
      <c r="AZ95" s="257" t="str">
        <f t="shared" si="32"/>
        <v/>
      </c>
      <c r="BA95" s="254" t="str">
        <f t="shared" si="39"/>
        <v/>
      </c>
      <c r="BB95" s="162"/>
      <c r="BC95" s="255" t="str">
        <f>+IF(BI95="","",MAX(BC$1:BC94)+1)</f>
        <v/>
      </c>
      <c r="BD95" s="241" t="str">
        <f>IF(CMS_Identification!B117="","",CMS_Identification!B117)</f>
        <v/>
      </c>
      <c r="BE95" s="241" t="str">
        <f>IF(CMS_Identification!C117="","",CMS_Identification!C117)</f>
        <v/>
      </c>
      <c r="BF95" s="241" t="str">
        <f>IF(CMS_Identification!E117="","",CMS_Identification!E117)</f>
        <v/>
      </c>
      <c r="BG95" s="241" t="str">
        <f>IF(Affected_Source!AL117="","",Affected_Source!AL117)</f>
        <v/>
      </c>
      <c r="BH95" s="241" t="str">
        <f t="shared" si="40"/>
        <v/>
      </c>
      <c r="BI95" s="244" t="str">
        <f>IF(COUNTIF(BH$2:BH95,BH95)=1,BH95,"")</f>
        <v/>
      </c>
      <c r="BJ95" s="241" t="str">
        <f t="shared" si="41"/>
        <v xml:space="preserve">  </v>
      </c>
      <c r="BK95" s="241" t="str">
        <f t="shared" si="42"/>
        <v/>
      </c>
      <c r="BL95" s="241" t="str">
        <f t="shared" si="43"/>
        <v/>
      </c>
      <c r="BM95" s="241" t="str">
        <f t="shared" si="44"/>
        <v/>
      </c>
    </row>
    <row r="96" spans="1:65" ht="16.5" x14ac:dyDescent="0.45">
      <c r="A96" s="259" t="str">
        <f>+IF(D96="","",MAX(A$1:A95)+1)</f>
        <v/>
      </c>
      <c r="B96" s="242" t="str">
        <f>IF(Affected_Source!C118="","",Affected_Source!C118)</f>
        <v/>
      </c>
      <c r="C96" s="260" t="str">
        <f t="shared" si="23"/>
        <v/>
      </c>
      <c r="D96" s="260" t="str">
        <f>IF(COUNTIF(B$2:B96,B96)=1,B96,"")</f>
        <v/>
      </c>
      <c r="E96" s="162" t="str">
        <f>IF(Affected_Source!D118="","",Affected_Source!D118)</f>
        <v/>
      </c>
      <c r="F96" s="162"/>
      <c r="G96" s="162"/>
      <c r="H96" s="162"/>
      <c r="I96" s="162"/>
      <c r="J96" s="162"/>
      <c r="K96" s="259" t="str">
        <f>+IF(N96="","",MAX(K$1:K95)+1)</f>
        <v/>
      </c>
      <c r="L96" s="259" t="str">
        <f>IF(CMS_Identification!E118="","",CMS_Identification!E118)</f>
        <v/>
      </c>
      <c r="M96" s="260" t="str">
        <f t="shared" si="33"/>
        <v/>
      </c>
      <c r="N96" s="260" t="str">
        <f>IF(COUNTIF(L$2:L96,L96)=1,L96,"")</f>
        <v/>
      </c>
      <c r="O96" s="162"/>
      <c r="P96" s="162"/>
      <c r="Q96" s="162"/>
      <c r="R96" s="269"/>
      <c r="S96" s="162"/>
      <c r="T96" s="259" t="str">
        <f>+IF(Y96="","",MAX(T$1:T95)+1)</f>
        <v/>
      </c>
      <c r="U96" s="241" t="str">
        <f>IF(Affected_Source!B118="","",Affected_Source!B118)</f>
        <v/>
      </c>
      <c r="V96" s="241" t="str">
        <f>IF(Affected_Source!D118="","",Affected_Source!D118)</f>
        <v/>
      </c>
      <c r="W96" s="241" t="str">
        <f>IF(Affected_Source!E118="","",Affected_Source!E118)</f>
        <v/>
      </c>
      <c r="X96" s="241" t="str">
        <f t="shared" si="24"/>
        <v/>
      </c>
      <c r="Y96" s="244" t="str">
        <f>IF(COUNTIF(X$2:X96,X96)=1,X96,"")</f>
        <v/>
      </c>
      <c r="Z96" s="241" t="str">
        <f t="shared" si="34"/>
        <v xml:space="preserve"> </v>
      </c>
      <c r="AA96" s="259" t="str">
        <f t="shared" si="25"/>
        <v/>
      </c>
      <c r="AB96" s="259" t="str">
        <f t="shared" si="26"/>
        <v/>
      </c>
      <c r="AC96" s="241" t="str">
        <f t="shared" si="35"/>
        <v/>
      </c>
      <c r="AD96" s="248"/>
      <c r="AE96" s="261" t="str">
        <f>+IF(AJ96="","",MAX(AE$1:AE95)+1)</f>
        <v/>
      </c>
      <c r="AF96" s="261" t="str">
        <f>IF(CMS_Inoperative_OoC!B118="","",CMS_Inoperative_OoC!B118)</f>
        <v/>
      </c>
      <c r="AG96" s="261" t="str">
        <f>IF(CMS_Inoperative_OoC!C118="","",CMS_Inoperative_OoC!C118)</f>
        <v/>
      </c>
      <c r="AH96" s="261" t="str">
        <f>IF(CMS_Inoperative_OoC!D118="","",CMS_Inoperative_OoC!D118)</f>
        <v/>
      </c>
      <c r="AI96" s="261" t="str">
        <f t="shared" si="36"/>
        <v/>
      </c>
      <c r="AJ96" s="262" t="str">
        <f>IF(COUNTIF(AI$2:AI96,AI96)=1,AI96,"")</f>
        <v/>
      </c>
      <c r="AK96" s="261" t="str">
        <f t="shared" si="27"/>
        <v/>
      </c>
      <c r="AL96" s="261" t="str">
        <f t="shared" si="28"/>
        <v/>
      </c>
      <c r="AM96" s="261" t="str">
        <f t="shared" si="29"/>
        <v/>
      </c>
      <c r="AN96" s="251" t="str">
        <f t="shared" si="37"/>
        <v/>
      </c>
      <c r="AO96" s="162"/>
      <c r="AP96" s="162"/>
      <c r="AQ96" s="162"/>
      <c r="AR96" s="263" t="str">
        <f>+IF(AW96="","",MAX(AR$1:AR95)+1)</f>
        <v/>
      </c>
      <c r="AS96" s="263" t="str">
        <f>IF(Limit_Deviation_Detail!B118="","",Limit_Deviation_Detail!B118)</f>
        <v/>
      </c>
      <c r="AT96" s="263" t="str">
        <f>IF(Limit_Deviation_Detail!C118="","",Limit_Deviation_Detail!C118)</f>
        <v/>
      </c>
      <c r="AU96" s="252" t="str">
        <f>IF(Limit_Deviation_Detail!F118="","",Limit_Deviation_Detail!F118)</f>
        <v/>
      </c>
      <c r="AV96" s="263" t="str">
        <f t="shared" si="38"/>
        <v/>
      </c>
      <c r="AW96" s="264" t="str">
        <f>IF(COUNTIF(AV$2:AV96,AV96)=1,AV96,"")</f>
        <v/>
      </c>
      <c r="AX96" s="263" t="str">
        <f t="shared" si="30"/>
        <v/>
      </c>
      <c r="AY96" s="263" t="str">
        <f t="shared" si="31"/>
        <v/>
      </c>
      <c r="AZ96" s="263" t="str">
        <f t="shared" si="32"/>
        <v/>
      </c>
      <c r="BA96" s="254" t="str">
        <f t="shared" si="39"/>
        <v/>
      </c>
      <c r="BB96" s="162"/>
      <c r="BC96" s="259" t="str">
        <f>+IF(BI96="","",MAX(BC$1:BC95)+1)</f>
        <v/>
      </c>
      <c r="BD96" s="241" t="str">
        <f>IF(CMS_Identification!B118="","",CMS_Identification!B118)</f>
        <v/>
      </c>
      <c r="BE96" s="241" t="str">
        <f>IF(CMS_Identification!C118="","",CMS_Identification!C118)</f>
        <v/>
      </c>
      <c r="BF96" s="241" t="str">
        <f>IF(CMS_Identification!E118="","",CMS_Identification!E118)</f>
        <v/>
      </c>
      <c r="BG96" s="241" t="str">
        <f>IF(Affected_Source!AL118="","",Affected_Source!AL118)</f>
        <v/>
      </c>
      <c r="BH96" s="241" t="str">
        <f t="shared" si="40"/>
        <v/>
      </c>
      <c r="BI96" s="244" t="str">
        <f>IF(COUNTIF(BH$2:BH96,BH96)=1,BH96,"")</f>
        <v/>
      </c>
      <c r="BJ96" s="241" t="str">
        <f t="shared" si="41"/>
        <v xml:space="preserve">  </v>
      </c>
      <c r="BK96" s="241" t="str">
        <f t="shared" si="42"/>
        <v/>
      </c>
      <c r="BL96" s="241" t="str">
        <f t="shared" si="43"/>
        <v/>
      </c>
      <c r="BM96" s="241" t="str">
        <f t="shared" si="44"/>
        <v/>
      </c>
    </row>
    <row r="97" spans="1:65" ht="16.5" x14ac:dyDescent="0.45">
      <c r="A97" s="255" t="str">
        <f>+IF(D97="","",MAX(A$1:A96)+1)</f>
        <v/>
      </c>
      <c r="B97" s="242" t="str">
        <f>IF(Affected_Source!C119="","",Affected_Source!C119)</f>
        <v/>
      </c>
      <c r="C97" s="245" t="str">
        <f t="shared" si="23"/>
        <v/>
      </c>
      <c r="D97" s="245" t="str">
        <f>IF(COUNTIF(B$2:B97,B97)=1,B97,"")</f>
        <v/>
      </c>
      <c r="E97" s="162" t="str">
        <f>IF(Affected_Source!D119="","",Affected_Source!D119)</f>
        <v/>
      </c>
      <c r="F97" s="162"/>
      <c r="G97" s="162"/>
      <c r="H97" s="162"/>
      <c r="I97" s="162"/>
      <c r="J97" s="162"/>
      <c r="K97" s="255" t="str">
        <f>+IF(N97="","",MAX(K$1:K96)+1)</f>
        <v/>
      </c>
      <c r="L97" s="255" t="str">
        <f>IF(CMS_Identification!E119="","",CMS_Identification!E119)</f>
        <v/>
      </c>
      <c r="M97" s="245" t="str">
        <f t="shared" si="33"/>
        <v/>
      </c>
      <c r="N97" s="245" t="str">
        <f>IF(COUNTIF(L$2:L97,L97)=1,L97,"")</f>
        <v/>
      </c>
      <c r="O97" s="162"/>
      <c r="P97" s="162"/>
      <c r="Q97" s="162"/>
      <c r="R97" s="269"/>
      <c r="S97" s="162"/>
      <c r="T97" s="255" t="str">
        <f>+IF(Y97="","",MAX(T$1:T96)+1)</f>
        <v/>
      </c>
      <c r="U97" s="241" t="str">
        <f>IF(Affected_Source!B119="","",Affected_Source!B119)</f>
        <v/>
      </c>
      <c r="V97" s="241" t="str">
        <f>IF(Affected_Source!D119="","",Affected_Source!D119)</f>
        <v/>
      </c>
      <c r="W97" s="241" t="str">
        <f>IF(Affected_Source!E119="","",Affected_Source!E119)</f>
        <v/>
      </c>
      <c r="X97" s="241" t="str">
        <f t="shared" si="24"/>
        <v/>
      </c>
      <c r="Y97" s="244" t="str">
        <f>IF(COUNTIF(X$2:X97,X97)=1,X97,"")</f>
        <v/>
      </c>
      <c r="Z97" s="241" t="str">
        <f t="shared" si="34"/>
        <v xml:space="preserve"> </v>
      </c>
      <c r="AA97" s="255" t="str">
        <f t="shared" si="25"/>
        <v/>
      </c>
      <c r="AB97" s="255" t="str">
        <f t="shared" si="26"/>
        <v/>
      </c>
      <c r="AC97" s="241" t="str">
        <f t="shared" si="35"/>
        <v/>
      </c>
      <c r="AD97" s="248"/>
      <c r="AE97" s="257" t="str">
        <f>+IF(AJ97="","",MAX(AE$1:AE96)+1)</f>
        <v/>
      </c>
      <c r="AF97" s="257" t="str">
        <f>IF(CMS_Inoperative_OoC!B119="","",CMS_Inoperative_OoC!B119)</f>
        <v/>
      </c>
      <c r="AG97" s="257" t="str">
        <f>IF(CMS_Inoperative_OoC!C119="","",CMS_Inoperative_OoC!C119)</f>
        <v/>
      </c>
      <c r="AH97" s="257" t="str">
        <f>IF(CMS_Inoperative_OoC!D119="","",CMS_Inoperative_OoC!D119)</f>
        <v/>
      </c>
      <c r="AI97" s="257" t="str">
        <f t="shared" si="36"/>
        <v/>
      </c>
      <c r="AJ97" s="258" t="str">
        <f>IF(COUNTIF(AI$2:AI97,AI97)=1,AI97,"")</f>
        <v/>
      </c>
      <c r="AK97" s="257" t="str">
        <f t="shared" si="27"/>
        <v/>
      </c>
      <c r="AL97" s="257" t="str">
        <f t="shared" si="28"/>
        <v/>
      </c>
      <c r="AM97" s="257" t="str">
        <f t="shared" si="29"/>
        <v/>
      </c>
      <c r="AN97" s="251" t="str">
        <f t="shared" si="37"/>
        <v/>
      </c>
      <c r="AO97" s="162"/>
      <c r="AP97" s="162"/>
      <c r="AQ97" s="162"/>
      <c r="AR97" s="257" t="str">
        <f>+IF(AW97="","",MAX(AR$1:AR96)+1)</f>
        <v/>
      </c>
      <c r="AS97" s="257" t="str">
        <f>IF(Limit_Deviation_Detail!B119="","",Limit_Deviation_Detail!B119)</f>
        <v/>
      </c>
      <c r="AT97" s="257" t="str">
        <f>IF(Limit_Deviation_Detail!C119="","",Limit_Deviation_Detail!C119)</f>
        <v/>
      </c>
      <c r="AU97" s="252" t="str">
        <f>IF(Limit_Deviation_Detail!F119="","",Limit_Deviation_Detail!F119)</f>
        <v/>
      </c>
      <c r="AV97" s="257" t="str">
        <f t="shared" si="38"/>
        <v/>
      </c>
      <c r="AW97" s="258" t="str">
        <f>IF(COUNTIF(AV$2:AV97,AV97)=1,AV97,"")</f>
        <v/>
      </c>
      <c r="AX97" s="257" t="str">
        <f t="shared" si="30"/>
        <v/>
      </c>
      <c r="AY97" s="257" t="str">
        <f t="shared" si="31"/>
        <v/>
      </c>
      <c r="AZ97" s="257" t="str">
        <f t="shared" si="32"/>
        <v/>
      </c>
      <c r="BA97" s="254" t="str">
        <f t="shared" si="39"/>
        <v/>
      </c>
      <c r="BB97" s="162"/>
      <c r="BC97" s="255" t="str">
        <f>+IF(BI97="","",MAX(BC$1:BC96)+1)</f>
        <v/>
      </c>
      <c r="BD97" s="241" t="str">
        <f>IF(CMS_Identification!B119="","",CMS_Identification!B119)</f>
        <v/>
      </c>
      <c r="BE97" s="241" t="str">
        <f>IF(CMS_Identification!C119="","",CMS_Identification!C119)</f>
        <v/>
      </c>
      <c r="BF97" s="241" t="str">
        <f>IF(CMS_Identification!E119="","",CMS_Identification!E119)</f>
        <v/>
      </c>
      <c r="BG97" s="241" t="str">
        <f>IF(Affected_Source!AL119="","",Affected_Source!AL119)</f>
        <v/>
      </c>
      <c r="BH97" s="241" t="str">
        <f t="shared" si="40"/>
        <v/>
      </c>
      <c r="BI97" s="244" t="str">
        <f>IF(COUNTIF(BH$2:BH97,BH97)=1,BH97,"")</f>
        <v/>
      </c>
      <c r="BJ97" s="241" t="str">
        <f t="shared" si="41"/>
        <v xml:space="preserve">  </v>
      </c>
      <c r="BK97" s="241" t="str">
        <f t="shared" si="42"/>
        <v/>
      </c>
      <c r="BL97" s="241" t="str">
        <f t="shared" si="43"/>
        <v/>
      </c>
      <c r="BM97" s="241" t="str">
        <f t="shared" si="44"/>
        <v/>
      </c>
    </row>
    <row r="98" spans="1:65" ht="16.5" x14ac:dyDescent="0.45">
      <c r="A98" s="259" t="str">
        <f>+IF(D98="","",MAX(A$1:A97)+1)</f>
        <v/>
      </c>
      <c r="B98" s="242" t="str">
        <f>IF(Affected_Source!C120="","",Affected_Source!C120)</f>
        <v/>
      </c>
      <c r="C98" s="260" t="str">
        <f t="shared" si="23"/>
        <v/>
      </c>
      <c r="D98" s="260" t="str">
        <f>IF(COUNTIF(B$2:B98,B98)=1,B98,"")</f>
        <v/>
      </c>
      <c r="E98" s="162" t="str">
        <f>IF(Affected_Source!D120="","",Affected_Source!D120)</f>
        <v/>
      </c>
      <c r="F98" s="162"/>
      <c r="G98" s="162"/>
      <c r="H98" s="162"/>
      <c r="I98" s="162"/>
      <c r="J98" s="162"/>
      <c r="K98" s="259" t="str">
        <f>+IF(N98="","",MAX(K$1:K97)+1)</f>
        <v/>
      </c>
      <c r="L98" s="259" t="str">
        <f>IF(CMS_Identification!E120="","",CMS_Identification!E120)</f>
        <v/>
      </c>
      <c r="M98" s="260" t="str">
        <f t="shared" si="33"/>
        <v/>
      </c>
      <c r="N98" s="260" t="str">
        <f>IF(COUNTIF(L$2:L98,L98)=1,L98,"")</f>
        <v/>
      </c>
      <c r="O98" s="162"/>
      <c r="P98" s="162"/>
      <c r="Q98" s="162"/>
      <c r="R98" s="269"/>
      <c r="S98" s="162"/>
      <c r="T98" s="259" t="str">
        <f>+IF(Y98="","",MAX(T$1:T97)+1)</f>
        <v/>
      </c>
      <c r="U98" s="241" t="str">
        <f>IF(Affected_Source!B120="","",Affected_Source!B120)</f>
        <v/>
      </c>
      <c r="V98" s="241" t="str">
        <f>IF(Affected_Source!D120="","",Affected_Source!D120)</f>
        <v/>
      </c>
      <c r="W98" s="241" t="str">
        <f>IF(Affected_Source!E120="","",Affected_Source!E120)</f>
        <v/>
      </c>
      <c r="X98" s="241" t="str">
        <f t="shared" si="24"/>
        <v/>
      </c>
      <c r="Y98" s="244" t="str">
        <f>IF(COUNTIF(X$2:X98,X98)=1,X98,"")</f>
        <v/>
      </c>
      <c r="Z98" s="241" t="str">
        <f t="shared" si="34"/>
        <v xml:space="preserve"> </v>
      </c>
      <c r="AA98" s="259" t="str">
        <f t="shared" si="25"/>
        <v/>
      </c>
      <c r="AB98" s="259" t="str">
        <f t="shared" si="26"/>
        <v/>
      </c>
      <c r="AC98" s="241" t="str">
        <f t="shared" si="35"/>
        <v/>
      </c>
      <c r="AD98" s="248"/>
      <c r="AE98" s="261" t="str">
        <f>+IF(AJ98="","",MAX(AE$1:AE97)+1)</f>
        <v/>
      </c>
      <c r="AF98" s="261" t="str">
        <f>IF(CMS_Inoperative_OoC!B120="","",CMS_Inoperative_OoC!B120)</f>
        <v/>
      </c>
      <c r="AG98" s="261" t="str">
        <f>IF(CMS_Inoperative_OoC!C120="","",CMS_Inoperative_OoC!C120)</f>
        <v/>
      </c>
      <c r="AH98" s="261" t="str">
        <f>IF(CMS_Inoperative_OoC!D120="","",CMS_Inoperative_OoC!D120)</f>
        <v/>
      </c>
      <c r="AI98" s="261" t="str">
        <f t="shared" si="36"/>
        <v/>
      </c>
      <c r="AJ98" s="262" t="str">
        <f>IF(COUNTIF(AI$2:AI98,AI98)=1,AI98,"")</f>
        <v/>
      </c>
      <c r="AK98" s="261" t="str">
        <f t="shared" si="27"/>
        <v/>
      </c>
      <c r="AL98" s="261" t="str">
        <f t="shared" si="28"/>
        <v/>
      </c>
      <c r="AM98" s="261" t="str">
        <f t="shared" si="29"/>
        <v/>
      </c>
      <c r="AN98" s="251" t="str">
        <f t="shared" si="37"/>
        <v/>
      </c>
      <c r="AO98" s="162"/>
      <c r="AP98" s="162"/>
      <c r="AQ98" s="162"/>
      <c r="AR98" s="263" t="str">
        <f>+IF(AW98="","",MAX(AR$1:AR97)+1)</f>
        <v/>
      </c>
      <c r="AS98" s="263" t="str">
        <f>IF(Limit_Deviation_Detail!B120="","",Limit_Deviation_Detail!B120)</f>
        <v/>
      </c>
      <c r="AT98" s="263" t="str">
        <f>IF(Limit_Deviation_Detail!C120="","",Limit_Deviation_Detail!C120)</f>
        <v/>
      </c>
      <c r="AU98" s="252" t="str">
        <f>IF(Limit_Deviation_Detail!F120="","",Limit_Deviation_Detail!F120)</f>
        <v/>
      </c>
      <c r="AV98" s="263" t="str">
        <f t="shared" si="38"/>
        <v/>
      </c>
      <c r="AW98" s="264" t="str">
        <f>IF(COUNTIF(AV$2:AV98,AV98)=1,AV98,"")</f>
        <v/>
      </c>
      <c r="AX98" s="263" t="str">
        <f t="shared" si="30"/>
        <v/>
      </c>
      <c r="AY98" s="263" t="str">
        <f t="shared" si="31"/>
        <v/>
      </c>
      <c r="AZ98" s="263" t="str">
        <f t="shared" si="32"/>
        <v/>
      </c>
      <c r="BA98" s="254" t="str">
        <f t="shared" si="39"/>
        <v/>
      </c>
      <c r="BB98" s="162"/>
      <c r="BC98" s="259" t="str">
        <f>+IF(BI98="","",MAX(BC$1:BC97)+1)</f>
        <v/>
      </c>
      <c r="BD98" s="241" t="str">
        <f>IF(CMS_Identification!B120="","",CMS_Identification!B120)</f>
        <v/>
      </c>
      <c r="BE98" s="241" t="str">
        <f>IF(CMS_Identification!C120="","",CMS_Identification!C120)</f>
        <v/>
      </c>
      <c r="BF98" s="241" t="str">
        <f>IF(CMS_Identification!E120="","",CMS_Identification!E120)</f>
        <v/>
      </c>
      <c r="BG98" s="241" t="str">
        <f>IF(Affected_Source!AL120="","",Affected_Source!AL120)</f>
        <v/>
      </c>
      <c r="BH98" s="241" t="str">
        <f t="shared" si="40"/>
        <v/>
      </c>
      <c r="BI98" s="244" t="str">
        <f>IF(COUNTIF(BH$2:BH98,BH98)=1,BH98,"")</f>
        <v/>
      </c>
      <c r="BJ98" s="241" t="str">
        <f t="shared" si="41"/>
        <v xml:space="preserve">  </v>
      </c>
      <c r="BK98" s="241" t="str">
        <f t="shared" si="42"/>
        <v/>
      </c>
      <c r="BL98" s="241" t="str">
        <f t="shared" si="43"/>
        <v/>
      </c>
      <c r="BM98" s="241" t="str">
        <f t="shared" si="44"/>
        <v/>
      </c>
    </row>
    <row r="99" spans="1:65" ht="16.5" x14ac:dyDescent="0.45">
      <c r="A99" s="255" t="str">
        <f>+IF(D99="","",MAX(A$1:A98)+1)</f>
        <v/>
      </c>
      <c r="B99" s="242" t="str">
        <f>IF(Affected_Source!C121="","",Affected_Source!C121)</f>
        <v/>
      </c>
      <c r="C99" s="245" t="str">
        <f t="shared" si="23"/>
        <v/>
      </c>
      <c r="D99" s="245" t="str">
        <f>IF(COUNTIF(B$2:B99,B99)=1,B99,"")</f>
        <v/>
      </c>
      <c r="E99" s="162" t="str">
        <f>IF(Affected_Source!D121="","",Affected_Source!D121)</f>
        <v/>
      </c>
      <c r="F99" s="162"/>
      <c r="G99" s="162"/>
      <c r="H99" s="162"/>
      <c r="I99" s="162"/>
      <c r="J99" s="162"/>
      <c r="K99" s="255" t="str">
        <f>+IF(N99="","",MAX(K$1:K98)+1)</f>
        <v/>
      </c>
      <c r="L99" s="255" t="str">
        <f>IF(CMS_Identification!E121="","",CMS_Identification!E121)</f>
        <v/>
      </c>
      <c r="M99" s="245" t="str">
        <f t="shared" si="33"/>
        <v/>
      </c>
      <c r="N99" s="245" t="str">
        <f>IF(COUNTIF(L$2:L99,L99)=1,L99,"")</f>
        <v/>
      </c>
      <c r="O99" s="162"/>
      <c r="P99" s="162"/>
      <c r="Q99" s="162"/>
      <c r="R99" s="269"/>
      <c r="S99" s="162"/>
      <c r="T99" s="255" t="str">
        <f>+IF(Y99="","",MAX(T$1:T98)+1)</f>
        <v/>
      </c>
      <c r="U99" s="241" t="str">
        <f>IF(Affected_Source!B121="","",Affected_Source!B121)</f>
        <v/>
      </c>
      <c r="V99" s="241" t="str">
        <f>IF(Affected_Source!D121="","",Affected_Source!D121)</f>
        <v/>
      </c>
      <c r="W99" s="241" t="str">
        <f>IF(Affected_Source!E121="","",Affected_Source!E121)</f>
        <v/>
      </c>
      <c r="X99" s="241" t="str">
        <f t="shared" si="24"/>
        <v/>
      </c>
      <c r="Y99" s="244" t="str">
        <f>IF(COUNTIF(X$2:X99,X99)=1,X99,"")</f>
        <v/>
      </c>
      <c r="Z99" s="241" t="str">
        <f t="shared" si="34"/>
        <v xml:space="preserve"> </v>
      </c>
      <c r="AA99" s="255" t="str">
        <f t="shared" si="25"/>
        <v/>
      </c>
      <c r="AB99" s="255" t="str">
        <f t="shared" si="26"/>
        <v/>
      </c>
      <c r="AC99" s="241" t="str">
        <f t="shared" si="35"/>
        <v/>
      </c>
      <c r="AD99" s="248"/>
      <c r="AE99" s="257" t="str">
        <f>+IF(AJ99="","",MAX(AE$1:AE98)+1)</f>
        <v/>
      </c>
      <c r="AF99" s="257" t="str">
        <f>IF(CMS_Inoperative_OoC!B121="","",CMS_Inoperative_OoC!B121)</f>
        <v/>
      </c>
      <c r="AG99" s="257" t="str">
        <f>IF(CMS_Inoperative_OoC!C121="","",CMS_Inoperative_OoC!C121)</f>
        <v/>
      </c>
      <c r="AH99" s="257" t="str">
        <f>IF(CMS_Inoperative_OoC!D121="","",CMS_Inoperative_OoC!D121)</f>
        <v/>
      </c>
      <c r="AI99" s="257" t="str">
        <f t="shared" si="36"/>
        <v/>
      </c>
      <c r="AJ99" s="258" t="str">
        <f>IF(COUNTIF(AI$2:AI99,AI99)=1,AI99,"")</f>
        <v/>
      </c>
      <c r="AK99" s="257" t="str">
        <f t="shared" si="27"/>
        <v/>
      </c>
      <c r="AL99" s="257" t="str">
        <f t="shared" si="28"/>
        <v/>
      </c>
      <c r="AM99" s="257" t="str">
        <f t="shared" si="29"/>
        <v/>
      </c>
      <c r="AN99" s="251" t="str">
        <f t="shared" si="37"/>
        <v/>
      </c>
      <c r="AO99" s="162"/>
      <c r="AP99" s="162"/>
      <c r="AQ99" s="162"/>
      <c r="AR99" s="257" t="str">
        <f>+IF(AW99="","",MAX(AR$1:AR98)+1)</f>
        <v/>
      </c>
      <c r="AS99" s="257" t="str">
        <f>IF(Limit_Deviation_Detail!B121="","",Limit_Deviation_Detail!B121)</f>
        <v/>
      </c>
      <c r="AT99" s="257" t="str">
        <f>IF(Limit_Deviation_Detail!C121="","",Limit_Deviation_Detail!C121)</f>
        <v/>
      </c>
      <c r="AU99" s="252" t="str">
        <f>IF(Limit_Deviation_Detail!F121="","",Limit_Deviation_Detail!F121)</f>
        <v/>
      </c>
      <c r="AV99" s="257" t="str">
        <f t="shared" si="38"/>
        <v/>
      </c>
      <c r="AW99" s="258" t="str">
        <f>IF(COUNTIF(AV$2:AV99,AV99)=1,AV99,"")</f>
        <v/>
      </c>
      <c r="AX99" s="257" t="str">
        <f t="shared" si="30"/>
        <v/>
      </c>
      <c r="AY99" s="257" t="str">
        <f t="shared" si="31"/>
        <v/>
      </c>
      <c r="AZ99" s="257" t="str">
        <f t="shared" si="32"/>
        <v/>
      </c>
      <c r="BA99" s="254" t="str">
        <f t="shared" si="39"/>
        <v/>
      </c>
      <c r="BB99" s="162"/>
      <c r="BC99" s="255" t="str">
        <f>+IF(BI99="","",MAX(BC$1:BC98)+1)</f>
        <v/>
      </c>
      <c r="BD99" s="241" t="str">
        <f>IF(CMS_Identification!B121="","",CMS_Identification!B121)</f>
        <v/>
      </c>
      <c r="BE99" s="241" t="str">
        <f>IF(CMS_Identification!C121="","",CMS_Identification!C121)</f>
        <v/>
      </c>
      <c r="BF99" s="241" t="str">
        <f>IF(CMS_Identification!E121="","",CMS_Identification!E121)</f>
        <v/>
      </c>
      <c r="BG99" s="241" t="str">
        <f>IF(Affected_Source!AL121="","",Affected_Source!AL121)</f>
        <v/>
      </c>
      <c r="BH99" s="241" t="str">
        <f t="shared" si="40"/>
        <v/>
      </c>
      <c r="BI99" s="244" t="str">
        <f>IF(COUNTIF(BH$2:BH99,BH99)=1,BH99,"")</f>
        <v/>
      </c>
      <c r="BJ99" s="241" t="str">
        <f t="shared" si="41"/>
        <v xml:space="preserve">  </v>
      </c>
      <c r="BK99" s="241" t="str">
        <f t="shared" si="42"/>
        <v/>
      </c>
      <c r="BL99" s="241" t="str">
        <f t="shared" si="43"/>
        <v/>
      </c>
      <c r="BM99" s="241" t="str">
        <f t="shared" si="44"/>
        <v/>
      </c>
    </row>
    <row r="100" spans="1:65" ht="16.5" x14ac:dyDescent="0.45">
      <c r="A100" s="259" t="str">
        <f>+IF(D100="","",MAX(A$1:A99)+1)</f>
        <v/>
      </c>
      <c r="B100" s="242" t="str">
        <f>IF(Affected_Source!C122="","",Affected_Source!C122)</f>
        <v/>
      </c>
      <c r="C100" s="260" t="str">
        <f t="shared" si="23"/>
        <v/>
      </c>
      <c r="D100" s="260" t="str">
        <f>IF(COUNTIF(B$2:B100,B100)=1,B100,"")</f>
        <v/>
      </c>
      <c r="E100" s="162" t="str">
        <f>IF(Affected_Source!D122="","",Affected_Source!D122)</f>
        <v/>
      </c>
      <c r="F100" s="162"/>
      <c r="G100" s="162"/>
      <c r="H100" s="162"/>
      <c r="I100" s="162"/>
      <c r="J100" s="162"/>
      <c r="K100" s="259" t="str">
        <f>+IF(N100="","",MAX(K$1:K99)+1)</f>
        <v/>
      </c>
      <c r="L100" s="259" t="str">
        <f>IF(CMS_Identification!E122="","",CMS_Identification!E122)</f>
        <v/>
      </c>
      <c r="M100" s="260" t="str">
        <f t="shared" si="33"/>
        <v/>
      </c>
      <c r="N100" s="260" t="str">
        <f>IF(COUNTIF(L$2:L100,L100)=1,L100,"")</f>
        <v/>
      </c>
      <c r="O100" s="162"/>
      <c r="P100" s="162"/>
      <c r="Q100" s="162"/>
      <c r="R100" s="269"/>
      <c r="S100" s="162"/>
      <c r="T100" s="259" t="str">
        <f>+IF(Y100="","",MAX(T$1:T99)+1)</f>
        <v/>
      </c>
      <c r="U100" s="241" t="str">
        <f>IF(Affected_Source!B122="","",Affected_Source!B122)</f>
        <v/>
      </c>
      <c r="V100" s="241" t="str">
        <f>IF(Affected_Source!D122="","",Affected_Source!D122)</f>
        <v/>
      </c>
      <c r="W100" s="241" t="str">
        <f>IF(Affected_Source!E122="","",Affected_Source!E122)</f>
        <v/>
      </c>
      <c r="X100" s="241" t="str">
        <f t="shared" si="24"/>
        <v/>
      </c>
      <c r="Y100" s="244" t="str">
        <f>IF(COUNTIF(X$2:X100,X100)=1,X100,"")</f>
        <v/>
      </c>
      <c r="Z100" s="241" t="str">
        <f t="shared" si="34"/>
        <v xml:space="preserve"> </v>
      </c>
      <c r="AA100" s="259" t="str">
        <f t="shared" si="25"/>
        <v/>
      </c>
      <c r="AB100" s="259" t="str">
        <f t="shared" si="26"/>
        <v/>
      </c>
      <c r="AC100" s="241" t="str">
        <f t="shared" si="35"/>
        <v/>
      </c>
      <c r="AD100" s="248"/>
      <c r="AE100" s="261" t="str">
        <f>+IF(AJ100="","",MAX(AE$1:AE99)+1)</f>
        <v/>
      </c>
      <c r="AF100" s="261" t="str">
        <f>IF(CMS_Inoperative_OoC!B122="","",CMS_Inoperative_OoC!B122)</f>
        <v/>
      </c>
      <c r="AG100" s="261" t="str">
        <f>IF(CMS_Inoperative_OoC!C122="","",CMS_Inoperative_OoC!C122)</f>
        <v/>
      </c>
      <c r="AH100" s="261" t="str">
        <f>IF(CMS_Inoperative_OoC!D122="","",CMS_Inoperative_OoC!D122)</f>
        <v/>
      </c>
      <c r="AI100" s="261" t="str">
        <f t="shared" si="36"/>
        <v/>
      </c>
      <c r="AJ100" s="262" t="str">
        <f>IF(COUNTIF(AI$2:AI100,AI100)=1,AI100,"")</f>
        <v/>
      </c>
      <c r="AK100" s="261" t="str">
        <f t="shared" si="27"/>
        <v/>
      </c>
      <c r="AL100" s="261" t="str">
        <f t="shared" si="28"/>
        <v/>
      </c>
      <c r="AM100" s="261" t="str">
        <f t="shared" si="29"/>
        <v/>
      </c>
      <c r="AN100" s="251" t="str">
        <f t="shared" si="37"/>
        <v/>
      </c>
      <c r="AO100" s="162"/>
      <c r="AP100" s="162"/>
      <c r="AQ100" s="162"/>
      <c r="AR100" s="263" t="str">
        <f>+IF(AW100="","",MAX(AR$1:AR99)+1)</f>
        <v/>
      </c>
      <c r="AS100" s="263" t="str">
        <f>IF(Limit_Deviation_Detail!B122="","",Limit_Deviation_Detail!B122)</f>
        <v/>
      </c>
      <c r="AT100" s="263" t="str">
        <f>IF(Limit_Deviation_Detail!C122="","",Limit_Deviation_Detail!C122)</f>
        <v/>
      </c>
      <c r="AU100" s="252" t="str">
        <f>IF(Limit_Deviation_Detail!F122="","",Limit_Deviation_Detail!F122)</f>
        <v/>
      </c>
      <c r="AV100" s="263" t="str">
        <f t="shared" si="38"/>
        <v/>
      </c>
      <c r="AW100" s="264" t="str">
        <f>IF(COUNTIF(AV$2:AV100,AV100)=1,AV100,"")</f>
        <v/>
      </c>
      <c r="AX100" s="263" t="str">
        <f t="shared" si="30"/>
        <v/>
      </c>
      <c r="AY100" s="263" t="str">
        <f t="shared" si="31"/>
        <v/>
      </c>
      <c r="AZ100" s="263" t="str">
        <f t="shared" si="32"/>
        <v/>
      </c>
      <c r="BA100" s="254" t="str">
        <f t="shared" si="39"/>
        <v/>
      </c>
      <c r="BB100" s="162"/>
      <c r="BC100" s="259" t="str">
        <f>+IF(BI100="","",MAX(BC$1:BC99)+1)</f>
        <v/>
      </c>
      <c r="BD100" s="241" t="str">
        <f>IF(CMS_Identification!B122="","",CMS_Identification!B122)</f>
        <v/>
      </c>
      <c r="BE100" s="241" t="str">
        <f>IF(CMS_Identification!C122="","",CMS_Identification!C122)</f>
        <v/>
      </c>
      <c r="BF100" s="241" t="str">
        <f>IF(CMS_Identification!E122="","",CMS_Identification!E122)</f>
        <v/>
      </c>
      <c r="BG100" s="241" t="str">
        <f>IF(Affected_Source!AL122="","",Affected_Source!AL122)</f>
        <v/>
      </c>
      <c r="BH100" s="241" t="str">
        <f t="shared" si="40"/>
        <v/>
      </c>
      <c r="BI100" s="244" t="str">
        <f>IF(COUNTIF(BH$2:BH100,BH100)=1,BH100,"")</f>
        <v/>
      </c>
      <c r="BJ100" s="241" t="str">
        <f t="shared" si="41"/>
        <v xml:space="preserve">  </v>
      </c>
      <c r="BK100" s="241" t="str">
        <f t="shared" si="42"/>
        <v/>
      </c>
      <c r="BL100" s="241" t="str">
        <f t="shared" si="43"/>
        <v/>
      </c>
      <c r="BM100" s="241" t="str">
        <f t="shared" si="44"/>
        <v/>
      </c>
    </row>
    <row r="101" spans="1:65" ht="16.5" x14ac:dyDescent="0.45">
      <c r="A101" s="255" t="str">
        <f>+IF(D101="","",MAX(A$1:A100)+1)</f>
        <v/>
      </c>
      <c r="B101" s="242" t="str">
        <f>IF(Affected_Source!C123="","",Affected_Source!C123)</f>
        <v/>
      </c>
      <c r="C101" s="245" t="str">
        <f t="shared" si="23"/>
        <v/>
      </c>
      <c r="D101" s="245" t="str">
        <f>IF(COUNTIF(B$2:B101,B101)=1,B101,"")</f>
        <v/>
      </c>
      <c r="E101" s="162" t="str">
        <f>IF(Affected_Source!D123="","",Affected_Source!D123)</f>
        <v/>
      </c>
      <c r="F101" s="162"/>
      <c r="G101" s="162"/>
      <c r="H101" s="162"/>
      <c r="I101" s="162"/>
      <c r="J101" s="162"/>
      <c r="K101" s="266" t="str">
        <f>+IF(N101="","",MAX(K$1:K100)+1)</f>
        <v/>
      </c>
      <c r="L101" s="266" t="str">
        <f>IF(CMS_Identification!E123="","",CMS_Identification!E123)</f>
        <v/>
      </c>
      <c r="M101" s="271" t="str">
        <f t="shared" si="33"/>
        <v/>
      </c>
      <c r="N101" s="271" t="str">
        <f>IF(COUNTIF(L$2:L101,L101)=1,L101,"")</f>
        <v/>
      </c>
      <c r="O101" s="162"/>
      <c r="P101" s="162"/>
      <c r="Q101" s="162"/>
      <c r="R101" s="269"/>
      <c r="S101" s="162"/>
      <c r="T101" s="255" t="str">
        <f>+IF(Y101="","",MAX(T$1:T100)+1)</f>
        <v/>
      </c>
      <c r="U101" s="241" t="str">
        <f>IF(Affected_Source!B123="","",Affected_Source!B123)</f>
        <v/>
      </c>
      <c r="V101" s="241" t="str">
        <f>IF(Affected_Source!D123="","",Affected_Source!D123)</f>
        <v/>
      </c>
      <c r="W101" s="241" t="str">
        <f>IF(Affected_Source!E123="","",Affected_Source!E123)</f>
        <v/>
      </c>
      <c r="X101" s="241" t="str">
        <f t="shared" si="24"/>
        <v/>
      </c>
      <c r="Y101" s="244" t="str">
        <f>IF(COUNTIF(X$2:X101,X101)=1,X101,"")</f>
        <v/>
      </c>
      <c r="Z101" s="241" t="str">
        <f t="shared" si="34"/>
        <v xml:space="preserve"> </v>
      </c>
      <c r="AA101" s="255" t="str">
        <f t="shared" si="25"/>
        <v/>
      </c>
      <c r="AB101" s="255" t="str">
        <f t="shared" si="26"/>
        <v/>
      </c>
      <c r="AC101" s="241" t="str">
        <f t="shared" si="35"/>
        <v/>
      </c>
      <c r="AD101" s="248"/>
      <c r="AE101" s="257" t="str">
        <f>+IF(AJ101="","",MAX(AE$1:AE100)+1)</f>
        <v/>
      </c>
      <c r="AF101" s="257" t="str">
        <f>IF(CMS_Inoperative_OoC!B123="","",CMS_Inoperative_OoC!B123)</f>
        <v/>
      </c>
      <c r="AG101" s="257" t="str">
        <f>IF(CMS_Inoperative_OoC!C123="","",CMS_Inoperative_OoC!C123)</f>
        <v/>
      </c>
      <c r="AH101" s="257" t="str">
        <f>IF(CMS_Inoperative_OoC!D123="","",CMS_Inoperative_OoC!D123)</f>
        <v/>
      </c>
      <c r="AI101" s="257" t="str">
        <f t="shared" si="36"/>
        <v/>
      </c>
      <c r="AJ101" s="258" t="str">
        <f>IF(COUNTIF(AI$2:AI101,AI101)=1,AI101,"")</f>
        <v/>
      </c>
      <c r="AK101" s="257" t="str">
        <f t="shared" si="27"/>
        <v/>
      </c>
      <c r="AL101" s="257" t="str">
        <f t="shared" si="28"/>
        <v/>
      </c>
      <c r="AM101" s="257" t="str">
        <f t="shared" si="29"/>
        <v/>
      </c>
      <c r="AN101" s="251" t="str">
        <f t="shared" si="37"/>
        <v/>
      </c>
      <c r="AO101" s="162"/>
      <c r="AP101" s="162"/>
      <c r="AQ101" s="162"/>
      <c r="AR101" s="257" t="str">
        <f>+IF(AW101="","",MAX(AR$1:AR100)+1)</f>
        <v/>
      </c>
      <c r="AS101" s="257" t="str">
        <f>IF(Limit_Deviation_Detail!B123="","",Limit_Deviation_Detail!B123)</f>
        <v/>
      </c>
      <c r="AT101" s="257" t="str">
        <f>IF(Limit_Deviation_Detail!C123="","",Limit_Deviation_Detail!C123)</f>
        <v/>
      </c>
      <c r="AU101" s="252" t="str">
        <f>IF(Limit_Deviation_Detail!F123="","",Limit_Deviation_Detail!F123)</f>
        <v/>
      </c>
      <c r="AV101" s="257" t="str">
        <f t="shared" si="38"/>
        <v/>
      </c>
      <c r="AW101" s="258" t="str">
        <f>IF(COUNTIF(AV$2:AV101,AV101)=1,AV101,"")</f>
        <v/>
      </c>
      <c r="AX101" s="257" t="str">
        <f t="shared" si="30"/>
        <v/>
      </c>
      <c r="AY101" s="257" t="str">
        <f t="shared" si="31"/>
        <v/>
      </c>
      <c r="AZ101" s="257" t="str">
        <f t="shared" si="32"/>
        <v/>
      </c>
      <c r="BA101" s="254" t="str">
        <f t="shared" si="39"/>
        <v/>
      </c>
      <c r="BB101" s="162"/>
      <c r="BC101" s="255" t="str">
        <f>+IF(BI101="","",MAX(BC$1:BC100)+1)</f>
        <v/>
      </c>
      <c r="BD101" s="241" t="str">
        <f>IF(CMS_Identification!B123="","",CMS_Identification!B123)</f>
        <v/>
      </c>
      <c r="BE101" s="241" t="str">
        <f>IF(CMS_Identification!C123="","",CMS_Identification!C123)</f>
        <v/>
      </c>
      <c r="BF101" s="241" t="str">
        <f>IF(CMS_Identification!E123="","",CMS_Identification!E123)</f>
        <v/>
      </c>
      <c r="BG101" s="241" t="str">
        <f>IF(Affected_Source!AL123="","",Affected_Source!AL123)</f>
        <v/>
      </c>
      <c r="BH101" s="241" t="str">
        <f t="shared" si="40"/>
        <v/>
      </c>
      <c r="BI101" s="244" t="str">
        <f>IF(COUNTIF(BH$2:BH101,BH101)=1,BH101,"")</f>
        <v/>
      </c>
      <c r="BJ101" s="241" t="str">
        <f t="shared" si="41"/>
        <v xml:space="preserve">  </v>
      </c>
      <c r="BK101" s="241" t="str">
        <f t="shared" si="42"/>
        <v/>
      </c>
      <c r="BL101" s="241" t="str">
        <f t="shared" si="43"/>
        <v/>
      </c>
      <c r="BM101" s="241" t="str">
        <f t="shared" si="44"/>
        <v/>
      </c>
    </row>
    <row r="102" spans="1:65" ht="16.5" x14ac:dyDescent="0.45">
      <c r="A102" s="259" t="str">
        <f>+IF(D102="","",MAX(A$1:A101)+1)</f>
        <v/>
      </c>
      <c r="B102" s="242" t="str">
        <f>IF(Affected_Source!C124="","",Affected_Source!C124)</f>
        <v/>
      </c>
      <c r="C102" s="260" t="str">
        <f t="shared" si="23"/>
        <v/>
      </c>
      <c r="D102" s="260" t="str">
        <f>IF(COUNTIF(B$2:B102,B102)=1,B102,"")</f>
        <v/>
      </c>
      <c r="E102" s="162" t="str">
        <f>IF(Affected_Source!D124="","",Affected_Source!D124)</f>
        <v/>
      </c>
      <c r="F102" s="162"/>
      <c r="G102" s="162"/>
      <c r="H102" s="162"/>
      <c r="I102" s="162"/>
      <c r="J102" s="162"/>
      <c r="K102" s="162"/>
      <c r="L102" s="162"/>
      <c r="M102" s="162"/>
      <c r="N102" s="162"/>
      <c r="O102" s="162"/>
      <c r="P102" s="162"/>
      <c r="Q102" s="162"/>
      <c r="R102" s="269"/>
      <c r="S102" s="162"/>
      <c r="T102" s="259" t="str">
        <f>+IF(Y102="","",MAX(T$1:T101)+1)</f>
        <v/>
      </c>
      <c r="U102" s="241" t="str">
        <f>IF(Affected_Source!B124="","",Affected_Source!B124)</f>
        <v/>
      </c>
      <c r="V102" s="241" t="str">
        <f>IF(Affected_Source!D124="","",Affected_Source!D124)</f>
        <v/>
      </c>
      <c r="W102" s="241" t="str">
        <f>IF(Affected_Source!E124="","",Affected_Source!E124)</f>
        <v/>
      </c>
      <c r="X102" s="241" t="str">
        <f t="shared" si="24"/>
        <v/>
      </c>
      <c r="Y102" s="244" t="str">
        <f>IF(COUNTIF(X$2:X102,X102)=1,X102,"")</f>
        <v/>
      </c>
      <c r="Z102" s="241" t="str">
        <f t="shared" si="34"/>
        <v xml:space="preserve"> </v>
      </c>
      <c r="AA102" s="259" t="str">
        <f t="shared" si="25"/>
        <v/>
      </c>
      <c r="AB102" s="259" t="str">
        <f t="shared" si="26"/>
        <v/>
      </c>
      <c r="AC102" s="241" t="str">
        <f t="shared" si="35"/>
        <v/>
      </c>
      <c r="AD102" s="248"/>
      <c r="AE102" s="261" t="str">
        <f>+IF(AJ102="","",MAX(AE$1:AE101)+1)</f>
        <v/>
      </c>
      <c r="AF102" s="261" t="str">
        <f>IF(CMS_Inoperative_OoC!B124="","",CMS_Inoperative_OoC!B124)</f>
        <v/>
      </c>
      <c r="AG102" s="261" t="str">
        <f>IF(CMS_Inoperative_OoC!C124="","",CMS_Inoperative_OoC!C124)</f>
        <v/>
      </c>
      <c r="AH102" s="261" t="str">
        <f>IF(CMS_Inoperative_OoC!D124="","",CMS_Inoperative_OoC!D124)</f>
        <v/>
      </c>
      <c r="AI102" s="261" t="str">
        <f t="shared" si="36"/>
        <v/>
      </c>
      <c r="AJ102" s="262" t="str">
        <f>IF(COUNTIF(AI$2:AI102,AI102)=1,AI102,"")</f>
        <v/>
      </c>
      <c r="AK102" s="261" t="str">
        <f t="shared" si="27"/>
        <v/>
      </c>
      <c r="AL102" s="261" t="str">
        <f t="shared" si="28"/>
        <v/>
      </c>
      <c r="AM102" s="261" t="str">
        <f t="shared" si="29"/>
        <v/>
      </c>
      <c r="AN102" s="251" t="str">
        <f t="shared" si="37"/>
        <v/>
      </c>
      <c r="AO102" s="162"/>
      <c r="AP102" s="162"/>
      <c r="AQ102" s="162"/>
      <c r="AR102" s="263" t="str">
        <f>+IF(AW102="","",MAX(AR$1:AR101)+1)</f>
        <v/>
      </c>
      <c r="AS102" s="263" t="str">
        <f>IF(Limit_Deviation_Detail!B124="","",Limit_Deviation_Detail!B124)</f>
        <v/>
      </c>
      <c r="AT102" s="263" t="str">
        <f>IF(Limit_Deviation_Detail!C124="","",Limit_Deviation_Detail!C124)</f>
        <v/>
      </c>
      <c r="AU102" s="252" t="str">
        <f>IF(Limit_Deviation_Detail!F124="","",Limit_Deviation_Detail!F124)</f>
        <v/>
      </c>
      <c r="AV102" s="263" t="str">
        <f t="shared" si="38"/>
        <v/>
      </c>
      <c r="AW102" s="264" t="str">
        <f>IF(COUNTIF(AV$2:AV102,AV102)=1,AV102,"")</f>
        <v/>
      </c>
      <c r="AX102" s="263" t="str">
        <f t="shared" si="30"/>
        <v/>
      </c>
      <c r="AY102" s="263" t="str">
        <f t="shared" si="31"/>
        <v/>
      </c>
      <c r="AZ102" s="263" t="str">
        <f t="shared" si="32"/>
        <v/>
      </c>
      <c r="BA102" s="254" t="str">
        <f t="shared" si="39"/>
        <v/>
      </c>
      <c r="BB102" s="162"/>
      <c r="BC102" s="259" t="str">
        <f>+IF(BI102="","",MAX(BC$1:BC101)+1)</f>
        <v/>
      </c>
      <c r="BD102" s="241" t="str">
        <f>IF(CMS_Identification!B124="","",CMS_Identification!B124)</f>
        <v/>
      </c>
      <c r="BE102" s="241" t="str">
        <f>IF(CMS_Identification!C124="","",CMS_Identification!C124)</f>
        <v/>
      </c>
      <c r="BF102" s="241" t="str">
        <f>IF(CMS_Identification!E124="","",CMS_Identification!E124)</f>
        <v/>
      </c>
      <c r="BG102" s="241" t="str">
        <f>IF(Affected_Source!AL124="","",Affected_Source!AL124)</f>
        <v/>
      </c>
      <c r="BH102" s="241" t="str">
        <f t="shared" si="40"/>
        <v/>
      </c>
      <c r="BI102" s="244" t="str">
        <f>IF(COUNTIF(BH$2:BH102,BH102)=1,BH102,"")</f>
        <v/>
      </c>
      <c r="BJ102" s="241" t="str">
        <f t="shared" si="41"/>
        <v xml:space="preserve">  </v>
      </c>
      <c r="BK102" s="241" t="str">
        <f t="shared" si="42"/>
        <v/>
      </c>
      <c r="BL102" s="241" t="str">
        <f t="shared" si="43"/>
        <v/>
      </c>
      <c r="BM102" s="241" t="str">
        <f t="shared" si="44"/>
        <v/>
      </c>
    </row>
    <row r="103" spans="1:65" ht="16.5" x14ac:dyDescent="0.45">
      <c r="A103" s="255" t="str">
        <f>+IF(D103="","",MAX(A$1:A102)+1)</f>
        <v/>
      </c>
      <c r="B103" s="242" t="str">
        <f>IF(Affected_Source!C125="","",Affected_Source!C125)</f>
        <v/>
      </c>
      <c r="C103" s="245" t="str">
        <f t="shared" si="23"/>
        <v/>
      </c>
      <c r="D103" s="245" t="str">
        <f>IF(COUNTIF(B$2:B103,B103)=1,B103,"")</f>
        <v/>
      </c>
      <c r="E103" s="162" t="str">
        <f>IF(Affected_Source!D125="","",Affected_Source!D125)</f>
        <v/>
      </c>
      <c r="F103" s="162"/>
      <c r="G103" s="162"/>
      <c r="H103" s="162"/>
      <c r="I103" s="162"/>
      <c r="J103" s="162"/>
      <c r="K103" s="162"/>
      <c r="L103" s="162"/>
      <c r="M103" s="162"/>
      <c r="N103" s="162"/>
      <c r="O103" s="162"/>
      <c r="P103" s="162"/>
      <c r="Q103" s="162"/>
      <c r="R103" s="269"/>
      <c r="S103" s="162"/>
      <c r="T103" s="255" t="str">
        <f>+IF(Y103="","",MAX(T$1:T102)+1)</f>
        <v/>
      </c>
      <c r="U103" s="241" t="str">
        <f>IF(Affected_Source!B125="","",Affected_Source!B125)</f>
        <v/>
      </c>
      <c r="V103" s="241" t="str">
        <f>IF(Affected_Source!D125="","",Affected_Source!D125)</f>
        <v/>
      </c>
      <c r="W103" s="241" t="str">
        <f>IF(Affected_Source!E125="","",Affected_Source!E125)</f>
        <v/>
      </c>
      <c r="X103" s="241" t="str">
        <f t="shared" si="24"/>
        <v/>
      </c>
      <c r="Y103" s="244" t="str">
        <f>IF(COUNTIF(X$2:X103,X103)=1,X103,"")</f>
        <v/>
      </c>
      <c r="Z103" s="241" t="str">
        <f t="shared" si="34"/>
        <v xml:space="preserve"> </v>
      </c>
      <c r="AA103" s="255" t="str">
        <f t="shared" si="25"/>
        <v/>
      </c>
      <c r="AB103" s="255" t="str">
        <f t="shared" si="26"/>
        <v/>
      </c>
      <c r="AC103" s="241" t="str">
        <f t="shared" si="35"/>
        <v/>
      </c>
      <c r="AD103" s="248"/>
      <c r="AE103" s="257" t="str">
        <f>+IF(AJ103="","",MAX(AE$1:AE102)+1)</f>
        <v/>
      </c>
      <c r="AF103" s="257" t="str">
        <f>IF(CMS_Inoperative_OoC!B125="","",CMS_Inoperative_OoC!B125)</f>
        <v/>
      </c>
      <c r="AG103" s="257" t="str">
        <f>IF(CMS_Inoperative_OoC!C125="","",CMS_Inoperative_OoC!C125)</f>
        <v/>
      </c>
      <c r="AH103" s="257" t="str">
        <f>IF(CMS_Inoperative_OoC!D125="","",CMS_Inoperative_OoC!D125)</f>
        <v/>
      </c>
      <c r="AI103" s="257" t="str">
        <f t="shared" si="36"/>
        <v/>
      </c>
      <c r="AJ103" s="258" t="str">
        <f>IF(COUNTIF(AI$2:AI103,AI103)=1,AI103,"")</f>
        <v/>
      </c>
      <c r="AK103" s="257" t="str">
        <f t="shared" si="27"/>
        <v/>
      </c>
      <c r="AL103" s="257" t="str">
        <f t="shared" si="28"/>
        <v/>
      </c>
      <c r="AM103" s="257" t="str">
        <f t="shared" si="29"/>
        <v/>
      </c>
      <c r="AN103" s="251" t="str">
        <f t="shared" si="37"/>
        <v/>
      </c>
      <c r="AO103" s="162"/>
      <c r="AP103" s="162"/>
      <c r="AQ103" s="162"/>
      <c r="AR103" s="257" t="str">
        <f>+IF(AW103="","",MAX(AR$1:AR102)+1)</f>
        <v/>
      </c>
      <c r="AS103" s="257" t="str">
        <f>IF(Limit_Deviation_Detail!B125="","",Limit_Deviation_Detail!B125)</f>
        <v/>
      </c>
      <c r="AT103" s="257" t="str">
        <f>IF(Limit_Deviation_Detail!C125="","",Limit_Deviation_Detail!C125)</f>
        <v/>
      </c>
      <c r="AU103" s="252" t="str">
        <f>IF(Limit_Deviation_Detail!F125="","",Limit_Deviation_Detail!F125)</f>
        <v/>
      </c>
      <c r="AV103" s="257" t="str">
        <f t="shared" si="38"/>
        <v/>
      </c>
      <c r="AW103" s="258" t="str">
        <f>IF(COUNTIF(AV$2:AV103,AV103)=1,AV103,"")</f>
        <v/>
      </c>
      <c r="AX103" s="257" t="str">
        <f t="shared" si="30"/>
        <v/>
      </c>
      <c r="AY103" s="257" t="str">
        <f t="shared" si="31"/>
        <v/>
      </c>
      <c r="AZ103" s="257" t="str">
        <f t="shared" si="32"/>
        <v/>
      </c>
      <c r="BA103" s="254" t="str">
        <f t="shared" si="39"/>
        <v/>
      </c>
      <c r="BB103" s="162"/>
      <c r="BC103" s="255" t="str">
        <f>+IF(BI103="","",MAX(BC$1:BC102)+1)</f>
        <v/>
      </c>
      <c r="BD103" s="241" t="str">
        <f>IF(CMS_Identification!B125="","",CMS_Identification!B125)</f>
        <v/>
      </c>
      <c r="BE103" s="241" t="str">
        <f>IF(CMS_Identification!C125="","",CMS_Identification!C125)</f>
        <v/>
      </c>
      <c r="BF103" s="241" t="str">
        <f>IF(CMS_Identification!E125="","",CMS_Identification!E125)</f>
        <v/>
      </c>
      <c r="BG103" s="241" t="str">
        <f>IF(Affected_Source!AL125="","",Affected_Source!AL125)</f>
        <v/>
      </c>
      <c r="BH103" s="241" t="str">
        <f t="shared" si="40"/>
        <v/>
      </c>
      <c r="BI103" s="244" t="str">
        <f>IF(COUNTIF(BH$2:BH103,BH103)=1,BH103,"")</f>
        <v/>
      </c>
      <c r="BJ103" s="241" t="str">
        <f t="shared" si="41"/>
        <v xml:space="preserve">  </v>
      </c>
      <c r="BK103" s="241" t="str">
        <f t="shared" si="42"/>
        <v/>
      </c>
      <c r="BL103" s="241" t="str">
        <f t="shared" si="43"/>
        <v/>
      </c>
      <c r="BM103" s="241" t="str">
        <f t="shared" si="44"/>
        <v/>
      </c>
    </row>
    <row r="104" spans="1:65" ht="16.5" x14ac:dyDescent="0.45">
      <c r="A104" s="259" t="str">
        <f>+IF(D104="","",MAX(A$1:A103)+1)</f>
        <v/>
      </c>
      <c r="B104" s="242" t="str">
        <f>IF(Affected_Source!C126="","",Affected_Source!C126)</f>
        <v/>
      </c>
      <c r="C104" s="260" t="str">
        <f t="shared" si="23"/>
        <v/>
      </c>
      <c r="D104" s="260" t="str">
        <f>IF(COUNTIF(B$2:B104,B104)=1,B104,"")</f>
        <v/>
      </c>
      <c r="E104" s="162" t="str">
        <f>IF(Affected_Source!D126="","",Affected_Source!D126)</f>
        <v/>
      </c>
      <c r="F104" s="162"/>
      <c r="G104" s="162"/>
      <c r="H104" s="162"/>
      <c r="I104" s="162"/>
      <c r="J104" s="162"/>
      <c r="K104" s="162"/>
      <c r="L104" s="162"/>
      <c r="M104" s="162"/>
      <c r="N104" s="162"/>
      <c r="O104" s="162"/>
      <c r="P104" s="162"/>
      <c r="Q104" s="162"/>
      <c r="R104" s="269"/>
      <c r="S104" s="162"/>
      <c r="T104" s="259" t="str">
        <f>+IF(Y104="","",MAX(T$1:T103)+1)</f>
        <v/>
      </c>
      <c r="U104" s="241" t="str">
        <f>IF(Affected_Source!B126="","",Affected_Source!B126)</f>
        <v/>
      </c>
      <c r="V104" s="241" t="str">
        <f>IF(Affected_Source!D126="","",Affected_Source!D126)</f>
        <v/>
      </c>
      <c r="W104" s="241" t="str">
        <f>IF(Affected_Source!E126="","",Affected_Source!E126)</f>
        <v/>
      </c>
      <c r="X104" s="241" t="str">
        <f t="shared" si="24"/>
        <v/>
      </c>
      <c r="Y104" s="244" t="str">
        <f>IF(COUNTIF(X$2:X104,X104)=1,X104,"")</f>
        <v/>
      </c>
      <c r="Z104" s="241" t="str">
        <f t="shared" si="34"/>
        <v xml:space="preserve"> </v>
      </c>
      <c r="AA104" s="259" t="str">
        <f t="shared" si="25"/>
        <v/>
      </c>
      <c r="AB104" s="259" t="str">
        <f t="shared" si="26"/>
        <v/>
      </c>
      <c r="AC104" s="241" t="str">
        <f t="shared" si="35"/>
        <v/>
      </c>
      <c r="AD104" s="248"/>
      <c r="AE104" s="261" t="str">
        <f>+IF(AJ104="","",MAX(AE$1:AE103)+1)</f>
        <v/>
      </c>
      <c r="AF104" s="261" t="str">
        <f>IF(CMS_Inoperative_OoC!B126="","",CMS_Inoperative_OoC!B126)</f>
        <v/>
      </c>
      <c r="AG104" s="261" t="str">
        <f>IF(CMS_Inoperative_OoC!C126="","",CMS_Inoperative_OoC!C126)</f>
        <v/>
      </c>
      <c r="AH104" s="261" t="str">
        <f>IF(CMS_Inoperative_OoC!D126="","",CMS_Inoperative_OoC!D126)</f>
        <v/>
      </c>
      <c r="AI104" s="261" t="str">
        <f t="shared" si="36"/>
        <v/>
      </c>
      <c r="AJ104" s="262" t="str">
        <f>IF(COUNTIF(AI$2:AI104,AI104)=1,AI104,"")</f>
        <v/>
      </c>
      <c r="AK104" s="261" t="str">
        <f t="shared" si="27"/>
        <v/>
      </c>
      <c r="AL104" s="261" t="str">
        <f t="shared" si="28"/>
        <v/>
      </c>
      <c r="AM104" s="261" t="str">
        <f t="shared" si="29"/>
        <v/>
      </c>
      <c r="AN104" s="251" t="str">
        <f t="shared" si="37"/>
        <v/>
      </c>
      <c r="AO104" s="162"/>
      <c r="AP104" s="162"/>
      <c r="AQ104" s="162"/>
      <c r="AR104" s="263" t="str">
        <f>+IF(AW104="","",MAX(AR$1:AR103)+1)</f>
        <v/>
      </c>
      <c r="AS104" s="263" t="str">
        <f>IF(Limit_Deviation_Detail!B126="","",Limit_Deviation_Detail!B126)</f>
        <v/>
      </c>
      <c r="AT104" s="263" t="str">
        <f>IF(Limit_Deviation_Detail!C126="","",Limit_Deviation_Detail!C126)</f>
        <v/>
      </c>
      <c r="AU104" s="252" t="str">
        <f>IF(Limit_Deviation_Detail!F126="","",Limit_Deviation_Detail!F126)</f>
        <v/>
      </c>
      <c r="AV104" s="263" t="str">
        <f t="shared" si="38"/>
        <v/>
      </c>
      <c r="AW104" s="264" t="str">
        <f>IF(COUNTIF(AV$2:AV104,AV104)=1,AV104,"")</f>
        <v/>
      </c>
      <c r="AX104" s="263" t="str">
        <f t="shared" si="30"/>
        <v/>
      </c>
      <c r="AY104" s="263" t="str">
        <f t="shared" si="31"/>
        <v/>
      </c>
      <c r="AZ104" s="263" t="str">
        <f t="shared" si="32"/>
        <v/>
      </c>
      <c r="BA104" s="254" t="str">
        <f t="shared" si="39"/>
        <v/>
      </c>
      <c r="BB104" s="162"/>
      <c r="BC104" s="259" t="str">
        <f>+IF(BI104="","",MAX(BC$1:BC103)+1)</f>
        <v/>
      </c>
      <c r="BD104" s="241" t="str">
        <f>IF(CMS_Identification!B126="","",CMS_Identification!B126)</f>
        <v/>
      </c>
      <c r="BE104" s="241" t="str">
        <f>IF(CMS_Identification!C126="","",CMS_Identification!C126)</f>
        <v/>
      </c>
      <c r="BF104" s="241" t="str">
        <f>IF(CMS_Identification!E126="","",CMS_Identification!E126)</f>
        <v/>
      </c>
      <c r="BG104" s="241" t="str">
        <f>IF(Affected_Source!AL126="","",Affected_Source!AL126)</f>
        <v/>
      </c>
      <c r="BH104" s="241" t="str">
        <f t="shared" si="40"/>
        <v/>
      </c>
      <c r="BI104" s="244" t="str">
        <f>IF(COUNTIF(BH$2:BH104,BH104)=1,BH104,"")</f>
        <v/>
      </c>
      <c r="BJ104" s="241" t="str">
        <f t="shared" si="41"/>
        <v xml:space="preserve">  </v>
      </c>
      <c r="BK104" s="241" t="str">
        <f t="shared" si="42"/>
        <v/>
      </c>
      <c r="BL104" s="241" t="str">
        <f t="shared" si="43"/>
        <v/>
      </c>
      <c r="BM104" s="241" t="str">
        <f t="shared" si="44"/>
        <v/>
      </c>
    </row>
    <row r="105" spans="1:65" ht="16.5" x14ac:dyDescent="0.45">
      <c r="A105" s="255" t="str">
        <f>+IF(D105="","",MAX(A$1:A104)+1)</f>
        <v/>
      </c>
      <c r="B105" s="242" t="str">
        <f>IF(Affected_Source!C127="","",Affected_Source!C127)</f>
        <v/>
      </c>
      <c r="C105" s="245" t="str">
        <f t="shared" si="23"/>
        <v/>
      </c>
      <c r="D105" s="245" t="str">
        <f>IF(COUNTIF(B$2:B105,B105)=1,B105,"")</f>
        <v/>
      </c>
      <c r="E105" s="162" t="str">
        <f>IF(Affected_Source!D127="","",Affected_Source!D127)</f>
        <v/>
      </c>
      <c r="F105" s="162"/>
      <c r="G105" s="162"/>
      <c r="H105" s="162"/>
      <c r="I105" s="162"/>
      <c r="J105" s="162"/>
      <c r="K105" s="162"/>
      <c r="L105" s="162"/>
      <c r="M105" s="162"/>
      <c r="N105" s="162"/>
      <c r="O105" s="162"/>
      <c r="P105" s="162"/>
      <c r="Q105" s="162"/>
      <c r="R105" s="269"/>
      <c r="S105" s="162"/>
      <c r="T105" s="255" t="str">
        <f>+IF(Y105="","",MAX(T$1:T104)+1)</f>
        <v/>
      </c>
      <c r="U105" s="241" t="str">
        <f>IF(Affected_Source!B127="","",Affected_Source!B127)</f>
        <v/>
      </c>
      <c r="V105" s="241" t="str">
        <f>IF(Affected_Source!D127="","",Affected_Source!D127)</f>
        <v/>
      </c>
      <c r="W105" s="241" t="str">
        <f>IF(Affected_Source!E127="","",Affected_Source!E127)</f>
        <v/>
      </c>
      <c r="X105" s="241" t="str">
        <f t="shared" si="24"/>
        <v/>
      </c>
      <c r="Y105" s="244" t="str">
        <f>IF(COUNTIF(X$2:X105,X105)=1,X105,"")</f>
        <v/>
      </c>
      <c r="Z105" s="241" t="str">
        <f t="shared" si="34"/>
        <v xml:space="preserve"> </v>
      </c>
      <c r="AA105" s="255" t="str">
        <f t="shared" si="25"/>
        <v/>
      </c>
      <c r="AB105" s="255" t="str">
        <f t="shared" si="26"/>
        <v/>
      </c>
      <c r="AC105" s="241" t="str">
        <f t="shared" si="35"/>
        <v/>
      </c>
      <c r="AD105" s="248"/>
      <c r="AE105" s="257" t="str">
        <f>+IF(AJ105="","",MAX(AE$1:AE104)+1)</f>
        <v/>
      </c>
      <c r="AF105" s="257" t="str">
        <f>IF(CMS_Inoperative_OoC!B127="","",CMS_Inoperative_OoC!B127)</f>
        <v/>
      </c>
      <c r="AG105" s="257" t="str">
        <f>IF(CMS_Inoperative_OoC!C127="","",CMS_Inoperative_OoC!C127)</f>
        <v/>
      </c>
      <c r="AH105" s="257" t="str">
        <f>IF(CMS_Inoperative_OoC!D127="","",CMS_Inoperative_OoC!D127)</f>
        <v/>
      </c>
      <c r="AI105" s="257" t="str">
        <f t="shared" si="36"/>
        <v/>
      </c>
      <c r="AJ105" s="258" t="str">
        <f>IF(COUNTIF(AI$2:AI105,AI105)=1,AI105,"")</f>
        <v/>
      </c>
      <c r="AK105" s="257" t="str">
        <f t="shared" si="27"/>
        <v/>
      </c>
      <c r="AL105" s="257" t="str">
        <f t="shared" si="28"/>
        <v/>
      </c>
      <c r="AM105" s="257" t="str">
        <f t="shared" si="29"/>
        <v/>
      </c>
      <c r="AN105" s="251" t="str">
        <f t="shared" si="37"/>
        <v/>
      </c>
      <c r="AO105" s="162"/>
      <c r="AP105" s="162"/>
      <c r="AQ105" s="162"/>
      <c r="AR105" s="257" t="str">
        <f>+IF(AW105="","",MAX(AR$1:AR104)+1)</f>
        <v/>
      </c>
      <c r="AS105" s="257" t="str">
        <f>IF(Limit_Deviation_Detail!B127="","",Limit_Deviation_Detail!B127)</f>
        <v/>
      </c>
      <c r="AT105" s="257" t="str">
        <f>IF(Limit_Deviation_Detail!C127="","",Limit_Deviation_Detail!C127)</f>
        <v/>
      </c>
      <c r="AU105" s="252" t="str">
        <f>IF(Limit_Deviation_Detail!F127="","",Limit_Deviation_Detail!F127)</f>
        <v/>
      </c>
      <c r="AV105" s="257" t="str">
        <f t="shared" si="38"/>
        <v/>
      </c>
      <c r="AW105" s="258" t="str">
        <f>IF(COUNTIF(AV$2:AV105,AV105)=1,AV105,"")</f>
        <v/>
      </c>
      <c r="AX105" s="257" t="str">
        <f t="shared" si="30"/>
        <v/>
      </c>
      <c r="AY105" s="257" t="str">
        <f t="shared" si="31"/>
        <v/>
      </c>
      <c r="AZ105" s="257" t="str">
        <f t="shared" si="32"/>
        <v/>
      </c>
      <c r="BA105" s="254" t="str">
        <f t="shared" si="39"/>
        <v/>
      </c>
      <c r="BB105" s="162"/>
      <c r="BC105" s="255" t="str">
        <f>+IF(BI105="","",MAX(BC$1:BC104)+1)</f>
        <v/>
      </c>
      <c r="BD105" s="241" t="str">
        <f>IF(CMS_Identification!B127="","",CMS_Identification!B127)</f>
        <v/>
      </c>
      <c r="BE105" s="241" t="str">
        <f>IF(CMS_Identification!C127="","",CMS_Identification!C127)</f>
        <v/>
      </c>
      <c r="BF105" s="241" t="str">
        <f>IF(CMS_Identification!E127="","",CMS_Identification!E127)</f>
        <v/>
      </c>
      <c r="BG105" s="241" t="str">
        <f>IF(Affected_Source!AL127="","",Affected_Source!AL127)</f>
        <v/>
      </c>
      <c r="BH105" s="241" t="str">
        <f t="shared" si="40"/>
        <v/>
      </c>
      <c r="BI105" s="244" t="str">
        <f>IF(COUNTIF(BH$2:BH105,BH105)=1,BH105,"")</f>
        <v/>
      </c>
      <c r="BJ105" s="241" t="str">
        <f t="shared" si="41"/>
        <v xml:space="preserve">  </v>
      </c>
      <c r="BK105" s="241" t="str">
        <f t="shared" si="42"/>
        <v/>
      </c>
      <c r="BL105" s="241" t="str">
        <f t="shared" si="43"/>
        <v/>
      </c>
      <c r="BM105" s="241" t="str">
        <f t="shared" si="44"/>
        <v/>
      </c>
    </row>
    <row r="106" spans="1:65" ht="16.5" x14ac:dyDescent="0.45">
      <c r="A106" s="259" t="str">
        <f>+IF(D106="","",MAX(A$1:A105)+1)</f>
        <v/>
      </c>
      <c r="B106" s="242" t="str">
        <f>IF(Affected_Source!C128="","",Affected_Source!C128)</f>
        <v/>
      </c>
      <c r="C106" s="260" t="str">
        <f t="shared" si="23"/>
        <v/>
      </c>
      <c r="D106" s="260" t="str">
        <f>IF(COUNTIF(B$2:B106,B106)=1,B106,"")</f>
        <v/>
      </c>
      <c r="E106" s="162" t="str">
        <f>IF(Affected_Source!D128="","",Affected_Source!D128)</f>
        <v/>
      </c>
      <c r="F106" s="162"/>
      <c r="G106" s="162"/>
      <c r="H106" s="162"/>
      <c r="I106" s="162"/>
      <c r="J106" s="162"/>
      <c r="K106" s="162"/>
      <c r="L106" s="162"/>
      <c r="M106" s="162"/>
      <c r="N106" s="162"/>
      <c r="O106" s="162"/>
      <c r="P106" s="162"/>
      <c r="Q106" s="162"/>
      <c r="R106" s="269"/>
      <c r="S106" s="162"/>
      <c r="T106" s="259" t="str">
        <f>+IF(Y106="","",MAX(T$1:T105)+1)</f>
        <v/>
      </c>
      <c r="U106" s="241" t="str">
        <f>IF(Affected_Source!B128="","",Affected_Source!B128)</f>
        <v/>
      </c>
      <c r="V106" s="241" t="str">
        <f>IF(Affected_Source!D128="","",Affected_Source!D128)</f>
        <v/>
      </c>
      <c r="W106" s="241" t="str">
        <f>IF(Affected_Source!E128="","",Affected_Source!E128)</f>
        <v/>
      </c>
      <c r="X106" s="241" t="str">
        <f t="shared" si="24"/>
        <v/>
      </c>
      <c r="Y106" s="244" t="str">
        <f>IF(COUNTIF(X$2:X106,X106)=1,X106,"")</f>
        <v/>
      </c>
      <c r="Z106" s="241" t="str">
        <f t="shared" si="34"/>
        <v xml:space="preserve"> </v>
      </c>
      <c r="AA106" s="259" t="str">
        <f t="shared" si="25"/>
        <v/>
      </c>
      <c r="AB106" s="259" t="str">
        <f t="shared" si="26"/>
        <v/>
      </c>
      <c r="AC106" s="241" t="str">
        <f t="shared" si="35"/>
        <v/>
      </c>
      <c r="AD106" s="248"/>
      <c r="AE106" s="261" t="str">
        <f>+IF(AJ106="","",MAX(AE$1:AE105)+1)</f>
        <v/>
      </c>
      <c r="AF106" s="261" t="str">
        <f>IF(CMS_Inoperative_OoC!B128="","",CMS_Inoperative_OoC!B128)</f>
        <v/>
      </c>
      <c r="AG106" s="261" t="str">
        <f>IF(CMS_Inoperative_OoC!C128="","",CMS_Inoperative_OoC!C128)</f>
        <v/>
      </c>
      <c r="AH106" s="261" t="str">
        <f>IF(CMS_Inoperative_OoC!D128="","",CMS_Inoperative_OoC!D128)</f>
        <v/>
      </c>
      <c r="AI106" s="261" t="str">
        <f t="shared" si="36"/>
        <v/>
      </c>
      <c r="AJ106" s="262" t="str">
        <f>IF(COUNTIF(AI$2:AI106,AI106)=1,AI106,"")</f>
        <v/>
      </c>
      <c r="AK106" s="261" t="str">
        <f t="shared" si="27"/>
        <v/>
      </c>
      <c r="AL106" s="261" t="str">
        <f t="shared" si="28"/>
        <v/>
      </c>
      <c r="AM106" s="261" t="str">
        <f t="shared" si="29"/>
        <v/>
      </c>
      <c r="AN106" s="251" t="str">
        <f t="shared" si="37"/>
        <v/>
      </c>
      <c r="AO106" s="162"/>
      <c r="AP106" s="162"/>
      <c r="AQ106" s="162"/>
      <c r="AR106" s="263" t="str">
        <f>+IF(AW106="","",MAX(AR$1:AR105)+1)</f>
        <v/>
      </c>
      <c r="AS106" s="263" t="str">
        <f>IF(Limit_Deviation_Detail!B128="","",Limit_Deviation_Detail!B128)</f>
        <v/>
      </c>
      <c r="AT106" s="263" t="str">
        <f>IF(Limit_Deviation_Detail!C128="","",Limit_Deviation_Detail!C128)</f>
        <v/>
      </c>
      <c r="AU106" s="252" t="str">
        <f>IF(Limit_Deviation_Detail!F128="","",Limit_Deviation_Detail!F128)</f>
        <v/>
      </c>
      <c r="AV106" s="263" t="str">
        <f t="shared" si="38"/>
        <v/>
      </c>
      <c r="AW106" s="264" t="str">
        <f>IF(COUNTIF(AV$2:AV106,AV106)=1,AV106,"")</f>
        <v/>
      </c>
      <c r="AX106" s="263" t="str">
        <f t="shared" si="30"/>
        <v/>
      </c>
      <c r="AY106" s="263" t="str">
        <f t="shared" si="31"/>
        <v/>
      </c>
      <c r="AZ106" s="263" t="str">
        <f t="shared" si="32"/>
        <v/>
      </c>
      <c r="BA106" s="254" t="str">
        <f t="shared" si="39"/>
        <v/>
      </c>
      <c r="BB106" s="162"/>
      <c r="BC106" s="259" t="str">
        <f>+IF(BI106="","",MAX(BC$1:BC105)+1)</f>
        <v/>
      </c>
      <c r="BD106" s="241" t="str">
        <f>IF(CMS_Identification!B128="","",CMS_Identification!B128)</f>
        <v/>
      </c>
      <c r="BE106" s="241" t="str">
        <f>IF(CMS_Identification!C128="","",CMS_Identification!C128)</f>
        <v/>
      </c>
      <c r="BF106" s="241" t="str">
        <f>IF(CMS_Identification!E128="","",CMS_Identification!E128)</f>
        <v/>
      </c>
      <c r="BG106" s="241" t="str">
        <f>IF(Affected_Source!AL128="","",Affected_Source!AL128)</f>
        <v/>
      </c>
      <c r="BH106" s="241" t="str">
        <f t="shared" si="40"/>
        <v/>
      </c>
      <c r="BI106" s="244" t="str">
        <f>IF(COUNTIF(BH$2:BH106,BH106)=1,BH106,"")</f>
        <v/>
      </c>
      <c r="BJ106" s="241" t="str">
        <f t="shared" si="41"/>
        <v xml:space="preserve">  </v>
      </c>
      <c r="BK106" s="241" t="str">
        <f t="shared" si="42"/>
        <v/>
      </c>
      <c r="BL106" s="241" t="str">
        <f t="shared" si="43"/>
        <v/>
      </c>
      <c r="BM106" s="241" t="str">
        <f t="shared" si="44"/>
        <v/>
      </c>
    </row>
    <row r="107" spans="1:65" ht="16.5" x14ac:dyDescent="0.45">
      <c r="A107" s="255" t="str">
        <f>+IF(D107="","",MAX(A$1:A106)+1)</f>
        <v/>
      </c>
      <c r="B107" s="242" t="str">
        <f>IF(Affected_Source!C129="","",Affected_Source!C129)</f>
        <v/>
      </c>
      <c r="C107" s="245" t="str">
        <f t="shared" si="23"/>
        <v/>
      </c>
      <c r="D107" s="245" t="str">
        <f>IF(COUNTIF(B$2:B107,B107)=1,B107,"")</f>
        <v/>
      </c>
      <c r="E107" s="162" t="str">
        <f>IF(Affected_Source!D129="","",Affected_Source!D129)</f>
        <v/>
      </c>
      <c r="F107" s="162"/>
      <c r="G107" s="162"/>
      <c r="H107" s="162"/>
      <c r="I107" s="162"/>
      <c r="J107" s="162"/>
      <c r="K107" s="162"/>
      <c r="L107" s="162"/>
      <c r="M107" s="162"/>
      <c r="N107" s="162"/>
      <c r="O107" s="162"/>
      <c r="P107" s="162"/>
      <c r="Q107" s="162"/>
      <c r="R107" s="269"/>
      <c r="S107" s="162"/>
      <c r="T107" s="255" t="str">
        <f>+IF(Y107="","",MAX(T$1:T106)+1)</f>
        <v/>
      </c>
      <c r="U107" s="241" t="str">
        <f>IF(Affected_Source!B129="","",Affected_Source!B129)</f>
        <v/>
      </c>
      <c r="V107" s="241" t="str">
        <f>IF(Affected_Source!D129="","",Affected_Source!D129)</f>
        <v/>
      </c>
      <c r="W107" s="241" t="str">
        <f>IF(Affected_Source!E129="","",Affected_Source!E129)</f>
        <v/>
      </c>
      <c r="X107" s="241" t="str">
        <f t="shared" si="24"/>
        <v/>
      </c>
      <c r="Y107" s="244" t="str">
        <f>IF(COUNTIF(X$2:X107,X107)=1,X107,"")</f>
        <v/>
      </c>
      <c r="Z107" s="241" t="str">
        <f t="shared" si="34"/>
        <v xml:space="preserve"> </v>
      </c>
      <c r="AA107" s="255" t="str">
        <f t="shared" si="25"/>
        <v/>
      </c>
      <c r="AB107" s="255" t="str">
        <f t="shared" si="26"/>
        <v/>
      </c>
      <c r="AC107" s="241" t="str">
        <f t="shared" si="35"/>
        <v/>
      </c>
      <c r="AD107" s="248"/>
      <c r="AE107" s="257" t="str">
        <f>+IF(AJ107="","",MAX(AE$1:AE106)+1)</f>
        <v/>
      </c>
      <c r="AF107" s="257" t="str">
        <f>IF(CMS_Inoperative_OoC!B129="","",CMS_Inoperative_OoC!B129)</f>
        <v/>
      </c>
      <c r="AG107" s="257" t="str">
        <f>IF(CMS_Inoperative_OoC!C129="","",CMS_Inoperative_OoC!C129)</f>
        <v/>
      </c>
      <c r="AH107" s="257" t="str">
        <f>IF(CMS_Inoperative_OoC!D129="","",CMS_Inoperative_OoC!D129)</f>
        <v/>
      </c>
      <c r="AI107" s="257" t="str">
        <f t="shared" si="36"/>
        <v/>
      </c>
      <c r="AJ107" s="258" t="str">
        <f>IF(COUNTIF(AI$2:AI107,AI107)=1,AI107,"")</f>
        <v/>
      </c>
      <c r="AK107" s="257" t="str">
        <f t="shared" si="27"/>
        <v/>
      </c>
      <c r="AL107" s="257" t="str">
        <f t="shared" si="28"/>
        <v/>
      </c>
      <c r="AM107" s="257" t="str">
        <f t="shared" si="29"/>
        <v/>
      </c>
      <c r="AN107" s="251" t="str">
        <f t="shared" si="37"/>
        <v/>
      </c>
      <c r="AO107" s="162"/>
      <c r="AP107" s="162"/>
      <c r="AQ107" s="162"/>
      <c r="AR107" s="257" t="str">
        <f>+IF(AW107="","",MAX(AR$1:AR106)+1)</f>
        <v/>
      </c>
      <c r="AS107" s="257" t="str">
        <f>IF(Limit_Deviation_Detail!B129="","",Limit_Deviation_Detail!B129)</f>
        <v/>
      </c>
      <c r="AT107" s="257" t="str">
        <f>IF(Limit_Deviation_Detail!C129="","",Limit_Deviation_Detail!C129)</f>
        <v/>
      </c>
      <c r="AU107" s="252" t="str">
        <f>IF(Limit_Deviation_Detail!F129="","",Limit_Deviation_Detail!F129)</f>
        <v/>
      </c>
      <c r="AV107" s="257" t="str">
        <f t="shared" si="38"/>
        <v/>
      </c>
      <c r="AW107" s="258" t="str">
        <f>IF(COUNTIF(AV$2:AV107,AV107)=1,AV107,"")</f>
        <v/>
      </c>
      <c r="AX107" s="257" t="str">
        <f t="shared" si="30"/>
        <v/>
      </c>
      <c r="AY107" s="257" t="str">
        <f t="shared" si="31"/>
        <v/>
      </c>
      <c r="AZ107" s="257" t="str">
        <f t="shared" si="32"/>
        <v/>
      </c>
      <c r="BA107" s="254" t="str">
        <f t="shared" si="39"/>
        <v/>
      </c>
      <c r="BB107" s="162"/>
      <c r="BC107" s="255" t="str">
        <f>+IF(BI107="","",MAX(BC$1:BC106)+1)</f>
        <v/>
      </c>
      <c r="BD107" s="241" t="str">
        <f>IF(CMS_Identification!B129="","",CMS_Identification!B129)</f>
        <v/>
      </c>
      <c r="BE107" s="241" t="str">
        <f>IF(CMS_Identification!C129="","",CMS_Identification!C129)</f>
        <v/>
      </c>
      <c r="BF107" s="241" t="str">
        <f>IF(CMS_Identification!E129="","",CMS_Identification!E129)</f>
        <v/>
      </c>
      <c r="BG107" s="241" t="str">
        <f>IF(Affected_Source!AL129="","",Affected_Source!AL129)</f>
        <v/>
      </c>
      <c r="BH107" s="241" t="str">
        <f t="shared" si="40"/>
        <v/>
      </c>
      <c r="BI107" s="244" t="str">
        <f>IF(COUNTIF(BH$2:BH107,BH107)=1,BH107,"")</f>
        <v/>
      </c>
      <c r="BJ107" s="241" t="str">
        <f t="shared" si="41"/>
        <v xml:space="preserve">  </v>
      </c>
      <c r="BK107" s="241" t="str">
        <f t="shared" si="42"/>
        <v/>
      </c>
      <c r="BL107" s="241" t="str">
        <f t="shared" si="43"/>
        <v/>
      </c>
      <c r="BM107" s="241" t="str">
        <f t="shared" si="44"/>
        <v/>
      </c>
    </row>
    <row r="108" spans="1:65" ht="16.5" x14ac:dyDescent="0.45">
      <c r="A108" s="259" t="str">
        <f>+IF(D108="","",MAX(A$1:A107)+1)</f>
        <v/>
      </c>
      <c r="B108" s="242" t="str">
        <f>IF(Affected_Source!C130="","",Affected_Source!C130)</f>
        <v/>
      </c>
      <c r="C108" s="260" t="str">
        <f t="shared" si="23"/>
        <v/>
      </c>
      <c r="D108" s="260" t="str">
        <f>IF(COUNTIF(B$2:B108,B108)=1,B108,"")</f>
        <v/>
      </c>
      <c r="E108" s="162" t="str">
        <f>IF(Affected_Source!D130="","",Affected_Source!D130)</f>
        <v/>
      </c>
      <c r="F108" s="162"/>
      <c r="G108" s="162"/>
      <c r="H108" s="162"/>
      <c r="I108" s="162"/>
      <c r="J108" s="162"/>
      <c r="K108" s="162"/>
      <c r="L108" s="162"/>
      <c r="M108" s="162"/>
      <c r="N108" s="162"/>
      <c r="O108" s="162"/>
      <c r="P108" s="162"/>
      <c r="Q108" s="162"/>
      <c r="R108" s="269"/>
      <c r="S108" s="162"/>
      <c r="T108" s="259" t="str">
        <f>+IF(Y108="","",MAX(T$1:T107)+1)</f>
        <v/>
      </c>
      <c r="U108" s="241" t="str">
        <f>IF(Affected_Source!B130="","",Affected_Source!B130)</f>
        <v/>
      </c>
      <c r="V108" s="241" t="str">
        <f>IF(Affected_Source!D130="","",Affected_Source!D130)</f>
        <v/>
      </c>
      <c r="W108" s="241" t="str">
        <f>IF(Affected_Source!E130="","",Affected_Source!E130)</f>
        <v/>
      </c>
      <c r="X108" s="241" t="str">
        <f t="shared" si="24"/>
        <v/>
      </c>
      <c r="Y108" s="244" t="str">
        <f>IF(COUNTIF(X$2:X108,X108)=1,X108,"")</f>
        <v/>
      </c>
      <c r="Z108" s="241" t="str">
        <f t="shared" si="34"/>
        <v xml:space="preserve"> </v>
      </c>
      <c r="AA108" s="259" t="str">
        <f t="shared" si="25"/>
        <v/>
      </c>
      <c r="AB108" s="259" t="str">
        <f t="shared" si="26"/>
        <v/>
      </c>
      <c r="AC108" s="241" t="str">
        <f t="shared" si="35"/>
        <v/>
      </c>
      <c r="AD108" s="248"/>
      <c r="AE108" s="261" t="str">
        <f>+IF(AJ108="","",MAX(AE$1:AE107)+1)</f>
        <v/>
      </c>
      <c r="AF108" s="261" t="str">
        <f>IF(CMS_Inoperative_OoC!B130="","",CMS_Inoperative_OoC!B130)</f>
        <v/>
      </c>
      <c r="AG108" s="261" t="str">
        <f>IF(CMS_Inoperative_OoC!C130="","",CMS_Inoperative_OoC!C130)</f>
        <v/>
      </c>
      <c r="AH108" s="261" t="str">
        <f>IF(CMS_Inoperative_OoC!D130="","",CMS_Inoperative_OoC!D130)</f>
        <v/>
      </c>
      <c r="AI108" s="261" t="str">
        <f t="shared" si="36"/>
        <v/>
      </c>
      <c r="AJ108" s="262" t="str">
        <f>IF(COUNTIF(AI$2:AI108,AI108)=1,AI108,"")</f>
        <v/>
      </c>
      <c r="AK108" s="261" t="str">
        <f t="shared" si="27"/>
        <v/>
      </c>
      <c r="AL108" s="261" t="str">
        <f t="shared" si="28"/>
        <v/>
      </c>
      <c r="AM108" s="261" t="str">
        <f t="shared" si="29"/>
        <v/>
      </c>
      <c r="AN108" s="251" t="str">
        <f t="shared" si="37"/>
        <v/>
      </c>
      <c r="AO108" s="162"/>
      <c r="AP108" s="162"/>
      <c r="AQ108" s="162"/>
      <c r="AR108" s="263" t="str">
        <f>+IF(AW108="","",MAX(AR$1:AR107)+1)</f>
        <v/>
      </c>
      <c r="AS108" s="263" t="str">
        <f>IF(Limit_Deviation_Detail!B130="","",Limit_Deviation_Detail!B130)</f>
        <v/>
      </c>
      <c r="AT108" s="263" t="str">
        <f>IF(Limit_Deviation_Detail!C130="","",Limit_Deviation_Detail!C130)</f>
        <v/>
      </c>
      <c r="AU108" s="252" t="str">
        <f>IF(Limit_Deviation_Detail!F130="","",Limit_Deviation_Detail!F130)</f>
        <v/>
      </c>
      <c r="AV108" s="263" t="str">
        <f t="shared" si="38"/>
        <v/>
      </c>
      <c r="AW108" s="264" t="str">
        <f>IF(COUNTIF(AV$2:AV108,AV108)=1,AV108,"")</f>
        <v/>
      </c>
      <c r="AX108" s="263" t="str">
        <f t="shared" si="30"/>
        <v/>
      </c>
      <c r="AY108" s="263" t="str">
        <f t="shared" si="31"/>
        <v/>
      </c>
      <c r="AZ108" s="263" t="str">
        <f t="shared" si="32"/>
        <v/>
      </c>
      <c r="BA108" s="254" t="str">
        <f t="shared" si="39"/>
        <v/>
      </c>
      <c r="BB108" s="162"/>
      <c r="BC108" s="259" t="str">
        <f>+IF(BI108="","",MAX(BC$1:BC107)+1)</f>
        <v/>
      </c>
      <c r="BD108" s="241" t="str">
        <f>IF(CMS_Identification!B130="","",CMS_Identification!B130)</f>
        <v/>
      </c>
      <c r="BE108" s="241" t="str">
        <f>IF(CMS_Identification!C130="","",CMS_Identification!C130)</f>
        <v/>
      </c>
      <c r="BF108" s="241" t="str">
        <f>IF(CMS_Identification!E130="","",CMS_Identification!E130)</f>
        <v/>
      </c>
      <c r="BG108" s="241" t="str">
        <f>IF(Affected_Source!AL130="","",Affected_Source!AL130)</f>
        <v/>
      </c>
      <c r="BH108" s="241" t="str">
        <f t="shared" si="40"/>
        <v/>
      </c>
      <c r="BI108" s="244" t="str">
        <f>IF(COUNTIF(BH$2:BH108,BH108)=1,BH108,"")</f>
        <v/>
      </c>
      <c r="BJ108" s="241" t="str">
        <f t="shared" si="41"/>
        <v xml:space="preserve">  </v>
      </c>
      <c r="BK108" s="241" t="str">
        <f t="shared" si="42"/>
        <v/>
      </c>
      <c r="BL108" s="241" t="str">
        <f t="shared" si="43"/>
        <v/>
      </c>
      <c r="BM108" s="241" t="str">
        <f t="shared" si="44"/>
        <v/>
      </c>
    </row>
    <row r="109" spans="1:65" ht="16.5" x14ac:dyDescent="0.45">
      <c r="A109" s="255" t="str">
        <f>+IF(D109="","",MAX(A$1:A108)+1)</f>
        <v/>
      </c>
      <c r="B109" s="242" t="str">
        <f>IF(Affected_Source!C131="","",Affected_Source!C131)</f>
        <v/>
      </c>
      <c r="C109" s="245" t="str">
        <f t="shared" si="23"/>
        <v/>
      </c>
      <c r="D109" s="245" t="str">
        <f>IF(COUNTIF(B$2:B109,B109)=1,B109,"")</f>
        <v/>
      </c>
      <c r="E109" s="162" t="str">
        <f>IF(Affected_Source!D131="","",Affected_Source!D131)</f>
        <v/>
      </c>
      <c r="F109" s="162"/>
      <c r="G109" s="162"/>
      <c r="H109" s="162"/>
      <c r="I109" s="162"/>
      <c r="J109" s="162"/>
      <c r="K109" s="162"/>
      <c r="L109" s="162"/>
      <c r="M109" s="162"/>
      <c r="N109" s="162"/>
      <c r="O109" s="162"/>
      <c r="P109" s="162"/>
      <c r="Q109" s="162"/>
      <c r="R109" s="269"/>
      <c r="S109" s="162"/>
      <c r="T109" s="255" t="str">
        <f>+IF(Y109="","",MAX(T$1:T108)+1)</f>
        <v/>
      </c>
      <c r="U109" s="241" t="str">
        <f>IF(Affected_Source!B131="","",Affected_Source!B131)</f>
        <v/>
      </c>
      <c r="V109" s="241" t="str">
        <f>IF(Affected_Source!D131="","",Affected_Source!D131)</f>
        <v/>
      </c>
      <c r="W109" s="241" t="str">
        <f>IF(Affected_Source!E131="","",Affected_Source!E131)</f>
        <v/>
      </c>
      <c r="X109" s="241" t="str">
        <f t="shared" si="24"/>
        <v/>
      </c>
      <c r="Y109" s="244" t="str">
        <f>IF(COUNTIF(X$2:X109,X109)=1,X109,"")</f>
        <v/>
      </c>
      <c r="Z109" s="241" t="str">
        <f t="shared" si="34"/>
        <v xml:space="preserve"> </v>
      </c>
      <c r="AA109" s="255" t="str">
        <f t="shared" si="25"/>
        <v/>
      </c>
      <c r="AB109" s="255" t="str">
        <f t="shared" si="26"/>
        <v/>
      </c>
      <c r="AC109" s="241" t="str">
        <f t="shared" si="35"/>
        <v/>
      </c>
      <c r="AD109" s="248"/>
      <c r="AE109" s="257" t="str">
        <f>+IF(AJ109="","",MAX(AE$1:AE108)+1)</f>
        <v/>
      </c>
      <c r="AF109" s="257" t="str">
        <f>IF(CMS_Inoperative_OoC!B131="","",CMS_Inoperative_OoC!B131)</f>
        <v/>
      </c>
      <c r="AG109" s="257" t="str">
        <f>IF(CMS_Inoperative_OoC!C131="","",CMS_Inoperative_OoC!C131)</f>
        <v/>
      </c>
      <c r="AH109" s="257" t="str">
        <f>IF(CMS_Inoperative_OoC!D131="","",CMS_Inoperative_OoC!D131)</f>
        <v/>
      </c>
      <c r="AI109" s="257" t="str">
        <f t="shared" si="36"/>
        <v/>
      </c>
      <c r="AJ109" s="258" t="str">
        <f>IF(COUNTIF(AI$2:AI109,AI109)=1,AI109,"")</f>
        <v/>
      </c>
      <c r="AK109" s="257" t="str">
        <f t="shared" si="27"/>
        <v/>
      </c>
      <c r="AL109" s="257" t="str">
        <f t="shared" si="28"/>
        <v/>
      </c>
      <c r="AM109" s="257" t="str">
        <f t="shared" si="29"/>
        <v/>
      </c>
      <c r="AN109" s="251" t="str">
        <f t="shared" si="37"/>
        <v/>
      </c>
      <c r="AO109" s="162"/>
      <c r="AP109" s="162"/>
      <c r="AQ109" s="162"/>
      <c r="AR109" s="257" t="str">
        <f>+IF(AW109="","",MAX(AR$1:AR108)+1)</f>
        <v/>
      </c>
      <c r="AS109" s="257" t="str">
        <f>IF(Limit_Deviation_Detail!B131="","",Limit_Deviation_Detail!B131)</f>
        <v/>
      </c>
      <c r="AT109" s="257" t="str">
        <f>IF(Limit_Deviation_Detail!C131="","",Limit_Deviation_Detail!C131)</f>
        <v/>
      </c>
      <c r="AU109" s="252" t="str">
        <f>IF(Limit_Deviation_Detail!F131="","",Limit_Deviation_Detail!F131)</f>
        <v/>
      </c>
      <c r="AV109" s="257" t="str">
        <f t="shared" si="38"/>
        <v/>
      </c>
      <c r="AW109" s="258" t="str">
        <f>IF(COUNTIF(AV$2:AV109,AV109)=1,AV109,"")</f>
        <v/>
      </c>
      <c r="AX109" s="257" t="str">
        <f t="shared" si="30"/>
        <v/>
      </c>
      <c r="AY109" s="257" t="str">
        <f t="shared" si="31"/>
        <v/>
      </c>
      <c r="AZ109" s="257" t="str">
        <f t="shared" si="32"/>
        <v/>
      </c>
      <c r="BA109" s="254" t="str">
        <f t="shared" si="39"/>
        <v/>
      </c>
      <c r="BB109" s="162"/>
      <c r="BC109" s="255" t="str">
        <f>+IF(BI109="","",MAX(BC$1:BC108)+1)</f>
        <v/>
      </c>
      <c r="BD109" s="241" t="str">
        <f>IF(CMS_Identification!B131="","",CMS_Identification!B131)</f>
        <v/>
      </c>
      <c r="BE109" s="241" t="str">
        <f>IF(CMS_Identification!C131="","",CMS_Identification!C131)</f>
        <v/>
      </c>
      <c r="BF109" s="241" t="str">
        <f>IF(CMS_Identification!E131="","",CMS_Identification!E131)</f>
        <v/>
      </c>
      <c r="BG109" s="241" t="str">
        <f>IF(Affected_Source!AL131="","",Affected_Source!AL131)</f>
        <v/>
      </c>
      <c r="BH109" s="241" t="str">
        <f t="shared" si="40"/>
        <v/>
      </c>
      <c r="BI109" s="244" t="str">
        <f>IF(COUNTIF(BH$2:BH109,BH109)=1,BH109,"")</f>
        <v/>
      </c>
      <c r="BJ109" s="241" t="str">
        <f t="shared" si="41"/>
        <v xml:space="preserve">  </v>
      </c>
      <c r="BK109" s="241" t="str">
        <f t="shared" si="42"/>
        <v/>
      </c>
      <c r="BL109" s="241" t="str">
        <f t="shared" si="43"/>
        <v/>
      </c>
      <c r="BM109" s="241" t="str">
        <f t="shared" si="44"/>
        <v/>
      </c>
    </row>
    <row r="110" spans="1:65" ht="16.5" x14ac:dyDescent="0.45">
      <c r="A110" s="259" t="str">
        <f>+IF(D110="","",MAX(A$1:A109)+1)</f>
        <v/>
      </c>
      <c r="B110" s="242" t="str">
        <f>IF(Affected_Source!C132="","",Affected_Source!C132)</f>
        <v/>
      </c>
      <c r="C110" s="260" t="str">
        <f t="shared" si="23"/>
        <v/>
      </c>
      <c r="D110" s="260" t="str">
        <f>IF(COUNTIF(B$2:B110,B110)=1,B110,"")</f>
        <v/>
      </c>
      <c r="E110" s="162" t="str">
        <f>IF(Affected_Source!D132="","",Affected_Source!D132)</f>
        <v/>
      </c>
      <c r="F110" s="162"/>
      <c r="G110" s="162"/>
      <c r="H110" s="162"/>
      <c r="I110" s="162"/>
      <c r="J110" s="162"/>
      <c r="K110" s="162"/>
      <c r="L110" s="162"/>
      <c r="M110" s="162"/>
      <c r="N110" s="162"/>
      <c r="O110" s="162"/>
      <c r="P110" s="162"/>
      <c r="Q110" s="162"/>
      <c r="R110" s="269"/>
      <c r="S110" s="162"/>
      <c r="T110" s="259" t="str">
        <f>+IF(Y110="","",MAX(T$1:T109)+1)</f>
        <v/>
      </c>
      <c r="U110" s="241" t="str">
        <f>IF(Affected_Source!B132="","",Affected_Source!B132)</f>
        <v/>
      </c>
      <c r="V110" s="241" t="str">
        <f>IF(Affected_Source!D132="","",Affected_Source!D132)</f>
        <v/>
      </c>
      <c r="W110" s="241" t="str">
        <f>IF(Affected_Source!E132="","",Affected_Source!E132)</f>
        <v/>
      </c>
      <c r="X110" s="241" t="str">
        <f t="shared" si="24"/>
        <v/>
      </c>
      <c r="Y110" s="244" t="str">
        <f>IF(COUNTIF(X$2:X110,X110)=1,X110,"")</f>
        <v/>
      </c>
      <c r="Z110" s="241" t="str">
        <f t="shared" si="34"/>
        <v xml:space="preserve"> </v>
      </c>
      <c r="AA110" s="259" t="str">
        <f t="shared" si="25"/>
        <v/>
      </c>
      <c r="AB110" s="259" t="str">
        <f t="shared" si="26"/>
        <v/>
      </c>
      <c r="AC110" s="241" t="str">
        <f t="shared" si="35"/>
        <v/>
      </c>
      <c r="AD110" s="248"/>
      <c r="AE110" s="261" t="str">
        <f>+IF(AJ110="","",MAX(AE$1:AE109)+1)</f>
        <v/>
      </c>
      <c r="AF110" s="261" t="str">
        <f>IF(CMS_Inoperative_OoC!B132="","",CMS_Inoperative_OoC!B132)</f>
        <v/>
      </c>
      <c r="AG110" s="261" t="str">
        <f>IF(CMS_Inoperative_OoC!C132="","",CMS_Inoperative_OoC!C132)</f>
        <v/>
      </c>
      <c r="AH110" s="261" t="str">
        <f>IF(CMS_Inoperative_OoC!D132="","",CMS_Inoperative_OoC!D132)</f>
        <v/>
      </c>
      <c r="AI110" s="261" t="str">
        <f t="shared" si="36"/>
        <v/>
      </c>
      <c r="AJ110" s="262" t="str">
        <f>IF(COUNTIF(AI$2:AI110,AI110)=1,AI110,"")</f>
        <v/>
      </c>
      <c r="AK110" s="261" t="str">
        <f t="shared" si="27"/>
        <v/>
      </c>
      <c r="AL110" s="261" t="str">
        <f t="shared" si="28"/>
        <v/>
      </c>
      <c r="AM110" s="261" t="str">
        <f t="shared" si="29"/>
        <v/>
      </c>
      <c r="AN110" s="251" t="str">
        <f t="shared" si="37"/>
        <v/>
      </c>
      <c r="AO110" s="162"/>
      <c r="AP110" s="162"/>
      <c r="AQ110" s="162"/>
      <c r="AR110" s="263" t="str">
        <f>+IF(AW110="","",MAX(AR$1:AR109)+1)</f>
        <v/>
      </c>
      <c r="AS110" s="263" t="str">
        <f>IF(Limit_Deviation_Detail!B132="","",Limit_Deviation_Detail!B132)</f>
        <v/>
      </c>
      <c r="AT110" s="263" t="str">
        <f>IF(Limit_Deviation_Detail!C132="","",Limit_Deviation_Detail!C132)</f>
        <v/>
      </c>
      <c r="AU110" s="252" t="str">
        <f>IF(Limit_Deviation_Detail!F132="","",Limit_Deviation_Detail!F132)</f>
        <v/>
      </c>
      <c r="AV110" s="263" t="str">
        <f t="shared" si="38"/>
        <v/>
      </c>
      <c r="AW110" s="264" t="str">
        <f>IF(COUNTIF(AV$2:AV110,AV110)=1,AV110,"")</f>
        <v/>
      </c>
      <c r="AX110" s="263" t="str">
        <f t="shared" si="30"/>
        <v/>
      </c>
      <c r="AY110" s="263" t="str">
        <f t="shared" si="31"/>
        <v/>
      </c>
      <c r="AZ110" s="263" t="str">
        <f t="shared" si="32"/>
        <v/>
      </c>
      <c r="BA110" s="254" t="str">
        <f t="shared" si="39"/>
        <v/>
      </c>
      <c r="BB110" s="162"/>
      <c r="BC110" s="259" t="str">
        <f>+IF(BI110="","",MAX(BC$1:BC109)+1)</f>
        <v/>
      </c>
      <c r="BD110" s="241" t="str">
        <f>IF(CMS_Identification!B132="","",CMS_Identification!B132)</f>
        <v/>
      </c>
      <c r="BE110" s="241" t="str">
        <f>IF(CMS_Identification!C132="","",CMS_Identification!C132)</f>
        <v/>
      </c>
      <c r="BF110" s="241" t="str">
        <f>IF(CMS_Identification!E132="","",CMS_Identification!E132)</f>
        <v/>
      </c>
      <c r="BG110" s="241" t="str">
        <f>IF(Affected_Source!AL132="","",Affected_Source!AL132)</f>
        <v/>
      </c>
      <c r="BH110" s="241" t="str">
        <f t="shared" si="40"/>
        <v/>
      </c>
      <c r="BI110" s="244" t="str">
        <f>IF(COUNTIF(BH$2:BH110,BH110)=1,BH110,"")</f>
        <v/>
      </c>
      <c r="BJ110" s="241" t="str">
        <f t="shared" si="41"/>
        <v xml:space="preserve">  </v>
      </c>
      <c r="BK110" s="241" t="str">
        <f t="shared" si="42"/>
        <v/>
      </c>
      <c r="BL110" s="241" t="str">
        <f t="shared" si="43"/>
        <v/>
      </c>
      <c r="BM110" s="241" t="str">
        <f t="shared" si="44"/>
        <v/>
      </c>
    </row>
    <row r="111" spans="1:65" ht="16.5" x14ac:dyDescent="0.45">
      <c r="A111" s="255" t="str">
        <f>+IF(D111="","",MAX(A$1:A110)+1)</f>
        <v/>
      </c>
      <c r="B111" s="242" t="str">
        <f>IF(Affected_Source!C133="","",Affected_Source!C133)</f>
        <v/>
      </c>
      <c r="C111" s="245" t="str">
        <f t="shared" si="23"/>
        <v/>
      </c>
      <c r="D111" s="245" t="str">
        <f>IF(COUNTIF(B$2:B111,B111)=1,B111,"")</f>
        <v/>
      </c>
      <c r="E111" s="162" t="str">
        <f>IF(Affected_Source!D133="","",Affected_Source!D133)</f>
        <v/>
      </c>
      <c r="F111" s="162"/>
      <c r="G111" s="162"/>
      <c r="H111" s="162"/>
      <c r="I111" s="162"/>
      <c r="J111" s="162"/>
      <c r="K111" s="162"/>
      <c r="L111" s="162"/>
      <c r="M111" s="162"/>
      <c r="N111" s="162"/>
      <c r="O111" s="162"/>
      <c r="P111" s="162"/>
      <c r="Q111" s="162"/>
      <c r="R111" s="269"/>
      <c r="S111" s="162"/>
      <c r="T111" s="255" t="str">
        <f>+IF(Y111="","",MAX(T$1:T110)+1)</f>
        <v/>
      </c>
      <c r="U111" s="241" t="str">
        <f>IF(Affected_Source!B133="","",Affected_Source!B133)</f>
        <v/>
      </c>
      <c r="V111" s="241" t="str">
        <f>IF(Affected_Source!D133="","",Affected_Source!D133)</f>
        <v/>
      </c>
      <c r="W111" s="241" t="str">
        <f>IF(Affected_Source!E133="","",Affected_Source!E133)</f>
        <v/>
      </c>
      <c r="X111" s="241" t="str">
        <f t="shared" si="24"/>
        <v/>
      </c>
      <c r="Y111" s="244" t="str">
        <f>IF(COUNTIF(X$2:X111,X111)=1,X111,"")</f>
        <v/>
      </c>
      <c r="Z111" s="241" t="str">
        <f t="shared" si="34"/>
        <v xml:space="preserve"> </v>
      </c>
      <c r="AA111" s="255" t="str">
        <f t="shared" si="25"/>
        <v/>
      </c>
      <c r="AB111" s="255" t="str">
        <f t="shared" si="26"/>
        <v/>
      </c>
      <c r="AC111" s="241" t="str">
        <f t="shared" si="35"/>
        <v/>
      </c>
      <c r="AD111" s="248"/>
      <c r="AE111" s="257" t="str">
        <f>+IF(AJ111="","",MAX(AE$1:AE110)+1)</f>
        <v/>
      </c>
      <c r="AF111" s="257" t="str">
        <f>IF(CMS_Inoperative_OoC!B133="","",CMS_Inoperative_OoC!B133)</f>
        <v/>
      </c>
      <c r="AG111" s="257" t="str">
        <f>IF(CMS_Inoperative_OoC!C133="","",CMS_Inoperative_OoC!C133)</f>
        <v/>
      </c>
      <c r="AH111" s="257" t="str">
        <f>IF(CMS_Inoperative_OoC!D133="","",CMS_Inoperative_OoC!D133)</f>
        <v/>
      </c>
      <c r="AI111" s="257" t="str">
        <f t="shared" si="36"/>
        <v/>
      </c>
      <c r="AJ111" s="258" t="str">
        <f>IF(COUNTIF(AI$2:AI111,AI111)=1,AI111,"")</f>
        <v/>
      </c>
      <c r="AK111" s="257" t="str">
        <f t="shared" si="27"/>
        <v/>
      </c>
      <c r="AL111" s="257" t="str">
        <f t="shared" si="28"/>
        <v/>
      </c>
      <c r="AM111" s="257" t="str">
        <f t="shared" si="29"/>
        <v/>
      </c>
      <c r="AN111" s="251" t="str">
        <f t="shared" si="37"/>
        <v/>
      </c>
      <c r="AO111" s="162"/>
      <c r="AP111" s="162"/>
      <c r="AQ111" s="162"/>
      <c r="AR111" s="257" t="str">
        <f>+IF(AW111="","",MAX(AR$1:AR110)+1)</f>
        <v/>
      </c>
      <c r="AS111" s="257" t="str">
        <f>IF(Limit_Deviation_Detail!B133="","",Limit_Deviation_Detail!B133)</f>
        <v/>
      </c>
      <c r="AT111" s="257" t="str">
        <f>IF(Limit_Deviation_Detail!C133="","",Limit_Deviation_Detail!C133)</f>
        <v/>
      </c>
      <c r="AU111" s="252" t="str">
        <f>IF(Limit_Deviation_Detail!F133="","",Limit_Deviation_Detail!F133)</f>
        <v/>
      </c>
      <c r="AV111" s="257" t="str">
        <f t="shared" si="38"/>
        <v/>
      </c>
      <c r="AW111" s="258" t="str">
        <f>IF(COUNTIF(AV$2:AV111,AV111)=1,AV111,"")</f>
        <v/>
      </c>
      <c r="AX111" s="257" t="str">
        <f t="shared" si="30"/>
        <v/>
      </c>
      <c r="AY111" s="257" t="str">
        <f t="shared" si="31"/>
        <v/>
      </c>
      <c r="AZ111" s="257" t="str">
        <f t="shared" si="32"/>
        <v/>
      </c>
      <c r="BA111" s="254" t="str">
        <f t="shared" si="39"/>
        <v/>
      </c>
      <c r="BB111" s="162"/>
      <c r="BC111" s="255" t="str">
        <f>+IF(BI111="","",MAX(BC$1:BC110)+1)</f>
        <v/>
      </c>
      <c r="BD111" s="241" t="str">
        <f>IF(CMS_Identification!B133="","",CMS_Identification!B133)</f>
        <v/>
      </c>
      <c r="BE111" s="241" t="str">
        <f>IF(CMS_Identification!C133="","",CMS_Identification!C133)</f>
        <v/>
      </c>
      <c r="BF111" s="241" t="str">
        <f>IF(CMS_Identification!E133="","",CMS_Identification!E133)</f>
        <v/>
      </c>
      <c r="BG111" s="241" t="str">
        <f>IF(Affected_Source!AL133="","",Affected_Source!AL133)</f>
        <v/>
      </c>
      <c r="BH111" s="241" t="str">
        <f t="shared" si="40"/>
        <v/>
      </c>
      <c r="BI111" s="244" t="str">
        <f>IF(COUNTIF(BH$2:BH111,BH111)=1,BH111,"")</f>
        <v/>
      </c>
      <c r="BJ111" s="241" t="str">
        <f t="shared" si="41"/>
        <v xml:space="preserve">  </v>
      </c>
      <c r="BK111" s="241" t="str">
        <f t="shared" si="42"/>
        <v/>
      </c>
      <c r="BL111" s="241" t="str">
        <f t="shared" si="43"/>
        <v/>
      </c>
      <c r="BM111" s="241" t="str">
        <f t="shared" si="44"/>
        <v/>
      </c>
    </row>
    <row r="112" spans="1:65" ht="16.5" x14ac:dyDescent="0.45">
      <c r="A112" s="259" t="str">
        <f>+IF(D112="","",MAX(A$1:A111)+1)</f>
        <v/>
      </c>
      <c r="B112" s="242" t="str">
        <f>IF(Affected_Source!C134="","",Affected_Source!C134)</f>
        <v/>
      </c>
      <c r="C112" s="260" t="str">
        <f t="shared" si="23"/>
        <v/>
      </c>
      <c r="D112" s="260" t="str">
        <f>IF(COUNTIF(B$2:B112,B112)=1,B112,"")</f>
        <v/>
      </c>
      <c r="E112" s="162" t="str">
        <f>IF(Affected_Source!D134="","",Affected_Source!D134)</f>
        <v/>
      </c>
      <c r="F112" s="162"/>
      <c r="G112" s="162"/>
      <c r="H112" s="162"/>
      <c r="I112" s="162"/>
      <c r="J112" s="162"/>
      <c r="K112" s="162"/>
      <c r="L112" s="162"/>
      <c r="M112" s="162"/>
      <c r="N112" s="162"/>
      <c r="O112" s="162"/>
      <c r="P112" s="162"/>
      <c r="Q112" s="162"/>
      <c r="R112" s="269"/>
      <c r="S112" s="162"/>
      <c r="T112" s="259" t="str">
        <f>+IF(Y112="","",MAX(T$1:T111)+1)</f>
        <v/>
      </c>
      <c r="U112" s="241" t="str">
        <f>IF(Affected_Source!B134="","",Affected_Source!B134)</f>
        <v/>
      </c>
      <c r="V112" s="241" t="str">
        <f>IF(Affected_Source!D134="","",Affected_Source!D134)</f>
        <v/>
      </c>
      <c r="W112" s="241" t="str">
        <f>IF(Affected_Source!E134="","",Affected_Source!E134)</f>
        <v/>
      </c>
      <c r="X112" s="241" t="str">
        <f t="shared" si="24"/>
        <v/>
      </c>
      <c r="Y112" s="244" t="str">
        <f>IF(COUNTIF(X$2:X112,X112)=1,X112,"")</f>
        <v/>
      </c>
      <c r="Z112" s="241" t="str">
        <f t="shared" si="34"/>
        <v xml:space="preserve"> </v>
      </c>
      <c r="AA112" s="259" t="str">
        <f t="shared" si="25"/>
        <v/>
      </c>
      <c r="AB112" s="259" t="str">
        <f t="shared" si="26"/>
        <v/>
      </c>
      <c r="AC112" s="241" t="str">
        <f t="shared" si="35"/>
        <v/>
      </c>
      <c r="AD112" s="248"/>
      <c r="AE112" s="261" t="str">
        <f>+IF(AJ112="","",MAX(AE$1:AE111)+1)</f>
        <v/>
      </c>
      <c r="AF112" s="261" t="str">
        <f>IF(CMS_Inoperative_OoC!B134="","",CMS_Inoperative_OoC!B134)</f>
        <v/>
      </c>
      <c r="AG112" s="261" t="str">
        <f>IF(CMS_Inoperative_OoC!C134="","",CMS_Inoperative_OoC!C134)</f>
        <v/>
      </c>
      <c r="AH112" s="261" t="str">
        <f>IF(CMS_Inoperative_OoC!D134="","",CMS_Inoperative_OoC!D134)</f>
        <v/>
      </c>
      <c r="AI112" s="261" t="str">
        <f t="shared" si="36"/>
        <v/>
      </c>
      <c r="AJ112" s="262" t="str">
        <f>IF(COUNTIF(AI$2:AI112,AI112)=1,AI112,"")</f>
        <v/>
      </c>
      <c r="AK112" s="261" t="str">
        <f t="shared" si="27"/>
        <v/>
      </c>
      <c r="AL112" s="261" t="str">
        <f t="shared" si="28"/>
        <v/>
      </c>
      <c r="AM112" s="261" t="str">
        <f t="shared" si="29"/>
        <v/>
      </c>
      <c r="AN112" s="251" t="str">
        <f t="shared" si="37"/>
        <v/>
      </c>
      <c r="AO112" s="162"/>
      <c r="AP112" s="162"/>
      <c r="AQ112" s="162"/>
      <c r="AR112" s="263" t="str">
        <f>+IF(AW112="","",MAX(AR$1:AR111)+1)</f>
        <v/>
      </c>
      <c r="AS112" s="263" t="str">
        <f>IF(Limit_Deviation_Detail!B134="","",Limit_Deviation_Detail!B134)</f>
        <v/>
      </c>
      <c r="AT112" s="263" t="str">
        <f>IF(Limit_Deviation_Detail!C134="","",Limit_Deviation_Detail!C134)</f>
        <v/>
      </c>
      <c r="AU112" s="252" t="str">
        <f>IF(Limit_Deviation_Detail!F134="","",Limit_Deviation_Detail!F134)</f>
        <v/>
      </c>
      <c r="AV112" s="263" t="str">
        <f t="shared" si="38"/>
        <v/>
      </c>
      <c r="AW112" s="264" t="str">
        <f>IF(COUNTIF(AV$2:AV112,AV112)=1,AV112,"")</f>
        <v/>
      </c>
      <c r="AX112" s="263" t="str">
        <f t="shared" si="30"/>
        <v/>
      </c>
      <c r="AY112" s="263" t="str">
        <f t="shared" si="31"/>
        <v/>
      </c>
      <c r="AZ112" s="263" t="str">
        <f t="shared" si="32"/>
        <v/>
      </c>
      <c r="BA112" s="254" t="str">
        <f t="shared" si="39"/>
        <v/>
      </c>
      <c r="BB112" s="162"/>
      <c r="BC112" s="259" t="str">
        <f>+IF(BI112="","",MAX(BC$1:BC111)+1)</f>
        <v/>
      </c>
      <c r="BD112" s="241" t="str">
        <f>IF(CMS_Identification!B134="","",CMS_Identification!B134)</f>
        <v/>
      </c>
      <c r="BE112" s="241" t="str">
        <f>IF(CMS_Identification!C134="","",CMS_Identification!C134)</f>
        <v/>
      </c>
      <c r="BF112" s="241" t="str">
        <f>IF(CMS_Identification!E134="","",CMS_Identification!E134)</f>
        <v/>
      </c>
      <c r="BG112" s="241" t="str">
        <f>IF(Affected_Source!AL134="","",Affected_Source!AL134)</f>
        <v/>
      </c>
      <c r="BH112" s="241" t="str">
        <f t="shared" si="40"/>
        <v/>
      </c>
      <c r="BI112" s="244" t="str">
        <f>IF(COUNTIF(BH$2:BH112,BH112)=1,BH112,"")</f>
        <v/>
      </c>
      <c r="BJ112" s="241" t="str">
        <f t="shared" si="41"/>
        <v xml:space="preserve">  </v>
      </c>
      <c r="BK112" s="241" t="str">
        <f t="shared" si="42"/>
        <v/>
      </c>
      <c r="BL112" s="241" t="str">
        <f t="shared" si="43"/>
        <v/>
      </c>
      <c r="BM112" s="241" t="str">
        <f t="shared" si="44"/>
        <v/>
      </c>
    </row>
    <row r="113" spans="1:65" ht="16.5" x14ac:dyDescent="0.45">
      <c r="A113" s="255" t="str">
        <f>+IF(D113="","",MAX(A$1:A112)+1)</f>
        <v/>
      </c>
      <c r="B113" s="242" t="str">
        <f>IF(Affected_Source!C135="","",Affected_Source!C135)</f>
        <v/>
      </c>
      <c r="C113" s="245" t="str">
        <f t="shared" si="23"/>
        <v/>
      </c>
      <c r="D113" s="245" t="str">
        <f>IF(COUNTIF(B$2:B113,B113)=1,B113,"")</f>
        <v/>
      </c>
      <c r="E113" s="162" t="str">
        <f>IF(Affected_Source!D135="","",Affected_Source!D135)</f>
        <v/>
      </c>
      <c r="F113" s="162"/>
      <c r="G113" s="162"/>
      <c r="H113" s="162"/>
      <c r="I113" s="162"/>
      <c r="J113" s="162"/>
      <c r="K113" s="162"/>
      <c r="L113" s="162"/>
      <c r="M113" s="162"/>
      <c r="N113" s="162"/>
      <c r="O113" s="162"/>
      <c r="P113" s="162"/>
      <c r="Q113" s="162"/>
      <c r="R113" s="269"/>
      <c r="S113" s="162"/>
      <c r="T113" s="255" t="str">
        <f>+IF(Y113="","",MAX(T$1:T112)+1)</f>
        <v/>
      </c>
      <c r="U113" s="241" t="str">
        <f>IF(Affected_Source!B135="","",Affected_Source!B135)</f>
        <v/>
      </c>
      <c r="V113" s="241" t="str">
        <f>IF(Affected_Source!D135="","",Affected_Source!D135)</f>
        <v/>
      </c>
      <c r="W113" s="241" t="str">
        <f>IF(Affected_Source!E135="","",Affected_Source!E135)</f>
        <v/>
      </c>
      <c r="X113" s="241" t="str">
        <f t="shared" si="24"/>
        <v/>
      </c>
      <c r="Y113" s="244" t="str">
        <f>IF(COUNTIF(X$2:X113,X113)=1,X113,"")</f>
        <v/>
      </c>
      <c r="Z113" s="241" t="str">
        <f t="shared" si="34"/>
        <v xml:space="preserve"> </v>
      </c>
      <c r="AA113" s="255" t="str">
        <f t="shared" si="25"/>
        <v/>
      </c>
      <c r="AB113" s="255" t="str">
        <f t="shared" si="26"/>
        <v/>
      </c>
      <c r="AC113" s="241" t="str">
        <f t="shared" si="35"/>
        <v/>
      </c>
      <c r="AD113" s="248"/>
      <c r="AE113" s="257" t="str">
        <f>+IF(AJ113="","",MAX(AE$1:AE112)+1)</f>
        <v/>
      </c>
      <c r="AF113" s="257" t="str">
        <f>IF(CMS_Inoperative_OoC!B135="","",CMS_Inoperative_OoC!B135)</f>
        <v/>
      </c>
      <c r="AG113" s="257" t="str">
        <f>IF(CMS_Inoperative_OoC!C135="","",CMS_Inoperative_OoC!C135)</f>
        <v/>
      </c>
      <c r="AH113" s="257" t="str">
        <f>IF(CMS_Inoperative_OoC!D135="","",CMS_Inoperative_OoC!D135)</f>
        <v/>
      </c>
      <c r="AI113" s="257" t="str">
        <f t="shared" si="36"/>
        <v/>
      </c>
      <c r="AJ113" s="258" t="str">
        <f>IF(COUNTIF(AI$2:AI113,AI113)=1,AI113,"")</f>
        <v/>
      </c>
      <c r="AK113" s="257" t="str">
        <f t="shared" si="27"/>
        <v/>
      </c>
      <c r="AL113" s="257" t="str">
        <f t="shared" si="28"/>
        <v/>
      </c>
      <c r="AM113" s="257" t="str">
        <f t="shared" si="29"/>
        <v/>
      </c>
      <c r="AN113" s="251" t="str">
        <f t="shared" si="37"/>
        <v/>
      </c>
      <c r="AO113" s="162"/>
      <c r="AP113" s="162"/>
      <c r="AQ113" s="162"/>
      <c r="AR113" s="257" t="str">
        <f>+IF(AW113="","",MAX(AR$1:AR112)+1)</f>
        <v/>
      </c>
      <c r="AS113" s="257" t="str">
        <f>IF(Limit_Deviation_Detail!B135="","",Limit_Deviation_Detail!B135)</f>
        <v/>
      </c>
      <c r="AT113" s="257" t="str">
        <f>IF(Limit_Deviation_Detail!C135="","",Limit_Deviation_Detail!C135)</f>
        <v/>
      </c>
      <c r="AU113" s="252" t="str">
        <f>IF(Limit_Deviation_Detail!F135="","",Limit_Deviation_Detail!F135)</f>
        <v/>
      </c>
      <c r="AV113" s="257" t="str">
        <f t="shared" si="38"/>
        <v/>
      </c>
      <c r="AW113" s="258" t="str">
        <f>IF(COUNTIF(AV$2:AV113,AV113)=1,AV113,"")</f>
        <v/>
      </c>
      <c r="AX113" s="257" t="str">
        <f t="shared" si="30"/>
        <v/>
      </c>
      <c r="AY113" s="257" t="str">
        <f t="shared" si="31"/>
        <v/>
      </c>
      <c r="AZ113" s="257" t="str">
        <f t="shared" si="32"/>
        <v/>
      </c>
      <c r="BA113" s="254" t="str">
        <f t="shared" si="39"/>
        <v/>
      </c>
      <c r="BB113" s="162"/>
      <c r="BC113" s="255" t="str">
        <f>+IF(BI113="","",MAX(BC$1:BC112)+1)</f>
        <v/>
      </c>
      <c r="BD113" s="241" t="str">
        <f>IF(CMS_Identification!B135="","",CMS_Identification!B135)</f>
        <v/>
      </c>
      <c r="BE113" s="241" t="str">
        <f>IF(CMS_Identification!C135="","",CMS_Identification!C135)</f>
        <v/>
      </c>
      <c r="BF113" s="241" t="str">
        <f>IF(CMS_Identification!E135="","",CMS_Identification!E135)</f>
        <v/>
      </c>
      <c r="BG113" s="241" t="str">
        <f>IF(Affected_Source!AL135="","",Affected_Source!AL135)</f>
        <v/>
      </c>
      <c r="BH113" s="241" t="str">
        <f t="shared" si="40"/>
        <v/>
      </c>
      <c r="BI113" s="244" t="str">
        <f>IF(COUNTIF(BH$2:BH113,BH113)=1,BH113,"")</f>
        <v/>
      </c>
      <c r="BJ113" s="241" t="str">
        <f t="shared" si="41"/>
        <v xml:space="preserve">  </v>
      </c>
      <c r="BK113" s="241" t="str">
        <f t="shared" si="42"/>
        <v/>
      </c>
      <c r="BL113" s="241" t="str">
        <f t="shared" si="43"/>
        <v/>
      </c>
      <c r="BM113" s="241" t="str">
        <f t="shared" si="44"/>
        <v/>
      </c>
    </row>
    <row r="114" spans="1:65" ht="16.5" x14ac:dyDescent="0.45">
      <c r="A114" s="259" t="str">
        <f>+IF(D114="","",MAX(A$1:A113)+1)</f>
        <v/>
      </c>
      <c r="B114" s="242" t="str">
        <f>IF(Affected_Source!C136="","",Affected_Source!C136)</f>
        <v/>
      </c>
      <c r="C114" s="260" t="str">
        <f t="shared" si="23"/>
        <v/>
      </c>
      <c r="D114" s="260" t="str">
        <f>IF(COUNTIF(B$2:B114,B114)=1,B114,"")</f>
        <v/>
      </c>
      <c r="E114" s="162" t="str">
        <f>IF(Affected_Source!D136="","",Affected_Source!D136)</f>
        <v/>
      </c>
      <c r="F114" s="162"/>
      <c r="G114" s="162"/>
      <c r="H114" s="162"/>
      <c r="I114" s="162"/>
      <c r="J114" s="162"/>
      <c r="K114" s="162"/>
      <c r="L114" s="162"/>
      <c r="M114" s="162"/>
      <c r="N114" s="162"/>
      <c r="O114" s="162"/>
      <c r="P114" s="162"/>
      <c r="Q114" s="162"/>
      <c r="R114" s="269"/>
      <c r="S114" s="162"/>
      <c r="T114" s="259" t="str">
        <f>+IF(Y114="","",MAX(T$1:T113)+1)</f>
        <v/>
      </c>
      <c r="U114" s="241" t="str">
        <f>IF(Affected_Source!B136="","",Affected_Source!B136)</f>
        <v/>
      </c>
      <c r="V114" s="241" t="str">
        <f>IF(Affected_Source!D136="","",Affected_Source!D136)</f>
        <v/>
      </c>
      <c r="W114" s="241" t="str">
        <f>IF(Affected_Source!E136="","",Affected_Source!E136)</f>
        <v/>
      </c>
      <c r="X114" s="241" t="str">
        <f t="shared" si="24"/>
        <v/>
      </c>
      <c r="Y114" s="244" t="str">
        <f>IF(COUNTIF(X$2:X114,X114)=1,X114,"")</f>
        <v/>
      </c>
      <c r="Z114" s="241" t="str">
        <f t="shared" si="34"/>
        <v xml:space="preserve"> </v>
      </c>
      <c r="AA114" s="259" t="str">
        <f t="shared" si="25"/>
        <v/>
      </c>
      <c r="AB114" s="259" t="str">
        <f t="shared" si="26"/>
        <v/>
      </c>
      <c r="AC114" s="241" t="str">
        <f t="shared" si="35"/>
        <v/>
      </c>
      <c r="AD114" s="248"/>
      <c r="AE114" s="261" t="str">
        <f>+IF(AJ114="","",MAX(AE$1:AE113)+1)</f>
        <v/>
      </c>
      <c r="AF114" s="261" t="str">
        <f>IF(CMS_Inoperative_OoC!B136="","",CMS_Inoperative_OoC!B136)</f>
        <v/>
      </c>
      <c r="AG114" s="261" t="str">
        <f>IF(CMS_Inoperative_OoC!C136="","",CMS_Inoperative_OoC!C136)</f>
        <v/>
      </c>
      <c r="AH114" s="261" t="str">
        <f>IF(CMS_Inoperative_OoC!D136="","",CMS_Inoperative_OoC!D136)</f>
        <v/>
      </c>
      <c r="AI114" s="261" t="str">
        <f t="shared" si="36"/>
        <v/>
      </c>
      <c r="AJ114" s="262" t="str">
        <f>IF(COUNTIF(AI$2:AI114,AI114)=1,AI114,"")</f>
        <v/>
      </c>
      <c r="AK114" s="261" t="str">
        <f t="shared" si="27"/>
        <v/>
      </c>
      <c r="AL114" s="261" t="str">
        <f t="shared" si="28"/>
        <v/>
      </c>
      <c r="AM114" s="261" t="str">
        <f t="shared" si="29"/>
        <v/>
      </c>
      <c r="AN114" s="251" t="str">
        <f t="shared" si="37"/>
        <v/>
      </c>
      <c r="AO114" s="162"/>
      <c r="AP114" s="162"/>
      <c r="AQ114" s="162"/>
      <c r="AR114" s="263" t="str">
        <f>+IF(AW114="","",MAX(AR$1:AR113)+1)</f>
        <v/>
      </c>
      <c r="AS114" s="263" t="str">
        <f>IF(Limit_Deviation_Detail!B136="","",Limit_Deviation_Detail!B136)</f>
        <v/>
      </c>
      <c r="AT114" s="263" t="str">
        <f>IF(Limit_Deviation_Detail!C136="","",Limit_Deviation_Detail!C136)</f>
        <v/>
      </c>
      <c r="AU114" s="252" t="str">
        <f>IF(Limit_Deviation_Detail!F136="","",Limit_Deviation_Detail!F136)</f>
        <v/>
      </c>
      <c r="AV114" s="263" t="str">
        <f t="shared" si="38"/>
        <v/>
      </c>
      <c r="AW114" s="264" t="str">
        <f>IF(COUNTIF(AV$2:AV114,AV114)=1,AV114,"")</f>
        <v/>
      </c>
      <c r="AX114" s="263" t="str">
        <f t="shared" si="30"/>
        <v/>
      </c>
      <c r="AY114" s="263" t="str">
        <f t="shared" si="31"/>
        <v/>
      </c>
      <c r="AZ114" s="263" t="str">
        <f t="shared" si="32"/>
        <v/>
      </c>
      <c r="BA114" s="254" t="str">
        <f t="shared" si="39"/>
        <v/>
      </c>
      <c r="BB114" s="162"/>
      <c r="BC114" s="259" t="str">
        <f>+IF(BI114="","",MAX(BC$1:BC113)+1)</f>
        <v/>
      </c>
      <c r="BD114" s="241" t="str">
        <f>IF(CMS_Identification!B136="","",CMS_Identification!B136)</f>
        <v/>
      </c>
      <c r="BE114" s="241" t="str">
        <f>IF(CMS_Identification!C136="","",CMS_Identification!C136)</f>
        <v/>
      </c>
      <c r="BF114" s="241" t="str">
        <f>IF(CMS_Identification!E136="","",CMS_Identification!E136)</f>
        <v/>
      </c>
      <c r="BG114" s="241" t="str">
        <f>IF(Affected_Source!AL136="","",Affected_Source!AL136)</f>
        <v/>
      </c>
      <c r="BH114" s="241" t="str">
        <f t="shared" si="40"/>
        <v/>
      </c>
      <c r="BI114" s="244" t="str">
        <f>IF(COUNTIF(BH$2:BH114,BH114)=1,BH114,"")</f>
        <v/>
      </c>
      <c r="BJ114" s="241" t="str">
        <f t="shared" si="41"/>
        <v xml:space="preserve">  </v>
      </c>
      <c r="BK114" s="241" t="str">
        <f t="shared" si="42"/>
        <v/>
      </c>
      <c r="BL114" s="241" t="str">
        <f t="shared" si="43"/>
        <v/>
      </c>
      <c r="BM114" s="241" t="str">
        <f t="shared" si="44"/>
        <v/>
      </c>
    </row>
    <row r="115" spans="1:65" ht="16.5" x14ac:dyDescent="0.45">
      <c r="A115" s="255" t="str">
        <f>+IF(D115="","",MAX(A$1:A114)+1)</f>
        <v/>
      </c>
      <c r="B115" s="242" t="str">
        <f>IF(Affected_Source!C137="","",Affected_Source!C137)</f>
        <v/>
      </c>
      <c r="C115" s="245" t="str">
        <f t="shared" si="23"/>
        <v/>
      </c>
      <c r="D115" s="245" t="str">
        <f>IF(COUNTIF(B$2:B115,B115)=1,B115,"")</f>
        <v/>
      </c>
      <c r="E115" s="162" t="str">
        <f>IF(Affected_Source!D137="","",Affected_Source!D137)</f>
        <v/>
      </c>
      <c r="F115" s="162"/>
      <c r="G115" s="162"/>
      <c r="H115" s="162"/>
      <c r="I115" s="162"/>
      <c r="J115" s="162"/>
      <c r="K115" s="162"/>
      <c r="L115" s="162"/>
      <c r="M115" s="162"/>
      <c r="N115" s="162"/>
      <c r="O115" s="162"/>
      <c r="P115" s="162"/>
      <c r="Q115" s="162"/>
      <c r="R115" s="269"/>
      <c r="S115" s="162"/>
      <c r="T115" s="255" t="str">
        <f>+IF(Y115="","",MAX(T$1:T114)+1)</f>
        <v/>
      </c>
      <c r="U115" s="241" t="str">
        <f>IF(Affected_Source!B137="","",Affected_Source!B137)</f>
        <v/>
      </c>
      <c r="V115" s="241" t="str">
        <f>IF(Affected_Source!D137="","",Affected_Source!D137)</f>
        <v/>
      </c>
      <c r="W115" s="241" t="str">
        <f>IF(Affected_Source!E137="","",Affected_Source!E137)</f>
        <v/>
      </c>
      <c r="X115" s="241" t="str">
        <f t="shared" si="24"/>
        <v/>
      </c>
      <c r="Y115" s="244" t="str">
        <f>IF(COUNTIF(X$2:X115,X115)=1,X115,"")</f>
        <v/>
      </c>
      <c r="Z115" s="241" t="str">
        <f t="shared" si="34"/>
        <v xml:space="preserve"> </v>
      </c>
      <c r="AA115" s="255" t="str">
        <f t="shared" si="25"/>
        <v/>
      </c>
      <c r="AB115" s="255" t="str">
        <f t="shared" si="26"/>
        <v/>
      </c>
      <c r="AC115" s="241" t="str">
        <f t="shared" si="35"/>
        <v/>
      </c>
      <c r="AD115" s="248"/>
      <c r="AE115" s="257" t="str">
        <f>+IF(AJ115="","",MAX(AE$1:AE114)+1)</f>
        <v/>
      </c>
      <c r="AF115" s="257" t="str">
        <f>IF(CMS_Inoperative_OoC!B137="","",CMS_Inoperative_OoC!B137)</f>
        <v/>
      </c>
      <c r="AG115" s="257" t="str">
        <f>IF(CMS_Inoperative_OoC!C137="","",CMS_Inoperative_OoC!C137)</f>
        <v/>
      </c>
      <c r="AH115" s="257" t="str">
        <f>IF(CMS_Inoperative_OoC!D137="","",CMS_Inoperative_OoC!D137)</f>
        <v/>
      </c>
      <c r="AI115" s="257" t="str">
        <f t="shared" si="36"/>
        <v/>
      </c>
      <c r="AJ115" s="258" t="str">
        <f>IF(COUNTIF(AI$2:AI115,AI115)=1,AI115,"")</f>
        <v/>
      </c>
      <c r="AK115" s="257" t="str">
        <f t="shared" si="27"/>
        <v/>
      </c>
      <c r="AL115" s="257" t="str">
        <f t="shared" si="28"/>
        <v/>
      </c>
      <c r="AM115" s="257" t="str">
        <f t="shared" si="29"/>
        <v/>
      </c>
      <c r="AN115" s="251" t="str">
        <f t="shared" si="37"/>
        <v/>
      </c>
      <c r="AO115" s="162"/>
      <c r="AP115" s="162"/>
      <c r="AQ115" s="162"/>
      <c r="AR115" s="257" t="str">
        <f>+IF(AW115="","",MAX(AR$1:AR114)+1)</f>
        <v/>
      </c>
      <c r="AS115" s="257" t="str">
        <f>IF(Limit_Deviation_Detail!B137="","",Limit_Deviation_Detail!B137)</f>
        <v/>
      </c>
      <c r="AT115" s="257" t="str">
        <f>IF(Limit_Deviation_Detail!C137="","",Limit_Deviation_Detail!C137)</f>
        <v/>
      </c>
      <c r="AU115" s="252" t="str">
        <f>IF(Limit_Deviation_Detail!F137="","",Limit_Deviation_Detail!F137)</f>
        <v/>
      </c>
      <c r="AV115" s="257" t="str">
        <f t="shared" si="38"/>
        <v/>
      </c>
      <c r="AW115" s="258" t="str">
        <f>IF(COUNTIF(AV$2:AV115,AV115)=1,AV115,"")</f>
        <v/>
      </c>
      <c r="AX115" s="257" t="str">
        <f t="shared" si="30"/>
        <v/>
      </c>
      <c r="AY115" s="257" t="str">
        <f t="shared" si="31"/>
        <v/>
      </c>
      <c r="AZ115" s="257" t="str">
        <f t="shared" si="32"/>
        <v/>
      </c>
      <c r="BA115" s="254" t="str">
        <f t="shared" si="39"/>
        <v/>
      </c>
      <c r="BB115" s="162"/>
      <c r="BC115" s="255" t="str">
        <f>+IF(BI115="","",MAX(BC$1:BC114)+1)</f>
        <v/>
      </c>
      <c r="BD115" s="241" t="str">
        <f>IF(CMS_Identification!B137="","",CMS_Identification!B137)</f>
        <v/>
      </c>
      <c r="BE115" s="241" t="str">
        <f>IF(CMS_Identification!C137="","",CMS_Identification!C137)</f>
        <v/>
      </c>
      <c r="BF115" s="241" t="str">
        <f>IF(CMS_Identification!E137="","",CMS_Identification!E137)</f>
        <v/>
      </c>
      <c r="BG115" s="241" t="str">
        <f>IF(Affected_Source!AL137="","",Affected_Source!AL137)</f>
        <v/>
      </c>
      <c r="BH115" s="241" t="str">
        <f t="shared" si="40"/>
        <v/>
      </c>
      <c r="BI115" s="244" t="str">
        <f>IF(COUNTIF(BH$2:BH115,BH115)=1,BH115,"")</f>
        <v/>
      </c>
      <c r="BJ115" s="241" t="str">
        <f t="shared" si="41"/>
        <v xml:space="preserve">  </v>
      </c>
      <c r="BK115" s="241" t="str">
        <f t="shared" si="42"/>
        <v/>
      </c>
      <c r="BL115" s="241" t="str">
        <f t="shared" si="43"/>
        <v/>
      </c>
      <c r="BM115" s="241" t="str">
        <f t="shared" si="44"/>
        <v/>
      </c>
    </row>
    <row r="116" spans="1:65" ht="16.5" x14ac:dyDescent="0.45">
      <c r="A116" s="259" t="str">
        <f>+IF(D116="","",MAX(A$1:A115)+1)</f>
        <v/>
      </c>
      <c r="B116" s="242" t="str">
        <f>IF(Affected_Source!C138="","",Affected_Source!C138)</f>
        <v/>
      </c>
      <c r="C116" s="260" t="str">
        <f t="shared" si="23"/>
        <v/>
      </c>
      <c r="D116" s="260" t="str">
        <f>IF(COUNTIF(B$2:B116,B116)=1,B116,"")</f>
        <v/>
      </c>
      <c r="E116" s="162" t="str">
        <f>IF(Affected_Source!D138="","",Affected_Source!D138)</f>
        <v/>
      </c>
      <c r="F116" s="162"/>
      <c r="G116" s="162"/>
      <c r="H116" s="162"/>
      <c r="I116" s="162"/>
      <c r="J116" s="162"/>
      <c r="K116" s="162"/>
      <c r="L116" s="162"/>
      <c r="M116" s="162"/>
      <c r="N116" s="162"/>
      <c r="O116" s="162"/>
      <c r="P116" s="162"/>
      <c r="Q116" s="162"/>
      <c r="R116" s="269"/>
      <c r="S116" s="162"/>
      <c r="T116" s="259" t="str">
        <f>+IF(Y116="","",MAX(T$1:T115)+1)</f>
        <v/>
      </c>
      <c r="U116" s="241" t="str">
        <f>IF(Affected_Source!B138="","",Affected_Source!B138)</f>
        <v/>
      </c>
      <c r="V116" s="241" t="str">
        <f>IF(Affected_Source!D138="","",Affected_Source!D138)</f>
        <v/>
      </c>
      <c r="W116" s="241" t="str">
        <f>IF(Affected_Source!E138="","",Affected_Source!E138)</f>
        <v/>
      </c>
      <c r="X116" s="241" t="str">
        <f t="shared" si="24"/>
        <v/>
      </c>
      <c r="Y116" s="244" t="str">
        <f>IF(COUNTIF(X$2:X116,X116)=1,X116,"")</f>
        <v/>
      </c>
      <c r="Z116" s="241" t="str">
        <f t="shared" si="34"/>
        <v xml:space="preserve"> </v>
      </c>
      <c r="AA116" s="259" t="str">
        <f t="shared" si="25"/>
        <v/>
      </c>
      <c r="AB116" s="259" t="str">
        <f t="shared" si="26"/>
        <v/>
      </c>
      <c r="AC116" s="241" t="str">
        <f t="shared" si="35"/>
        <v/>
      </c>
      <c r="AD116" s="248"/>
      <c r="AE116" s="261" t="str">
        <f>+IF(AJ116="","",MAX(AE$1:AE115)+1)</f>
        <v/>
      </c>
      <c r="AF116" s="261" t="str">
        <f>IF(CMS_Inoperative_OoC!B138="","",CMS_Inoperative_OoC!B138)</f>
        <v/>
      </c>
      <c r="AG116" s="261" t="str">
        <f>IF(CMS_Inoperative_OoC!C138="","",CMS_Inoperative_OoC!C138)</f>
        <v/>
      </c>
      <c r="AH116" s="261" t="str">
        <f>IF(CMS_Inoperative_OoC!D138="","",CMS_Inoperative_OoC!D138)</f>
        <v/>
      </c>
      <c r="AI116" s="261" t="str">
        <f t="shared" si="36"/>
        <v/>
      </c>
      <c r="AJ116" s="262" t="str">
        <f>IF(COUNTIF(AI$2:AI116,AI116)=1,AI116,"")</f>
        <v/>
      </c>
      <c r="AK116" s="261" t="str">
        <f t="shared" si="27"/>
        <v/>
      </c>
      <c r="AL116" s="261" t="str">
        <f t="shared" si="28"/>
        <v/>
      </c>
      <c r="AM116" s="261" t="str">
        <f t="shared" si="29"/>
        <v/>
      </c>
      <c r="AN116" s="251" t="str">
        <f t="shared" si="37"/>
        <v/>
      </c>
      <c r="AO116" s="162"/>
      <c r="AP116" s="162"/>
      <c r="AQ116" s="162"/>
      <c r="AR116" s="263" t="str">
        <f>+IF(AW116="","",MAX(AR$1:AR115)+1)</f>
        <v/>
      </c>
      <c r="AS116" s="263" t="str">
        <f>IF(Limit_Deviation_Detail!B138="","",Limit_Deviation_Detail!B138)</f>
        <v/>
      </c>
      <c r="AT116" s="263" t="str">
        <f>IF(Limit_Deviation_Detail!C138="","",Limit_Deviation_Detail!C138)</f>
        <v/>
      </c>
      <c r="AU116" s="252" t="str">
        <f>IF(Limit_Deviation_Detail!F138="","",Limit_Deviation_Detail!F138)</f>
        <v/>
      </c>
      <c r="AV116" s="263" t="str">
        <f t="shared" si="38"/>
        <v/>
      </c>
      <c r="AW116" s="264" t="str">
        <f>IF(COUNTIF(AV$2:AV116,AV116)=1,AV116,"")</f>
        <v/>
      </c>
      <c r="AX116" s="263" t="str">
        <f t="shared" si="30"/>
        <v/>
      </c>
      <c r="AY116" s="263" t="str">
        <f t="shared" si="31"/>
        <v/>
      </c>
      <c r="AZ116" s="263" t="str">
        <f t="shared" si="32"/>
        <v/>
      </c>
      <c r="BA116" s="254" t="str">
        <f t="shared" si="39"/>
        <v/>
      </c>
      <c r="BB116" s="162"/>
      <c r="BC116" s="259" t="str">
        <f>+IF(BI116="","",MAX(BC$1:BC115)+1)</f>
        <v/>
      </c>
      <c r="BD116" s="241" t="str">
        <f>IF(CMS_Identification!B138="","",CMS_Identification!B138)</f>
        <v/>
      </c>
      <c r="BE116" s="241" t="str">
        <f>IF(CMS_Identification!C138="","",CMS_Identification!C138)</f>
        <v/>
      </c>
      <c r="BF116" s="241" t="str">
        <f>IF(CMS_Identification!E138="","",CMS_Identification!E138)</f>
        <v/>
      </c>
      <c r="BG116" s="241" t="str">
        <f>IF(Affected_Source!AL138="","",Affected_Source!AL138)</f>
        <v/>
      </c>
      <c r="BH116" s="241" t="str">
        <f t="shared" si="40"/>
        <v/>
      </c>
      <c r="BI116" s="244" t="str">
        <f>IF(COUNTIF(BH$2:BH116,BH116)=1,BH116,"")</f>
        <v/>
      </c>
      <c r="BJ116" s="241" t="str">
        <f t="shared" si="41"/>
        <v xml:space="preserve">  </v>
      </c>
      <c r="BK116" s="241" t="str">
        <f t="shared" si="42"/>
        <v/>
      </c>
      <c r="BL116" s="241" t="str">
        <f t="shared" si="43"/>
        <v/>
      </c>
      <c r="BM116" s="241" t="str">
        <f t="shared" si="44"/>
        <v/>
      </c>
    </row>
    <row r="117" spans="1:65" ht="16.5" x14ac:dyDescent="0.45">
      <c r="A117" s="255" t="str">
        <f>+IF(D117="","",MAX(A$1:A116)+1)</f>
        <v/>
      </c>
      <c r="B117" s="242" t="str">
        <f>IF(Affected_Source!C139="","",Affected_Source!C139)</f>
        <v/>
      </c>
      <c r="C117" s="245" t="str">
        <f t="shared" si="23"/>
        <v/>
      </c>
      <c r="D117" s="245" t="str">
        <f>IF(COUNTIF(B$2:B117,B117)=1,B117,"")</f>
        <v/>
      </c>
      <c r="E117" s="162" t="str">
        <f>IF(Affected_Source!D139="","",Affected_Source!D139)</f>
        <v/>
      </c>
      <c r="F117" s="162"/>
      <c r="G117" s="162"/>
      <c r="H117" s="162"/>
      <c r="I117" s="162"/>
      <c r="J117" s="162"/>
      <c r="K117" s="162"/>
      <c r="L117" s="162"/>
      <c r="M117" s="162"/>
      <c r="N117" s="162"/>
      <c r="O117" s="162"/>
      <c r="P117" s="162"/>
      <c r="Q117" s="162"/>
      <c r="R117" s="269"/>
      <c r="S117" s="162"/>
      <c r="T117" s="255" t="str">
        <f>+IF(Y117="","",MAX(T$1:T116)+1)</f>
        <v/>
      </c>
      <c r="U117" s="241" t="str">
        <f>IF(Affected_Source!B139="","",Affected_Source!B139)</f>
        <v/>
      </c>
      <c r="V117" s="241" t="str">
        <f>IF(Affected_Source!D139="","",Affected_Source!D139)</f>
        <v/>
      </c>
      <c r="W117" s="241" t="str">
        <f>IF(Affected_Source!E139="","",Affected_Source!E139)</f>
        <v/>
      </c>
      <c r="X117" s="241" t="str">
        <f t="shared" si="24"/>
        <v/>
      </c>
      <c r="Y117" s="244" t="str">
        <f>IF(COUNTIF(X$2:X117,X117)=1,X117,"")</f>
        <v/>
      </c>
      <c r="Z117" s="241" t="str">
        <f t="shared" si="34"/>
        <v xml:space="preserve"> </v>
      </c>
      <c r="AA117" s="255" t="str">
        <f t="shared" si="25"/>
        <v/>
      </c>
      <c r="AB117" s="255" t="str">
        <f t="shared" si="26"/>
        <v/>
      </c>
      <c r="AC117" s="241" t="str">
        <f t="shared" si="35"/>
        <v/>
      </c>
      <c r="AD117" s="248"/>
      <c r="AE117" s="257" t="str">
        <f>+IF(AJ117="","",MAX(AE$1:AE116)+1)</f>
        <v/>
      </c>
      <c r="AF117" s="257" t="str">
        <f>IF(CMS_Inoperative_OoC!B139="","",CMS_Inoperative_OoC!B139)</f>
        <v/>
      </c>
      <c r="AG117" s="257" t="str">
        <f>IF(CMS_Inoperative_OoC!C139="","",CMS_Inoperative_OoC!C139)</f>
        <v/>
      </c>
      <c r="AH117" s="257" t="str">
        <f>IF(CMS_Inoperative_OoC!D139="","",CMS_Inoperative_OoC!D139)</f>
        <v/>
      </c>
      <c r="AI117" s="257" t="str">
        <f t="shared" si="36"/>
        <v/>
      </c>
      <c r="AJ117" s="258" t="str">
        <f>IF(COUNTIF(AI$2:AI117,AI117)=1,AI117,"")</f>
        <v/>
      </c>
      <c r="AK117" s="257" t="str">
        <f t="shared" si="27"/>
        <v/>
      </c>
      <c r="AL117" s="257" t="str">
        <f t="shared" si="28"/>
        <v/>
      </c>
      <c r="AM117" s="257" t="str">
        <f t="shared" si="29"/>
        <v/>
      </c>
      <c r="AN117" s="251" t="str">
        <f t="shared" si="37"/>
        <v/>
      </c>
      <c r="AO117" s="162"/>
      <c r="AP117" s="162"/>
      <c r="AQ117" s="162"/>
      <c r="AR117" s="257" t="str">
        <f>+IF(AW117="","",MAX(AR$1:AR116)+1)</f>
        <v/>
      </c>
      <c r="AS117" s="257" t="str">
        <f>IF(Limit_Deviation_Detail!B139="","",Limit_Deviation_Detail!B139)</f>
        <v/>
      </c>
      <c r="AT117" s="257" t="str">
        <f>IF(Limit_Deviation_Detail!C139="","",Limit_Deviation_Detail!C139)</f>
        <v/>
      </c>
      <c r="AU117" s="252" t="str">
        <f>IF(Limit_Deviation_Detail!F139="","",Limit_Deviation_Detail!F139)</f>
        <v/>
      </c>
      <c r="AV117" s="257" t="str">
        <f t="shared" si="38"/>
        <v/>
      </c>
      <c r="AW117" s="258" t="str">
        <f>IF(COUNTIF(AV$2:AV117,AV117)=1,AV117,"")</f>
        <v/>
      </c>
      <c r="AX117" s="257" t="str">
        <f t="shared" si="30"/>
        <v/>
      </c>
      <c r="AY117" s="257" t="str">
        <f t="shared" si="31"/>
        <v/>
      </c>
      <c r="AZ117" s="257" t="str">
        <f t="shared" si="32"/>
        <v/>
      </c>
      <c r="BA117" s="254" t="str">
        <f t="shared" si="39"/>
        <v/>
      </c>
      <c r="BB117" s="162"/>
      <c r="BC117" s="255" t="str">
        <f>+IF(BI117="","",MAX(BC$1:BC116)+1)</f>
        <v/>
      </c>
      <c r="BD117" s="241" t="str">
        <f>IF(CMS_Identification!B139="","",CMS_Identification!B139)</f>
        <v/>
      </c>
      <c r="BE117" s="241" t="str">
        <f>IF(CMS_Identification!C139="","",CMS_Identification!C139)</f>
        <v/>
      </c>
      <c r="BF117" s="241" t="str">
        <f>IF(CMS_Identification!E139="","",CMS_Identification!E139)</f>
        <v/>
      </c>
      <c r="BG117" s="241" t="str">
        <f>IF(Affected_Source!AL139="","",Affected_Source!AL139)</f>
        <v/>
      </c>
      <c r="BH117" s="241" t="str">
        <f t="shared" si="40"/>
        <v/>
      </c>
      <c r="BI117" s="244" t="str">
        <f>IF(COUNTIF(BH$2:BH117,BH117)=1,BH117,"")</f>
        <v/>
      </c>
      <c r="BJ117" s="241" t="str">
        <f t="shared" si="41"/>
        <v xml:space="preserve">  </v>
      </c>
      <c r="BK117" s="241" t="str">
        <f t="shared" si="42"/>
        <v/>
      </c>
      <c r="BL117" s="241" t="str">
        <f t="shared" si="43"/>
        <v/>
      </c>
      <c r="BM117" s="241" t="str">
        <f t="shared" si="44"/>
        <v/>
      </c>
    </row>
    <row r="118" spans="1:65" ht="16.5" x14ac:dyDescent="0.45">
      <c r="A118" s="259" t="str">
        <f>+IF(D118="","",MAX(A$1:A117)+1)</f>
        <v/>
      </c>
      <c r="B118" s="242" t="str">
        <f>IF(Affected_Source!C140="","",Affected_Source!C140)</f>
        <v/>
      </c>
      <c r="C118" s="260" t="str">
        <f t="shared" si="23"/>
        <v/>
      </c>
      <c r="D118" s="260" t="str">
        <f>IF(COUNTIF(B$2:B118,B118)=1,B118,"")</f>
        <v/>
      </c>
      <c r="E118" s="162" t="str">
        <f>IF(Affected_Source!D140="","",Affected_Source!D140)</f>
        <v/>
      </c>
      <c r="F118" s="162"/>
      <c r="G118" s="162"/>
      <c r="H118" s="162"/>
      <c r="I118" s="162"/>
      <c r="J118" s="162"/>
      <c r="K118" s="162"/>
      <c r="L118" s="162"/>
      <c r="M118" s="162"/>
      <c r="N118" s="162"/>
      <c r="O118" s="162"/>
      <c r="P118" s="162"/>
      <c r="Q118" s="162"/>
      <c r="R118" s="269"/>
      <c r="S118" s="162"/>
      <c r="T118" s="259" t="str">
        <f>+IF(Y118="","",MAX(T$1:T117)+1)</f>
        <v/>
      </c>
      <c r="U118" s="241" t="str">
        <f>IF(Affected_Source!B140="","",Affected_Source!B140)</f>
        <v/>
      </c>
      <c r="V118" s="241" t="str">
        <f>IF(Affected_Source!D140="","",Affected_Source!D140)</f>
        <v/>
      </c>
      <c r="W118" s="241" t="str">
        <f>IF(Affected_Source!E140="","",Affected_Source!E140)</f>
        <v/>
      </c>
      <c r="X118" s="241" t="str">
        <f t="shared" si="24"/>
        <v/>
      </c>
      <c r="Y118" s="244" t="str">
        <f>IF(COUNTIF(X$2:X118,X118)=1,X118,"")</f>
        <v/>
      </c>
      <c r="Z118" s="241" t="str">
        <f t="shared" si="34"/>
        <v xml:space="preserve"> </v>
      </c>
      <c r="AA118" s="259" t="str">
        <f t="shared" si="25"/>
        <v/>
      </c>
      <c r="AB118" s="259" t="str">
        <f t="shared" si="26"/>
        <v/>
      </c>
      <c r="AC118" s="241" t="str">
        <f t="shared" si="35"/>
        <v/>
      </c>
      <c r="AD118" s="248"/>
      <c r="AE118" s="261" t="str">
        <f>+IF(AJ118="","",MAX(AE$1:AE117)+1)</f>
        <v/>
      </c>
      <c r="AF118" s="261" t="str">
        <f>IF(CMS_Inoperative_OoC!B140="","",CMS_Inoperative_OoC!B140)</f>
        <v/>
      </c>
      <c r="AG118" s="261" t="str">
        <f>IF(CMS_Inoperative_OoC!C140="","",CMS_Inoperative_OoC!C140)</f>
        <v/>
      </c>
      <c r="AH118" s="261" t="str">
        <f>IF(CMS_Inoperative_OoC!D140="","",CMS_Inoperative_OoC!D140)</f>
        <v/>
      </c>
      <c r="AI118" s="261" t="str">
        <f t="shared" si="36"/>
        <v/>
      </c>
      <c r="AJ118" s="262" t="str">
        <f>IF(COUNTIF(AI$2:AI118,AI118)=1,AI118,"")</f>
        <v/>
      </c>
      <c r="AK118" s="261" t="str">
        <f t="shared" si="27"/>
        <v/>
      </c>
      <c r="AL118" s="261" t="str">
        <f t="shared" si="28"/>
        <v/>
      </c>
      <c r="AM118" s="261" t="str">
        <f t="shared" si="29"/>
        <v/>
      </c>
      <c r="AN118" s="251" t="str">
        <f t="shared" si="37"/>
        <v/>
      </c>
      <c r="AO118" s="162"/>
      <c r="AP118" s="162"/>
      <c r="AQ118" s="162"/>
      <c r="AR118" s="263" t="str">
        <f>+IF(AW118="","",MAX(AR$1:AR117)+1)</f>
        <v/>
      </c>
      <c r="AS118" s="263" t="str">
        <f>IF(Limit_Deviation_Detail!B140="","",Limit_Deviation_Detail!B140)</f>
        <v/>
      </c>
      <c r="AT118" s="263" t="str">
        <f>IF(Limit_Deviation_Detail!C140="","",Limit_Deviation_Detail!C140)</f>
        <v/>
      </c>
      <c r="AU118" s="252" t="str">
        <f>IF(Limit_Deviation_Detail!F140="","",Limit_Deviation_Detail!F140)</f>
        <v/>
      </c>
      <c r="AV118" s="263" t="str">
        <f t="shared" si="38"/>
        <v/>
      </c>
      <c r="AW118" s="264" t="str">
        <f>IF(COUNTIF(AV$2:AV118,AV118)=1,AV118,"")</f>
        <v/>
      </c>
      <c r="AX118" s="263" t="str">
        <f t="shared" si="30"/>
        <v/>
      </c>
      <c r="AY118" s="263" t="str">
        <f t="shared" si="31"/>
        <v/>
      </c>
      <c r="AZ118" s="263" t="str">
        <f t="shared" si="32"/>
        <v/>
      </c>
      <c r="BA118" s="254" t="str">
        <f t="shared" si="39"/>
        <v/>
      </c>
      <c r="BB118" s="162"/>
      <c r="BC118" s="259" t="str">
        <f>+IF(BI118="","",MAX(BC$1:BC117)+1)</f>
        <v/>
      </c>
      <c r="BD118" s="241" t="str">
        <f>IF(CMS_Identification!B140="","",CMS_Identification!B140)</f>
        <v/>
      </c>
      <c r="BE118" s="241" t="str">
        <f>IF(CMS_Identification!C140="","",CMS_Identification!C140)</f>
        <v/>
      </c>
      <c r="BF118" s="241" t="str">
        <f>IF(CMS_Identification!E140="","",CMS_Identification!E140)</f>
        <v/>
      </c>
      <c r="BG118" s="241" t="str">
        <f>IF(Affected_Source!AL140="","",Affected_Source!AL140)</f>
        <v/>
      </c>
      <c r="BH118" s="241" t="str">
        <f t="shared" si="40"/>
        <v/>
      </c>
      <c r="BI118" s="244" t="str">
        <f>IF(COUNTIF(BH$2:BH118,BH118)=1,BH118,"")</f>
        <v/>
      </c>
      <c r="BJ118" s="241" t="str">
        <f t="shared" si="41"/>
        <v xml:space="preserve">  </v>
      </c>
      <c r="BK118" s="241" t="str">
        <f t="shared" si="42"/>
        <v/>
      </c>
      <c r="BL118" s="241" t="str">
        <f t="shared" si="43"/>
        <v/>
      </c>
      <c r="BM118" s="241" t="str">
        <f t="shared" si="44"/>
        <v/>
      </c>
    </row>
    <row r="119" spans="1:65" ht="16.5" x14ac:dyDescent="0.45">
      <c r="A119" s="255" t="str">
        <f>+IF(D119="","",MAX(A$1:A118)+1)</f>
        <v/>
      </c>
      <c r="B119" s="242" t="str">
        <f>IF(Affected_Source!C141="","",Affected_Source!C141)</f>
        <v/>
      </c>
      <c r="C119" s="245" t="str">
        <f t="shared" si="23"/>
        <v/>
      </c>
      <c r="D119" s="245" t="str">
        <f>IF(COUNTIF(B$2:B119,B119)=1,B119,"")</f>
        <v/>
      </c>
      <c r="E119" s="162" t="str">
        <f>IF(Affected_Source!D141="","",Affected_Source!D141)</f>
        <v/>
      </c>
      <c r="F119" s="162"/>
      <c r="G119" s="162"/>
      <c r="H119" s="162"/>
      <c r="I119" s="162"/>
      <c r="J119" s="162"/>
      <c r="K119" s="162"/>
      <c r="L119" s="162"/>
      <c r="M119" s="162"/>
      <c r="N119" s="162"/>
      <c r="O119" s="162"/>
      <c r="P119" s="162"/>
      <c r="Q119" s="162"/>
      <c r="R119" s="269"/>
      <c r="S119" s="162"/>
      <c r="T119" s="255" t="str">
        <f>+IF(Y119="","",MAX(T$1:T118)+1)</f>
        <v/>
      </c>
      <c r="U119" s="241" t="str">
        <f>IF(Affected_Source!B141="","",Affected_Source!B141)</f>
        <v/>
      </c>
      <c r="V119" s="241" t="str">
        <f>IF(Affected_Source!D141="","",Affected_Source!D141)</f>
        <v/>
      </c>
      <c r="W119" s="241" t="str">
        <f>IF(Affected_Source!E141="","",Affected_Source!E141)</f>
        <v/>
      </c>
      <c r="X119" s="241" t="str">
        <f t="shared" si="24"/>
        <v/>
      </c>
      <c r="Y119" s="244" t="str">
        <f>IF(COUNTIF(X$2:X119,X119)=1,X119,"")</f>
        <v/>
      </c>
      <c r="Z119" s="241" t="str">
        <f t="shared" si="34"/>
        <v xml:space="preserve"> </v>
      </c>
      <c r="AA119" s="255" t="str">
        <f t="shared" si="25"/>
        <v/>
      </c>
      <c r="AB119" s="255" t="str">
        <f t="shared" si="26"/>
        <v/>
      </c>
      <c r="AC119" s="241" t="str">
        <f t="shared" si="35"/>
        <v/>
      </c>
      <c r="AD119" s="248"/>
      <c r="AE119" s="257" t="str">
        <f>+IF(AJ119="","",MAX(AE$1:AE118)+1)</f>
        <v/>
      </c>
      <c r="AF119" s="257" t="str">
        <f>IF(CMS_Inoperative_OoC!B141="","",CMS_Inoperative_OoC!B141)</f>
        <v/>
      </c>
      <c r="AG119" s="257" t="str">
        <f>IF(CMS_Inoperative_OoC!C141="","",CMS_Inoperative_OoC!C141)</f>
        <v/>
      </c>
      <c r="AH119" s="257" t="str">
        <f>IF(CMS_Inoperative_OoC!D141="","",CMS_Inoperative_OoC!D141)</f>
        <v/>
      </c>
      <c r="AI119" s="257" t="str">
        <f t="shared" si="36"/>
        <v/>
      </c>
      <c r="AJ119" s="258" t="str">
        <f>IF(COUNTIF(AI$2:AI119,AI119)=1,AI119,"")</f>
        <v/>
      </c>
      <c r="AK119" s="257" t="str">
        <f t="shared" si="27"/>
        <v/>
      </c>
      <c r="AL119" s="257" t="str">
        <f t="shared" si="28"/>
        <v/>
      </c>
      <c r="AM119" s="257" t="str">
        <f t="shared" si="29"/>
        <v/>
      </c>
      <c r="AN119" s="251" t="str">
        <f t="shared" si="37"/>
        <v/>
      </c>
      <c r="AO119" s="162"/>
      <c r="AP119" s="162"/>
      <c r="AQ119" s="162"/>
      <c r="AR119" s="257" t="str">
        <f>+IF(AW119="","",MAX(AR$1:AR118)+1)</f>
        <v/>
      </c>
      <c r="AS119" s="257" t="str">
        <f>IF(Limit_Deviation_Detail!B141="","",Limit_Deviation_Detail!B141)</f>
        <v/>
      </c>
      <c r="AT119" s="257" t="str">
        <f>IF(Limit_Deviation_Detail!C141="","",Limit_Deviation_Detail!C141)</f>
        <v/>
      </c>
      <c r="AU119" s="252" t="str">
        <f>IF(Limit_Deviation_Detail!F141="","",Limit_Deviation_Detail!F141)</f>
        <v/>
      </c>
      <c r="AV119" s="257" t="str">
        <f t="shared" si="38"/>
        <v/>
      </c>
      <c r="AW119" s="258" t="str">
        <f>IF(COUNTIF(AV$2:AV119,AV119)=1,AV119,"")</f>
        <v/>
      </c>
      <c r="AX119" s="257" t="str">
        <f t="shared" si="30"/>
        <v/>
      </c>
      <c r="AY119" s="257" t="str">
        <f t="shared" si="31"/>
        <v/>
      </c>
      <c r="AZ119" s="257" t="str">
        <f t="shared" si="32"/>
        <v/>
      </c>
      <c r="BA119" s="254" t="str">
        <f t="shared" si="39"/>
        <v/>
      </c>
      <c r="BB119" s="162"/>
      <c r="BC119" s="255" t="str">
        <f>+IF(BI119="","",MAX(BC$1:BC118)+1)</f>
        <v/>
      </c>
      <c r="BD119" s="241" t="str">
        <f>IF(CMS_Identification!B141="","",CMS_Identification!B141)</f>
        <v/>
      </c>
      <c r="BE119" s="241" t="str">
        <f>IF(CMS_Identification!C141="","",CMS_Identification!C141)</f>
        <v/>
      </c>
      <c r="BF119" s="241" t="str">
        <f>IF(CMS_Identification!E141="","",CMS_Identification!E141)</f>
        <v/>
      </c>
      <c r="BG119" s="241" t="str">
        <f>IF(Affected_Source!AL141="","",Affected_Source!AL141)</f>
        <v/>
      </c>
      <c r="BH119" s="241" t="str">
        <f t="shared" si="40"/>
        <v/>
      </c>
      <c r="BI119" s="244" t="str">
        <f>IF(COUNTIF(BH$2:BH119,BH119)=1,BH119,"")</f>
        <v/>
      </c>
      <c r="BJ119" s="241" t="str">
        <f t="shared" si="41"/>
        <v xml:space="preserve">  </v>
      </c>
      <c r="BK119" s="241" t="str">
        <f t="shared" si="42"/>
        <v/>
      </c>
      <c r="BL119" s="241" t="str">
        <f t="shared" si="43"/>
        <v/>
      </c>
      <c r="BM119" s="241" t="str">
        <f t="shared" si="44"/>
        <v/>
      </c>
    </row>
    <row r="120" spans="1:65" ht="16.5" x14ac:dyDescent="0.45">
      <c r="A120" s="259" t="str">
        <f>+IF(D120="","",MAX(A$1:A119)+1)</f>
        <v/>
      </c>
      <c r="B120" s="242" t="str">
        <f>IF(Affected_Source!C142="","",Affected_Source!C142)</f>
        <v/>
      </c>
      <c r="C120" s="260" t="str">
        <f t="shared" si="23"/>
        <v/>
      </c>
      <c r="D120" s="260" t="str">
        <f>IF(COUNTIF(B$2:B120,B120)=1,B120,"")</f>
        <v/>
      </c>
      <c r="E120" s="162" t="str">
        <f>IF(Affected_Source!D142="","",Affected_Source!D142)</f>
        <v/>
      </c>
      <c r="F120" s="162"/>
      <c r="G120" s="162"/>
      <c r="H120" s="162"/>
      <c r="I120" s="162"/>
      <c r="J120" s="162"/>
      <c r="K120" s="162"/>
      <c r="L120" s="162"/>
      <c r="M120" s="162"/>
      <c r="N120" s="162"/>
      <c r="O120" s="162"/>
      <c r="P120" s="162"/>
      <c r="Q120" s="162"/>
      <c r="R120" s="269"/>
      <c r="S120" s="162"/>
      <c r="T120" s="259" t="str">
        <f>+IF(Y120="","",MAX(T$1:T119)+1)</f>
        <v/>
      </c>
      <c r="U120" s="241" t="str">
        <f>IF(Affected_Source!B142="","",Affected_Source!B142)</f>
        <v/>
      </c>
      <c r="V120" s="241" t="str">
        <f>IF(Affected_Source!D142="","",Affected_Source!D142)</f>
        <v/>
      </c>
      <c r="W120" s="241" t="str">
        <f>IF(Affected_Source!E142="","",Affected_Source!E142)</f>
        <v/>
      </c>
      <c r="X120" s="241" t="str">
        <f t="shared" si="24"/>
        <v/>
      </c>
      <c r="Y120" s="244" t="str">
        <f>IF(COUNTIF(X$2:X120,X120)=1,X120,"")</f>
        <v/>
      </c>
      <c r="Z120" s="241" t="str">
        <f t="shared" si="34"/>
        <v xml:space="preserve"> </v>
      </c>
      <c r="AA120" s="259" t="str">
        <f t="shared" si="25"/>
        <v/>
      </c>
      <c r="AB120" s="259" t="str">
        <f t="shared" si="26"/>
        <v/>
      </c>
      <c r="AC120" s="241" t="str">
        <f t="shared" si="35"/>
        <v/>
      </c>
      <c r="AD120" s="248"/>
      <c r="AE120" s="261" t="str">
        <f>+IF(AJ120="","",MAX(AE$1:AE119)+1)</f>
        <v/>
      </c>
      <c r="AF120" s="261" t="str">
        <f>IF(CMS_Inoperative_OoC!B142="","",CMS_Inoperative_OoC!B142)</f>
        <v/>
      </c>
      <c r="AG120" s="261" t="str">
        <f>IF(CMS_Inoperative_OoC!C142="","",CMS_Inoperative_OoC!C142)</f>
        <v/>
      </c>
      <c r="AH120" s="261" t="str">
        <f>IF(CMS_Inoperative_OoC!D142="","",CMS_Inoperative_OoC!D142)</f>
        <v/>
      </c>
      <c r="AI120" s="261" t="str">
        <f t="shared" si="36"/>
        <v/>
      </c>
      <c r="AJ120" s="262" t="str">
        <f>IF(COUNTIF(AI$2:AI120,AI120)=1,AI120,"")</f>
        <v/>
      </c>
      <c r="AK120" s="261" t="str">
        <f t="shared" si="27"/>
        <v/>
      </c>
      <c r="AL120" s="261" t="str">
        <f t="shared" si="28"/>
        <v/>
      </c>
      <c r="AM120" s="261" t="str">
        <f t="shared" si="29"/>
        <v/>
      </c>
      <c r="AN120" s="251" t="str">
        <f t="shared" si="37"/>
        <v/>
      </c>
      <c r="AO120" s="162"/>
      <c r="AP120" s="162"/>
      <c r="AQ120" s="162"/>
      <c r="AR120" s="263" t="str">
        <f>+IF(AW120="","",MAX(AR$1:AR119)+1)</f>
        <v/>
      </c>
      <c r="AS120" s="263" t="str">
        <f>IF(Limit_Deviation_Detail!B142="","",Limit_Deviation_Detail!B142)</f>
        <v/>
      </c>
      <c r="AT120" s="263" t="str">
        <f>IF(Limit_Deviation_Detail!C142="","",Limit_Deviation_Detail!C142)</f>
        <v/>
      </c>
      <c r="AU120" s="252" t="str">
        <f>IF(Limit_Deviation_Detail!F142="","",Limit_Deviation_Detail!F142)</f>
        <v/>
      </c>
      <c r="AV120" s="263" t="str">
        <f t="shared" si="38"/>
        <v/>
      </c>
      <c r="AW120" s="264" t="str">
        <f>IF(COUNTIF(AV$2:AV120,AV120)=1,AV120,"")</f>
        <v/>
      </c>
      <c r="AX120" s="263" t="str">
        <f t="shared" si="30"/>
        <v/>
      </c>
      <c r="AY120" s="263" t="str">
        <f t="shared" si="31"/>
        <v/>
      </c>
      <c r="AZ120" s="263" t="str">
        <f t="shared" si="32"/>
        <v/>
      </c>
      <c r="BA120" s="254" t="str">
        <f t="shared" si="39"/>
        <v/>
      </c>
      <c r="BB120" s="162"/>
      <c r="BC120" s="259" t="str">
        <f>+IF(BI120="","",MAX(BC$1:BC119)+1)</f>
        <v/>
      </c>
      <c r="BD120" s="241" t="str">
        <f>IF(CMS_Identification!B142="","",CMS_Identification!B142)</f>
        <v/>
      </c>
      <c r="BE120" s="241" t="str">
        <f>IF(CMS_Identification!C142="","",CMS_Identification!C142)</f>
        <v/>
      </c>
      <c r="BF120" s="241" t="str">
        <f>IF(CMS_Identification!E142="","",CMS_Identification!E142)</f>
        <v/>
      </c>
      <c r="BG120" s="241" t="str">
        <f>IF(Affected_Source!AL142="","",Affected_Source!AL142)</f>
        <v/>
      </c>
      <c r="BH120" s="241" t="str">
        <f t="shared" si="40"/>
        <v/>
      </c>
      <c r="BI120" s="244" t="str">
        <f>IF(COUNTIF(BH$2:BH120,BH120)=1,BH120,"")</f>
        <v/>
      </c>
      <c r="BJ120" s="241" t="str">
        <f t="shared" si="41"/>
        <v xml:space="preserve">  </v>
      </c>
      <c r="BK120" s="241" t="str">
        <f t="shared" si="42"/>
        <v/>
      </c>
      <c r="BL120" s="241" t="str">
        <f t="shared" si="43"/>
        <v/>
      </c>
      <c r="BM120" s="241" t="str">
        <f t="shared" si="44"/>
        <v/>
      </c>
    </row>
    <row r="121" spans="1:65" ht="16.5" x14ac:dyDescent="0.45">
      <c r="A121" s="255" t="str">
        <f>+IF(D121="","",MAX(A$1:A120)+1)</f>
        <v/>
      </c>
      <c r="B121" s="242" t="str">
        <f>IF(Affected_Source!C143="","",Affected_Source!C143)</f>
        <v/>
      </c>
      <c r="C121" s="245" t="str">
        <f t="shared" si="23"/>
        <v/>
      </c>
      <c r="D121" s="245" t="str">
        <f>IF(COUNTIF(B$2:B121,B121)=1,B121,"")</f>
        <v/>
      </c>
      <c r="E121" s="162" t="str">
        <f>IF(Affected_Source!D143="","",Affected_Source!D143)</f>
        <v/>
      </c>
      <c r="F121" s="162"/>
      <c r="G121" s="162"/>
      <c r="H121" s="162"/>
      <c r="I121" s="162"/>
      <c r="J121" s="162"/>
      <c r="K121" s="162"/>
      <c r="L121" s="162"/>
      <c r="M121" s="162"/>
      <c r="N121" s="162"/>
      <c r="O121" s="162"/>
      <c r="P121" s="162"/>
      <c r="Q121" s="162"/>
      <c r="R121" s="269"/>
      <c r="S121" s="162"/>
      <c r="T121" s="255" t="str">
        <f>+IF(Y121="","",MAX(T$1:T120)+1)</f>
        <v/>
      </c>
      <c r="U121" s="241" t="str">
        <f>IF(Affected_Source!B143="","",Affected_Source!B143)</f>
        <v/>
      </c>
      <c r="V121" s="241" t="str">
        <f>IF(Affected_Source!D143="","",Affected_Source!D143)</f>
        <v/>
      </c>
      <c r="W121" s="241" t="str">
        <f>IF(Affected_Source!E143="","",Affected_Source!E143)</f>
        <v/>
      </c>
      <c r="X121" s="241" t="str">
        <f t="shared" si="24"/>
        <v/>
      </c>
      <c r="Y121" s="244" t="str">
        <f>IF(COUNTIF(X$2:X121,X121)=1,X121,"")</f>
        <v/>
      </c>
      <c r="Z121" s="241" t="str">
        <f t="shared" si="34"/>
        <v xml:space="preserve"> </v>
      </c>
      <c r="AA121" s="255" t="str">
        <f t="shared" si="25"/>
        <v/>
      </c>
      <c r="AB121" s="255" t="str">
        <f t="shared" si="26"/>
        <v/>
      </c>
      <c r="AC121" s="241" t="str">
        <f t="shared" si="35"/>
        <v/>
      </c>
      <c r="AD121" s="248"/>
      <c r="AE121" s="257" t="str">
        <f>+IF(AJ121="","",MAX(AE$1:AE120)+1)</f>
        <v/>
      </c>
      <c r="AF121" s="257" t="str">
        <f>IF(CMS_Inoperative_OoC!B143="","",CMS_Inoperative_OoC!B143)</f>
        <v/>
      </c>
      <c r="AG121" s="257" t="str">
        <f>IF(CMS_Inoperative_OoC!C143="","",CMS_Inoperative_OoC!C143)</f>
        <v/>
      </c>
      <c r="AH121" s="257" t="str">
        <f>IF(CMS_Inoperative_OoC!D143="","",CMS_Inoperative_OoC!D143)</f>
        <v/>
      </c>
      <c r="AI121" s="257" t="str">
        <f t="shared" si="36"/>
        <v/>
      </c>
      <c r="AJ121" s="258" t="str">
        <f>IF(COUNTIF(AI$2:AI121,AI121)=1,AI121,"")</f>
        <v/>
      </c>
      <c r="AK121" s="257" t="str">
        <f t="shared" si="27"/>
        <v/>
      </c>
      <c r="AL121" s="257" t="str">
        <f t="shared" si="28"/>
        <v/>
      </c>
      <c r="AM121" s="257" t="str">
        <f t="shared" si="29"/>
        <v/>
      </c>
      <c r="AN121" s="251" t="str">
        <f t="shared" si="37"/>
        <v/>
      </c>
      <c r="AO121" s="162"/>
      <c r="AP121" s="162"/>
      <c r="AQ121" s="162"/>
      <c r="AR121" s="257" t="str">
        <f>+IF(AW121="","",MAX(AR$1:AR120)+1)</f>
        <v/>
      </c>
      <c r="AS121" s="257" t="str">
        <f>IF(Limit_Deviation_Detail!B143="","",Limit_Deviation_Detail!B143)</f>
        <v/>
      </c>
      <c r="AT121" s="257" t="str">
        <f>IF(Limit_Deviation_Detail!C143="","",Limit_Deviation_Detail!C143)</f>
        <v/>
      </c>
      <c r="AU121" s="252" t="str">
        <f>IF(Limit_Deviation_Detail!F143="","",Limit_Deviation_Detail!F143)</f>
        <v/>
      </c>
      <c r="AV121" s="257" t="str">
        <f t="shared" si="38"/>
        <v/>
      </c>
      <c r="AW121" s="258" t="str">
        <f>IF(COUNTIF(AV$2:AV121,AV121)=1,AV121,"")</f>
        <v/>
      </c>
      <c r="AX121" s="257" t="str">
        <f t="shared" si="30"/>
        <v/>
      </c>
      <c r="AY121" s="257" t="str">
        <f t="shared" si="31"/>
        <v/>
      </c>
      <c r="AZ121" s="257" t="str">
        <f t="shared" si="32"/>
        <v/>
      </c>
      <c r="BA121" s="254" t="str">
        <f t="shared" si="39"/>
        <v/>
      </c>
      <c r="BB121" s="162"/>
      <c r="BC121" s="255" t="str">
        <f>+IF(BI121="","",MAX(BC$1:BC120)+1)</f>
        <v/>
      </c>
      <c r="BD121" s="241" t="str">
        <f>IF(CMS_Identification!B143="","",CMS_Identification!B143)</f>
        <v/>
      </c>
      <c r="BE121" s="241" t="str">
        <f>IF(CMS_Identification!C143="","",CMS_Identification!C143)</f>
        <v/>
      </c>
      <c r="BF121" s="241" t="str">
        <f>IF(CMS_Identification!E143="","",CMS_Identification!E143)</f>
        <v/>
      </c>
      <c r="BG121" s="241" t="str">
        <f>IF(Affected_Source!AL143="","",Affected_Source!AL143)</f>
        <v/>
      </c>
      <c r="BH121" s="241" t="str">
        <f t="shared" si="40"/>
        <v/>
      </c>
      <c r="BI121" s="244" t="str">
        <f>IF(COUNTIF(BH$2:BH121,BH121)=1,BH121,"")</f>
        <v/>
      </c>
      <c r="BJ121" s="241" t="str">
        <f t="shared" si="41"/>
        <v xml:space="preserve">  </v>
      </c>
      <c r="BK121" s="241" t="str">
        <f t="shared" si="42"/>
        <v/>
      </c>
      <c r="BL121" s="241" t="str">
        <f t="shared" si="43"/>
        <v/>
      </c>
      <c r="BM121" s="241" t="str">
        <f t="shared" si="44"/>
        <v/>
      </c>
    </row>
    <row r="122" spans="1:65" ht="16.5" x14ac:dyDescent="0.45">
      <c r="A122" s="259" t="str">
        <f>+IF(D122="","",MAX(A$1:A121)+1)</f>
        <v/>
      </c>
      <c r="B122" s="242" t="str">
        <f>IF(Affected_Source!C144="","",Affected_Source!C144)</f>
        <v/>
      </c>
      <c r="C122" s="260" t="str">
        <f t="shared" si="23"/>
        <v/>
      </c>
      <c r="D122" s="260" t="str">
        <f>IF(COUNTIF(B$2:B122,B122)=1,B122,"")</f>
        <v/>
      </c>
      <c r="E122" s="162" t="str">
        <f>IF(Affected_Source!D144="","",Affected_Source!D144)</f>
        <v/>
      </c>
      <c r="F122" s="162"/>
      <c r="G122" s="162"/>
      <c r="H122" s="162"/>
      <c r="I122" s="162"/>
      <c r="J122" s="162"/>
      <c r="K122" s="162"/>
      <c r="L122" s="162"/>
      <c r="M122" s="162"/>
      <c r="N122" s="162"/>
      <c r="O122" s="162"/>
      <c r="P122" s="162"/>
      <c r="Q122" s="162"/>
      <c r="R122" s="269"/>
      <c r="S122" s="162"/>
      <c r="T122" s="259" t="str">
        <f>+IF(Y122="","",MAX(T$1:T121)+1)</f>
        <v/>
      </c>
      <c r="U122" s="241" t="str">
        <f>IF(Affected_Source!B144="","",Affected_Source!B144)</f>
        <v/>
      </c>
      <c r="V122" s="241" t="str">
        <f>IF(Affected_Source!D144="","",Affected_Source!D144)</f>
        <v/>
      </c>
      <c r="W122" s="241" t="str">
        <f>IF(Affected_Source!E144="","",Affected_Source!E144)</f>
        <v/>
      </c>
      <c r="X122" s="241" t="str">
        <f t="shared" si="24"/>
        <v/>
      </c>
      <c r="Y122" s="244" t="str">
        <f>IF(COUNTIF(X$2:X122,X122)=1,X122,"")</f>
        <v/>
      </c>
      <c r="Z122" s="241" t="str">
        <f t="shared" si="34"/>
        <v xml:space="preserve"> </v>
      </c>
      <c r="AA122" s="259" t="str">
        <f t="shared" si="25"/>
        <v/>
      </c>
      <c r="AB122" s="259" t="str">
        <f t="shared" si="26"/>
        <v/>
      </c>
      <c r="AC122" s="241" t="str">
        <f t="shared" si="35"/>
        <v/>
      </c>
      <c r="AD122" s="248"/>
      <c r="AE122" s="261" t="str">
        <f>+IF(AJ122="","",MAX(AE$1:AE121)+1)</f>
        <v/>
      </c>
      <c r="AF122" s="261" t="str">
        <f>IF(CMS_Inoperative_OoC!B144="","",CMS_Inoperative_OoC!B144)</f>
        <v/>
      </c>
      <c r="AG122" s="261" t="str">
        <f>IF(CMS_Inoperative_OoC!C144="","",CMS_Inoperative_OoC!C144)</f>
        <v/>
      </c>
      <c r="AH122" s="261" t="str">
        <f>IF(CMS_Inoperative_OoC!D144="","",CMS_Inoperative_OoC!D144)</f>
        <v/>
      </c>
      <c r="AI122" s="261" t="str">
        <f t="shared" si="36"/>
        <v/>
      </c>
      <c r="AJ122" s="262" t="str">
        <f>IF(COUNTIF(AI$2:AI122,AI122)=1,AI122,"")</f>
        <v/>
      </c>
      <c r="AK122" s="261" t="str">
        <f t="shared" si="27"/>
        <v/>
      </c>
      <c r="AL122" s="261" t="str">
        <f t="shared" si="28"/>
        <v/>
      </c>
      <c r="AM122" s="261" t="str">
        <f t="shared" si="29"/>
        <v/>
      </c>
      <c r="AN122" s="251" t="str">
        <f t="shared" si="37"/>
        <v/>
      </c>
      <c r="AO122" s="162"/>
      <c r="AP122" s="162"/>
      <c r="AQ122" s="162"/>
      <c r="AR122" s="263" t="str">
        <f>+IF(AW122="","",MAX(AR$1:AR121)+1)</f>
        <v/>
      </c>
      <c r="AS122" s="263" t="str">
        <f>IF(Limit_Deviation_Detail!B144="","",Limit_Deviation_Detail!B144)</f>
        <v/>
      </c>
      <c r="AT122" s="263" t="str">
        <f>IF(Limit_Deviation_Detail!C144="","",Limit_Deviation_Detail!C144)</f>
        <v/>
      </c>
      <c r="AU122" s="252" t="str">
        <f>IF(Limit_Deviation_Detail!F144="","",Limit_Deviation_Detail!F144)</f>
        <v/>
      </c>
      <c r="AV122" s="263" t="str">
        <f t="shared" si="38"/>
        <v/>
      </c>
      <c r="AW122" s="264" t="str">
        <f>IF(COUNTIF(AV$2:AV122,AV122)=1,AV122,"")</f>
        <v/>
      </c>
      <c r="AX122" s="263" t="str">
        <f t="shared" si="30"/>
        <v/>
      </c>
      <c r="AY122" s="263" t="str">
        <f t="shared" si="31"/>
        <v/>
      </c>
      <c r="AZ122" s="263" t="str">
        <f t="shared" si="32"/>
        <v/>
      </c>
      <c r="BA122" s="254" t="str">
        <f t="shared" si="39"/>
        <v/>
      </c>
      <c r="BB122" s="162"/>
      <c r="BC122" s="259" t="str">
        <f>+IF(BI122="","",MAX(BC$1:BC121)+1)</f>
        <v/>
      </c>
      <c r="BD122" s="241" t="str">
        <f>IF(CMS_Identification!B144="","",CMS_Identification!B144)</f>
        <v/>
      </c>
      <c r="BE122" s="241" t="str">
        <f>IF(CMS_Identification!C144="","",CMS_Identification!C144)</f>
        <v/>
      </c>
      <c r="BF122" s="241" t="str">
        <f>IF(CMS_Identification!E144="","",CMS_Identification!E144)</f>
        <v/>
      </c>
      <c r="BG122" s="241" t="str">
        <f>IF(Affected_Source!AL144="","",Affected_Source!AL144)</f>
        <v/>
      </c>
      <c r="BH122" s="241" t="str">
        <f t="shared" si="40"/>
        <v/>
      </c>
      <c r="BI122" s="244" t="str">
        <f>IF(COUNTIF(BH$2:BH122,BH122)=1,BH122,"")</f>
        <v/>
      </c>
      <c r="BJ122" s="241" t="str">
        <f t="shared" si="41"/>
        <v xml:space="preserve">  </v>
      </c>
      <c r="BK122" s="241" t="str">
        <f t="shared" si="42"/>
        <v/>
      </c>
      <c r="BL122" s="241" t="str">
        <f t="shared" si="43"/>
        <v/>
      </c>
      <c r="BM122" s="241" t="str">
        <f t="shared" si="44"/>
        <v/>
      </c>
    </row>
    <row r="123" spans="1:65" ht="16.5" x14ac:dyDescent="0.45">
      <c r="A123" s="255" t="str">
        <f>+IF(D123="","",MAX(A$1:A122)+1)</f>
        <v/>
      </c>
      <c r="B123" s="242" t="str">
        <f>IF(Affected_Source!C145="","",Affected_Source!C145)</f>
        <v/>
      </c>
      <c r="C123" s="245" t="str">
        <f t="shared" si="23"/>
        <v/>
      </c>
      <c r="D123" s="245" t="str">
        <f>IF(COUNTIF(B$2:B123,B123)=1,B123,"")</f>
        <v/>
      </c>
      <c r="E123" s="162" t="str">
        <f>IF(Affected_Source!D145="","",Affected_Source!D145)</f>
        <v/>
      </c>
      <c r="F123" s="162"/>
      <c r="G123" s="162"/>
      <c r="H123" s="162"/>
      <c r="I123" s="162"/>
      <c r="J123" s="162"/>
      <c r="K123" s="162"/>
      <c r="L123" s="162"/>
      <c r="M123" s="162"/>
      <c r="N123" s="162"/>
      <c r="O123" s="162"/>
      <c r="P123" s="162"/>
      <c r="Q123" s="162"/>
      <c r="R123" s="269"/>
      <c r="S123" s="162"/>
      <c r="T123" s="255" t="str">
        <f>+IF(Y123="","",MAX(T$1:T122)+1)</f>
        <v/>
      </c>
      <c r="U123" s="241" t="str">
        <f>IF(Affected_Source!B145="","",Affected_Source!B145)</f>
        <v/>
      </c>
      <c r="V123" s="241" t="str">
        <f>IF(Affected_Source!D145="","",Affected_Source!D145)</f>
        <v/>
      </c>
      <c r="W123" s="241" t="str">
        <f>IF(Affected_Source!E145="","",Affected_Source!E145)</f>
        <v/>
      </c>
      <c r="X123" s="241" t="str">
        <f t="shared" si="24"/>
        <v/>
      </c>
      <c r="Y123" s="244" t="str">
        <f>IF(COUNTIF(X$2:X123,X123)=1,X123,"")</f>
        <v/>
      </c>
      <c r="Z123" s="241" t="str">
        <f t="shared" si="34"/>
        <v xml:space="preserve"> </v>
      </c>
      <c r="AA123" s="255" t="str">
        <f t="shared" si="25"/>
        <v/>
      </c>
      <c r="AB123" s="255" t="str">
        <f t="shared" si="26"/>
        <v/>
      </c>
      <c r="AC123" s="241" t="str">
        <f t="shared" si="35"/>
        <v/>
      </c>
      <c r="AD123" s="248"/>
      <c r="AE123" s="257" t="str">
        <f>+IF(AJ123="","",MAX(AE$1:AE122)+1)</f>
        <v/>
      </c>
      <c r="AF123" s="257" t="str">
        <f>IF(CMS_Inoperative_OoC!B145="","",CMS_Inoperative_OoC!B145)</f>
        <v/>
      </c>
      <c r="AG123" s="257" t="str">
        <f>IF(CMS_Inoperative_OoC!C145="","",CMS_Inoperative_OoC!C145)</f>
        <v/>
      </c>
      <c r="AH123" s="257" t="str">
        <f>IF(CMS_Inoperative_OoC!D145="","",CMS_Inoperative_OoC!D145)</f>
        <v/>
      </c>
      <c r="AI123" s="257" t="str">
        <f t="shared" si="36"/>
        <v/>
      </c>
      <c r="AJ123" s="258" t="str">
        <f>IF(COUNTIF(AI$2:AI123,AI123)=1,AI123,"")</f>
        <v/>
      </c>
      <c r="AK123" s="257" t="str">
        <f t="shared" si="27"/>
        <v/>
      </c>
      <c r="AL123" s="257" t="str">
        <f t="shared" si="28"/>
        <v/>
      </c>
      <c r="AM123" s="257" t="str">
        <f t="shared" si="29"/>
        <v/>
      </c>
      <c r="AN123" s="251" t="str">
        <f t="shared" si="37"/>
        <v/>
      </c>
      <c r="AO123" s="162"/>
      <c r="AP123" s="162"/>
      <c r="AQ123" s="162"/>
      <c r="AR123" s="257" t="str">
        <f>+IF(AW123="","",MAX(AR$1:AR122)+1)</f>
        <v/>
      </c>
      <c r="AS123" s="257" t="str">
        <f>IF(Limit_Deviation_Detail!B145="","",Limit_Deviation_Detail!B145)</f>
        <v/>
      </c>
      <c r="AT123" s="257" t="str">
        <f>IF(Limit_Deviation_Detail!C145="","",Limit_Deviation_Detail!C145)</f>
        <v/>
      </c>
      <c r="AU123" s="252" t="str">
        <f>IF(Limit_Deviation_Detail!F145="","",Limit_Deviation_Detail!F145)</f>
        <v/>
      </c>
      <c r="AV123" s="257" t="str">
        <f t="shared" si="38"/>
        <v/>
      </c>
      <c r="AW123" s="258" t="str">
        <f>IF(COUNTIF(AV$2:AV123,AV123)=1,AV123,"")</f>
        <v/>
      </c>
      <c r="AX123" s="257" t="str">
        <f t="shared" si="30"/>
        <v/>
      </c>
      <c r="AY123" s="257" t="str">
        <f t="shared" si="31"/>
        <v/>
      </c>
      <c r="AZ123" s="257" t="str">
        <f t="shared" si="32"/>
        <v/>
      </c>
      <c r="BA123" s="254" t="str">
        <f t="shared" si="39"/>
        <v/>
      </c>
      <c r="BB123" s="162"/>
      <c r="BC123" s="255" t="str">
        <f>+IF(BI123="","",MAX(BC$1:BC122)+1)</f>
        <v/>
      </c>
      <c r="BD123" s="241" t="str">
        <f>IF(CMS_Identification!B145="","",CMS_Identification!B145)</f>
        <v/>
      </c>
      <c r="BE123" s="241" t="str">
        <f>IF(CMS_Identification!C145="","",CMS_Identification!C145)</f>
        <v/>
      </c>
      <c r="BF123" s="241" t="str">
        <f>IF(CMS_Identification!E145="","",CMS_Identification!E145)</f>
        <v/>
      </c>
      <c r="BG123" s="241" t="str">
        <f>IF(Affected_Source!AL145="","",Affected_Source!AL145)</f>
        <v/>
      </c>
      <c r="BH123" s="241" t="str">
        <f t="shared" si="40"/>
        <v/>
      </c>
      <c r="BI123" s="244" t="str">
        <f>IF(COUNTIF(BH$2:BH123,BH123)=1,BH123,"")</f>
        <v/>
      </c>
      <c r="BJ123" s="241" t="str">
        <f t="shared" si="41"/>
        <v xml:space="preserve">  </v>
      </c>
      <c r="BK123" s="241" t="str">
        <f t="shared" si="42"/>
        <v/>
      </c>
      <c r="BL123" s="241" t="str">
        <f t="shared" si="43"/>
        <v/>
      </c>
      <c r="BM123" s="241" t="str">
        <f t="shared" si="44"/>
        <v/>
      </c>
    </row>
    <row r="124" spans="1:65" ht="16.5" x14ac:dyDescent="0.45">
      <c r="A124" s="259" t="str">
        <f>+IF(D124="","",MAX(A$1:A123)+1)</f>
        <v/>
      </c>
      <c r="B124" s="242" t="str">
        <f>IF(Affected_Source!C146="","",Affected_Source!C146)</f>
        <v/>
      </c>
      <c r="C124" s="260" t="str">
        <f t="shared" si="23"/>
        <v/>
      </c>
      <c r="D124" s="260" t="str">
        <f>IF(COUNTIF(B$2:B124,B124)=1,B124,"")</f>
        <v/>
      </c>
      <c r="E124" s="162" t="str">
        <f>IF(Affected_Source!D146="","",Affected_Source!D146)</f>
        <v/>
      </c>
      <c r="F124" s="162"/>
      <c r="G124" s="162"/>
      <c r="H124" s="162"/>
      <c r="I124" s="162"/>
      <c r="J124" s="162"/>
      <c r="K124" s="162"/>
      <c r="L124" s="162"/>
      <c r="M124" s="162"/>
      <c r="N124" s="162"/>
      <c r="O124" s="162"/>
      <c r="P124" s="162"/>
      <c r="Q124" s="162"/>
      <c r="R124" s="269"/>
      <c r="S124" s="162"/>
      <c r="T124" s="259" t="str">
        <f>+IF(Y124="","",MAX(T$1:T123)+1)</f>
        <v/>
      </c>
      <c r="U124" s="241" t="str">
        <f>IF(Affected_Source!B146="","",Affected_Source!B146)</f>
        <v/>
      </c>
      <c r="V124" s="241" t="str">
        <f>IF(Affected_Source!D146="","",Affected_Source!D146)</f>
        <v/>
      </c>
      <c r="W124" s="241" t="str">
        <f>IF(Affected_Source!E146="","",Affected_Source!E146)</f>
        <v/>
      </c>
      <c r="X124" s="241" t="str">
        <f t="shared" si="24"/>
        <v/>
      </c>
      <c r="Y124" s="244" t="str">
        <f>IF(COUNTIF(X$2:X124,X124)=1,X124,"")</f>
        <v/>
      </c>
      <c r="Z124" s="241" t="str">
        <f t="shared" si="34"/>
        <v xml:space="preserve"> </v>
      </c>
      <c r="AA124" s="259" t="str">
        <f t="shared" si="25"/>
        <v/>
      </c>
      <c r="AB124" s="259" t="str">
        <f t="shared" si="26"/>
        <v/>
      </c>
      <c r="AC124" s="241" t="str">
        <f t="shared" si="35"/>
        <v/>
      </c>
      <c r="AD124" s="248"/>
      <c r="AE124" s="261" t="str">
        <f>+IF(AJ124="","",MAX(AE$1:AE123)+1)</f>
        <v/>
      </c>
      <c r="AF124" s="261" t="str">
        <f>IF(CMS_Inoperative_OoC!B146="","",CMS_Inoperative_OoC!B146)</f>
        <v/>
      </c>
      <c r="AG124" s="261" t="str">
        <f>IF(CMS_Inoperative_OoC!C146="","",CMS_Inoperative_OoC!C146)</f>
        <v/>
      </c>
      <c r="AH124" s="261" t="str">
        <f>IF(CMS_Inoperative_OoC!D146="","",CMS_Inoperative_OoC!D146)</f>
        <v/>
      </c>
      <c r="AI124" s="261" t="str">
        <f t="shared" si="36"/>
        <v/>
      </c>
      <c r="AJ124" s="262" t="str">
        <f>IF(COUNTIF(AI$2:AI124,AI124)=1,AI124,"")</f>
        <v/>
      </c>
      <c r="AK124" s="261" t="str">
        <f t="shared" si="27"/>
        <v/>
      </c>
      <c r="AL124" s="261" t="str">
        <f t="shared" si="28"/>
        <v/>
      </c>
      <c r="AM124" s="261" t="str">
        <f t="shared" si="29"/>
        <v/>
      </c>
      <c r="AN124" s="251" t="str">
        <f t="shared" si="37"/>
        <v/>
      </c>
      <c r="AO124" s="162"/>
      <c r="AP124" s="162"/>
      <c r="AQ124" s="162"/>
      <c r="AR124" s="263" t="str">
        <f>+IF(AW124="","",MAX(AR$1:AR123)+1)</f>
        <v/>
      </c>
      <c r="AS124" s="263" t="str">
        <f>IF(Limit_Deviation_Detail!B146="","",Limit_Deviation_Detail!B146)</f>
        <v/>
      </c>
      <c r="AT124" s="263" t="str">
        <f>IF(Limit_Deviation_Detail!C146="","",Limit_Deviation_Detail!C146)</f>
        <v/>
      </c>
      <c r="AU124" s="252" t="str">
        <f>IF(Limit_Deviation_Detail!F146="","",Limit_Deviation_Detail!F146)</f>
        <v/>
      </c>
      <c r="AV124" s="263" t="str">
        <f t="shared" si="38"/>
        <v/>
      </c>
      <c r="AW124" s="264" t="str">
        <f>IF(COUNTIF(AV$2:AV124,AV124)=1,AV124,"")</f>
        <v/>
      </c>
      <c r="AX124" s="263" t="str">
        <f t="shared" si="30"/>
        <v/>
      </c>
      <c r="AY124" s="263" t="str">
        <f t="shared" si="31"/>
        <v/>
      </c>
      <c r="AZ124" s="263" t="str">
        <f t="shared" si="32"/>
        <v/>
      </c>
      <c r="BA124" s="254" t="str">
        <f t="shared" si="39"/>
        <v/>
      </c>
      <c r="BB124" s="162"/>
      <c r="BC124" s="259" t="str">
        <f>+IF(BI124="","",MAX(BC$1:BC123)+1)</f>
        <v/>
      </c>
      <c r="BD124" s="241" t="str">
        <f>IF(CMS_Identification!B146="","",CMS_Identification!B146)</f>
        <v/>
      </c>
      <c r="BE124" s="241" t="str">
        <f>IF(CMS_Identification!C146="","",CMS_Identification!C146)</f>
        <v/>
      </c>
      <c r="BF124" s="241" t="str">
        <f>IF(CMS_Identification!E146="","",CMS_Identification!E146)</f>
        <v/>
      </c>
      <c r="BG124" s="241" t="str">
        <f>IF(Affected_Source!AL146="","",Affected_Source!AL146)</f>
        <v/>
      </c>
      <c r="BH124" s="241" t="str">
        <f t="shared" si="40"/>
        <v/>
      </c>
      <c r="BI124" s="244" t="str">
        <f>IF(COUNTIF(BH$2:BH124,BH124)=1,BH124,"")</f>
        <v/>
      </c>
      <c r="BJ124" s="241" t="str">
        <f t="shared" si="41"/>
        <v xml:space="preserve">  </v>
      </c>
      <c r="BK124" s="241" t="str">
        <f t="shared" si="42"/>
        <v/>
      </c>
      <c r="BL124" s="241" t="str">
        <f t="shared" si="43"/>
        <v/>
      </c>
      <c r="BM124" s="241" t="str">
        <f t="shared" si="44"/>
        <v/>
      </c>
    </row>
    <row r="125" spans="1:65" ht="16.5" x14ac:dyDescent="0.45">
      <c r="A125" s="255" t="str">
        <f>+IF(D125="","",MAX(A$1:A124)+1)</f>
        <v/>
      </c>
      <c r="B125" s="242" t="str">
        <f>IF(Affected_Source!C147="","",Affected_Source!C147)</f>
        <v/>
      </c>
      <c r="C125" s="245" t="str">
        <f t="shared" si="23"/>
        <v/>
      </c>
      <c r="D125" s="245" t="str">
        <f>IF(COUNTIF(B$2:B125,B125)=1,B125,"")</f>
        <v/>
      </c>
      <c r="E125" s="162" t="str">
        <f>IF(Affected_Source!D147="","",Affected_Source!D147)</f>
        <v/>
      </c>
      <c r="F125" s="162"/>
      <c r="G125" s="162"/>
      <c r="H125" s="162"/>
      <c r="I125" s="162"/>
      <c r="J125" s="162"/>
      <c r="K125" s="162"/>
      <c r="L125" s="162"/>
      <c r="M125" s="162"/>
      <c r="N125" s="162"/>
      <c r="O125" s="162"/>
      <c r="P125" s="162"/>
      <c r="Q125" s="162"/>
      <c r="R125" s="269"/>
      <c r="S125" s="162"/>
      <c r="T125" s="255" t="str">
        <f>+IF(Y125="","",MAX(T$1:T124)+1)</f>
        <v/>
      </c>
      <c r="U125" s="241" t="str">
        <f>IF(Affected_Source!B147="","",Affected_Source!B147)</f>
        <v/>
      </c>
      <c r="V125" s="241" t="str">
        <f>IF(Affected_Source!D147="","",Affected_Source!D147)</f>
        <v/>
      </c>
      <c r="W125" s="241" t="str">
        <f>IF(Affected_Source!E147="","",Affected_Source!E147)</f>
        <v/>
      </c>
      <c r="X125" s="241" t="str">
        <f t="shared" si="24"/>
        <v/>
      </c>
      <c r="Y125" s="244" t="str">
        <f>IF(COUNTIF(X$2:X125,X125)=1,X125,"")</f>
        <v/>
      </c>
      <c r="Z125" s="241" t="str">
        <f t="shared" si="34"/>
        <v xml:space="preserve"> </v>
      </c>
      <c r="AA125" s="255" t="str">
        <f t="shared" si="25"/>
        <v/>
      </c>
      <c r="AB125" s="255" t="str">
        <f t="shared" si="26"/>
        <v/>
      </c>
      <c r="AC125" s="241" t="str">
        <f t="shared" si="35"/>
        <v/>
      </c>
      <c r="AD125" s="248"/>
      <c r="AE125" s="257" t="str">
        <f>+IF(AJ125="","",MAX(AE$1:AE124)+1)</f>
        <v/>
      </c>
      <c r="AF125" s="257" t="str">
        <f>IF(CMS_Inoperative_OoC!B147="","",CMS_Inoperative_OoC!B147)</f>
        <v/>
      </c>
      <c r="AG125" s="257" t="str">
        <f>IF(CMS_Inoperative_OoC!C147="","",CMS_Inoperative_OoC!C147)</f>
        <v/>
      </c>
      <c r="AH125" s="257" t="str">
        <f>IF(CMS_Inoperative_OoC!D147="","",CMS_Inoperative_OoC!D147)</f>
        <v/>
      </c>
      <c r="AI125" s="257" t="str">
        <f t="shared" si="36"/>
        <v/>
      </c>
      <c r="AJ125" s="258" t="str">
        <f>IF(COUNTIF(AI$2:AI125,AI125)=1,AI125,"")</f>
        <v/>
      </c>
      <c r="AK125" s="257" t="str">
        <f t="shared" si="27"/>
        <v/>
      </c>
      <c r="AL125" s="257" t="str">
        <f t="shared" si="28"/>
        <v/>
      </c>
      <c r="AM125" s="257" t="str">
        <f t="shared" si="29"/>
        <v/>
      </c>
      <c r="AN125" s="251" t="str">
        <f t="shared" si="37"/>
        <v/>
      </c>
      <c r="AO125" s="162"/>
      <c r="AP125" s="162"/>
      <c r="AQ125" s="162"/>
      <c r="AR125" s="257" t="str">
        <f>+IF(AW125="","",MAX(AR$1:AR124)+1)</f>
        <v/>
      </c>
      <c r="AS125" s="257" t="str">
        <f>IF(Limit_Deviation_Detail!B147="","",Limit_Deviation_Detail!B147)</f>
        <v/>
      </c>
      <c r="AT125" s="257" t="str">
        <f>IF(Limit_Deviation_Detail!C147="","",Limit_Deviation_Detail!C147)</f>
        <v/>
      </c>
      <c r="AU125" s="252" t="str">
        <f>IF(Limit_Deviation_Detail!F147="","",Limit_Deviation_Detail!F147)</f>
        <v/>
      </c>
      <c r="AV125" s="257" t="str">
        <f t="shared" si="38"/>
        <v/>
      </c>
      <c r="AW125" s="258" t="str">
        <f>IF(COUNTIF(AV$2:AV125,AV125)=1,AV125,"")</f>
        <v/>
      </c>
      <c r="AX125" s="257" t="str">
        <f t="shared" si="30"/>
        <v/>
      </c>
      <c r="AY125" s="257" t="str">
        <f t="shared" si="31"/>
        <v/>
      </c>
      <c r="AZ125" s="257" t="str">
        <f t="shared" si="32"/>
        <v/>
      </c>
      <c r="BA125" s="254" t="str">
        <f t="shared" si="39"/>
        <v/>
      </c>
      <c r="BB125" s="162"/>
      <c r="BC125" s="255" t="str">
        <f>+IF(BI125="","",MAX(BC$1:BC124)+1)</f>
        <v/>
      </c>
      <c r="BD125" s="241" t="str">
        <f>IF(CMS_Identification!B147="","",CMS_Identification!B147)</f>
        <v/>
      </c>
      <c r="BE125" s="241" t="str">
        <f>IF(CMS_Identification!C147="","",CMS_Identification!C147)</f>
        <v/>
      </c>
      <c r="BF125" s="241" t="str">
        <f>IF(CMS_Identification!E147="","",CMS_Identification!E147)</f>
        <v/>
      </c>
      <c r="BG125" s="241" t="str">
        <f>IF(Affected_Source!AL147="","",Affected_Source!AL147)</f>
        <v/>
      </c>
      <c r="BH125" s="241" t="str">
        <f t="shared" si="40"/>
        <v/>
      </c>
      <c r="BI125" s="244" t="str">
        <f>IF(COUNTIF(BH$2:BH125,BH125)=1,BH125,"")</f>
        <v/>
      </c>
      <c r="BJ125" s="241" t="str">
        <f t="shared" si="41"/>
        <v xml:space="preserve">  </v>
      </c>
      <c r="BK125" s="241" t="str">
        <f t="shared" si="42"/>
        <v/>
      </c>
      <c r="BL125" s="241" t="str">
        <f t="shared" si="43"/>
        <v/>
      </c>
      <c r="BM125" s="241" t="str">
        <f t="shared" si="44"/>
        <v/>
      </c>
    </row>
    <row r="126" spans="1:65" ht="16.5" x14ac:dyDescent="0.45">
      <c r="A126" s="259" t="str">
        <f>+IF(D126="","",MAX(A$1:A125)+1)</f>
        <v/>
      </c>
      <c r="B126" s="242" t="str">
        <f>IF(Affected_Source!C148="","",Affected_Source!C148)</f>
        <v/>
      </c>
      <c r="C126" s="260" t="str">
        <f t="shared" si="23"/>
        <v/>
      </c>
      <c r="D126" s="260" t="str">
        <f>IF(COUNTIF(B$2:B126,B126)=1,B126,"")</f>
        <v/>
      </c>
      <c r="E126" s="162" t="str">
        <f>IF(Affected_Source!D148="","",Affected_Source!D148)</f>
        <v/>
      </c>
      <c r="F126" s="162"/>
      <c r="G126" s="162"/>
      <c r="H126" s="162"/>
      <c r="I126" s="162"/>
      <c r="J126" s="162"/>
      <c r="K126" s="162"/>
      <c r="L126" s="162"/>
      <c r="M126" s="162"/>
      <c r="N126" s="162"/>
      <c r="O126" s="162"/>
      <c r="P126" s="162"/>
      <c r="Q126" s="162"/>
      <c r="R126" s="269"/>
      <c r="S126" s="162"/>
      <c r="T126" s="259" t="str">
        <f>+IF(Y126="","",MAX(T$1:T125)+1)</f>
        <v/>
      </c>
      <c r="U126" s="241" t="str">
        <f>IF(Affected_Source!B148="","",Affected_Source!B148)</f>
        <v/>
      </c>
      <c r="V126" s="241" t="str">
        <f>IF(Affected_Source!D148="","",Affected_Source!D148)</f>
        <v/>
      </c>
      <c r="W126" s="241" t="str">
        <f>IF(Affected_Source!E148="","",Affected_Source!E148)</f>
        <v/>
      </c>
      <c r="X126" s="241" t="str">
        <f t="shared" si="24"/>
        <v/>
      </c>
      <c r="Y126" s="244" t="str">
        <f>IF(COUNTIF(X$2:X126,X126)=1,X126,"")</f>
        <v/>
      </c>
      <c r="Z126" s="241" t="str">
        <f t="shared" si="34"/>
        <v xml:space="preserve"> </v>
      </c>
      <c r="AA126" s="259" t="str">
        <f t="shared" si="25"/>
        <v/>
      </c>
      <c r="AB126" s="259" t="str">
        <f t="shared" si="26"/>
        <v/>
      </c>
      <c r="AC126" s="241" t="str">
        <f t="shared" si="35"/>
        <v/>
      </c>
      <c r="AD126" s="248"/>
      <c r="AE126" s="261" t="str">
        <f>+IF(AJ126="","",MAX(AE$1:AE125)+1)</f>
        <v/>
      </c>
      <c r="AF126" s="261" t="str">
        <f>IF(CMS_Inoperative_OoC!B148="","",CMS_Inoperative_OoC!B148)</f>
        <v/>
      </c>
      <c r="AG126" s="261" t="str">
        <f>IF(CMS_Inoperative_OoC!C148="","",CMS_Inoperative_OoC!C148)</f>
        <v/>
      </c>
      <c r="AH126" s="261" t="str">
        <f>IF(CMS_Inoperative_OoC!D148="","",CMS_Inoperative_OoC!D148)</f>
        <v/>
      </c>
      <c r="AI126" s="261" t="str">
        <f t="shared" si="36"/>
        <v/>
      </c>
      <c r="AJ126" s="262" t="str">
        <f>IF(COUNTIF(AI$2:AI126,AI126)=1,AI126,"")</f>
        <v/>
      </c>
      <c r="AK126" s="261" t="str">
        <f t="shared" si="27"/>
        <v/>
      </c>
      <c r="AL126" s="261" t="str">
        <f t="shared" si="28"/>
        <v/>
      </c>
      <c r="AM126" s="261" t="str">
        <f t="shared" si="29"/>
        <v/>
      </c>
      <c r="AN126" s="251" t="str">
        <f t="shared" si="37"/>
        <v/>
      </c>
      <c r="AO126" s="162"/>
      <c r="AP126" s="162"/>
      <c r="AQ126" s="162"/>
      <c r="AR126" s="263" t="str">
        <f>+IF(AW126="","",MAX(AR$1:AR125)+1)</f>
        <v/>
      </c>
      <c r="AS126" s="263" t="str">
        <f>IF(Limit_Deviation_Detail!B148="","",Limit_Deviation_Detail!B148)</f>
        <v/>
      </c>
      <c r="AT126" s="263" t="str">
        <f>IF(Limit_Deviation_Detail!C148="","",Limit_Deviation_Detail!C148)</f>
        <v/>
      </c>
      <c r="AU126" s="252" t="str">
        <f>IF(Limit_Deviation_Detail!F148="","",Limit_Deviation_Detail!F148)</f>
        <v/>
      </c>
      <c r="AV126" s="263" t="str">
        <f t="shared" si="38"/>
        <v/>
      </c>
      <c r="AW126" s="264" t="str">
        <f>IF(COUNTIF(AV$2:AV126,AV126)=1,AV126,"")</f>
        <v/>
      </c>
      <c r="AX126" s="263" t="str">
        <f t="shared" si="30"/>
        <v/>
      </c>
      <c r="AY126" s="263" t="str">
        <f t="shared" si="31"/>
        <v/>
      </c>
      <c r="AZ126" s="263" t="str">
        <f t="shared" si="32"/>
        <v/>
      </c>
      <c r="BA126" s="254" t="str">
        <f t="shared" si="39"/>
        <v/>
      </c>
      <c r="BB126" s="162"/>
      <c r="BC126" s="259" t="str">
        <f>+IF(BI126="","",MAX(BC$1:BC125)+1)</f>
        <v/>
      </c>
      <c r="BD126" s="241" t="str">
        <f>IF(CMS_Identification!B148="","",CMS_Identification!B148)</f>
        <v/>
      </c>
      <c r="BE126" s="241" t="str">
        <f>IF(CMS_Identification!C148="","",CMS_Identification!C148)</f>
        <v/>
      </c>
      <c r="BF126" s="241" t="str">
        <f>IF(CMS_Identification!E148="","",CMS_Identification!E148)</f>
        <v/>
      </c>
      <c r="BG126" s="241" t="str">
        <f>IF(Affected_Source!AL148="","",Affected_Source!AL148)</f>
        <v/>
      </c>
      <c r="BH126" s="241" t="str">
        <f t="shared" si="40"/>
        <v/>
      </c>
      <c r="BI126" s="244" t="str">
        <f>IF(COUNTIF(BH$2:BH126,BH126)=1,BH126,"")</f>
        <v/>
      </c>
      <c r="BJ126" s="241" t="str">
        <f t="shared" si="41"/>
        <v xml:space="preserve">  </v>
      </c>
      <c r="BK126" s="241" t="str">
        <f t="shared" si="42"/>
        <v/>
      </c>
      <c r="BL126" s="241" t="str">
        <f t="shared" si="43"/>
        <v/>
      </c>
      <c r="BM126" s="241" t="str">
        <f t="shared" si="44"/>
        <v/>
      </c>
    </row>
    <row r="127" spans="1:65" ht="16.5" x14ac:dyDescent="0.45">
      <c r="A127" s="255" t="str">
        <f>+IF(D127="","",MAX(A$1:A126)+1)</f>
        <v/>
      </c>
      <c r="B127" s="242" t="str">
        <f>IF(Affected_Source!C149="","",Affected_Source!C149)</f>
        <v/>
      </c>
      <c r="C127" s="245" t="str">
        <f t="shared" si="23"/>
        <v/>
      </c>
      <c r="D127" s="245" t="str">
        <f>IF(COUNTIF(B$2:B127,B127)=1,B127,"")</f>
        <v/>
      </c>
      <c r="E127" s="162" t="str">
        <f>IF(Affected_Source!D149="","",Affected_Source!D149)</f>
        <v/>
      </c>
      <c r="F127" s="162"/>
      <c r="G127" s="162"/>
      <c r="H127" s="162"/>
      <c r="I127" s="162"/>
      <c r="J127" s="162"/>
      <c r="K127" s="162"/>
      <c r="L127" s="162"/>
      <c r="M127" s="162"/>
      <c r="N127" s="162"/>
      <c r="O127" s="162"/>
      <c r="P127" s="162"/>
      <c r="Q127" s="162"/>
      <c r="R127" s="269"/>
      <c r="S127" s="162"/>
      <c r="T127" s="255" t="str">
        <f>+IF(Y127="","",MAX(T$1:T126)+1)</f>
        <v/>
      </c>
      <c r="U127" s="241" t="str">
        <f>IF(Affected_Source!B149="","",Affected_Source!B149)</f>
        <v/>
      </c>
      <c r="V127" s="241" t="str">
        <f>IF(Affected_Source!D149="","",Affected_Source!D149)</f>
        <v/>
      </c>
      <c r="W127" s="241" t="str">
        <f>IF(Affected_Source!E149="","",Affected_Source!E149)</f>
        <v/>
      </c>
      <c r="X127" s="241" t="str">
        <f t="shared" si="24"/>
        <v/>
      </c>
      <c r="Y127" s="244" t="str">
        <f>IF(COUNTIF(X$2:X127,X127)=1,X127,"")</f>
        <v/>
      </c>
      <c r="Z127" s="241" t="str">
        <f t="shared" si="34"/>
        <v xml:space="preserve"> </v>
      </c>
      <c r="AA127" s="255" t="str">
        <f t="shared" si="25"/>
        <v/>
      </c>
      <c r="AB127" s="255" t="str">
        <f t="shared" si="26"/>
        <v/>
      </c>
      <c r="AC127" s="241" t="str">
        <f t="shared" si="35"/>
        <v/>
      </c>
      <c r="AD127" s="248"/>
      <c r="AE127" s="257" t="str">
        <f>+IF(AJ127="","",MAX(AE$1:AE126)+1)</f>
        <v/>
      </c>
      <c r="AF127" s="257" t="str">
        <f>IF(CMS_Inoperative_OoC!B149="","",CMS_Inoperative_OoC!B149)</f>
        <v/>
      </c>
      <c r="AG127" s="257" t="str">
        <f>IF(CMS_Inoperative_OoC!C149="","",CMS_Inoperative_OoC!C149)</f>
        <v/>
      </c>
      <c r="AH127" s="257" t="str">
        <f>IF(CMS_Inoperative_OoC!D149="","",CMS_Inoperative_OoC!D149)</f>
        <v/>
      </c>
      <c r="AI127" s="257" t="str">
        <f t="shared" si="36"/>
        <v/>
      </c>
      <c r="AJ127" s="258" t="str">
        <f>IF(COUNTIF(AI$2:AI127,AI127)=1,AI127,"")</f>
        <v/>
      </c>
      <c r="AK127" s="257" t="str">
        <f t="shared" si="27"/>
        <v/>
      </c>
      <c r="AL127" s="257" t="str">
        <f t="shared" si="28"/>
        <v/>
      </c>
      <c r="AM127" s="257" t="str">
        <f t="shared" si="29"/>
        <v/>
      </c>
      <c r="AN127" s="251" t="str">
        <f t="shared" si="37"/>
        <v/>
      </c>
      <c r="AO127" s="162"/>
      <c r="AP127" s="162"/>
      <c r="AQ127" s="162"/>
      <c r="AR127" s="257" t="str">
        <f>+IF(AW127="","",MAX(AR$1:AR126)+1)</f>
        <v/>
      </c>
      <c r="AS127" s="257" t="str">
        <f>IF(Limit_Deviation_Detail!B149="","",Limit_Deviation_Detail!B149)</f>
        <v/>
      </c>
      <c r="AT127" s="257" t="str">
        <f>IF(Limit_Deviation_Detail!C149="","",Limit_Deviation_Detail!C149)</f>
        <v/>
      </c>
      <c r="AU127" s="252" t="str">
        <f>IF(Limit_Deviation_Detail!F149="","",Limit_Deviation_Detail!F149)</f>
        <v/>
      </c>
      <c r="AV127" s="257" t="str">
        <f t="shared" si="38"/>
        <v/>
      </c>
      <c r="AW127" s="258" t="str">
        <f>IF(COUNTIF(AV$2:AV127,AV127)=1,AV127,"")</f>
        <v/>
      </c>
      <c r="AX127" s="257" t="str">
        <f t="shared" si="30"/>
        <v/>
      </c>
      <c r="AY127" s="257" t="str">
        <f t="shared" si="31"/>
        <v/>
      </c>
      <c r="AZ127" s="257" t="str">
        <f t="shared" si="32"/>
        <v/>
      </c>
      <c r="BA127" s="254" t="str">
        <f t="shared" si="39"/>
        <v/>
      </c>
      <c r="BB127" s="162"/>
      <c r="BC127" s="255" t="str">
        <f>+IF(BI127="","",MAX(BC$1:BC126)+1)</f>
        <v/>
      </c>
      <c r="BD127" s="241" t="str">
        <f>IF(CMS_Identification!B149="","",CMS_Identification!B149)</f>
        <v/>
      </c>
      <c r="BE127" s="241" t="str">
        <f>IF(CMS_Identification!C149="","",CMS_Identification!C149)</f>
        <v/>
      </c>
      <c r="BF127" s="241" t="str">
        <f>IF(CMS_Identification!E149="","",CMS_Identification!E149)</f>
        <v/>
      </c>
      <c r="BG127" s="241" t="str">
        <f>IF(Affected_Source!AL149="","",Affected_Source!AL149)</f>
        <v/>
      </c>
      <c r="BH127" s="241" t="str">
        <f t="shared" si="40"/>
        <v/>
      </c>
      <c r="BI127" s="244" t="str">
        <f>IF(COUNTIF(BH$2:BH127,BH127)=1,BH127,"")</f>
        <v/>
      </c>
      <c r="BJ127" s="241" t="str">
        <f t="shared" si="41"/>
        <v xml:space="preserve">  </v>
      </c>
      <c r="BK127" s="241" t="str">
        <f t="shared" si="42"/>
        <v/>
      </c>
      <c r="BL127" s="241" t="str">
        <f t="shared" si="43"/>
        <v/>
      </c>
      <c r="BM127" s="241" t="str">
        <f t="shared" si="44"/>
        <v/>
      </c>
    </row>
    <row r="128" spans="1:65" ht="16.5" x14ac:dyDescent="0.45">
      <c r="A128" s="259" t="str">
        <f>+IF(D128="","",MAX(A$1:A127)+1)</f>
        <v/>
      </c>
      <c r="B128" s="242" t="str">
        <f>IF(Affected_Source!C150="","",Affected_Source!C150)</f>
        <v/>
      </c>
      <c r="C128" s="260" t="str">
        <f t="shared" si="23"/>
        <v/>
      </c>
      <c r="D128" s="260" t="str">
        <f>IF(COUNTIF(B$2:B128,B128)=1,B128,"")</f>
        <v/>
      </c>
      <c r="E128" s="162" t="str">
        <f>IF(Affected_Source!D150="","",Affected_Source!D150)</f>
        <v/>
      </c>
      <c r="F128" s="162"/>
      <c r="G128" s="162"/>
      <c r="H128" s="162"/>
      <c r="I128" s="162"/>
      <c r="J128" s="162"/>
      <c r="K128" s="162"/>
      <c r="L128" s="162"/>
      <c r="M128" s="162"/>
      <c r="N128" s="162"/>
      <c r="O128" s="162"/>
      <c r="P128" s="162"/>
      <c r="Q128" s="162"/>
      <c r="R128" s="269"/>
      <c r="S128" s="162"/>
      <c r="T128" s="259" t="str">
        <f>+IF(Y128="","",MAX(T$1:T127)+1)</f>
        <v/>
      </c>
      <c r="U128" s="241" t="str">
        <f>IF(Affected_Source!B150="","",Affected_Source!B150)</f>
        <v/>
      </c>
      <c r="V128" s="241" t="str">
        <f>IF(Affected_Source!D150="","",Affected_Source!D150)</f>
        <v/>
      </c>
      <c r="W128" s="241" t="str">
        <f>IF(Affected_Source!E150="","",Affected_Source!E150)</f>
        <v/>
      </c>
      <c r="X128" s="241" t="str">
        <f t="shared" si="24"/>
        <v/>
      </c>
      <c r="Y128" s="244" t="str">
        <f>IF(COUNTIF(X$2:X128,X128)=1,X128,"")</f>
        <v/>
      </c>
      <c r="Z128" s="241" t="str">
        <f t="shared" si="34"/>
        <v xml:space="preserve"> </v>
      </c>
      <c r="AA128" s="259" t="str">
        <f t="shared" si="25"/>
        <v/>
      </c>
      <c r="AB128" s="259" t="str">
        <f t="shared" si="26"/>
        <v/>
      </c>
      <c r="AC128" s="241" t="str">
        <f t="shared" si="35"/>
        <v/>
      </c>
      <c r="AD128" s="248"/>
      <c r="AE128" s="261" t="str">
        <f>+IF(AJ128="","",MAX(AE$1:AE127)+1)</f>
        <v/>
      </c>
      <c r="AF128" s="261" t="str">
        <f>IF(CMS_Inoperative_OoC!B150="","",CMS_Inoperative_OoC!B150)</f>
        <v/>
      </c>
      <c r="AG128" s="261" t="str">
        <f>IF(CMS_Inoperative_OoC!C150="","",CMS_Inoperative_OoC!C150)</f>
        <v/>
      </c>
      <c r="AH128" s="261" t="str">
        <f>IF(CMS_Inoperative_OoC!D150="","",CMS_Inoperative_OoC!D150)</f>
        <v/>
      </c>
      <c r="AI128" s="261" t="str">
        <f t="shared" si="36"/>
        <v/>
      </c>
      <c r="AJ128" s="262" t="str">
        <f>IF(COUNTIF(AI$2:AI128,AI128)=1,AI128,"")</f>
        <v/>
      </c>
      <c r="AK128" s="261" t="str">
        <f t="shared" si="27"/>
        <v/>
      </c>
      <c r="AL128" s="261" t="str">
        <f t="shared" si="28"/>
        <v/>
      </c>
      <c r="AM128" s="261" t="str">
        <f t="shared" si="29"/>
        <v/>
      </c>
      <c r="AN128" s="251" t="str">
        <f t="shared" si="37"/>
        <v/>
      </c>
      <c r="AO128" s="162"/>
      <c r="AP128" s="162"/>
      <c r="AQ128" s="162"/>
      <c r="AR128" s="263" t="str">
        <f>+IF(AW128="","",MAX(AR$1:AR127)+1)</f>
        <v/>
      </c>
      <c r="AS128" s="263" t="str">
        <f>IF(Limit_Deviation_Detail!B150="","",Limit_Deviation_Detail!B150)</f>
        <v/>
      </c>
      <c r="AT128" s="263" t="str">
        <f>IF(Limit_Deviation_Detail!C150="","",Limit_Deviation_Detail!C150)</f>
        <v/>
      </c>
      <c r="AU128" s="252" t="str">
        <f>IF(Limit_Deviation_Detail!F150="","",Limit_Deviation_Detail!F150)</f>
        <v/>
      </c>
      <c r="AV128" s="263" t="str">
        <f t="shared" si="38"/>
        <v/>
      </c>
      <c r="AW128" s="264" t="str">
        <f>IF(COUNTIF(AV$2:AV128,AV128)=1,AV128,"")</f>
        <v/>
      </c>
      <c r="AX128" s="263" t="str">
        <f t="shared" si="30"/>
        <v/>
      </c>
      <c r="AY128" s="263" t="str">
        <f t="shared" si="31"/>
        <v/>
      </c>
      <c r="AZ128" s="263" t="str">
        <f t="shared" si="32"/>
        <v/>
      </c>
      <c r="BA128" s="254" t="str">
        <f t="shared" si="39"/>
        <v/>
      </c>
      <c r="BB128" s="162"/>
      <c r="BC128" s="259" t="str">
        <f>+IF(BI128="","",MAX(BC$1:BC127)+1)</f>
        <v/>
      </c>
      <c r="BD128" s="241" t="str">
        <f>IF(CMS_Identification!B150="","",CMS_Identification!B150)</f>
        <v/>
      </c>
      <c r="BE128" s="241" t="str">
        <f>IF(CMS_Identification!C150="","",CMS_Identification!C150)</f>
        <v/>
      </c>
      <c r="BF128" s="241" t="str">
        <f>IF(CMS_Identification!E150="","",CMS_Identification!E150)</f>
        <v/>
      </c>
      <c r="BG128" s="241" t="str">
        <f>IF(Affected_Source!AL150="","",Affected_Source!AL150)</f>
        <v/>
      </c>
      <c r="BH128" s="241" t="str">
        <f t="shared" si="40"/>
        <v/>
      </c>
      <c r="BI128" s="244" t="str">
        <f>IF(COUNTIF(BH$2:BH128,BH128)=1,BH128,"")</f>
        <v/>
      </c>
      <c r="BJ128" s="241" t="str">
        <f t="shared" si="41"/>
        <v xml:space="preserve">  </v>
      </c>
      <c r="BK128" s="241" t="str">
        <f t="shared" si="42"/>
        <v/>
      </c>
      <c r="BL128" s="241" t="str">
        <f t="shared" si="43"/>
        <v/>
      </c>
      <c r="BM128" s="241" t="str">
        <f t="shared" si="44"/>
        <v/>
      </c>
    </row>
    <row r="129" spans="1:65" ht="16.5" x14ac:dyDescent="0.45">
      <c r="A129" s="255" t="str">
        <f>+IF(D129="","",MAX(A$1:A128)+1)</f>
        <v/>
      </c>
      <c r="B129" s="242" t="str">
        <f>IF(Affected_Source!C151="","",Affected_Source!C151)</f>
        <v/>
      </c>
      <c r="C129" s="245" t="str">
        <f t="shared" si="23"/>
        <v/>
      </c>
      <c r="D129" s="245" t="str">
        <f>IF(COUNTIF(B$2:B129,B129)=1,B129,"")</f>
        <v/>
      </c>
      <c r="E129" s="162" t="str">
        <f>IF(Affected_Source!D151="","",Affected_Source!D151)</f>
        <v/>
      </c>
      <c r="F129" s="162"/>
      <c r="G129" s="162"/>
      <c r="H129" s="162"/>
      <c r="I129" s="162"/>
      <c r="J129" s="162"/>
      <c r="K129" s="162"/>
      <c r="L129" s="162"/>
      <c r="M129" s="162"/>
      <c r="N129" s="162"/>
      <c r="O129" s="162"/>
      <c r="P129" s="162"/>
      <c r="Q129" s="162"/>
      <c r="R129" s="269"/>
      <c r="S129" s="162"/>
      <c r="T129" s="255" t="str">
        <f>+IF(Y129="","",MAX(T$1:T128)+1)</f>
        <v/>
      </c>
      <c r="U129" s="241" t="str">
        <f>IF(Affected_Source!B151="","",Affected_Source!B151)</f>
        <v/>
      </c>
      <c r="V129" s="241" t="str">
        <f>IF(Affected_Source!D151="","",Affected_Source!D151)</f>
        <v/>
      </c>
      <c r="W129" s="241" t="str">
        <f>IF(Affected_Source!E151="","",Affected_Source!E151)</f>
        <v/>
      </c>
      <c r="X129" s="241" t="str">
        <f t="shared" si="24"/>
        <v/>
      </c>
      <c r="Y129" s="244" t="str">
        <f>IF(COUNTIF(X$2:X129,X129)=1,X129,"")</f>
        <v/>
      </c>
      <c r="Z129" s="241" t="str">
        <f t="shared" si="34"/>
        <v xml:space="preserve"> </v>
      </c>
      <c r="AA129" s="255" t="str">
        <f t="shared" si="25"/>
        <v/>
      </c>
      <c r="AB129" s="255" t="str">
        <f t="shared" si="26"/>
        <v/>
      </c>
      <c r="AC129" s="241" t="str">
        <f t="shared" si="35"/>
        <v/>
      </c>
      <c r="AD129" s="248"/>
      <c r="AE129" s="257" t="str">
        <f>+IF(AJ129="","",MAX(AE$1:AE128)+1)</f>
        <v/>
      </c>
      <c r="AF129" s="257" t="str">
        <f>IF(CMS_Inoperative_OoC!B151="","",CMS_Inoperative_OoC!B151)</f>
        <v/>
      </c>
      <c r="AG129" s="257" t="str">
        <f>IF(CMS_Inoperative_OoC!C151="","",CMS_Inoperative_OoC!C151)</f>
        <v/>
      </c>
      <c r="AH129" s="257" t="str">
        <f>IF(CMS_Inoperative_OoC!D151="","",CMS_Inoperative_OoC!D151)</f>
        <v/>
      </c>
      <c r="AI129" s="257" t="str">
        <f t="shared" si="36"/>
        <v/>
      </c>
      <c r="AJ129" s="258" t="str">
        <f>IF(COUNTIF(AI$2:AI129,AI129)=1,AI129,"")</f>
        <v/>
      </c>
      <c r="AK129" s="257" t="str">
        <f t="shared" si="27"/>
        <v/>
      </c>
      <c r="AL129" s="257" t="str">
        <f t="shared" si="28"/>
        <v/>
      </c>
      <c r="AM129" s="257" t="str">
        <f t="shared" si="29"/>
        <v/>
      </c>
      <c r="AN129" s="251" t="str">
        <f t="shared" si="37"/>
        <v/>
      </c>
      <c r="AO129" s="162"/>
      <c r="AP129" s="162"/>
      <c r="AQ129" s="162"/>
      <c r="AR129" s="257" t="str">
        <f>+IF(AW129="","",MAX(AR$1:AR128)+1)</f>
        <v/>
      </c>
      <c r="AS129" s="257" t="str">
        <f>IF(Limit_Deviation_Detail!B151="","",Limit_Deviation_Detail!B151)</f>
        <v/>
      </c>
      <c r="AT129" s="257" t="str">
        <f>IF(Limit_Deviation_Detail!C151="","",Limit_Deviation_Detail!C151)</f>
        <v/>
      </c>
      <c r="AU129" s="252" t="str">
        <f>IF(Limit_Deviation_Detail!F151="","",Limit_Deviation_Detail!F151)</f>
        <v/>
      </c>
      <c r="AV129" s="257" t="str">
        <f t="shared" si="38"/>
        <v/>
      </c>
      <c r="AW129" s="258" t="str">
        <f>IF(COUNTIF(AV$2:AV129,AV129)=1,AV129,"")</f>
        <v/>
      </c>
      <c r="AX129" s="257" t="str">
        <f t="shared" si="30"/>
        <v/>
      </c>
      <c r="AY129" s="257" t="str">
        <f t="shared" si="31"/>
        <v/>
      </c>
      <c r="AZ129" s="257" t="str">
        <f t="shared" si="32"/>
        <v/>
      </c>
      <c r="BA129" s="254" t="str">
        <f t="shared" si="39"/>
        <v/>
      </c>
      <c r="BB129" s="162"/>
      <c r="BC129" s="255" t="str">
        <f>+IF(BI129="","",MAX(BC$1:BC128)+1)</f>
        <v/>
      </c>
      <c r="BD129" s="241" t="str">
        <f>IF(CMS_Identification!B151="","",CMS_Identification!B151)</f>
        <v/>
      </c>
      <c r="BE129" s="241" t="str">
        <f>IF(CMS_Identification!C151="","",CMS_Identification!C151)</f>
        <v/>
      </c>
      <c r="BF129" s="241" t="str">
        <f>IF(CMS_Identification!E151="","",CMS_Identification!E151)</f>
        <v/>
      </c>
      <c r="BG129" s="241" t="str">
        <f>IF(Affected_Source!AL151="","",Affected_Source!AL151)</f>
        <v/>
      </c>
      <c r="BH129" s="241" t="str">
        <f t="shared" si="40"/>
        <v/>
      </c>
      <c r="BI129" s="244" t="str">
        <f>IF(COUNTIF(BH$2:BH129,BH129)=1,BH129,"")</f>
        <v/>
      </c>
      <c r="BJ129" s="241" t="str">
        <f t="shared" si="41"/>
        <v xml:space="preserve">  </v>
      </c>
      <c r="BK129" s="241" t="str">
        <f t="shared" si="42"/>
        <v/>
      </c>
      <c r="BL129" s="241" t="str">
        <f t="shared" si="43"/>
        <v/>
      </c>
      <c r="BM129" s="241" t="str">
        <f t="shared" si="44"/>
        <v/>
      </c>
    </row>
    <row r="130" spans="1:65" ht="16.5" x14ac:dyDescent="0.45">
      <c r="A130" s="259" t="str">
        <f>+IF(D130="","",MAX(A$1:A129)+1)</f>
        <v/>
      </c>
      <c r="B130" s="242" t="str">
        <f>IF(Affected_Source!C152="","",Affected_Source!C152)</f>
        <v/>
      </c>
      <c r="C130" s="260" t="str">
        <f t="shared" ref="C130:C193" si="45">+IFERROR(INDEX(B$2:B$501,MATCH(ROW()-ROW($C$1),A$2:A$501,0)),"")</f>
        <v/>
      </c>
      <c r="D130" s="260" t="str">
        <f>IF(COUNTIF(B$2:B130,B130)=1,B130,"")</f>
        <v/>
      </c>
      <c r="E130" s="162" t="str">
        <f>IF(Affected_Source!D152="","",Affected_Source!D152)</f>
        <v/>
      </c>
      <c r="F130" s="162"/>
      <c r="G130" s="162"/>
      <c r="H130" s="162"/>
      <c r="I130" s="162"/>
      <c r="J130" s="162"/>
      <c r="K130" s="162"/>
      <c r="L130" s="162"/>
      <c r="M130" s="162"/>
      <c r="N130" s="162"/>
      <c r="O130" s="162"/>
      <c r="P130" s="162"/>
      <c r="Q130" s="162"/>
      <c r="R130" s="269"/>
      <c r="S130" s="162"/>
      <c r="T130" s="259" t="str">
        <f>+IF(Y130="","",MAX(T$1:T129)+1)</f>
        <v/>
      </c>
      <c r="U130" s="241" t="str">
        <f>IF(Affected_Source!B152="","",Affected_Source!B152)</f>
        <v/>
      </c>
      <c r="V130" s="241" t="str">
        <f>IF(Affected_Source!D152="","",Affected_Source!D152)</f>
        <v/>
      </c>
      <c r="W130" s="241" t="str">
        <f>IF(Affected_Source!E152="","",Affected_Source!E152)</f>
        <v/>
      </c>
      <c r="X130" s="241" t="str">
        <f t="shared" ref="X130:X193" si="46">U130&amp;V130</f>
        <v/>
      </c>
      <c r="Y130" s="244" t="str">
        <f>IF(COUNTIF(X$2:X130,X130)=1,X130,"")</f>
        <v/>
      </c>
      <c r="Z130" s="241" t="str">
        <f t="shared" si="34"/>
        <v xml:space="preserve"> </v>
      </c>
      <c r="AA130" s="259" t="str">
        <f t="shared" ref="AA130:AA193" si="47">+IFERROR(INDEX(U$2:U$955,MATCH(ROW()-ROW($AA$1),T$2:T$955,0)),"")</f>
        <v/>
      </c>
      <c r="AB130" s="259" t="str">
        <f t="shared" ref="AB130:AB193" si="48">+IFERROR(INDEX(V$2:V$955,MATCH(ROW()-ROW($AA$1),T$2:T$955,0)),"")</f>
        <v/>
      </c>
      <c r="AC130" s="241" t="str">
        <f t="shared" si="35"/>
        <v/>
      </c>
      <c r="AD130" s="248"/>
      <c r="AE130" s="261" t="str">
        <f>+IF(AJ130="","",MAX(AE$1:AE129)+1)</f>
        <v/>
      </c>
      <c r="AF130" s="261" t="str">
        <f>IF(CMS_Inoperative_OoC!B152="","",CMS_Inoperative_OoC!B152)</f>
        <v/>
      </c>
      <c r="AG130" s="261" t="str">
        <f>IF(CMS_Inoperative_OoC!C152="","",CMS_Inoperative_OoC!C152)</f>
        <v/>
      </c>
      <c r="AH130" s="261" t="str">
        <f>IF(CMS_Inoperative_OoC!D152="","",CMS_Inoperative_OoC!D152)</f>
        <v/>
      </c>
      <c r="AI130" s="261" t="str">
        <f t="shared" si="36"/>
        <v/>
      </c>
      <c r="AJ130" s="262" t="str">
        <f>IF(COUNTIF(AI$2:AI130,AI130)=1,AI130,"")</f>
        <v/>
      </c>
      <c r="AK130" s="261" t="str">
        <f t="shared" ref="AK130:AK193" si="49">+IFERROR(INDEX(AF$2:AF$955,MATCH(ROW()-ROW(IE$1),AE$2:AE$955,0)),"")</f>
        <v/>
      </c>
      <c r="AL130" s="261" t="str">
        <f t="shared" ref="AL130:AL193" si="50">+IFERROR(INDEX(AG$2:AG$955,MATCH(ROW()-ROW(AJ$1),AE$2:AE$955,0)),"")</f>
        <v/>
      </c>
      <c r="AM130" s="261" t="str">
        <f t="shared" ref="AM130:AM193" si="51">+IFERROR(INDEX(AH$2:AH$955,MATCH(ROW()-ROW(AJ$1),AE$2:AE$955,0)),"")</f>
        <v/>
      </c>
      <c r="AN130" s="251" t="str">
        <f t="shared" si="37"/>
        <v/>
      </c>
      <c r="AO130" s="162"/>
      <c r="AP130" s="162"/>
      <c r="AQ130" s="162"/>
      <c r="AR130" s="263" t="str">
        <f>+IF(AW130="","",MAX(AR$1:AR129)+1)</f>
        <v/>
      </c>
      <c r="AS130" s="263" t="str">
        <f>IF(Limit_Deviation_Detail!B152="","",Limit_Deviation_Detail!B152)</f>
        <v/>
      </c>
      <c r="AT130" s="263" t="str">
        <f>IF(Limit_Deviation_Detail!C152="","",Limit_Deviation_Detail!C152)</f>
        <v/>
      </c>
      <c r="AU130" s="252" t="str">
        <f>IF(Limit_Deviation_Detail!F152="","",Limit_Deviation_Detail!F152)</f>
        <v/>
      </c>
      <c r="AV130" s="263" t="str">
        <f t="shared" si="38"/>
        <v/>
      </c>
      <c r="AW130" s="264" t="str">
        <f>IF(COUNTIF(AV$2:AV130,AV130)=1,AV130,"")</f>
        <v/>
      </c>
      <c r="AX130" s="263" t="str">
        <f t="shared" ref="AX130:AX193" si="52">+IFERROR(INDEX(AS$2:AS$955,MATCH(ROW()-ROW(IQ$1),AR$2:AR$955,0)),"")</f>
        <v/>
      </c>
      <c r="AY130" s="263" t="str">
        <f t="shared" ref="AY130:AY193" si="53">+IFERROR(INDEX(AT$2:AT$955,MATCH(ROW()-ROW(AW$1),AR$2:AR$955,0)),"")</f>
        <v/>
      </c>
      <c r="AZ130" s="263" t="str">
        <f t="shared" ref="AZ130:AZ193" si="54">+IFERROR(INDEX(AU$2:AU$955,MATCH(ROW()-ROW(AW$1),AR$2:AR$955,0)),"")</f>
        <v/>
      </c>
      <c r="BA130" s="254" t="str">
        <f t="shared" si="39"/>
        <v/>
      </c>
      <c r="BB130" s="162"/>
      <c r="BC130" s="259" t="str">
        <f>+IF(BI130="","",MAX(BC$1:BC129)+1)</f>
        <v/>
      </c>
      <c r="BD130" s="241" t="str">
        <f>IF(CMS_Identification!B152="","",CMS_Identification!B152)</f>
        <v/>
      </c>
      <c r="BE130" s="241" t="str">
        <f>IF(CMS_Identification!C152="","",CMS_Identification!C152)</f>
        <v/>
      </c>
      <c r="BF130" s="241" t="str">
        <f>IF(CMS_Identification!E152="","",CMS_Identification!E152)</f>
        <v/>
      </c>
      <c r="BG130" s="241" t="str">
        <f>IF(Affected_Source!AL152="","",Affected_Source!AL152)</f>
        <v/>
      </c>
      <c r="BH130" s="241" t="str">
        <f t="shared" si="40"/>
        <v/>
      </c>
      <c r="BI130" s="244" t="str">
        <f>IF(COUNTIF(BH$2:BH130,BH130)=1,BH130,"")</f>
        <v/>
      </c>
      <c r="BJ130" s="241" t="str">
        <f t="shared" si="41"/>
        <v xml:space="preserve">  </v>
      </c>
      <c r="BK130" s="241" t="str">
        <f t="shared" si="42"/>
        <v/>
      </c>
      <c r="BL130" s="241" t="str">
        <f t="shared" si="43"/>
        <v/>
      </c>
      <c r="BM130" s="241" t="str">
        <f t="shared" si="44"/>
        <v/>
      </c>
    </row>
    <row r="131" spans="1:65" ht="16.5" x14ac:dyDescent="0.45">
      <c r="A131" s="255" t="str">
        <f>+IF(D131="","",MAX(A$1:A130)+1)</f>
        <v/>
      </c>
      <c r="B131" s="242" t="str">
        <f>IF(Affected_Source!C153="","",Affected_Source!C153)</f>
        <v/>
      </c>
      <c r="C131" s="245" t="str">
        <f t="shared" si="45"/>
        <v/>
      </c>
      <c r="D131" s="245" t="str">
        <f>IF(COUNTIF(B$2:B131,B131)=1,B131,"")</f>
        <v/>
      </c>
      <c r="E131" s="162" t="str">
        <f>IF(Affected_Source!D153="","",Affected_Source!D153)</f>
        <v/>
      </c>
      <c r="F131" s="162"/>
      <c r="G131" s="162"/>
      <c r="H131" s="162"/>
      <c r="I131" s="162"/>
      <c r="J131" s="162"/>
      <c r="K131" s="162"/>
      <c r="L131" s="162"/>
      <c r="M131" s="162"/>
      <c r="N131" s="162"/>
      <c r="O131" s="162"/>
      <c r="P131" s="162"/>
      <c r="Q131" s="162"/>
      <c r="R131" s="269"/>
      <c r="S131" s="162"/>
      <c r="T131" s="255" t="str">
        <f>+IF(Y131="","",MAX(T$1:T130)+1)</f>
        <v/>
      </c>
      <c r="U131" s="241" t="str">
        <f>IF(Affected_Source!B153="","",Affected_Source!B153)</f>
        <v/>
      </c>
      <c r="V131" s="241" t="str">
        <f>IF(Affected_Source!D153="","",Affected_Source!D153)</f>
        <v/>
      </c>
      <c r="W131" s="241" t="str">
        <f>IF(Affected_Source!E153="","",Affected_Source!E153)</f>
        <v/>
      </c>
      <c r="X131" s="241" t="str">
        <f t="shared" si="46"/>
        <v/>
      </c>
      <c r="Y131" s="244" t="str">
        <f>IF(COUNTIF(X$2:X131,X131)=1,X131,"")</f>
        <v/>
      </c>
      <c r="Z131" s="241" t="str">
        <f t="shared" ref="Z131:Z194" si="55">AA131&amp;" "&amp;AB131</f>
        <v xml:space="preserve"> </v>
      </c>
      <c r="AA131" s="255" t="str">
        <f t="shared" si="47"/>
        <v/>
      </c>
      <c r="AB131" s="255" t="str">
        <f t="shared" si="48"/>
        <v/>
      </c>
      <c r="AC131" s="241" t="str">
        <f t="shared" ref="AC131:AC194" si="56">+IFERROR(INDEX(W$2:W$955,MATCH(ROW()-ROW($AA$1),U$2:U$955,0)),"")</f>
        <v/>
      </c>
      <c r="AD131" s="248"/>
      <c r="AE131" s="257" t="str">
        <f>+IF(AJ131="","",MAX(AE$1:AE130)+1)</f>
        <v/>
      </c>
      <c r="AF131" s="257" t="str">
        <f>IF(CMS_Inoperative_OoC!B153="","",CMS_Inoperative_OoC!B153)</f>
        <v/>
      </c>
      <c r="AG131" s="257" t="str">
        <f>IF(CMS_Inoperative_OoC!C153="","",CMS_Inoperative_OoC!C153)</f>
        <v/>
      </c>
      <c r="AH131" s="257" t="str">
        <f>IF(CMS_Inoperative_OoC!D153="","",CMS_Inoperative_OoC!D153)</f>
        <v/>
      </c>
      <c r="AI131" s="257" t="str">
        <f t="shared" ref="AI131:AI194" si="57">AF131&amp;AG131&amp;AH131</f>
        <v/>
      </c>
      <c r="AJ131" s="258" t="str">
        <f>IF(COUNTIF(AI$2:AI131,AI131)=1,AI131,"")</f>
        <v/>
      </c>
      <c r="AK131" s="257" t="str">
        <f t="shared" si="49"/>
        <v/>
      </c>
      <c r="AL131" s="257" t="str">
        <f t="shared" si="50"/>
        <v/>
      </c>
      <c r="AM131" s="257" t="str">
        <f t="shared" si="51"/>
        <v/>
      </c>
      <c r="AN131" s="251" t="str">
        <f t="shared" ref="AN131:AN194" si="58">IF(AM131="","",VLOOKUP(AK131&amp;AL131,$Y$2:$AC$478,5,FALSE))</f>
        <v/>
      </c>
      <c r="AO131" s="162"/>
      <c r="AP131" s="162"/>
      <c r="AQ131" s="162"/>
      <c r="AR131" s="257" t="str">
        <f>+IF(AW131="","",MAX(AR$1:AR130)+1)</f>
        <v/>
      </c>
      <c r="AS131" s="257" t="str">
        <f>IF(Limit_Deviation_Detail!B153="","",Limit_Deviation_Detail!B153)</f>
        <v/>
      </c>
      <c r="AT131" s="257" t="str">
        <f>IF(Limit_Deviation_Detail!C153="","",Limit_Deviation_Detail!C153)</f>
        <v/>
      </c>
      <c r="AU131" s="252" t="str">
        <f>IF(Limit_Deviation_Detail!F153="","",Limit_Deviation_Detail!F153)</f>
        <v/>
      </c>
      <c r="AV131" s="257" t="str">
        <f t="shared" ref="AV131:AV194" si="59">AS131&amp;AT131&amp;AU131</f>
        <v/>
      </c>
      <c r="AW131" s="258" t="str">
        <f>IF(COUNTIF(AV$2:AV131,AV131)=1,AV131,"")</f>
        <v/>
      </c>
      <c r="AX131" s="257" t="str">
        <f t="shared" si="52"/>
        <v/>
      </c>
      <c r="AY131" s="257" t="str">
        <f t="shared" si="53"/>
        <v/>
      </c>
      <c r="AZ131" s="257" t="str">
        <f t="shared" si="54"/>
        <v/>
      </c>
      <c r="BA131" s="254" t="str">
        <f t="shared" ref="BA131:BA194" si="60">IF(AZ131="","",VLOOKUP(AX131&amp;AY131,$Y$2:$AC$478,5,FALSE))</f>
        <v/>
      </c>
      <c r="BB131" s="162"/>
      <c r="BC131" s="255" t="str">
        <f>+IF(BI131="","",MAX(BC$1:BC130)+1)</f>
        <v/>
      </c>
      <c r="BD131" s="241" t="str">
        <f>IF(CMS_Identification!B153="","",CMS_Identification!B153)</f>
        <v/>
      </c>
      <c r="BE131" s="241" t="str">
        <f>IF(CMS_Identification!C153="","",CMS_Identification!C153)</f>
        <v/>
      </c>
      <c r="BF131" s="241" t="str">
        <f>IF(CMS_Identification!E153="","",CMS_Identification!E153)</f>
        <v/>
      </c>
      <c r="BG131" s="241" t="str">
        <f>IF(Affected_Source!AL153="","",Affected_Source!AL153)</f>
        <v/>
      </c>
      <c r="BH131" s="241" t="str">
        <f t="shared" ref="BH131:BH194" si="61">BD131&amp;BE131&amp;BF131</f>
        <v/>
      </c>
      <c r="BI131" s="244" t="str">
        <f>IF(COUNTIF(BH$2:BH131,BH131)=1,BH131,"")</f>
        <v/>
      </c>
      <c r="BJ131" s="241" t="str">
        <f t="shared" ref="BJ131:BJ194" si="62">BK131&amp;" "&amp;BL131&amp;" "&amp;BM131</f>
        <v xml:space="preserve">  </v>
      </c>
      <c r="BK131" s="241" t="str">
        <f t="shared" ref="BK131:BK194" si="63">+IFERROR(INDEX(BD$2:BD$955,MATCH(ROW()-ROW($BJ$1),BC$2:BC$955,0)),"")</f>
        <v/>
      </c>
      <c r="BL131" s="241" t="str">
        <f t="shared" ref="BL131:BL194" si="64">+IFERROR(INDEX(BE$2:BE$955,MATCH(ROW()-ROW($BJ$1),BC$2:BC$955,0)),"")</f>
        <v/>
      </c>
      <c r="BM131" s="241" t="str">
        <f t="shared" ref="BM131:BM194" si="65">+IFERROR(INDEX(BF$2:BF$955,MATCH(ROW()-ROW($BJ$1),BC$2:BC$955,0)),"")</f>
        <v/>
      </c>
    </row>
    <row r="132" spans="1:65" ht="16.5" x14ac:dyDescent="0.45">
      <c r="A132" s="259" t="str">
        <f>+IF(D132="","",MAX(A$1:A131)+1)</f>
        <v/>
      </c>
      <c r="B132" s="242" t="str">
        <f>IF(Affected_Source!C154="","",Affected_Source!C154)</f>
        <v/>
      </c>
      <c r="C132" s="260" t="str">
        <f t="shared" si="45"/>
        <v/>
      </c>
      <c r="D132" s="260" t="str">
        <f>IF(COUNTIF(B$2:B132,B132)=1,B132,"")</f>
        <v/>
      </c>
      <c r="E132" s="162" t="str">
        <f>IF(Affected_Source!D154="","",Affected_Source!D154)</f>
        <v/>
      </c>
      <c r="F132" s="162"/>
      <c r="G132" s="162"/>
      <c r="H132" s="162"/>
      <c r="I132" s="162"/>
      <c r="J132" s="162"/>
      <c r="K132" s="162"/>
      <c r="L132" s="162"/>
      <c r="M132" s="162"/>
      <c r="N132" s="162"/>
      <c r="O132" s="162"/>
      <c r="P132" s="162"/>
      <c r="Q132" s="162"/>
      <c r="R132" s="269"/>
      <c r="S132" s="162"/>
      <c r="T132" s="259" t="str">
        <f>+IF(Y132="","",MAX(T$1:T131)+1)</f>
        <v/>
      </c>
      <c r="U132" s="241" t="str">
        <f>IF(Affected_Source!B154="","",Affected_Source!B154)</f>
        <v/>
      </c>
      <c r="V132" s="241" t="str">
        <f>IF(Affected_Source!D154="","",Affected_Source!D154)</f>
        <v/>
      </c>
      <c r="W132" s="241" t="str">
        <f>IF(Affected_Source!E154="","",Affected_Source!E154)</f>
        <v/>
      </c>
      <c r="X132" s="241" t="str">
        <f t="shared" si="46"/>
        <v/>
      </c>
      <c r="Y132" s="244" t="str">
        <f>IF(COUNTIF(X$2:X132,X132)=1,X132,"")</f>
        <v/>
      </c>
      <c r="Z132" s="241" t="str">
        <f t="shared" si="55"/>
        <v xml:space="preserve"> </v>
      </c>
      <c r="AA132" s="259" t="str">
        <f t="shared" si="47"/>
        <v/>
      </c>
      <c r="AB132" s="259" t="str">
        <f t="shared" si="48"/>
        <v/>
      </c>
      <c r="AC132" s="241" t="str">
        <f t="shared" si="56"/>
        <v/>
      </c>
      <c r="AD132" s="248"/>
      <c r="AE132" s="261" t="str">
        <f>+IF(AJ132="","",MAX(AE$1:AE131)+1)</f>
        <v/>
      </c>
      <c r="AF132" s="261" t="str">
        <f>IF(CMS_Inoperative_OoC!B154="","",CMS_Inoperative_OoC!B154)</f>
        <v/>
      </c>
      <c r="AG132" s="261" t="str">
        <f>IF(CMS_Inoperative_OoC!C154="","",CMS_Inoperative_OoC!C154)</f>
        <v/>
      </c>
      <c r="AH132" s="261" t="str">
        <f>IF(CMS_Inoperative_OoC!D154="","",CMS_Inoperative_OoC!D154)</f>
        <v/>
      </c>
      <c r="AI132" s="261" t="str">
        <f t="shared" si="57"/>
        <v/>
      </c>
      <c r="AJ132" s="262" t="str">
        <f>IF(COUNTIF(AI$2:AI132,AI132)=1,AI132,"")</f>
        <v/>
      </c>
      <c r="AK132" s="261" t="str">
        <f t="shared" si="49"/>
        <v/>
      </c>
      <c r="AL132" s="261" t="str">
        <f t="shared" si="50"/>
        <v/>
      </c>
      <c r="AM132" s="261" t="str">
        <f t="shared" si="51"/>
        <v/>
      </c>
      <c r="AN132" s="251" t="str">
        <f t="shared" si="58"/>
        <v/>
      </c>
      <c r="AO132" s="162"/>
      <c r="AP132" s="162"/>
      <c r="AQ132" s="162"/>
      <c r="AR132" s="263" t="str">
        <f>+IF(AW132="","",MAX(AR$1:AR131)+1)</f>
        <v/>
      </c>
      <c r="AS132" s="263" t="str">
        <f>IF(Limit_Deviation_Detail!B154="","",Limit_Deviation_Detail!B154)</f>
        <v/>
      </c>
      <c r="AT132" s="263" t="str">
        <f>IF(Limit_Deviation_Detail!C154="","",Limit_Deviation_Detail!C154)</f>
        <v/>
      </c>
      <c r="AU132" s="252" t="str">
        <f>IF(Limit_Deviation_Detail!F154="","",Limit_Deviation_Detail!F154)</f>
        <v/>
      </c>
      <c r="AV132" s="263" t="str">
        <f t="shared" si="59"/>
        <v/>
      </c>
      <c r="AW132" s="264" t="str">
        <f>IF(COUNTIF(AV$2:AV132,AV132)=1,AV132,"")</f>
        <v/>
      </c>
      <c r="AX132" s="263" t="str">
        <f t="shared" si="52"/>
        <v/>
      </c>
      <c r="AY132" s="263" t="str">
        <f t="shared" si="53"/>
        <v/>
      </c>
      <c r="AZ132" s="263" t="str">
        <f t="shared" si="54"/>
        <v/>
      </c>
      <c r="BA132" s="254" t="str">
        <f t="shared" si="60"/>
        <v/>
      </c>
      <c r="BB132" s="162"/>
      <c r="BC132" s="259" t="str">
        <f>+IF(BI132="","",MAX(BC$1:BC131)+1)</f>
        <v/>
      </c>
      <c r="BD132" s="241" t="str">
        <f>IF(CMS_Identification!B154="","",CMS_Identification!B154)</f>
        <v/>
      </c>
      <c r="BE132" s="241" t="str">
        <f>IF(CMS_Identification!C154="","",CMS_Identification!C154)</f>
        <v/>
      </c>
      <c r="BF132" s="241" t="str">
        <f>IF(CMS_Identification!E154="","",CMS_Identification!E154)</f>
        <v/>
      </c>
      <c r="BG132" s="241" t="str">
        <f>IF(Affected_Source!AL154="","",Affected_Source!AL154)</f>
        <v/>
      </c>
      <c r="BH132" s="241" t="str">
        <f t="shared" si="61"/>
        <v/>
      </c>
      <c r="BI132" s="244" t="str">
        <f>IF(COUNTIF(BH$2:BH132,BH132)=1,BH132,"")</f>
        <v/>
      </c>
      <c r="BJ132" s="241" t="str">
        <f t="shared" si="62"/>
        <v xml:space="preserve">  </v>
      </c>
      <c r="BK132" s="241" t="str">
        <f t="shared" si="63"/>
        <v/>
      </c>
      <c r="BL132" s="241" t="str">
        <f t="shared" si="64"/>
        <v/>
      </c>
      <c r="BM132" s="241" t="str">
        <f t="shared" si="65"/>
        <v/>
      </c>
    </row>
    <row r="133" spans="1:65" ht="16.5" x14ac:dyDescent="0.45">
      <c r="A133" s="255" t="str">
        <f>+IF(D133="","",MAX(A$1:A132)+1)</f>
        <v/>
      </c>
      <c r="B133" s="242" t="str">
        <f>IF(Affected_Source!C155="","",Affected_Source!C155)</f>
        <v/>
      </c>
      <c r="C133" s="245" t="str">
        <f t="shared" si="45"/>
        <v/>
      </c>
      <c r="D133" s="245" t="str">
        <f>IF(COUNTIF(B$2:B133,B133)=1,B133,"")</f>
        <v/>
      </c>
      <c r="E133" s="162" t="str">
        <f>IF(Affected_Source!D155="","",Affected_Source!D155)</f>
        <v/>
      </c>
      <c r="F133" s="162"/>
      <c r="G133" s="162"/>
      <c r="H133" s="162"/>
      <c r="I133" s="162"/>
      <c r="J133" s="162"/>
      <c r="K133" s="162"/>
      <c r="L133" s="162"/>
      <c r="M133" s="162"/>
      <c r="N133" s="162"/>
      <c r="O133" s="162"/>
      <c r="P133" s="162"/>
      <c r="Q133" s="162"/>
      <c r="R133" s="269"/>
      <c r="S133" s="162"/>
      <c r="T133" s="255" t="str">
        <f>+IF(Y133="","",MAX(T$1:T132)+1)</f>
        <v/>
      </c>
      <c r="U133" s="241" t="str">
        <f>IF(Affected_Source!B155="","",Affected_Source!B155)</f>
        <v/>
      </c>
      <c r="V133" s="241" t="str">
        <f>IF(Affected_Source!D155="","",Affected_Source!D155)</f>
        <v/>
      </c>
      <c r="W133" s="241" t="str">
        <f>IF(Affected_Source!E155="","",Affected_Source!E155)</f>
        <v/>
      </c>
      <c r="X133" s="241" t="str">
        <f t="shared" si="46"/>
        <v/>
      </c>
      <c r="Y133" s="244" t="str">
        <f>IF(COUNTIF(X$2:X133,X133)=1,X133,"")</f>
        <v/>
      </c>
      <c r="Z133" s="241" t="str">
        <f t="shared" si="55"/>
        <v xml:space="preserve"> </v>
      </c>
      <c r="AA133" s="255" t="str">
        <f t="shared" si="47"/>
        <v/>
      </c>
      <c r="AB133" s="255" t="str">
        <f t="shared" si="48"/>
        <v/>
      </c>
      <c r="AC133" s="241" t="str">
        <f t="shared" si="56"/>
        <v/>
      </c>
      <c r="AD133" s="248"/>
      <c r="AE133" s="257" t="str">
        <f>+IF(AJ133="","",MAX(AE$1:AE132)+1)</f>
        <v/>
      </c>
      <c r="AF133" s="257" t="str">
        <f>IF(CMS_Inoperative_OoC!B155="","",CMS_Inoperative_OoC!B155)</f>
        <v/>
      </c>
      <c r="AG133" s="257" t="str">
        <f>IF(CMS_Inoperative_OoC!C155="","",CMS_Inoperative_OoC!C155)</f>
        <v/>
      </c>
      <c r="AH133" s="257" t="str">
        <f>IF(CMS_Inoperative_OoC!D155="","",CMS_Inoperative_OoC!D155)</f>
        <v/>
      </c>
      <c r="AI133" s="257" t="str">
        <f t="shared" si="57"/>
        <v/>
      </c>
      <c r="AJ133" s="258" t="str">
        <f>IF(COUNTIF(AI$2:AI133,AI133)=1,AI133,"")</f>
        <v/>
      </c>
      <c r="AK133" s="257" t="str">
        <f t="shared" si="49"/>
        <v/>
      </c>
      <c r="AL133" s="257" t="str">
        <f t="shared" si="50"/>
        <v/>
      </c>
      <c r="AM133" s="257" t="str">
        <f t="shared" si="51"/>
        <v/>
      </c>
      <c r="AN133" s="251" t="str">
        <f t="shared" si="58"/>
        <v/>
      </c>
      <c r="AO133" s="162"/>
      <c r="AP133" s="162"/>
      <c r="AQ133" s="162"/>
      <c r="AR133" s="257" t="str">
        <f>+IF(AW133="","",MAX(AR$1:AR132)+1)</f>
        <v/>
      </c>
      <c r="AS133" s="257" t="str">
        <f>IF(Limit_Deviation_Detail!B155="","",Limit_Deviation_Detail!B155)</f>
        <v/>
      </c>
      <c r="AT133" s="257" t="str">
        <f>IF(Limit_Deviation_Detail!C155="","",Limit_Deviation_Detail!C155)</f>
        <v/>
      </c>
      <c r="AU133" s="252" t="str">
        <f>IF(Limit_Deviation_Detail!F155="","",Limit_Deviation_Detail!F155)</f>
        <v/>
      </c>
      <c r="AV133" s="257" t="str">
        <f t="shared" si="59"/>
        <v/>
      </c>
      <c r="AW133" s="258" t="str">
        <f>IF(COUNTIF(AV$2:AV133,AV133)=1,AV133,"")</f>
        <v/>
      </c>
      <c r="AX133" s="257" t="str">
        <f t="shared" si="52"/>
        <v/>
      </c>
      <c r="AY133" s="257" t="str">
        <f t="shared" si="53"/>
        <v/>
      </c>
      <c r="AZ133" s="257" t="str">
        <f t="shared" si="54"/>
        <v/>
      </c>
      <c r="BA133" s="254" t="str">
        <f t="shared" si="60"/>
        <v/>
      </c>
      <c r="BB133" s="162"/>
      <c r="BC133" s="255" t="str">
        <f>+IF(BI133="","",MAX(BC$1:BC132)+1)</f>
        <v/>
      </c>
      <c r="BD133" s="241" t="str">
        <f>IF(CMS_Identification!B155="","",CMS_Identification!B155)</f>
        <v/>
      </c>
      <c r="BE133" s="241" t="str">
        <f>IF(CMS_Identification!C155="","",CMS_Identification!C155)</f>
        <v/>
      </c>
      <c r="BF133" s="241" t="str">
        <f>IF(CMS_Identification!E155="","",CMS_Identification!E155)</f>
        <v/>
      </c>
      <c r="BG133" s="241" t="str">
        <f>IF(Affected_Source!AL155="","",Affected_Source!AL155)</f>
        <v/>
      </c>
      <c r="BH133" s="241" t="str">
        <f t="shared" si="61"/>
        <v/>
      </c>
      <c r="BI133" s="244" t="str">
        <f>IF(COUNTIF(BH$2:BH133,BH133)=1,BH133,"")</f>
        <v/>
      </c>
      <c r="BJ133" s="241" t="str">
        <f t="shared" si="62"/>
        <v xml:space="preserve">  </v>
      </c>
      <c r="BK133" s="241" t="str">
        <f t="shared" si="63"/>
        <v/>
      </c>
      <c r="BL133" s="241" t="str">
        <f t="shared" si="64"/>
        <v/>
      </c>
      <c r="BM133" s="241" t="str">
        <f t="shared" si="65"/>
        <v/>
      </c>
    </row>
    <row r="134" spans="1:65" ht="16.5" x14ac:dyDescent="0.45">
      <c r="A134" s="259" t="str">
        <f>+IF(D134="","",MAX(A$1:A133)+1)</f>
        <v/>
      </c>
      <c r="B134" s="242" t="str">
        <f>IF(Affected_Source!C156="","",Affected_Source!C156)</f>
        <v/>
      </c>
      <c r="C134" s="260" t="str">
        <f t="shared" si="45"/>
        <v/>
      </c>
      <c r="D134" s="260" t="str">
        <f>IF(COUNTIF(B$2:B134,B134)=1,B134,"")</f>
        <v/>
      </c>
      <c r="E134" s="162" t="str">
        <f>IF(Affected_Source!D156="","",Affected_Source!D156)</f>
        <v/>
      </c>
      <c r="F134" s="162"/>
      <c r="G134" s="162"/>
      <c r="H134" s="162"/>
      <c r="I134" s="162"/>
      <c r="J134" s="162"/>
      <c r="K134" s="162"/>
      <c r="L134" s="162"/>
      <c r="M134" s="162"/>
      <c r="N134" s="162"/>
      <c r="O134" s="162"/>
      <c r="P134" s="162"/>
      <c r="Q134" s="162"/>
      <c r="R134" s="269"/>
      <c r="S134" s="162"/>
      <c r="T134" s="259" t="str">
        <f>+IF(Y134="","",MAX(T$1:T133)+1)</f>
        <v/>
      </c>
      <c r="U134" s="241" t="str">
        <f>IF(Affected_Source!B156="","",Affected_Source!B156)</f>
        <v/>
      </c>
      <c r="V134" s="241" t="str">
        <f>IF(Affected_Source!D156="","",Affected_Source!D156)</f>
        <v/>
      </c>
      <c r="W134" s="241" t="str">
        <f>IF(Affected_Source!E156="","",Affected_Source!E156)</f>
        <v/>
      </c>
      <c r="X134" s="241" t="str">
        <f t="shared" si="46"/>
        <v/>
      </c>
      <c r="Y134" s="244" t="str">
        <f>IF(COUNTIF(X$2:X134,X134)=1,X134,"")</f>
        <v/>
      </c>
      <c r="Z134" s="241" t="str">
        <f t="shared" si="55"/>
        <v xml:space="preserve"> </v>
      </c>
      <c r="AA134" s="259" t="str">
        <f t="shared" si="47"/>
        <v/>
      </c>
      <c r="AB134" s="259" t="str">
        <f t="shared" si="48"/>
        <v/>
      </c>
      <c r="AC134" s="241" t="str">
        <f t="shared" si="56"/>
        <v/>
      </c>
      <c r="AD134" s="248"/>
      <c r="AE134" s="261" t="str">
        <f>+IF(AJ134="","",MAX(AE$1:AE133)+1)</f>
        <v/>
      </c>
      <c r="AF134" s="261" t="str">
        <f>IF(CMS_Inoperative_OoC!B156="","",CMS_Inoperative_OoC!B156)</f>
        <v/>
      </c>
      <c r="AG134" s="261" t="str">
        <f>IF(CMS_Inoperative_OoC!C156="","",CMS_Inoperative_OoC!C156)</f>
        <v/>
      </c>
      <c r="AH134" s="261" t="str">
        <f>IF(CMS_Inoperative_OoC!D156="","",CMS_Inoperative_OoC!D156)</f>
        <v/>
      </c>
      <c r="AI134" s="261" t="str">
        <f t="shared" si="57"/>
        <v/>
      </c>
      <c r="AJ134" s="262" t="str">
        <f>IF(COUNTIF(AI$2:AI134,AI134)=1,AI134,"")</f>
        <v/>
      </c>
      <c r="AK134" s="261" t="str">
        <f t="shared" si="49"/>
        <v/>
      </c>
      <c r="AL134" s="261" t="str">
        <f t="shared" si="50"/>
        <v/>
      </c>
      <c r="AM134" s="261" t="str">
        <f t="shared" si="51"/>
        <v/>
      </c>
      <c r="AN134" s="251" t="str">
        <f t="shared" si="58"/>
        <v/>
      </c>
      <c r="AO134" s="162"/>
      <c r="AP134" s="162"/>
      <c r="AQ134" s="162"/>
      <c r="AR134" s="263" t="str">
        <f>+IF(AW134="","",MAX(AR$1:AR133)+1)</f>
        <v/>
      </c>
      <c r="AS134" s="263" t="str">
        <f>IF(Limit_Deviation_Detail!B156="","",Limit_Deviation_Detail!B156)</f>
        <v/>
      </c>
      <c r="AT134" s="263" t="str">
        <f>IF(Limit_Deviation_Detail!C156="","",Limit_Deviation_Detail!C156)</f>
        <v/>
      </c>
      <c r="AU134" s="252" t="str">
        <f>IF(Limit_Deviation_Detail!F156="","",Limit_Deviation_Detail!F156)</f>
        <v/>
      </c>
      <c r="AV134" s="263" t="str">
        <f t="shared" si="59"/>
        <v/>
      </c>
      <c r="AW134" s="264" t="str">
        <f>IF(COUNTIF(AV$2:AV134,AV134)=1,AV134,"")</f>
        <v/>
      </c>
      <c r="AX134" s="263" t="str">
        <f t="shared" si="52"/>
        <v/>
      </c>
      <c r="AY134" s="263" t="str">
        <f t="shared" si="53"/>
        <v/>
      </c>
      <c r="AZ134" s="263" t="str">
        <f t="shared" si="54"/>
        <v/>
      </c>
      <c r="BA134" s="254" t="str">
        <f t="shared" si="60"/>
        <v/>
      </c>
      <c r="BB134" s="162"/>
      <c r="BC134" s="259" t="str">
        <f>+IF(BI134="","",MAX(BC$1:BC133)+1)</f>
        <v/>
      </c>
      <c r="BD134" s="241" t="str">
        <f>IF(CMS_Identification!B156="","",CMS_Identification!B156)</f>
        <v/>
      </c>
      <c r="BE134" s="241" t="str">
        <f>IF(CMS_Identification!C156="","",CMS_Identification!C156)</f>
        <v/>
      </c>
      <c r="BF134" s="241" t="str">
        <f>IF(CMS_Identification!E156="","",CMS_Identification!E156)</f>
        <v/>
      </c>
      <c r="BG134" s="241" t="str">
        <f>IF(Affected_Source!AL156="","",Affected_Source!AL156)</f>
        <v/>
      </c>
      <c r="BH134" s="241" t="str">
        <f t="shared" si="61"/>
        <v/>
      </c>
      <c r="BI134" s="244" t="str">
        <f>IF(COUNTIF(BH$2:BH134,BH134)=1,BH134,"")</f>
        <v/>
      </c>
      <c r="BJ134" s="241" t="str">
        <f t="shared" si="62"/>
        <v xml:space="preserve">  </v>
      </c>
      <c r="BK134" s="241" t="str">
        <f t="shared" si="63"/>
        <v/>
      </c>
      <c r="BL134" s="241" t="str">
        <f t="shared" si="64"/>
        <v/>
      </c>
      <c r="BM134" s="241" t="str">
        <f t="shared" si="65"/>
        <v/>
      </c>
    </row>
    <row r="135" spans="1:65" ht="16.5" x14ac:dyDescent="0.45">
      <c r="A135" s="255" t="str">
        <f>+IF(D135="","",MAX(A$1:A134)+1)</f>
        <v/>
      </c>
      <c r="B135" s="242" t="str">
        <f>IF(Affected_Source!C157="","",Affected_Source!C157)</f>
        <v/>
      </c>
      <c r="C135" s="245" t="str">
        <f t="shared" si="45"/>
        <v/>
      </c>
      <c r="D135" s="245" t="str">
        <f>IF(COUNTIF(B$2:B135,B135)=1,B135,"")</f>
        <v/>
      </c>
      <c r="E135" s="162" t="str">
        <f>IF(Affected_Source!D157="","",Affected_Source!D157)</f>
        <v/>
      </c>
      <c r="F135" s="162"/>
      <c r="G135" s="162"/>
      <c r="H135" s="162"/>
      <c r="I135" s="162"/>
      <c r="J135" s="162"/>
      <c r="K135" s="162"/>
      <c r="L135" s="162"/>
      <c r="M135" s="162"/>
      <c r="N135" s="162"/>
      <c r="O135" s="162"/>
      <c r="P135" s="162"/>
      <c r="Q135" s="162"/>
      <c r="R135" s="269"/>
      <c r="S135" s="162"/>
      <c r="T135" s="255" t="str">
        <f>+IF(Y135="","",MAX(T$1:T134)+1)</f>
        <v/>
      </c>
      <c r="U135" s="241" t="str">
        <f>IF(Affected_Source!B157="","",Affected_Source!B157)</f>
        <v/>
      </c>
      <c r="V135" s="241" t="str">
        <f>IF(Affected_Source!D157="","",Affected_Source!D157)</f>
        <v/>
      </c>
      <c r="W135" s="241" t="str">
        <f>IF(Affected_Source!E157="","",Affected_Source!E157)</f>
        <v/>
      </c>
      <c r="X135" s="241" t="str">
        <f t="shared" si="46"/>
        <v/>
      </c>
      <c r="Y135" s="244" t="str">
        <f>IF(COUNTIF(X$2:X135,X135)=1,X135,"")</f>
        <v/>
      </c>
      <c r="Z135" s="241" t="str">
        <f t="shared" si="55"/>
        <v xml:space="preserve"> </v>
      </c>
      <c r="AA135" s="255" t="str">
        <f t="shared" si="47"/>
        <v/>
      </c>
      <c r="AB135" s="255" t="str">
        <f t="shared" si="48"/>
        <v/>
      </c>
      <c r="AC135" s="241" t="str">
        <f t="shared" si="56"/>
        <v/>
      </c>
      <c r="AD135" s="248"/>
      <c r="AE135" s="257" t="str">
        <f>+IF(AJ135="","",MAX(AE$1:AE134)+1)</f>
        <v/>
      </c>
      <c r="AF135" s="257" t="str">
        <f>IF(CMS_Inoperative_OoC!B157="","",CMS_Inoperative_OoC!B157)</f>
        <v/>
      </c>
      <c r="AG135" s="257" t="str">
        <f>IF(CMS_Inoperative_OoC!C157="","",CMS_Inoperative_OoC!C157)</f>
        <v/>
      </c>
      <c r="AH135" s="257" t="str">
        <f>IF(CMS_Inoperative_OoC!D157="","",CMS_Inoperative_OoC!D157)</f>
        <v/>
      </c>
      <c r="AI135" s="257" t="str">
        <f t="shared" si="57"/>
        <v/>
      </c>
      <c r="AJ135" s="258" t="str">
        <f>IF(COUNTIF(AI$2:AI135,AI135)=1,AI135,"")</f>
        <v/>
      </c>
      <c r="AK135" s="257" t="str">
        <f t="shared" si="49"/>
        <v/>
      </c>
      <c r="AL135" s="257" t="str">
        <f t="shared" si="50"/>
        <v/>
      </c>
      <c r="AM135" s="257" t="str">
        <f t="shared" si="51"/>
        <v/>
      </c>
      <c r="AN135" s="251" t="str">
        <f t="shared" si="58"/>
        <v/>
      </c>
      <c r="AO135" s="162"/>
      <c r="AP135" s="162"/>
      <c r="AQ135" s="162"/>
      <c r="AR135" s="257" t="str">
        <f>+IF(AW135="","",MAX(AR$1:AR134)+1)</f>
        <v/>
      </c>
      <c r="AS135" s="257" t="str">
        <f>IF(Limit_Deviation_Detail!B157="","",Limit_Deviation_Detail!B157)</f>
        <v/>
      </c>
      <c r="AT135" s="257" t="str">
        <f>IF(Limit_Deviation_Detail!C157="","",Limit_Deviation_Detail!C157)</f>
        <v/>
      </c>
      <c r="AU135" s="252" t="str">
        <f>IF(Limit_Deviation_Detail!F157="","",Limit_Deviation_Detail!F157)</f>
        <v/>
      </c>
      <c r="AV135" s="257" t="str">
        <f t="shared" si="59"/>
        <v/>
      </c>
      <c r="AW135" s="258" t="str">
        <f>IF(COUNTIF(AV$2:AV135,AV135)=1,AV135,"")</f>
        <v/>
      </c>
      <c r="AX135" s="257" t="str">
        <f t="shared" si="52"/>
        <v/>
      </c>
      <c r="AY135" s="257" t="str">
        <f t="shared" si="53"/>
        <v/>
      </c>
      <c r="AZ135" s="257" t="str">
        <f t="shared" si="54"/>
        <v/>
      </c>
      <c r="BA135" s="254" t="str">
        <f t="shared" si="60"/>
        <v/>
      </c>
      <c r="BB135" s="162"/>
      <c r="BC135" s="255" t="str">
        <f>+IF(BI135="","",MAX(BC$1:BC134)+1)</f>
        <v/>
      </c>
      <c r="BD135" s="241" t="str">
        <f>IF(CMS_Identification!B157="","",CMS_Identification!B157)</f>
        <v/>
      </c>
      <c r="BE135" s="241" t="str">
        <f>IF(CMS_Identification!C157="","",CMS_Identification!C157)</f>
        <v/>
      </c>
      <c r="BF135" s="241" t="str">
        <f>IF(CMS_Identification!E157="","",CMS_Identification!E157)</f>
        <v/>
      </c>
      <c r="BG135" s="241" t="str">
        <f>IF(Affected_Source!AL157="","",Affected_Source!AL157)</f>
        <v/>
      </c>
      <c r="BH135" s="241" t="str">
        <f t="shared" si="61"/>
        <v/>
      </c>
      <c r="BI135" s="244" t="str">
        <f>IF(COUNTIF(BH$2:BH135,BH135)=1,BH135,"")</f>
        <v/>
      </c>
      <c r="BJ135" s="241" t="str">
        <f t="shared" si="62"/>
        <v xml:space="preserve">  </v>
      </c>
      <c r="BK135" s="241" t="str">
        <f t="shared" si="63"/>
        <v/>
      </c>
      <c r="BL135" s="241" t="str">
        <f t="shared" si="64"/>
        <v/>
      </c>
      <c r="BM135" s="241" t="str">
        <f t="shared" si="65"/>
        <v/>
      </c>
    </row>
    <row r="136" spans="1:65" ht="16.5" x14ac:dyDescent="0.45">
      <c r="A136" s="259" t="str">
        <f>+IF(D136="","",MAX(A$1:A135)+1)</f>
        <v/>
      </c>
      <c r="B136" s="242" t="str">
        <f>IF(Affected_Source!C158="","",Affected_Source!C158)</f>
        <v/>
      </c>
      <c r="C136" s="260" t="str">
        <f t="shared" si="45"/>
        <v/>
      </c>
      <c r="D136" s="260" t="str">
        <f>IF(COUNTIF(B$2:B136,B136)=1,B136,"")</f>
        <v/>
      </c>
      <c r="E136" s="162" t="str">
        <f>IF(Affected_Source!D158="","",Affected_Source!D158)</f>
        <v/>
      </c>
      <c r="F136" s="162"/>
      <c r="G136" s="162"/>
      <c r="H136" s="162"/>
      <c r="I136" s="162"/>
      <c r="J136" s="162"/>
      <c r="K136" s="162"/>
      <c r="L136" s="162"/>
      <c r="M136" s="162"/>
      <c r="N136" s="162"/>
      <c r="O136" s="162"/>
      <c r="P136" s="162"/>
      <c r="Q136" s="162"/>
      <c r="R136" s="269"/>
      <c r="S136" s="162"/>
      <c r="T136" s="259" t="str">
        <f>+IF(Y136="","",MAX(T$1:T135)+1)</f>
        <v/>
      </c>
      <c r="U136" s="241" t="str">
        <f>IF(Affected_Source!B158="","",Affected_Source!B158)</f>
        <v/>
      </c>
      <c r="V136" s="241" t="str">
        <f>IF(Affected_Source!D158="","",Affected_Source!D158)</f>
        <v/>
      </c>
      <c r="W136" s="241" t="str">
        <f>IF(Affected_Source!E158="","",Affected_Source!E158)</f>
        <v/>
      </c>
      <c r="X136" s="241" t="str">
        <f t="shared" si="46"/>
        <v/>
      </c>
      <c r="Y136" s="244" t="str">
        <f>IF(COUNTIF(X$2:X136,X136)=1,X136,"")</f>
        <v/>
      </c>
      <c r="Z136" s="241" t="str">
        <f t="shared" si="55"/>
        <v xml:space="preserve"> </v>
      </c>
      <c r="AA136" s="259" t="str">
        <f t="shared" si="47"/>
        <v/>
      </c>
      <c r="AB136" s="259" t="str">
        <f t="shared" si="48"/>
        <v/>
      </c>
      <c r="AC136" s="241" t="str">
        <f t="shared" si="56"/>
        <v/>
      </c>
      <c r="AD136" s="248"/>
      <c r="AE136" s="261" t="str">
        <f>+IF(AJ136="","",MAX(AE$1:AE135)+1)</f>
        <v/>
      </c>
      <c r="AF136" s="261" t="str">
        <f>IF(CMS_Inoperative_OoC!B158="","",CMS_Inoperative_OoC!B158)</f>
        <v/>
      </c>
      <c r="AG136" s="261" t="str">
        <f>IF(CMS_Inoperative_OoC!C158="","",CMS_Inoperative_OoC!C158)</f>
        <v/>
      </c>
      <c r="AH136" s="261" t="str">
        <f>IF(CMS_Inoperative_OoC!D158="","",CMS_Inoperative_OoC!D158)</f>
        <v/>
      </c>
      <c r="AI136" s="261" t="str">
        <f t="shared" si="57"/>
        <v/>
      </c>
      <c r="AJ136" s="262" t="str">
        <f>IF(COUNTIF(AI$2:AI136,AI136)=1,AI136,"")</f>
        <v/>
      </c>
      <c r="AK136" s="261" t="str">
        <f t="shared" si="49"/>
        <v/>
      </c>
      <c r="AL136" s="261" t="str">
        <f t="shared" si="50"/>
        <v/>
      </c>
      <c r="AM136" s="261" t="str">
        <f t="shared" si="51"/>
        <v/>
      </c>
      <c r="AN136" s="251" t="str">
        <f t="shared" si="58"/>
        <v/>
      </c>
      <c r="AO136" s="162"/>
      <c r="AP136" s="162"/>
      <c r="AQ136" s="162"/>
      <c r="AR136" s="263" t="str">
        <f>+IF(AW136="","",MAX(AR$1:AR135)+1)</f>
        <v/>
      </c>
      <c r="AS136" s="263" t="str">
        <f>IF(Limit_Deviation_Detail!B158="","",Limit_Deviation_Detail!B158)</f>
        <v/>
      </c>
      <c r="AT136" s="263" t="str">
        <f>IF(Limit_Deviation_Detail!C158="","",Limit_Deviation_Detail!C158)</f>
        <v/>
      </c>
      <c r="AU136" s="252" t="str">
        <f>IF(Limit_Deviation_Detail!F158="","",Limit_Deviation_Detail!F158)</f>
        <v/>
      </c>
      <c r="AV136" s="263" t="str">
        <f t="shared" si="59"/>
        <v/>
      </c>
      <c r="AW136" s="264" t="str">
        <f>IF(COUNTIF(AV$2:AV136,AV136)=1,AV136,"")</f>
        <v/>
      </c>
      <c r="AX136" s="263" t="str">
        <f t="shared" si="52"/>
        <v/>
      </c>
      <c r="AY136" s="263" t="str">
        <f t="shared" si="53"/>
        <v/>
      </c>
      <c r="AZ136" s="263" t="str">
        <f t="shared" si="54"/>
        <v/>
      </c>
      <c r="BA136" s="254" t="str">
        <f t="shared" si="60"/>
        <v/>
      </c>
      <c r="BB136" s="162"/>
      <c r="BC136" s="259" t="str">
        <f>+IF(BI136="","",MAX(BC$1:BC135)+1)</f>
        <v/>
      </c>
      <c r="BD136" s="241" t="str">
        <f>IF(CMS_Identification!B158="","",CMS_Identification!B158)</f>
        <v/>
      </c>
      <c r="BE136" s="241" t="str">
        <f>IF(CMS_Identification!C158="","",CMS_Identification!C158)</f>
        <v/>
      </c>
      <c r="BF136" s="241" t="str">
        <f>IF(CMS_Identification!E158="","",CMS_Identification!E158)</f>
        <v/>
      </c>
      <c r="BG136" s="241" t="str">
        <f>IF(Affected_Source!AL158="","",Affected_Source!AL158)</f>
        <v/>
      </c>
      <c r="BH136" s="241" t="str">
        <f t="shared" si="61"/>
        <v/>
      </c>
      <c r="BI136" s="244" t="str">
        <f>IF(COUNTIF(BH$2:BH136,BH136)=1,BH136,"")</f>
        <v/>
      </c>
      <c r="BJ136" s="241" t="str">
        <f t="shared" si="62"/>
        <v xml:space="preserve">  </v>
      </c>
      <c r="BK136" s="241" t="str">
        <f t="shared" si="63"/>
        <v/>
      </c>
      <c r="BL136" s="241" t="str">
        <f t="shared" si="64"/>
        <v/>
      </c>
      <c r="BM136" s="241" t="str">
        <f t="shared" si="65"/>
        <v/>
      </c>
    </row>
    <row r="137" spans="1:65" ht="16.5" x14ac:dyDescent="0.45">
      <c r="A137" s="255" t="str">
        <f>+IF(D137="","",MAX(A$1:A136)+1)</f>
        <v/>
      </c>
      <c r="B137" s="242" t="str">
        <f>IF(Affected_Source!C159="","",Affected_Source!C159)</f>
        <v/>
      </c>
      <c r="C137" s="245" t="str">
        <f t="shared" si="45"/>
        <v/>
      </c>
      <c r="D137" s="245" t="str">
        <f>IF(COUNTIF(B$2:B137,B137)=1,B137,"")</f>
        <v/>
      </c>
      <c r="E137" s="162" t="str">
        <f>IF(Affected_Source!D159="","",Affected_Source!D159)</f>
        <v/>
      </c>
      <c r="F137" s="162"/>
      <c r="G137" s="162"/>
      <c r="H137" s="162"/>
      <c r="I137" s="162"/>
      <c r="J137" s="162"/>
      <c r="K137" s="162"/>
      <c r="L137" s="162"/>
      <c r="M137" s="162"/>
      <c r="N137" s="162"/>
      <c r="O137" s="162"/>
      <c r="P137" s="162"/>
      <c r="Q137" s="162"/>
      <c r="R137" s="269"/>
      <c r="S137" s="162"/>
      <c r="T137" s="255" t="str">
        <f>+IF(Y137="","",MAX(T$1:T136)+1)</f>
        <v/>
      </c>
      <c r="U137" s="241" t="str">
        <f>IF(Affected_Source!B159="","",Affected_Source!B159)</f>
        <v/>
      </c>
      <c r="V137" s="241" t="str">
        <f>IF(Affected_Source!D159="","",Affected_Source!D159)</f>
        <v/>
      </c>
      <c r="W137" s="241" t="str">
        <f>IF(Affected_Source!E159="","",Affected_Source!E159)</f>
        <v/>
      </c>
      <c r="X137" s="241" t="str">
        <f t="shared" si="46"/>
        <v/>
      </c>
      <c r="Y137" s="244" t="str">
        <f>IF(COUNTIF(X$2:X137,X137)=1,X137,"")</f>
        <v/>
      </c>
      <c r="Z137" s="241" t="str">
        <f t="shared" si="55"/>
        <v xml:space="preserve"> </v>
      </c>
      <c r="AA137" s="255" t="str">
        <f t="shared" si="47"/>
        <v/>
      </c>
      <c r="AB137" s="255" t="str">
        <f t="shared" si="48"/>
        <v/>
      </c>
      <c r="AC137" s="241" t="str">
        <f t="shared" si="56"/>
        <v/>
      </c>
      <c r="AD137" s="248"/>
      <c r="AE137" s="257" t="str">
        <f>+IF(AJ137="","",MAX(AE$1:AE136)+1)</f>
        <v/>
      </c>
      <c r="AF137" s="257" t="str">
        <f>IF(CMS_Inoperative_OoC!B159="","",CMS_Inoperative_OoC!B159)</f>
        <v/>
      </c>
      <c r="AG137" s="257" t="str">
        <f>IF(CMS_Inoperative_OoC!C159="","",CMS_Inoperative_OoC!C159)</f>
        <v/>
      </c>
      <c r="AH137" s="257" t="str">
        <f>IF(CMS_Inoperative_OoC!D159="","",CMS_Inoperative_OoC!D159)</f>
        <v/>
      </c>
      <c r="AI137" s="257" t="str">
        <f t="shared" si="57"/>
        <v/>
      </c>
      <c r="AJ137" s="258" t="str">
        <f>IF(COUNTIF(AI$2:AI137,AI137)=1,AI137,"")</f>
        <v/>
      </c>
      <c r="AK137" s="257" t="str">
        <f t="shared" si="49"/>
        <v/>
      </c>
      <c r="AL137" s="257" t="str">
        <f t="shared" si="50"/>
        <v/>
      </c>
      <c r="AM137" s="257" t="str">
        <f t="shared" si="51"/>
        <v/>
      </c>
      <c r="AN137" s="251" t="str">
        <f t="shared" si="58"/>
        <v/>
      </c>
      <c r="AO137" s="162"/>
      <c r="AP137" s="162"/>
      <c r="AQ137" s="162"/>
      <c r="AR137" s="257" t="str">
        <f>+IF(AW137="","",MAX(AR$1:AR136)+1)</f>
        <v/>
      </c>
      <c r="AS137" s="257" t="str">
        <f>IF(Limit_Deviation_Detail!B159="","",Limit_Deviation_Detail!B159)</f>
        <v/>
      </c>
      <c r="AT137" s="257" t="str">
        <f>IF(Limit_Deviation_Detail!C159="","",Limit_Deviation_Detail!C159)</f>
        <v/>
      </c>
      <c r="AU137" s="252" t="str">
        <f>IF(Limit_Deviation_Detail!F159="","",Limit_Deviation_Detail!F159)</f>
        <v/>
      </c>
      <c r="AV137" s="257" t="str">
        <f t="shared" si="59"/>
        <v/>
      </c>
      <c r="AW137" s="258" t="str">
        <f>IF(COUNTIF(AV$2:AV137,AV137)=1,AV137,"")</f>
        <v/>
      </c>
      <c r="AX137" s="257" t="str">
        <f t="shared" si="52"/>
        <v/>
      </c>
      <c r="AY137" s="257" t="str">
        <f t="shared" si="53"/>
        <v/>
      </c>
      <c r="AZ137" s="257" t="str">
        <f t="shared" si="54"/>
        <v/>
      </c>
      <c r="BA137" s="254" t="str">
        <f t="shared" si="60"/>
        <v/>
      </c>
      <c r="BB137" s="162"/>
      <c r="BC137" s="255" t="str">
        <f>+IF(BI137="","",MAX(BC$1:BC136)+1)</f>
        <v/>
      </c>
      <c r="BD137" s="241" t="str">
        <f>IF(CMS_Identification!B159="","",CMS_Identification!B159)</f>
        <v/>
      </c>
      <c r="BE137" s="241" t="str">
        <f>IF(CMS_Identification!C159="","",CMS_Identification!C159)</f>
        <v/>
      </c>
      <c r="BF137" s="241" t="str">
        <f>IF(CMS_Identification!E159="","",CMS_Identification!E159)</f>
        <v/>
      </c>
      <c r="BG137" s="241" t="str">
        <f>IF(Affected_Source!AL159="","",Affected_Source!AL159)</f>
        <v/>
      </c>
      <c r="BH137" s="241" t="str">
        <f t="shared" si="61"/>
        <v/>
      </c>
      <c r="BI137" s="244" t="str">
        <f>IF(COUNTIF(BH$2:BH137,BH137)=1,BH137,"")</f>
        <v/>
      </c>
      <c r="BJ137" s="241" t="str">
        <f t="shared" si="62"/>
        <v xml:space="preserve">  </v>
      </c>
      <c r="BK137" s="241" t="str">
        <f t="shared" si="63"/>
        <v/>
      </c>
      <c r="BL137" s="241" t="str">
        <f t="shared" si="64"/>
        <v/>
      </c>
      <c r="BM137" s="241" t="str">
        <f t="shared" si="65"/>
        <v/>
      </c>
    </row>
    <row r="138" spans="1:65" ht="16.5" x14ac:dyDescent="0.45">
      <c r="A138" s="259" t="str">
        <f>+IF(D138="","",MAX(A$1:A137)+1)</f>
        <v/>
      </c>
      <c r="B138" s="242" t="str">
        <f>IF(Affected_Source!C160="","",Affected_Source!C160)</f>
        <v/>
      </c>
      <c r="C138" s="260" t="str">
        <f t="shared" si="45"/>
        <v/>
      </c>
      <c r="D138" s="260" t="str">
        <f>IF(COUNTIF(B$2:B138,B138)=1,B138,"")</f>
        <v/>
      </c>
      <c r="E138" s="162" t="str">
        <f>IF(Affected_Source!D160="","",Affected_Source!D160)</f>
        <v/>
      </c>
      <c r="F138" s="162"/>
      <c r="G138" s="162"/>
      <c r="H138" s="162"/>
      <c r="I138" s="162"/>
      <c r="J138" s="162"/>
      <c r="K138" s="162"/>
      <c r="L138" s="162"/>
      <c r="M138" s="162"/>
      <c r="N138" s="162"/>
      <c r="O138" s="162"/>
      <c r="P138" s="162"/>
      <c r="Q138" s="162"/>
      <c r="R138" s="269"/>
      <c r="S138" s="162"/>
      <c r="T138" s="259" t="str">
        <f>+IF(Y138="","",MAX(T$1:T137)+1)</f>
        <v/>
      </c>
      <c r="U138" s="241" t="str">
        <f>IF(Affected_Source!B160="","",Affected_Source!B160)</f>
        <v/>
      </c>
      <c r="V138" s="241" t="str">
        <f>IF(Affected_Source!D160="","",Affected_Source!D160)</f>
        <v/>
      </c>
      <c r="W138" s="241" t="str">
        <f>IF(Affected_Source!E160="","",Affected_Source!E160)</f>
        <v/>
      </c>
      <c r="X138" s="241" t="str">
        <f t="shared" si="46"/>
        <v/>
      </c>
      <c r="Y138" s="244" t="str">
        <f>IF(COUNTIF(X$2:X138,X138)=1,X138,"")</f>
        <v/>
      </c>
      <c r="Z138" s="241" t="str">
        <f t="shared" si="55"/>
        <v xml:space="preserve"> </v>
      </c>
      <c r="AA138" s="259" t="str">
        <f t="shared" si="47"/>
        <v/>
      </c>
      <c r="AB138" s="259" t="str">
        <f t="shared" si="48"/>
        <v/>
      </c>
      <c r="AC138" s="241" t="str">
        <f t="shared" si="56"/>
        <v/>
      </c>
      <c r="AD138" s="248"/>
      <c r="AE138" s="261" t="str">
        <f>+IF(AJ138="","",MAX(AE$1:AE137)+1)</f>
        <v/>
      </c>
      <c r="AF138" s="261" t="str">
        <f>IF(CMS_Inoperative_OoC!B160="","",CMS_Inoperative_OoC!B160)</f>
        <v/>
      </c>
      <c r="AG138" s="261" t="str">
        <f>IF(CMS_Inoperative_OoC!C160="","",CMS_Inoperative_OoC!C160)</f>
        <v/>
      </c>
      <c r="AH138" s="261" t="str">
        <f>IF(CMS_Inoperative_OoC!D160="","",CMS_Inoperative_OoC!D160)</f>
        <v/>
      </c>
      <c r="AI138" s="261" t="str">
        <f t="shared" si="57"/>
        <v/>
      </c>
      <c r="AJ138" s="262" t="str">
        <f>IF(COUNTIF(AI$2:AI138,AI138)=1,AI138,"")</f>
        <v/>
      </c>
      <c r="AK138" s="261" t="str">
        <f t="shared" si="49"/>
        <v/>
      </c>
      <c r="AL138" s="261" t="str">
        <f t="shared" si="50"/>
        <v/>
      </c>
      <c r="AM138" s="261" t="str">
        <f t="shared" si="51"/>
        <v/>
      </c>
      <c r="AN138" s="251" t="str">
        <f t="shared" si="58"/>
        <v/>
      </c>
      <c r="AO138" s="162"/>
      <c r="AP138" s="162"/>
      <c r="AQ138" s="162"/>
      <c r="AR138" s="263" t="str">
        <f>+IF(AW138="","",MAX(AR$1:AR137)+1)</f>
        <v/>
      </c>
      <c r="AS138" s="263" t="str">
        <f>IF(Limit_Deviation_Detail!B160="","",Limit_Deviation_Detail!B160)</f>
        <v/>
      </c>
      <c r="AT138" s="263" t="str">
        <f>IF(Limit_Deviation_Detail!C160="","",Limit_Deviation_Detail!C160)</f>
        <v/>
      </c>
      <c r="AU138" s="252" t="str">
        <f>IF(Limit_Deviation_Detail!F160="","",Limit_Deviation_Detail!F160)</f>
        <v/>
      </c>
      <c r="AV138" s="263" t="str">
        <f t="shared" si="59"/>
        <v/>
      </c>
      <c r="AW138" s="264" t="str">
        <f>IF(COUNTIF(AV$2:AV138,AV138)=1,AV138,"")</f>
        <v/>
      </c>
      <c r="AX138" s="263" t="str">
        <f t="shared" si="52"/>
        <v/>
      </c>
      <c r="AY138" s="263" t="str">
        <f t="shared" si="53"/>
        <v/>
      </c>
      <c r="AZ138" s="263" t="str">
        <f t="shared" si="54"/>
        <v/>
      </c>
      <c r="BA138" s="254" t="str">
        <f t="shared" si="60"/>
        <v/>
      </c>
      <c r="BB138" s="162"/>
      <c r="BC138" s="259" t="str">
        <f>+IF(BI138="","",MAX(BC$1:BC137)+1)</f>
        <v/>
      </c>
      <c r="BD138" s="241" t="str">
        <f>IF(CMS_Identification!B160="","",CMS_Identification!B160)</f>
        <v/>
      </c>
      <c r="BE138" s="241" t="str">
        <f>IF(CMS_Identification!C160="","",CMS_Identification!C160)</f>
        <v/>
      </c>
      <c r="BF138" s="241" t="str">
        <f>IF(CMS_Identification!E160="","",CMS_Identification!E160)</f>
        <v/>
      </c>
      <c r="BG138" s="241" t="str">
        <f>IF(Affected_Source!AL160="","",Affected_Source!AL160)</f>
        <v/>
      </c>
      <c r="BH138" s="241" t="str">
        <f t="shared" si="61"/>
        <v/>
      </c>
      <c r="BI138" s="244" t="str">
        <f>IF(COUNTIF(BH$2:BH138,BH138)=1,BH138,"")</f>
        <v/>
      </c>
      <c r="BJ138" s="241" t="str">
        <f t="shared" si="62"/>
        <v xml:space="preserve">  </v>
      </c>
      <c r="BK138" s="241" t="str">
        <f t="shared" si="63"/>
        <v/>
      </c>
      <c r="BL138" s="241" t="str">
        <f t="shared" si="64"/>
        <v/>
      </c>
      <c r="BM138" s="241" t="str">
        <f t="shared" si="65"/>
        <v/>
      </c>
    </row>
    <row r="139" spans="1:65" ht="16.5" x14ac:dyDescent="0.45">
      <c r="A139" s="255" t="str">
        <f>+IF(D139="","",MAX(A$1:A138)+1)</f>
        <v/>
      </c>
      <c r="B139" s="242" t="str">
        <f>IF(Affected_Source!C161="","",Affected_Source!C161)</f>
        <v/>
      </c>
      <c r="C139" s="245" t="str">
        <f t="shared" si="45"/>
        <v/>
      </c>
      <c r="D139" s="245" t="str">
        <f>IF(COUNTIF(B$2:B139,B139)=1,B139,"")</f>
        <v/>
      </c>
      <c r="E139" s="162" t="str">
        <f>IF(Affected_Source!D161="","",Affected_Source!D161)</f>
        <v/>
      </c>
      <c r="F139" s="162"/>
      <c r="G139" s="162"/>
      <c r="H139" s="162"/>
      <c r="I139" s="162"/>
      <c r="J139" s="162"/>
      <c r="K139" s="162"/>
      <c r="L139" s="162"/>
      <c r="M139" s="162"/>
      <c r="N139" s="162"/>
      <c r="O139" s="162"/>
      <c r="P139" s="162"/>
      <c r="Q139" s="162"/>
      <c r="R139" s="269"/>
      <c r="S139" s="162"/>
      <c r="T139" s="255" t="str">
        <f>+IF(Y139="","",MAX(T$1:T138)+1)</f>
        <v/>
      </c>
      <c r="U139" s="241" t="str">
        <f>IF(Affected_Source!B161="","",Affected_Source!B161)</f>
        <v/>
      </c>
      <c r="V139" s="241" t="str">
        <f>IF(Affected_Source!D161="","",Affected_Source!D161)</f>
        <v/>
      </c>
      <c r="W139" s="241" t="str">
        <f>IF(Affected_Source!E161="","",Affected_Source!E161)</f>
        <v/>
      </c>
      <c r="X139" s="241" t="str">
        <f t="shared" si="46"/>
        <v/>
      </c>
      <c r="Y139" s="244" t="str">
        <f>IF(COUNTIF(X$2:X139,X139)=1,X139,"")</f>
        <v/>
      </c>
      <c r="Z139" s="241" t="str">
        <f t="shared" si="55"/>
        <v xml:space="preserve"> </v>
      </c>
      <c r="AA139" s="255" t="str">
        <f t="shared" si="47"/>
        <v/>
      </c>
      <c r="AB139" s="255" t="str">
        <f t="shared" si="48"/>
        <v/>
      </c>
      <c r="AC139" s="241" t="str">
        <f t="shared" si="56"/>
        <v/>
      </c>
      <c r="AD139" s="248"/>
      <c r="AE139" s="257" t="str">
        <f>+IF(AJ139="","",MAX(AE$1:AE138)+1)</f>
        <v/>
      </c>
      <c r="AF139" s="257" t="str">
        <f>IF(CMS_Inoperative_OoC!B161="","",CMS_Inoperative_OoC!B161)</f>
        <v/>
      </c>
      <c r="AG139" s="257" t="str">
        <f>IF(CMS_Inoperative_OoC!C161="","",CMS_Inoperative_OoC!C161)</f>
        <v/>
      </c>
      <c r="AH139" s="257" t="str">
        <f>IF(CMS_Inoperative_OoC!D161="","",CMS_Inoperative_OoC!D161)</f>
        <v/>
      </c>
      <c r="AI139" s="257" t="str">
        <f t="shared" si="57"/>
        <v/>
      </c>
      <c r="AJ139" s="258" t="str">
        <f>IF(COUNTIF(AI$2:AI139,AI139)=1,AI139,"")</f>
        <v/>
      </c>
      <c r="AK139" s="257" t="str">
        <f t="shared" si="49"/>
        <v/>
      </c>
      <c r="AL139" s="257" t="str">
        <f t="shared" si="50"/>
        <v/>
      </c>
      <c r="AM139" s="257" t="str">
        <f t="shared" si="51"/>
        <v/>
      </c>
      <c r="AN139" s="251" t="str">
        <f t="shared" si="58"/>
        <v/>
      </c>
      <c r="AO139" s="162"/>
      <c r="AP139" s="162"/>
      <c r="AQ139" s="162"/>
      <c r="AR139" s="257" t="str">
        <f>+IF(AW139="","",MAX(AR$1:AR138)+1)</f>
        <v/>
      </c>
      <c r="AS139" s="257" t="str">
        <f>IF(Limit_Deviation_Detail!B161="","",Limit_Deviation_Detail!B161)</f>
        <v/>
      </c>
      <c r="AT139" s="257" t="str">
        <f>IF(Limit_Deviation_Detail!C161="","",Limit_Deviation_Detail!C161)</f>
        <v/>
      </c>
      <c r="AU139" s="252" t="str">
        <f>IF(Limit_Deviation_Detail!F161="","",Limit_Deviation_Detail!F161)</f>
        <v/>
      </c>
      <c r="AV139" s="257" t="str">
        <f t="shared" si="59"/>
        <v/>
      </c>
      <c r="AW139" s="258" t="str">
        <f>IF(COUNTIF(AV$2:AV139,AV139)=1,AV139,"")</f>
        <v/>
      </c>
      <c r="AX139" s="257" t="str">
        <f t="shared" si="52"/>
        <v/>
      </c>
      <c r="AY139" s="257" t="str">
        <f t="shared" si="53"/>
        <v/>
      </c>
      <c r="AZ139" s="257" t="str">
        <f t="shared" si="54"/>
        <v/>
      </c>
      <c r="BA139" s="254" t="str">
        <f t="shared" si="60"/>
        <v/>
      </c>
      <c r="BB139" s="162"/>
      <c r="BC139" s="255" t="str">
        <f>+IF(BI139="","",MAX(BC$1:BC138)+1)</f>
        <v/>
      </c>
      <c r="BD139" s="241" t="str">
        <f>IF(CMS_Identification!B161="","",CMS_Identification!B161)</f>
        <v/>
      </c>
      <c r="BE139" s="241" t="str">
        <f>IF(CMS_Identification!C161="","",CMS_Identification!C161)</f>
        <v/>
      </c>
      <c r="BF139" s="241" t="str">
        <f>IF(CMS_Identification!E161="","",CMS_Identification!E161)</f>
        <v/>
      </c>
      <c r="BG139" s="241" t="str">
        <f>IF(Affected_Source!AL161="","",Affected_Source!AL161)</f>
        <v/>
      </c>
      <c r="BH139" s="241" t="str">
        <f t="shared" si="61"/>
        <v/>
      </c>
      <c r="BI139" s="244" t="str">
        <f>IF(COUNTIF(BH$2:BH139,BH139)=1,BH139,"")</f>
        <v/>
      </c>
      <c r="BJ139" s="241" t="str">
        <f t="shared" si="62"/>
        <v xml:space="preserve">  </v>
      </c>
      <c r="BK139" s="241" t="str">
        <f t="shared" si="63"/>
        <v/>
      </c>
      <c r="BL139" s="241" t="str">
        <f t="shared" si="64"/>
        <v/>
      </c>
      <c r="BM139" s="241" t="str">
        <f t="shared" si="65"/>
        <v/>
      </c>
    </row>
    <row r="140" spans="1:65" ht="16.5" x14ac:dyDescent="0.45">
      <c r="A140" s="259" t="str">
        <f>+IF(D140="","",MAX(A$1:A139)+1)</f>
        <v/>
      </c>
      <c r="B140" s="242" t="str">
        <f>IF(Affected_Source!C162="","",Affected_Source!C162)</f>
        <v/>
      </c>
      <c r="C140" s="260" t="str">
        <f t="shared" si="45"/>
        <v/>
      </c>
      <c r="D140" s="260" t="str">
        <f>IF(COUNTIF(B$2:B140,B140)=1,B140,"")</f>
        <v/>
      </c>
      <c r="E140" s="162" t="str">
        <f>IF(Affected_Source!D162="","",Affected_Source!D162)</f>
        <v/>
      </c>
      <c r="F140" s="162"/>
      <c r="G140" s="162"/>
      <c r="H140" s="162"/>
      <c r="I140" s="162"/>
      <c r="J140" s="162"/>
      <c r="K140" s="162"/>
      <c r="L140" s="162"/>
      <c r="M140" s="162"/>
      <c r="N140" s="162"/>
      <c r="O140" s="162"/>
      <c r="P140" s="162"/>
      <c r="Q140" s="162"/>
      <c r="R140" s="269"/>
      <c r="S140" s="162"/>
      <c r="T140" s="259" t="str">
        <f>+IF(Y140="","",MAX(T$1:T139)+1)</f>
        <v/>
      </c>
      <c r="U140" s="241" t="str">
        <f>IF(Affected_Source!B162="","",Affected_Source!B162)</f>
        <v/>
      </c>
      <c r="V140" s="241" t="str">
        <f>IF(Affected_Source!D162="","",Affected_Source!D162)</f>
        <v/>
      </c>
      <c r="W140" s="241" t="str">
        <f>IF(Affected_Source!E162="","",Affected_Source!E162)</f>
        <v/>
      </c>
      <c r="X140" s="241" t="str">
        <f t="shared" si="46"/>
        <v/>
      </c>
      <c r="Y140" s="244" t="str">
        <f>IF(COUNTIF(X$2:X140,X140)=1,X140,"")</f>
        <v/>
      </c>
      <c r="Z140" s="241" t="str">
        <f t="shared" si="55"/>
        <v xml:space="preserve"> </v>
      </c>
      <c r="AA140" s="259" t="str">
        <f t="shared" si="47"/>
        <v/>
      </c>
      <c r="AB140" s="259" t="str">
        <f t="shared" si="48"/>
        <v/>
      </c>
      <c r="AC140" s="241" t="str">
        <f t="shared" si="56"/>
        <v/>
      </c>
      <c r="AD140" s="248"/>
      <c r="AE140" s="261" t="str">
        <f>+IF(AJ140="","",MAX(AE$1:AE139)+1)</f>
        <v/>
      </c>
      <c r="AF140" s="261" t="str">
        <f>IF(CMS_Inoperative_OoC!B162="","",CMS_Inoperative_OoC!B162)</f>
        <v/>
      </c>
      <c r="AG140" s="261" t="str">
        <f>IF(CMS_Inoperative_OoC!C162="","",CMS_Inoperative_OoC!C162)</f>
        <v/>
      </c>
      <c r="AH140" s="261" t="str">
        <f>IF(CMS_Inoperative_OoC!D162="","",CMS_Inoperative_OoC!D162)</f>
        <v/>
      </c>
      <c r="AI140" s="261" t="str">
        <f t="shared" si="57"/>
        <v/>
      </c>
      <c r="AJ140" s="262" t="str">
        <f>IF(COUNTIF(AI$2:AI140,AI140)=1,AI140,"")</f>
        <v/>
      </c>
      <c r="AK140" s="261" t="str">
        <f t="shared" si="49"/>
        <v/>
      </c>
      <c r="AL140" s="261" t="str">
        <f t="shared" si="50"/>
        <v/>
      </c>
      <c r="AM140" s="261" t="str">
        <f t="shared" si="51"/>
        <v/>
      </c>
      <c r="AN140" s="251" t="str">
        <f t="shared" si="58"/>
        <v/>
      </c>
      <c r="AO140" s="162"/>
      <c r="AP140" s="162"/>
      <c r="AQ140" s="162"/>
      <c r="AR140" s="263" t="str">
        <f>+IF(AW140="","",MAX(AR$1:AR139)+1)</f>
        <v/>
      </c>
      <c r="AS140" s="263" t="str">
        <f>IF(Limit_Deviation_Detail!B162="","",Limit_Deviation_Detail!B162)</f>
        <v/>
      </c>
      <c r="AT140" s="263" t="str">
        <f>IF(Limit_Deviation_Detail!C162="","",Limit_Deviation_Detail!C162)</f>
        <v/>
      </c>
      <c r="AU140" s="252" t="str">
        <f>IF(Limit_Deviation_Detail!F162="","",Limit_Deviation_Detail!F162)</f>
        <v/>
      </c>
      <c r="AV140" s="263" t="str">
        <f t="shared" si="59"/>
        <v/>
      </c>
      <c r="AW140" s="264" t="str">
        <f>IF(COUNTIF(AV$2:AV140,AV140)=1,AV140,"")</f>
        <v/>
      </c>
      <c r="AX140" s="263" t="str">
        <f t="shared" si="52"/>
        <v/>
      </c>
      <c r="AY140" s="263" t="str">
        <f t="shared" si="53"/>
        <v/>
      </c>
      <c r="AZ140" s="263" t="str">
        <f t="shared" si="54"/>
        <v/>
      </c>
      <c r="BA140" s="254" t="str">
        <f t="shared" si="60"/>
        <v/>
      </c>
      <c r="BB140" s="162"/>
      <c r="BC140" s="259" t="str">
        <f>+IF(BI140="","",MAX(BC$1:BC139)+1)</f>
        <v/>
      </c>
      <c r="BD140" s="241" t="str">
        <f>IF(CMS_Identification!B162="","",CMS_Identification!B162)</f>
        <v/>
      </c>
      <c r="BE140" s="241" t="str">
        <f>IF(CMS_Identification!C162="","",CMS_Identification!C162)</f>
        <v/>
      </c>
      <c r="BF140" s="241" t="str">
        <f>IF(CMS_Identification!E162="","",CMS_Identification!E162)</f>
        <v/>
      </c>
      <c r="BG140" s="241" t="str">
        <f>IF(Affected_Source!AL162="","",Affected_Source!AL162)</f>
        <v/>
      </c>
      <c r="BH140" s="241" t="str">
        <f t="shared" si="61"/>
        <v/>
      </c>
      <c r="BI140" s="244" t="str">
        <f>IF(COUNTIF(BH$2:BH140,BH140)=1,BH140,"")</f>
        <v/>
      </c>
      <c r="BJ140" s="241" t="str">
        <f t="shared" si="62"/>
        <v xml:space="preserve">  </v>
      </c>
      <c r="BK140" s="241" t="str">
        <f t="shared" si="63"/>
        <v/>
      </c>
      <c r="BL140" s="241" t="str">
        <f t="shared" si="64"/>
        <v/>
      </c>
      <c r="BM140" s="241" t="str">
        <f t="shared" si="65"/>
        <v/>
      </c>
    </row>
    <row r="141" spans="1:65" ht="16.5" x14ac:dyDescent="0.45">
      <c r="A141" s="255" t="str">
        <f>+IF(D141="","",MAX(A$1:A140)+1)</f>
        <v/>
      </c>
      <c r="B141" s="242" t="str">
        <f>IF(Affected_Source!C163="","",Affected_Source!C163)</f>
        <v/>
      </c>
      <c r="C141" s="245" t="str">
        <f t="shared" si="45"/>
        <v/>
      </c>
      <c r="D141" s="245" t="str">
        <f>IF(COUNTIF(B$2:B141,B141)=1,B141,"")</f>
        <v/>
      </c>
      <c r="E141" s="162" t="str">
        <f>IF(Affected_Source!D163="","",Affected_Source!D163)</f>
        <v/>
      </c>
      <c r="F141" s="162"/>
      <c r="G141" s="162"/>
      <c r="H141" s="162"/>
      <c r="I141" s="162"/>
      <c r="J141" s="162"/>
      <c r="K141" s="162"/>
      <c r="L141" s="162"/>
      <c r="M141" s="162"/>
      <c r="N141" s="162"/>
      <c r="O141" s="162"/>
      <c r="P141" s="162"/>
      <c r="Q141" s="162"/>
      <c r="R141" s="269"/>
      <c r="S141" s="162"/>
      <c r="T141" s="255" t="str">
        <f>+IF(Y141="","",MAX(T$1:T140)+1)</f>
        <v/>
      </c>
      <c r="U141" s="241" t="str">
        <f>IF(Affected_Source!B163="","",Affected_Source!B163)</f>
        <v/>
      </c>
      <c r="V141" s="241" t="str">
        <f>IF(Affected_Source!D163="","",Affected_Source!D163)</f>
        <v/>
      </c>
      <c r="W141" s="241" t="str">
        <f>IF(Affected_Source!E163="","",Affected_Source!E163)</f>
        <v/>
      </c>
      <c r="X141" s="241" t="str">
        <f t="shared" si="46"/>
        <v/>
      </c>
      <c r="Y141" s="244" t="str">
        <f>IF(COUNTIF(X$2:X141,X141)=1,X141,"")</f>
        <v/>
      </c>
      <c r="Z141" s="241" t="str">
        <f t="shared" si="55"/>
        <v xml:space="preserve"> </v>
      </c>
      <c r="AA141" s="255" t="str">
        <f t="shared" si="47"/>
        <v/>
      </c>
      <c r="AB141" s="255" t="str">
        <f t="shared" si="48"/>
        <v/>
      </c>
      <c r="AC141" s="241" t="str">
        <f t="shared" si="56"/>
        <v/>
      </c>
      <c r="AD141" s="248"/>
      <c r="AE141" s="257" t="str">
        <f>+IF(AJ141="","",MAX(AE$1:AE140)+1)</f>
        <v/>
      </c>
      <c r="AF141" s="257" t="str">
        <f>IF(CMS_Inoperative_OoC!B163="","",CMS_Inoperative_OoC!B163)</f>
        <v/>
      </c>
      <c r="AG141" s="257" t="str">
        <f>IF(CMS_Inoperative_OoC!C163="","",CMS_Inoperative_OoC!C163)</f>
        <v/>
      </c>
      <c r="AH141" s="257" t="str">
        <f>IF(CMS_Inoperative_OoC!D163="","",CMS_Inoperative_OoC!D163)</f>
        <v/>
      </c>
      <c r="AI141" s="257" t="str">
        <f t="shared" si="57"/>
        <v/>
      </c>
      <c r="AJ141" s="258" t="str">
        <f>IF(COUNTIF(AI$2:AI141,AI141)=1,AI141,"")</f>
        <v/>
      </c>
      <c r="AK141" s="257" t="str">
        <f t="shared" si="49"/>
        <v/>
      </c>
      <c r="AL141" s="257" t="str">
        <f t="shared" si="50"/>
        <v/>
      </c>
      <c r="AM141" s="257" t="str">
        <f t="shared" si="51"/>
        <v/>
      </c>
      <c r="AN141" s="251" t="str">
        <f t="shared" si="58"/>
        <v/>
      </c>
      <c r="AO141" s="162"/>
      <c r="AP141" s="162"/>
      <c r="AQ141" s="162"/>
      <c r="AR141" s="257" t="str">
        <f>+IF(AW141="","",MAX(AR$1:AR140)+1)</f>
        <v/>
      </c>
      <c r="AS141" s="257" t="str">
        <f>IF(Limit_Deviation_Detail!B163="","",Limit_Deviation_Detail!B163)</f>
        <v/>
      </c>
      <c r="AT141" s="257" t="str">
        <f>IF(Limit_Deviation_Detail!C163="","",Limit_Deviation_Detail!C163)</f>
        <v/>
      </c>
      <c r="AU141" s="252" t="str">
        <f>IF(Limit_Deviation_Detail!F163="","",Limit_Deviation_Detail!F163)</f>
        <v/>
      </c>
      <c r="AV141" s="257" t="str">
        <f t="shared" si="59"/>
        <v/>
      </c>
      <c r="AW141" s="258" t="str">
        <f>IF(COUNTIF(AV$2:AV141,AV141)=1,AV141,"")</f>
        <v/>
      </c>
      <c r="AX141" s="257" t="str">
        <f t="shared" si="52"/>
        <v/>
      </c>
      <c r="AY141" s="257" t="str">
        <f t="shared" si="53"/>
        <v/>
      </c>
      <c r="AZ141" s="257" t="str">
        <f t="shared" si="54"/>
        <v/>
      </c>
      <c r="BA141" s="254" t="str">
        <f t="shared" si="60"/>
        <v/>
      </c>
      <c r="BB141" s="162"/>
      <c r="BC141" s="255" t="str">
        <f>+IF(BI141="","",MAX(BC$1:BC140)+1)</f>
        <v/>
      </c>
      <c r="BD141" s="241" t="str">
        <f>IF(CMS_Identification!B163="","",CMS_Identification!B163)</f>
        <v/>
      </c>
      <c r="BE141" s="241" t="str">
        <f>IF(CMS_Identification!C163="","",CMS_Identification!C163)</f>
        <v/>
      </c>
      <c r="BF141" s="241" t="str">
        <f>IF(CMS_Identification!E163="","",CMS_Identification!E163)</f>
        <v/>
      </c>
      <c r="BG141" s="241" t="str">
        <f>IF(Affected_Source!AL163="","",Affected_Source!AL163)</f>
        <v/>
      </c>
      <c r="BH141" s="241" t="str">
        <f t="shared" si="61"/>
        <v/>
      </c>
      <c r="BI141" s="244" t="str">
        <f>IF(COUNTIF(BH$2:BH141,BH141)=1,BH141,"")</f>
        <v/>
      </c>
      <c r="BJ141" s="241" t="str">
        <f t="shared" si="62"/>
        <v xml:space="preserve">  </v>
      </c>
      <c r="BK141" s="241" t="str">
        <f t="shared" si="63"/>
        <v/>
      </c>
      <c r="BL141" s="241" t="str">
        <f t="shared" si="64"/>
        <v/>
      </c>
      <c r="BM141" s="241" t="str">
        <f t="shared" si="65"/>
        <v/>
      </c>
    </row>
    <row r="142" spans="1:65" ht="16.5" x14ac:dyDescent="0.45">
      <c r="A142" s="259" t="str">
        <f>+IF(D142="","",MAX(A$1:A141)+1)</f>
        <v/>
      </c>
      <c r="B142" s="242" t="str">
        <f>IF(Affected_Source!C164="","",Affected_Source!C164)</f>
        <v/>
      </c>
      <c r="C142" s="260" t="str">
        <f t="shared" si="45"/>
        <v/>
      </c>
      <c r="D142" s="260" t="str">
        <f>IF(COUNTIF(B$2:B142,B142)=1,B142,"")</f>
        <v/>
      </c>
      <c r="E142" s="162" t="str">
        <f>IF(Affected_Source!D164="","",Affected_Source!D164)</f>
        <v/>
      </c>
      <c r="F142" s="162"/>
      <c r="G142" s="162"/>
      <c r="H142" s="162"/>
      <c r="I142" s="162"/>
      <c r="J142" s="162"/>
      <c r="K142" s="162"/>
      <c r="L142" s="162"/>
      <c r="M142" s="162"/>
      <c r="N142" s="162"/>
      <c r="O142" s="162"/>
      <c r="P142" s="162"/>
      <c r="Q142" s="162"/>
      <c r="R142" s="269"/>
      <c r="S142" s="162"/>
      <c r="T142" s="259" t="str">
        <f>+IF(Y142="","",MAX(T$1:T141)+1)</f>
        <v/>
      </c>
      <c r="U142" s="241" t="str">
        <f>IF(Affected_Source!B164="","",Affected_Source!B164)</f>
        <v/>
      </c>
      <c r="V142" s="241" t="str">
        <f>IF(Affected_Source!D164="","",Affected_Source!D164)</f>
        <v/>
      </c>
      <c r="W142" s="241" t="str">
        <f>IF(Affected_Source!E164="","",Affected_Source!E164)</f>
        <v/>
      </c>
      <c r="X142" s="241" t="str">
        <f t="shared" si="46"/>
        <v/>
      </c>
      <c r="Y142" s="244" t="str">
        <f>IF(COUNTIF(X$2:X142,X142)=1,X142,"")</f>
        <v/>
      </c>
      <c r="Z142" s="241" t="str">
        <f t="shared" si="55"/>
        <v xml:space="preserve"> </v>
      </c>
      <c r="AA142" s="259" t="str">
        <f t="shared" si="47"/>
        <v/>
      </c>
      <c r="AB142" s="259" t="str">
        <f t="shared" si="48"/>
        <v/>
      </c>
      <c r="AC142" s="241" t="str">
        <f t="shared" si="56"/>
        <v/>
      </c>
      <c r="AD142" s="248"/>
      <c r="AE142" s="261" t="str">
        <f>+IF(AJ142="","",MAX(AE$1:AE141)+1)</f>
        <v/>
      </c>
      <c r="AF142" s="261" t="str">
        <f>IF(CMS_Inoperative_OoC!B164="","",CMS_Inoperative_OoC!B164)</f>
        <v/>
      </c>
      <c r="AG142" s="261" t="str">
        <f>IF(CMS_Inoperative_OoC!C164="","",CMS_Inoperative_OoC!C164)</f>
        <v/>
      </c>
      <c r="AH142" s="261" t="str">
        <f>IF(CMS_Inoperative_OoC!D164="","",CMS_Inoperative_OoC!D164)</f>
        <v/>
      </c>
      <c r="AI142" s="261" t="str">
        <f t="shared" si="57"/>
        <v/>
      </c>
      <c r="AJ142" s="262" t="str">
        <f>IF(COUNTIF(AI$2:AI142,AI142)=1,AI142,"")</f>
        <v/>
      </c>
      <c r="AK142" s="261" t="str">
        <f t="shared" si="49"/>
        <v/>
      </c>
      <c r="AL142" s="261" t="str">
        <f t="shared" si="50"/>
        <v/>
      </c>
      <c r="AM142" s="261" t="str">
        <f t="shared" si="51"/>
        <v/>
      </c>
      <c r="AN142" s="251" t="str">
        <f t="shared" si="58"/>
        <v/>
      </c>
      <c r="AO142" s="162"/>
      <c r="AP142" s="162"/>
      <c r="AQ142" s="162"/>
      <c r="AR142" s="263" t="str">
        <f>+IF(AW142="","",MAX(AR$1:AR141)+1)</f>
        <v/>
      </c>
      <c r="AS142" s="263" t="str">
        <f>IF(Limit_Deviation_Detail!B164="","",Limit_Deviation_Detail!B164)</f>
        <v/>
      </c>
      <c r="AT142" s="263" t="str">
        <f>IF(Limit_Deviation_Detail!C164="","",Limit_Deviation_Detail!C164)</f>
        <v/>
      </c>
      <c r="AU142" s="252" t="str">
        <f>IF(Limit_Deviation_Detail!F164="","",Limit_Deviation_Detail!F164)</f>
        <v/>
      </c>
      <c r="AV142" s="263" t="str">
        <f t="shared" si="59"/>
        <v/>
      </c>
      <c r="AW142" s="264" t="str">
        <f>IF(COUNTIF(AV$2:AV142,AV142)=1,AV142,"")</f>
        <v/>
      </c>
      <c r="AX142" s="263" t="str">
        <f t="shared" si="52"/>
        <v/>
      </c>
      <c r="AY142" s="263" t="str">
        <f t="shared" si="53"/>
        <v/>
      </c>
      <c r="AZ142" s="263" t="str">
        <f t="shared" si="54"/>
        <v/>
      </c>
      <c r="BA142" s="254" t="str">
        <f t="shared" si="60"/>
        <v/>
      </c>
      <c r="BB142" s="162"/>
      <c r="BC142" s="259" t="str">
        <f>+IF(BI142="","",MAX(BC$1:BC141)+1)</f>
        <v/>
      </c>
      <c r="BD142" s="241" t="str">
        <f>IF(CMS_Identification!B164="","",CMS_Identification!B164)</f>
        <v/>
      </c>
      <c r="BE142" s="241" t="str">
        <f>IF(CMS_Identification!C164="","",CMS_Identification!C164)</f>
        <v/>
      </c>
      <c r="BF142" s="241" t="str">
        <f>IF(CMS_Identification!E164="","",CMS_Identification!E164)</f>
        <v/>
      </c>
      <c r="BG142" s="241" t="str">
        <f>IF(Affected_Source!AL164="","",Affected_Source!AL164)</f>
        <v/>
      </c>
      <c r="BH142" s="241" t="str">
        <f t="shared" si="61"/>
        <v/>
      </c>
      <c r="BI142" s="244" t="str">
        <f>IF(COUNTIF(BH$2:BH142,BH142)=1,BH142,"")</f>
        <v/>
      </c>
      <c r="BJ142" s="241" t="str">
        <f t="shared" si="62"/>
        <v xml:space="preserve">  </v>
      </c>
      <c r="BK142" s="241" t="str">
        <f t="shared" si="63"/>
        <v/>
      </c>
      <c r="BL142" s="241" t="str">
        <f t="shared" si="64"/>
        <v/>
      </c>
      <c r="BM142" s="241" t="str">
        <f t="shared" si="65"/>
        <v/>
      </c>
    </row>
    <row r="143" spans="1:65" ht="16.5" x14ac:dyDescent="0.45">
      <c r="A143" s="255" t="str">
        <f>+IF(D143="","",MAX(A$1:A142)+1)</f>
        <v/>
      </c>
      <c r="B143" s="242" t="str">
        <f>IF(Affected_Source!C165="","",Affected_Source!C165)</f>
        <v/>
      </c>
      <c r="C143" s="245" t="str">
        <f t="shared" si="45"/>
        <v/>
      </c>
      <c r="D143" s="245" t="str">
        <f>IF(COUNTIF(B$2:B143,B143)=1,B143,"")</f>
        <v/>
      </c>
      <c r="E143" s="162" t="str">
        <f>IF(Affected_Source!D165="","",Affected_Source!D165)</f>
        <v/>
      </c>
      <c r="F143" s="162"/>
      <c r="G143" s="162"/>
      <c r="H143" s="162"/>
      <c r="I143" s="162"/>
      <c r="J143" s="162"/>
      <c r="K143" s="162"/>
      <c r="L143" s="162"/>
      <c r="M143" s="162"/>
      <c r="N143" s="162"/>
      <c r="O143" s="162"/>
      <c r="P143" s="162"/>
      <c r="Q143" s="162"/>
      <c r="R143" s="269"/>
      <c r="S143" s="162"/>
      <c r="T143" s="255" t="str">
        <f>+IF(Y143="","",MAX(T$1:T142)+1)</f>
        <v/>
      </c>
      <c r="U143" s="241" t="str">
        <f>IF(Affected_Source!B165="","",Affected_Source!B165)</f>
        <v/>
      </c>
      <c r="V143" s="241" t="str">
        <f>IF(Affected_Source!D165="","",Affected_Source!D165)</f>
        <v/>
      </c>
      <c r="W143" s="241" t="str">
        <f>IF(Affected_Source!E165="","",Affected_Source!E165)</f>
        <v/>
      </c>
      <c r="X143" s="241" t="str">
        <f t="shared" si="46"/>
        <v/>
      </c>
      <c r="Y143" s="244" t="str">
        <f>IF(COUNTIF(X$2:X143,X143)=1,X143,"")</f>
        <v/>
      </c>
      <c r="Z143" s="241" t="str">
        <f t="shared" si="55"/>
        <v xml:space="preserve"> </v>
      </c>
      <c r="AA143" s="255" t="str">
        <f t="shared" si="47"/>
        <v/>
      </c>
      <c r="AB143" s="255" t="str">
        <f t="shared" si="48"/>
        <v/>
      </c>
      <c r="AC143" s="241" t="str">
        <f t="shared" si="56"/>
        <v/>
      </c>
      <c r="AD143" s="248"/>
      <c r="AE143" s="257" t="str">
        <f>+IF(AJ143="","",MAX(AE$1:AE142)+1)</f>
        <v/>
      </c>
      <c r="AF143" s="257" t="str">
        <f>IF(CMS_Inoperative_OoC!B165="","",CMS_Inoperative_OoC!B165)</f>
        <v/>
      </c>
      <c r="AG143" s="257" t="str">
        <f>IF(CMS_Inoperative_OoC!C165="","",CMS_Inoperative_OoC!C165)</f>
        <v/>
      </c>
      <c r="AH143" s="257" t="str">
        <f>IF(CMS_Inoperative_OoC!D165="","",CMS_Inoperative_OoC!D165)</f>
        <v/>
      </c>
      <c r="AI143" s="257" t="str">
        <f t="shared" si="57"/>
        <v/>
      </c>
      <c r="AJ143" s="258" t="str">
        <f>IF(COUNTIF(AI$2:AI143,AI143)=1,AI143,"")</f>
        <v/>
      </c>
      <c r="AK143" s="257" t="str">
        <f t="shared" si="49"/>
        <v/>
      </c>
      <c r="AL143" s="257" t="str">
        <f t="shared" si="50"/>
        <v/>
      </c>
      <c r="AM143" s="257" t="str">
        <f t="shared" si="51"/>
        <v/>
      </c>
      <c r="AN143" s="251" t="str">
        <f t="shared" si="58"/>
        <v/>
      </c>
      <c r="AO143" s="162"/>
      <c r="AP143" s="162"/>
      <c r="AQ143" s="162"/>
      <c r="AR143" s="257" t="str">
        <f>+IF(AW143="","",MAX(AR$1:AR142)+1)</f>
        <v/>
      </c>
      <c r="AS143" s="257" t="str">
        <f>IF(Limit_Deviation_Detail!B165="","",Limit_Deviation_Detail!B165)</f>
        <v/>
      </c>
      <c r="AT143" s="257" t="str">
        <f>IF(Limit_Deviation_Detail!C165="","",Limit_Deviation_Detail!C165)</f>
        <v/>
      </c>
      <c r="AU143" s="252" t="str">
        <f>IF(Limit_Deviation_Detail!F165="","",Limit_Deviation_Detail!F165)</f>
        <v/>
      </c>
      <c r="AV143" s="257" t="str">
        <f t="shared" si="59"/>
        <v/>
      </c>
      <c r="AW143" s="258" t="str">
        <f>IF(COUNTIF(AV$2:AV143,AV143)=1,AV143,"")</f>
        <v/>
      </c>
      <c r="AX143" s="257" t="str">
        <f t="shared" si="52"/>
        <v/>
      </c>
      <c r="AY143" s="257" t="str">
        <f t="shared" si="53"/>
        <v/>
      </c>
      <c r="AZ143" s="257" t="str">
        <f t="shared" si="54"/>
        <v/>
      </c>
      <c r="BA143" s="254" t="str">
        <f t="shared" si="60"/>
        <v/>
      </c>
      <c r="BB143" s="162"/>
      <c r="BC143" s="255" t="str">
        <f>+IF(BI143="","",MAX(BC$1:BC142)+1)</f>
        <v/>
      </c>
      <c r="BD143" s="241" t="str">
        <f>IF(CMS_Identification!B165="","",CMS_Identification!B165)</f>
        <v/>
      </c>
      <c r="BE143" s="241" t="str">
        <f>IF(CMS_Identification!C165="","",CMS_Identification!C165)</f>
        <v/>
      </c>
      <c r="BF143" s="241" t="str">
        <f>IF(CMS_Identification!E165="","",CMS_Identification!E165)</f>
        <v/>
      </c>
      <c r="BG143" s="241" t="str">
        <f>IF(Affected_Source!AL165="","",Affected_Source!AL165)</f>
        <v/>
      </c>
      <c r="BH143" s="241" t="str">
        <f t="shared" si="61"/>
        <v/>
      </c>
      <c r="BI143" s="244" t="str">
        <f>IF(COUNTIF(BH$2:BH143,BH143)=1,BH143,"")</f>
        <v/>
      </c>
      <c r="BJ143" s="241" t="str">
        <f t="shared" si="62"/>
        <v xml:space="preserve">  </v>
      </c>
      <c r="BK143" s="241" t="str">
        <f t="shared" si="63"/>
        <v/>
      </c>
      <c r="BL143" s="241" t="str">
        <f t="shared" si="64"/>
        <v/>
      </c>
      <c r="BM143" s="241" t="str">
        <f t="shared" si="65"/>
        <v/>
      </c>
    </row>
    <row r="144" spans="1:65" ht="16.5" x14ac:dyDescent="0.45">
      <c r="A144" s="259" t="str">
        <f>+IF(D144="","",MAX(A$1:A143)+1)</f>
        <v/>
      </c>
      <c r="B144" s="242" t="str">
        <f>IF(Affected_Source!C166="","",Affected_Source!C166)</f>
        <v/>
      </c>
      <c r="C144" s="260" t="str">
        <f t="shared" si="45"/>
        <v/>
      </c>
      <c r="D144" s="260" t="str">
        <f>IF(COUNTIF(B$2:B144,B144)=1,B144,"")</f>
        <v/>
      </c>
      <c r="E144" s="162" t="str">
        <f>IF(Affected_Source!D166="","",Affected_Source!D166)</f>
        <v/>
      </c>
      <c r="F144" s="162"/>
      <c r="G144" s="162"/>
      <c r="H144" s="162"/>
      <c r="I144" s="162"/>
      <c r="J144" s="162"/>
      <c r="K144" s="162"/>
      <c r="L144" s="162"/>
      <c r="M144" s="162"/>
      <c r="N144" s="162"/>
      <c r="O144" s="162"/>
      <c r="P144" s="162"/>
      <c r="Q144" s="162"/>
      <c r="R144" s="269"/>
      <c r="S144" s="162"/>
      <c r="T144" s="259" t="str">
        <f>+IF(Y144="","",MAX(T$1:T143)+1)</f>
        <v/>
      </c>
      <c r="U144" s="241" t="str">
        <f>IF(Affected_Source!B166="","",Affected_Source!B166)</f>
        <v/>
      </c>
      <c r="V144" s="241" t="str">
        <f>IF(Affected_Source!D166="","",Affected_Source!D166)</f>
        <v/>
      </c>
      <c r="W144" s="241" t="str">
        <f>IF(Affected_Source!E166="","",Affected_Source!E166)</f>
        <v/>
      </c>
      <c r="X144" s="241" t="str">
        <f t="shared" si="46"/>
        <v/>
      </c>
      <c r="Y144" s="244" t="str">
        <f>IF(COUNTIF(X$2:X144,X144)=1,X144,"")</f>
        <v/>
      </c>
      <c r="Z144" s="241" t="str">
        <f t="shared" si="55"/>
        <v xml:space="preserve"> </v>
      </c>
      <c r="AA144" s="259" t="str">
        <f t="shared" si="47"/>
        <v/>
      </c>
      <c r="AB144" s="259" t="str">
        <f t="shared" si="48"/>
        <v/>
      </c>
      <c r="AC144" s="241" t="str">
        <f t="shared" si="56"/>
        <v/>
      </c>
      <c r="AD144" s="248"/>
      <c r="AE144" s="261" t="str">
        <f>+IF(AJ144="","",MAX(AE$1:AE143)+1)</f>
        <v/>
      </c>
      <c r="AF144" s="261" t="str">
        <f>IF(CMS_Inoperative_OoC!B166="","",CMS_Inoperative_OoC!B166)</f>
        <v/>
      </c>
      <c r="AG144" s="261" t="str">
        <f>IF(CMS_Inoperative_OoC!C166="","",CMS_Inoperative_OoC!C166)</f>
        <v/>
      </c>
      <c r="AH144" s="261" t="str">
        <f>IF(CMS_Inoperative_OoC!D166="","",CMS_Inoperative_OoC!D166)</f>
        <v/>
      </c>
      <c r="AI144" s="261" t="str">
        <f t="shared" si="57"/>
        <v/>
      </c>
      <c r="AJ144" s="262" t="str">
        <f>IF(COUNTIF(AI$2:AI144,AI144)=1,AI144,"")</f>
        <v/>
      </c>
      <c r="AK144" s="261" t="str">
        <f t="shared" si="49"/>
        <v/>
      </c>
      <c r="AL144" s="261" t="str">
        <f t="shared" si="50"/>
        <v/>
      </c>
      <c r="AM144" s="261" t="str">
        <f t="shared" si="51"/>
        <v/>
      </c>
      <c r="AN144" s="251" t="str">
        <f t="shared" si="58"/>
        <v/>
      </c>
      <c r="AO144" s="162"/>
      <c r="AP144" s="162"/>
      <c r="AQ144" s="162"/>
      <c r="AR144" s="263" t="str">
        <f>+IF(AW144="","",MAX(AR$1:AR143)+1)</f>
        <v/>
      </c>
      <c r="AS144" s="263" t="str">
        <f>IF(Limit_Deviation_Detail!B166="","",Limit_Deviation_Detail!B166)</f>
        <v/>
      </c>
      <c r="AT144" s="263" t="str">
        <f>IF(Limit_Deviation_Detail!C166="","",Limit_Deviation_Detail!C166)</f>
        <v/>
      </c>
      <c r="AU144" s="252" t="str">
        <f>IF(Limit_Deviation_Detail!F166="","",Limit_Deviation_Detail!F166)</f>
        <v/>
      </c>
      <c r="AV144" s="263" t="str">
        <f t="shared" si="59"/>
        <v/>
      </c>
      <c r="AW144" s="264" t="str">
        <f>IF(COUNTIF(AV$2:AV144,AV144)=1,AV144,"")</f>
        <v/>
      </c>
      <c r="AX144" s="263" t="str">
        <f t="shared" si="52"/>
        <v/>
      </c>
      <c r="AY144" s="263" t="str">
        <f t="shared" si="53"/>
        <v/>
      </c>
      <c r="AZ144" s="263" t="str">
        <f t="shared" si="54"/>
        <v/>
      </c>
      <c r="BA144" s="254" t="str">
        <f t="shared" si="60"/>
        <v/>
      </c>
      <c r="BB144" s="162"/>
      <c r="BC144" s="259" t="str">
        <f>+IF(BI144="","",MAX(BC$1:BC143)+1)</f>
        <v/>
      </c>
      <c r="BD144" s="241" t="str">
        <f>IF(CMS_Identification!B166="","",CMS_Identification!B166)</f>
        <v/>
      </c>
      <c r="BE144" s="241" t="str">
        <f>IF(CMS_Identification!C166="","",CMS_Identification!C166)</f>
        <v/>
      </c>
      <c r="BF144" s="241" t="str">
        <f>IF(CMS_Identification!E166="","",CMS_Identification!E166)</f>
        <v/>
      </c>
      <c r="BG144" s="241" t="str">
        <f>IF(Affected_Source!AL166="","",Affected_Source!AL166)</f>
        <v/>
      </c>
      <c r="BH144" s="241" t="str">
        <f t="shared" si="61"/>
        <v/>
      </c>
      <c r="BI144" s="244" t="str">
        <f>IF(COUNTIF(BH$2:BH144,BH144)=1,BH144,"")</f>
        <v/>
      </c>
      <c r="BJ144" s="241" t="str">
        <f t="shared" si="62"/>
        <v xml:space="preserve">  </v>
      </c>
      <c r="BK144" s="241" t="str">
        <f t="shared" si="63"/>
        <v/>
      </c>
      <c r="BL144" s="241" t="str">
        <f t="shared" si="64"/>
        <v/>
      </c>
      <c r="BM144" s="241" t="str">
        <f t="shared" si="65"/>
        <v/>
      </c>
    </row>
    <row r="145" spans="1:65" ht="16.5" x14ac:dyDescent="0.45">
      <c r="A145" s="255" t="str">
        <f>+IF(D145="","",MAX(A$1:A144)+1)</f>
        <v/>
      </c>
      <c r="B145" s="242" t="str">
        <f>IF(Affected_Source!C167="","",Affected_Source!C167)</f>
        <v/>
      </c>
      <c r="C145" s="245" t="str">
        <f t="shared" si="45"/>
        <v/>
      </c>
      <c r="D145" s="245" t="str">
        <f>IF(COUNTIF(B$2:B145,B145)=1,B145,"")</f>
        <v/>
      </c>
      <c r="E145" s="162" t="str">
        <f>IF(Affected_Source!D167="","",Affected_Source!D167)</f>
        <v/>
      </c>
      <c r="F145" s="162"/>
      <c r="G145" s="162"/>
      <c r="H145" s="162"/>
      <c r="I145" s="162"/>
      <c r="J145" s="162"/>
      <c r="K145" s="162"/>
      <c r="L145" s="162"/>
      <c r="M145" s="162"/>
      <c r="N145" s="162"/>
      <c r="O145" s="162"/>
      <c r="P145" s="162"/>
      <c r="Q145" s="162"/>
      <c r="R145" s="269"/>
      <c r="S145" s="162"/>
      <c r="T145" s="255" t="str">
        <f>+IF(Y145="","",MAX(T$1:T144)+1)</f>
        <v/>
      </c>
      <c r="U145" s="241" t="str">
        <f>IF(Affected_Source!B167="","",Affected_Source!B167)</f>
        <v/>
      </c>
      <c r="V145" s="241" t="str">
        <f>IF(Affected_Source!D167="","",Affected_Source!D167)</f>
        <v/>
      </c>
      <c r="W145" s="241" t="str">
        <f>IF(Affected_Source!E167="","",Affected_Source!E167)</f>
        <v/>
      </c>
      <c r="X145" s="241" t="str">
        <f t="shared" si="46"/>
        <v/>
      </c>
      <c r="Y145" s="244" t="str">
        <f>IF(COUNTIF(X$2:X145,X145)=1,X145,"")</f>
        <v/>
      </c>
      <c r="Z145" s="241" t="str">
        <f t="shared" si="55"/>
        <v xml:space="preserve"> </v>
      </c>
      <c r="AA145" s="255" t="str">
        <f t="shared" si="47"/>
        <v/>
      </c>
      <c r="AB145" s="255" t="str">
        <f t="shared" si="48"/>
        <v/>
      </c>
      <c r="AC145" s="241" t="str">
        <f t="shared" si="56"/>
        <v/>
      </c>
      <c r="AD145" s="248"/>
      <c r="AE145" s="257" t="str">
        <f>+IF(AJ145="","",MAX(AE$1:AE144)+1)</f>
        <v/>
      </c>
      <c r="AF145" s="257" t="str">
        <f>IF(CMS_Inoperative_OoC!B167="","",CMS_Inoperative_OoC!B167)</f>
        <v/>
      </c>
      <c r="AG145" s="257" t="str">
        <f>IF(CMS_Inoperative_OoC!C167="","",CMS_Inoperative_OoC!C167)</f>
        <v/>
      </c>
      <c r="AH145" s="257" t="str">
        <f>IF(CMS_Inoperative_OoC!D167="","",CMS_Inoperative_OoC!D167)</f>
        <v/>
      </c>
      <c r="AI145" s="257" t="str">
        <f t="shared" si="57"/>
        <v/>
      </c>
      <c r="AJ145" s="258" t="str">
        <f>IF(COUNTIF(AI$2:AI145,AI145)=1,AI145,"")</f>
        <v/>
      </c>
      <c r="AK145" s="257" t="str">
        <f t="shared" si="49"/>
        <v/>
      </c>
      <c r="AL145" s="257" t="str">
        <f t="shared" si="50"/>
        <v/>
      </c>
      <c r="AM145" s="257" t="str">
        <f t="shared" si="51"/>
        <v/>
      </c>
      <c r="AN145" s="251" t="str">
        <f t="shared" si="58"/>
        <v/>
      </c>
      <c r="AO145" s="162"/>
      <c r="AP145" s="162"/>
      <c r="AQ145" s="162"/>
      <c r="AR145" s="257" t="str">
        <f>+IF(AW145="","",MAX(AR$1:AR144)+1)</f>
        <v/>
      </c>
      <c r="AS145" s="257" t="str">
        <f>IF(Limit_Deviation_Detail!B167="","",Limit_Deviation_Detail!B167)</f>
        <v/>
      </c>
      <c r="AT145" s="257" t="str">
        <f>IF(Limit_Deviation_Detail!C167="","",Limit_Deviation_Detail!C167)</f>
        <v/>
      </c>
      <c r="AU145" s="252" t="str">
        <f>IF(Limit_Deviation_Detail!F167="","",Limit_Deviation_Detail!F167)</f>
        <v/>
      </c>
      <c r="AV145" s="257" t="str">
        <f t="shared" si="59"/>
        <v/>
      </c>
      <c r="AW145" s="258" t="str">
        <f>IF(COUNTIF(AV$2:AV145,AV145)=1,AV145,"")</f>
        <v/>
      </c>
      <c r="AX145" s="257" t="str">
        <f t="shared" si="52"/>
        <v/>
      </c>
      <c r="AY145" s="257" t="str">
        <f t="shared" si="53"/>
        <v/>
      </c>
      <c r="AZ145" s="257" t="str">
        <f t="shared" si="54"/>
        <v/>
      </c>
      <c r="BA145" s="254" t="str">
        <f t="shared" si="60"/>
        <v/>
      </c>
      <c r="BB145" s="162"/>
      <c r="BC145" s="255" t="str">
        <f>+IF(BI145="","",MAX(BC$1:BC144)+1)</f>
        <v/>
      </c>
      <c r="BD145" s="241" t="str">
        <f>IF(CMS_Identification!B167="","",CMS_Identification!B167)</f>
        <v/>
      </c>
      <c r="BE145" s="241" t="str">
        <f>IF(CMS_Identification!C167="","",CMS_Identification!C167)</f>
        <v/>
      </c>
      <c r="BF145" s="241" t="str">
        <f>IF(CMS_Identification!E167="","",CMS_Identification!E167)</f>
        <v/>
      </c>
      <c r="BG145" s="241" t="str">
        <f>IF(Affected_Source!AL167="","",Affected_Source!AL167)</f>
        <v/>
      </c>
      <c r="BH145" s="241" t="str">
        <f t="shared" si="61"/>
        <v/>
      </c>
      <c r="BI145" s="244" t="str">
        <f>IF(COUNTIF(BH$2:BH145,BH145)=1,BH145,"")</f>
        <v/>
      </c>
      <c r="BJ145" s="241" t="str">
        <f t="shared" si="62"/>
        <v xml:space="preserve">  </v>
      </c>
      <c r="BK145" s="241" t="str">
        <f t="shared" si="63"/>
        <v/>
      </c>
      <c r="BL145" s="241" t="str">
        <f t="shared" si="64"/>
        <v/>
      </c>
      <c r="BM145" s="241" t="str">
        <f t="shared" si="65"/>
        <v/>
      </c>
    </row>
    <row r="146" spans="1:65" ht="16.5" x14ac:dyDescent="0.45">
      <c r="A146" s="259" t="str">
        <f>+IF(D146="","",MAX(A$1:A145)+1)</f>
        <v/>
      </c>
      <c r="B146" s="242" t="str">
        <f>IF(Affected_Source!C168="","",Affected_Source!C168)</f>
        <v/>
      </c>
      <c r="C146" s="260" t="str">
        <f t="shared" si="45"/>
        <v/>
      </c>
      <c r="D146" s="260" t="str">
        <f>IF(COUNTIF(B$2:B146,B146)=1,B146,"")</f>
        <v/>
      </c>
      <c r="E146" s="162" t="str">
        <f>IF(Affected_Source!D168="","",Affected_Source!D168)</f>
        <v/>
      </c>
      <c r="F146" s="162"/>
      <c r="G146" s="162"/>
      <c r="H146" s="162"/>
      <c r="I146" s="162"/>
      <c r="J146" s="162"/>
      <c r="K146" s="162"/>
      <c r="L146" s="162"/>
      <c r="M146" s="162"/>
      <c r="N146" s="162"/>
      <c r="O146" s="162"/>
      <c r="P146" s="162"/>
      <c r="Q146" s="162"/>
      <c r="R146" s="269"/>
      <c r="S146" s="162"/>
      <c r="T146" s="259" t="str">
        <f>+IF(Y146="","",MAX(T$1:T145)+1)</f>
        <v/>
      </c>
      <c r="U146" s="241" t="str">
        <f>IF(Affected_Source!B168="","",Affected_Source!B168)</f>
        <v/>
      </c>
      <c r="V146" s="241" t="str">
        <f>IF(Affected_Source!D168="","",Affected_Source!D168)</f>
        <v/>
      </c>
      <c r="W146" s="241" t="str">
        <f>IF(Affected_Source!E168="","",Affected_Source!E168)</f>
        <v/>
      </c>
      <c r="X146" s="241" t="str">
        <f t="shared" si="46"/>
        <v/>
      </c>
      <c r="Y146" s="244" t="str">
        <f>IF(COUNTIF(X$2:X146,X146)=1,X146,"")</f>
        <v/>
      </c>
      <c r="Z146" s="241" t="str">
        <f t="shared" si="55"/>
        <v xml:space="preserve"> </v>
      </c>
      <c r="AA146" s="259" t="str">
        <f t="shared" si="47"/>
        <v/>
      </c>
      <c r="AB146" s="259" t="str">
        <f t="shared" si="48"/>
        <v/>
      </c>
      <c r="AC146" s="241" t="str">
        <f t="shared" si="56"/>
        <v/>
      </c>
      <c r="AD146" s="248"/>
      <c r="AE146" s="261" t="str">
        <f>+IF(AJ146="","",MAX(AE$1:AE145)+1)</f>
        <v/>
      </c>
      <c r="AF146" s="261" t="str">
        <f>IF(CMS_Inoperative_OoC!B168="","",CMS_Inoperative_OoC!B168)</f>
        <v/>
      </c>
      <c r="AG146" s="261" t="str">
        <f>IF(CMS_Inoperative_OoC!C168="","",CMS_Inoperative_OoC!C168)</f>
        <v/>
      </c>
      <c r="AH146" s="261" t="str">
        <f>IF(CMS_Inoperative_OoC!D168="","",CMS_Inoperative_OoC!D168)</f>
        <v/>
      </c>
      <c r="AI146" s="261" t="str">
        <f t="shared" si="57"/>
        <v/>
      </c>
      <c r="AJ146" s="262" t="str">
        <f>IF(COUNTIF(AI$2:AI146,AI146)=1,AI146,"")</f>
        <v/>
      </c>
      <c r="AK146" s="261" t="str">
        <f t="shared" si="49"/>
        <v/>
      </c>
      <c r="AL146" s="261" t="str">
        <f t="shared" si="50"/>
        <v/>
      </c>
      <c r="AM146" s="261" t="str">
        <f t="shared" si="51"/>
        <v/>
      </c>
      <c r="AN146" s="251" t="str">
        <f t="shared" si="58"/>
        <v/>
      </c>
      <c r="AO146" s="162"/>
      <c r="AP146" s="162"/>
      <c r="AQ146" s="162"/>
      <c r="AR146" s="263" t="str">
        <f>+IF(AW146="","",MAX(AR$1:AR145)+1)</f>
        <v/>
      </c>
      <c r="AS146" s="263" t="str">
        <f>IF(Limit_Deviation_Detail!B168="","",Limit_Deviation_Detail!B168)</f>
        <v/>
      </c>
      <c r="AT146" s="263" t="str">
        <f>IF(Limit_Deviation_Detail!C168="","",Limit_Deviation_Detail!C168)</f>
        <v/>
      </c>
      <c r="AU146" s="252" t="str">
        <f>IF(Limit_Deviation_Detail!F168="","",Limit_Deviation_Detail!F168)</f>
        <v/>
      </c>
      <c r="AV146" s="263" t="str">
        <f t="shared" si="59"/>
        <v/>
      </c>
      <c r="AW146" s="264" t="str">
        <f>IF(COUNTIF(AV$2:AV146,AV146)=1,AV146,"")</f>
        <v/>
      </c>
      <c r="AX146" s="263" t="str">
        <f t="shared" si="52"/>
        <v/>
      </c>
      <c r="AY146" s="263" t="str">
        <f t="shared" si="53"/>
        <v/>
      </c>
      <c r="AZ146" s="263" t="str">
        <f t="shared" si="54"/>
        <v/>
      </c>
      <c r="BA146" s="254" t="str">
        <f t="shared" si="60"/>
        <v/>
      </c>
      <c r="BB146" s="162"/>
      <c r="BC146" s="259" t="str">
        <f>+IF(BI146="","",MAX(BC$1:BC145)+1)</f>
        <v/>
      </c>
      <c r="BD146" s="241" t="str">
        <f>IF(CMS_Identification!B168="","",CMS_Identification!B168)</f>
        <v/>
      </c>
      <c r="BE146" s="241" t="str">
        <f>IF(CMS_Identification!C168="","",CMS_Identification!C168)</f>
        <v/>
      </c>
      <c r="BF146" s="241" t="str">
        <f>IF(CMS_Identification!E168="","",CMS_Identification!E168)</f>
        <v/>
      </c>
      <c r="BG146" s="241" t="str">
        <f>IF(Affected_Source!AL168="","",Affected_Source!AL168)</f>
        <v/>
      </c>
      <c r="BH146" s="241" t="str">
        <f t="shared" si="61"/>
        <v/>
      </c>
      <c r="BI146" s="244" t="str">
        <f>IF(COUNTIF(BH$2:BH146,BH146)=1,BH146,"")</f>
        <v/>
      </c>
      <c r="BJ146" s="241" t="str">
        <f t="shared" si="62"/>
        <v xml:space="preserve">  </v>
      </c>
      <c r="BK146" s="241" t="str">
        <f t="shared" si="63"/>
        <v/>
      </c>
      <c r="BL146" s="241" t="str">
        <f t="shared" si="64"/>
        <v/>
      </c>
      <c r="BM146" s="241" t="str">
        <f t="shared" si="65"/>
        <v/>
      </c>
    </row>
    <row r="147" spans="1:65" ht="16.5" x14ac:dyDescent="0.45">
      <c r="A147" s="255" t="str">
        <f>+IF(D147="","",MAX(A$1:A146)+1)</f>
        <v/>
      </c>
      <c r="B147" s="242" t="str">
        <f>IF(Affected_Source!C169="","",Affected_Source!C169)</f>
        <v/>
      </c>
      <c r="C147" s="245" t="str">
        <f t="shared" si="45"/>
        <v/>
      </c>
      <c r="D147" s="245" t="str">
        <f>IF(COUNTIF(B$2:B147,B147)=1,B147,"")</f>
        <v/>
      </c>
      <c r="E147" s="162" t="str">
        <f>IF(Affected_Source!D169="","",Affected_Source!D169)</f>
        <v/>
      </c>
      <c r="F147" s="162"/>
      <c r="G147" s="162"/>
      <c r="H147" s="162"/>
      <c r="I147" s="162"/>
      <c r="J147" s="162"/>
      <c r="K147" s="162"/>
      <c r="L147" s="162"/>
      <c r="M147" s="162"/>
      <c r="N147" s="162"/>
      <c r="O147" s="162"/>
      <c r="P147" s="162"/>
      <c r="Q147" s="162"/>
      <c r="R147" s="269"/>
      <c r="S147" s="162"/>
      <c r="T147" s="255" t="str">
        <f>+IF(Y147="","",MAX(T$1:T146)+1)</f>
        <v/>
      </c>
      <c r="U147" s="241" t="str">
        <f>IF(Affected_Source!B169="","",Affected_Source!B169)</f>
        <v/>
      </c>
      <c r="V147" s="241" t="str">
        <f>IF(Affected_Source!D169="","",Affected_Source!D169)</f>
        <v/>
      </c>
      <c r="W147" s="241" t="str">
        <f>IF(Affected_Source!E169="","",Affected_Source!E169)</f>
        <v/>
      </c>
      <c r="X147" s="241" t="str">
        <f t="shared" si="46"/>
        <v/>
      </c>
      <c r="Y147" s="244" t="str">
        <f>IF(COUNTIF(X$2:X147,X147)=1,X147,"")</f>
        <v/>
      </c>
      <c r="Z147" s="241" t="str">
        <f t="shared" si="55"/>
        <v xml:space="preserve"> </v>
      </c>
      <c r="AA147" s="255" t="str">
        <f t="shared" si="47"/>
        <v/>
      </c>
      <c r="AB147" s="255" t="str">
        <f t="shared" si="48"/>
        <v/>
      </c>
      <c r="AC147" s="241" t="str">
        <f t="shared" si="56"/>
        <v/>
      </c>
      <c r="AD147" s="248"/>
      <c r="AE147" s="257" t="str">
        <f>+IF(AJ147="","",MAX(AE$1:AE146)+1)</f>
        <v/>
      </c>
      <c r="AF147" s="257" t="str">
        <f>IF(CMS_Inoperative_OoC!B169="","",CMS_Inoperative_OoC!B169)</f>
        <v/>
      </c>
      <c r="AG147" s="257" t="str">
        <f>IF(CMS_Inoperative_OoC!C169="","",CMS_Inoperative_OoC!C169)</f>
        <v/>
      </c>
      <c r="AH147" s="257" t="str">
        <f>IF(CMS_Inoperative_OoC!D169="","",CMS_Inoperative_OoC!D169)</f>
        <v/>
      </c>
      <c r="AI147" s="257" t="str">
        <f t="shared" si="57"/>
        <v/>
      </c>
      <c r="AJ147" s="258" t="str">
        <f>IF(COUNTIF(AI$2:AI147,AI147)=1,AI147,"")</f>
        <v/>
      </c>
      <c r="AK147" s="257" t="str">
        <f t="shared" si="49"/>
        <v/>
      </c>
      <c r="AL147" s="257" t="str">
        <f t="shared" si="50"/>
        <v/>
      </c>
      <c r="AM147" s="257" t="str">
        <f t="shared" si="51"/>
        <v/>
      </c>
      <c r="AN147" s="251" t="str">
        <f t="shared" si="58"/>
        <v/>
      </c>
      <c r="AO147" s="162"/>
      <c r="AP147" s="162"/>
      <c r="AQ147" s="162"/>
      <c r="AR147" s="257" t="str">
        <f>+IF(AW147="","",MAX(AR$1:AR146)+1)</f>
        <v/>
      </c>
      <c r="AS147" s="257" t="str">
        <f>IF(Limit_Deviation_Detail!B169="","",Limit_Deviation_Detail!B169)</f>
        <v/>
      </c>
      <c r="AT147" s="257" t="str">
        <f>IF(Limit_Deviation_Detail!C169="","",Limit_Deviation_Detail!C169)</f>
        <v/>
      </c>
      <c r="AU147" s="252" t="str">
        <f>IF(Limit_Deviation_Detail!F169="","",Limit_Deviation_Detail!F169)</f>
        <v/>
      </c>
      <c r="AV147" s="257" t="str">
        <f t="shared" si="59"/>
        <v/>
      </c>
      <c r="AW147" s="258" t="str">
        <f>IF(COUNTIF(AV$2:AV147,AV147)=1,AV147,"")</f>
        <v/>
      </c>
      <c r="AX147" s="257" t="str">
        <f t="shared" si="52"/>
        <v/>
      </c>
      <c r="AY147" s="257" t="str">
        <f t="shared" si="53"/>
        <v/>
      </c>
      <c r="AZ147" s="257" t="str">
        <f t="shared" si="54"/>
        <v/>
      </c>
      <c r="BA147" s="254" t="str">
        <f t="shared" si="60"/>
        <v/>
      </c>
      <c r="BB147" s="162"/>
      <c r="BC147" s="255" t="str">
        <f>+IF(BI147="","",MAX(BC$1:BC146)+1)</f>
        <v/>
      </c>
      <c r="BD147" s="241" t="str">
        <f>IF(CMS_Identification!B169="","",CMS_Identification!B169)</f>
        <v/>
      </c>
      <c r="BE147" s="241" t="str">
        <f>IF(CMS_Identification!C169="","",CMS_Identification!C169)</f>
        <v/>
      </c>
      <c r="BF147" s="241" t="str">
        <f>IF(CMS_Identification!E169="","",CMS_Identification!E169)</f>
        <v/>
      </c>
      <c r="BG147" s="241" t="str">
        <f>IF(Affected_Source!AL169="","",Affected_Source!AL169)</f>
        <v/>
      </c>
      <c r="BH147" s="241" t="str">
        <f t="shared" si="61"/>
        <v/>
      </c>
      <c r="BI147" s="244" t="str">
        <f>IF(COUNTIF(BH$2:BH147,BH147)=1,BH147,"")</f>
        <v/>
      </c>
      <c r="BJ147" s="241" t="str">
        <f t="shared" si="62"/>
        <v xml:space="preserve">  </v>
      </c>
      <c r="BK147" s="241" t="str">
        <f t="shared" si="63"/>
        <v/>
      </c>
      <c r="BL147" s="241" t="str">
        <f t="shared" si="64"/>
        <v/>
      </c>
      <c r="BM147" s="241" t="str">
        <f t="shared" si="65"/>
        <v/>
      </c>
    </row>
    <row r="148" spans="1:65" ht="16.5" x14ac:dyDescent="0.45">
      <c r="A148" s="259" t="str">
        <f>+IF(D148="","",MAX(A$1:A147)+1)</f>
        <v/>
      </c>
      <c r="B148" s="242" t="str">
        <f>IF(Affected_Source!C170="","",Affected_Source!C170)</f>
        <v/>
      </c>
      <c r="C148" s="260" t="str">
        <f t="shared" si="45"/>
        <v/>
      </c>
      <c r="D148" s="260" t="str">
        <f>IF(COUNTIF(B$2:B148,B148)=1,B148,"")</f>
        <v/>
      </c>
      <c r="E148" s="162" t="str">
        <f>IF(Affected_Source!D170="","",Affected_Source!D170)</f>
        <v/>
      </c>
      <c r="F148" s="162"/>
      <c r="G148" s="162"/>
      <c r="H148" s="162"/>
      <c r="I148" s="162"/>
      <c r="J148" s="162"/>
      <c r="K148" s="162"/>
      <c r="L148" s="162"/>
      <c r="M148" s="162"/>
      <c r="N148" s="162"/>
      <c r="O148" s="162"/>
      <c r="P148" s="162"/>
      <c r="Q148" s="162"/>
      <c r="R148" s="269"/>
      <c r="S148" s="162"/>
      <c r="T148" s="259" t="str">
        <f>+IF(Y148="","",MAX(T$1:T147)+1)</f>
        <v/>
      </c>
      <c r="U148" s="241" t="str">
        <f>IF(Affected_Source!B170="","",Affected_Source!B170)</f>
        <v/>
      </c>
      <c r="V148" s="241" t="str">
        <f>IF(Affected_Source!D170="","",Affected_Source!D170)</f>
        <v/>
      </c>
      <c r="W148" s="241" t="str">
        <f>IF(Affected_Source!E170="","",Affected_Source!E170)</f>
        <v/>
      </c>
      <c r="X148" s="241" t="str">
        <f t="shared" si="46"/>
        <v/>
      </c>
      <c r="Y148" s="244" t="str">
        <f>IF(COUNTIF(X$2:X148,X148)=1,X148,"")</f>
        <v/>
      </c>
      <c r="Z148" s="241" t="str">
        <f t="shared" si="55"/>
        <v xml:space="preserve"> </v>
      </c>
      <c r="AA148" s="259" t="str">
        <f t="shared" si="47"/>
        <v/>
      </c>
      <c r="AB148" s="259" t="str">
        <f t="shared" si="48"/>
        <v/>
      </c>
      <c r="AC148" s="241" t="str">
        <f t="shared" si="56"/>
        <v/>
      </c>
      <c r="AD148" s="248"/>
      <c r="AE148" s="261" t="str">
        <f>+IF(AJ148="","",MAX(AE$1:AE147)+1)</f>
        <v/>
      </c>
      <c r="AF148" s="261" t="str">
        <f>IF(CMS_Inoperative_OoC!B170="","",CMS_Inoperative_OoC!B170)</f>
        <v/>
      </c>
      <c r="AG148" s="261" t="str">
        <f>IF(CMS_Inoperative_OoC!C170="","",CMS_Inoperative_OoC!C170)</f>
        <v/>
      </c>
      <c r="AH148" s="261" t="str">
        <f>IF(CMS_Inoperative_OoC!D170="","",CMS_Inoperative_OoC!D170)</f>
        <v/>
      </c>
      <c r="AI148" s="261" t="str">
        <f t="shared" si="57"/>
        <v/>
      </c>
      <c r="AJ148" s="262" t="str">
        <f>IF(COUNTIF(AI$2:AI148,AI148)=1,AI148,"")</f>
        <v/>
      </c>
      <c r="AK148" s="261" t="str">
        <f t="shared" si="49"/>
        <v/>
      </c>
      <c r="AL148" s="261" t="str">
        <f t="shared" si="50"/>
        <v/>
      </c>
      <c r="AM148" s="261" t="str">
        <f t="shared" si="51"/>
        <v/>
      </c>
      <c r="AN148" s="251" t="str">
        <f t="shared" si="58"/>
        <v/>
      </c>
      <c r="AO148" s="162"/>
      <c r="AP148" s="162"/>
      <c r="AQ148" s="162"/>
      <c r="AR148" s="263" t="str">
        <f>+IF(AW148="","",MAX(AR$1:AR147)+1)</f>
        <v/>
      </c>
      <c r="AS148" s="263" t="str">
        <f>IF(Limit_Deviation_Detail!B170="","",Limit_Deviation_Detail!B170)</f>
        <v/>
      </c>
      <c r="AT148" s="263" t="str">
        <f>IF(Limit_Deviation_Detail!C170="","",Limit_Deviation_Detail!C170)</f>
        <v/>
      </c>
      <c r="AU148" s="252" t="str">
        <f>IF(Limit_Deviation_Detail!F170="","",Limit_Deviation_Detail!F170)</f>
        <v/>
      </c>
      <c r="AV148" s="263" t="str">
        <f t="shared" si="59"/>
        <v/>
      </c>
      <c r="AW148" s="264" t="str">
        <f>IF(COUNTIF(AV$2:AV148,AV148)=1,AV148,"")</f>
        <v/>
      </c>
      <c r="AX148" s="263" t="str">
        <f t="shared" si="52"/>
        <v/>
      </c>
      <c r="AY148" s="263" t="str">
        <f t="shared" si="53"/>
        <v/>
      </c>
      <c r="AZ148" s="263" t="str">
        <f t="shared" si="54"/>
        <v/>
      </c>
      <c r="BA148" s="254" t="str">
        <f t="shared" si="60"/>
        <v/>
      </c>
      <c r="BB148" s="162"/>
      <c r="BC148" s="259" t="str">
        <f>+IF(BI148="","",MAX(BC$1:BC147)+1)</f>
        <v/>
      </c>
      <c r="BD148" s="241" t="str">
        <f>IF(CMS_Identification!B170="","",CMS_Identification!B170)</f>
        <v/>
      </c>
      <c r="BE148" s="241" t="str">
        <f>IF(CMS_Identification!C170="","",CMS_Identification!C170)</f>
        <v/>
      </c>
      <c r="BF148" s="241" t="str">
        <f>IF(CMS_Identification!E170="","",CMS_Identification!E170)</f>
        <v/>
      </c>
      <c r="BG148" s="241" t="str">
        <f>IF(Affected_Source!AL170="","",Affected_Source!AL170)</f>
        <v/>
      </c>
      <c r="BH148" s="241" t="str">
        <f t="shared" si="61"/>
        <v/>
      </c>
      <c r="BI148" s="244" t="str">
        <f>IF(COUNTIF(BH$2:BH148,BH148)=1,BH148,"")</f>
        <v/>
      </c>
      <c r="BJ148" s="241" t="str">
        <f t="shared" si="62"/>
        <v xml:space="preserve">  </v>
      </c>
      <c r="BK148" s="241" t="str">
        <f t="shared" si="63"/>
        <v/>
      </c>
      <c r="BL148" s="241" t="str">
        <f t="shared" si="64"/>
        <v/>
      </c>
      <c r="BM148" s="241" t="str">
        <f t="shared" si="65"/>
        <v/>
      </c>
    </row>
    <row r="149" spans="1:65" ht="16.5" x14ac:dyDescent="0.45">
      <c r="A149" s="255" t="str">
        <f>+IF(D149="","",MAX(A$1:A148)+1)</f>
        <v/>
      </c>
      <c r="B149" s="242" t="str">
        <f>IF(Affected_Source!C171="","",Affected_Source!C171)</f>
        <v/>
      </c>
      <c r="C149" s="245" t="str">
        <f t="shared" si="45"/>
        <v/>
      </c>
      <c r="D149" s="245" t="str">
        <f>IF(COUNTIF(B$2:B149,B149)=1,B149,"")</f>
        <v/>
      </c>
      <c r="E149" s="162" t="str">
        <f>IF(Affected_Source!D171="","",Affected_Source!D171)</f>
        <v/>
      </c>
      <c r="F149" s="162"/>
      <c r="G149" s="162"/>
      <c r="H149" s="162"/>
      <c r="I149" s="162"/>
      <c r="J149" s="162"/>
      <c r="K149" s="162"/>
      <c r="L149" s="162"/>
      <c r="M149" s="162"/>
      <c r="N149" s="162"/>
      <c r="O149" s="162"/>
      <c r="P149" s="162"/>
      <c r="Q149" s="162"/>
      <c r="R149" s="269"/>
      <c r="S149" s="162"/>
      <c r="T149" s="255" t="str">
        <f>+IF(Y149="","",MAX(T$1:T148)+1)</f>
        <v/>
      </c>
      <c r="U149" s="241" t="str">
        <f>IF(Affected_Source!B171="","",Affected_Source!B171)</f>
        <v/>
      </c>
      <c r="V149" s="241" t="str">
        <f>IF(Affected_Source!D171="","",Affected_Source!D171)</f>
        <v/>
      </c>
      <c r="W149" s="241" t="str">
        <f>IF(Affected_Source!E171="","",Affected_Source!E171)</f>
        <v/>
      </c>
      <c r="X149" s="241" t="str">
        <f t="shared" si="46"/>
        <v/>
      </c>
      <c r="Y149" s="244" t="str">
        <f>IF(COUNTIF(X$2:X149,X149)=1,X149,"")</f>
        <v/>
      </c>
      <c r="Z149" s="241" t="str">
        <f t="shared" si="55"/>
        <v xml:space="preserve"> </v>
      </c>
      <c r="AA149" s="255" t="str">
        <f t="shared" si="47"/>
        <v/>
      </c>
      <c r="AB149" s="255" t="str">
        <f t="shared" si="48"/>
        <v/>
      </c>
      <c r="AC149" s="241" t="str">
        <f t="shared" si="56"/>
        <v/>
      </c>
      <c r="AD149" s="248"/>
      <c r="AE149" s="257" t="str">
        <f>+IF(AJ149="","",MAX(AE$1:AE148)+1)</f>
        <v/>
      </c>
      <c r="AF149" s="257" t="str">
        <f>IF(CMS_Inoperative_OoC!B171="","",CMS_Inoperative_OoC!B171)</f>
        <v/>
      </c>
      <c r="AG149" s="257" t="str">
        <f>IF(CMS_Inoperative_OoC!C171="","",CMS_Inoperative_OoC!C171)</f>
        <v/>
      </c>
      <c r="AH149" s="257" t="str">
        <f>IF(CMS_Inoperative_OoC!D171="","",CMS_Inoperative_OoC!D171)</f>
        <v/>
      </c>
      <c r="AI149" s="257" t="str">
        <f t="shared" si="57"/>
        <v/>
      </c>
      <c r="AJ149" s="258" t="str">
        <f>IF(COUNTIF(AI$2:AI149,AI149)=1,AI149,"")</f>
        <v/>
      </c>
      <c r="AK149" s="257" t="str">
        <f t="shared" si="49"/>
        <v/>
      </c>
      <c r="AL149" s="257" t="str">
        <f t="shared" si="50"/>
        <v/>
      </c>
      <c r="AM149" s="257" t="str">
        <f t="shared" si="51"/>
        <v/>
      </c>
      <c r="AN149" s="251" t="str">
        <f t="shared" si="58"/>
        <v/>
      </c>
      <c r="AO149" s="162"/>
      <c r="AP149" s="162"/>
      <c r="AQ149" s="162"/>
      <c r="AR149" s="257" t="str">
        <f>+IF(AW149="","",MAX(AR$1:AR148)+1)</f>
        <v/>
      </c>
      <c r="AS149" s="257" t="str">
        <f>IF(Limit_Deviation_Detail!B171="","",Limit_Deviation_Detail!B171)</f>
        <v/>
      </c>
      <c r="AT149" s="257" t="str">
        <f>IF(Limit_Deviation_Detail!C171="","",Limit_Deviation_Detail!C171)</f>
        <v/>
      </c>
      <c r="AU149" s="252" t="str">
        <f>IF(Limit_Deviation_Detail!F171="","",Limit_Deviation_Detail!F171)</f>
        <v/>
      </c>
      <c r="AV149" s="257" t="str">
        <f t="shared" si="59"/>
        <v/>
      </c>
      <c r="AW149" s="258" t="str">
        <f>IF(COUNTIF(AV$2:AV149,AV149)=1,AV149,"")</f>
        <v/>
      </c>
      <c r="AX149" s="257" t="str">
        <f t="shared" si="52"/>
        <v/>
      </c>
      <c r="AY149" s="257" t="str">
        <f t="shared" si="53"/>
        <v/>
      </c>
      <c r="AZ149" s="257" t="str">
        <f t="shared" si="54"/>
        <v/>
      </c>
      <c r="BA149" s="254" t="str">
        <f t="shared" si="60"/>
        <v/>
      </c>
      <c r="BB149" s="162"/>
      <c r="BC149" s="255" t="str">
        <f>+IF(BI149="","",MAX(BC$1:BC148)+1)</f>
        <v/>
      </c>
      <c r="BD149" s="241" t="str">
        <f>IF(CMS_Identification!B171="","",CMS_Identification!B171)</f>
        <v/>
      </c>
      <c r="BE149" s="241" t="str">
        <f>IF(CMS_Identification!C171="","",CMS_Identification!C171)</f>
        <v/>
      </c>
      <c r="BF149" s="241" t="str">
        <f>IF(CMS_Identification!E171="","",CMS_Identification!E171)</f>
        <v/>
      </c>
      <c r="BG149" s="241" t="str">
        <f>IF(Affected_Source!AL171="","",Affected_Source!AL171)</f>
        <v/>
      </c>
      <c r="BH149" s="241" t="str">
        <f t="shared" si="61"/>
        <v/>
      </c>
      <c r="BI149" s="244" t="str">
        <f>IF(COUNTIF(BH$2:BH149,BH149)=1,BH149,"")</f>
        <v/>
      </c>
      <c r="BJ149" s="241" t="str">
        <f t="shared" si="62"/>
        <v xml:space="preserve">  </v>
      </c>
      <c r="BK149" s="241" t="str">
        <f t="shared" si="63"/>
        <v/>
      </c>
      <c r="BL149" s="241" t="str">
        <f t="shared" si="64"/>
        <v/>
      </c>
      <c r="BM149" s="241" t="str">
        <f t="shared" si="65"/>
        <v/>
      </c>
    </row>
    <row r="150" spans="1:65" ht="16.5" x14ac:dyDescent="0.45">
      <c r="A150" s="259" t="str">
        <f>+IF(D150="","",MAX(A$1:A149)+1)</f>
        <v/>
      </c>
      <c r="B150" s="242" t="str">
        <f>IF(Affected_Source!C172="","",Affected_Source!C172)</f>
        <v/>
      </c>
      <c r="C150" s="260" t="str">
        <f t="shared" si="45"/>
        <v/>
      </c>
      <c r="D150" s="260" t="str">
        <f>IF(COUNTIF(B$2:B150,B150)=1,B150,"")</f>
        <v/>
      </c>
      <c r="E150" s="162" t="str">
        <f>IF(Affected_Source!D172="","",Affected_Source!D172)</f>
        <v/>
      </c>
      <c r="F150" s="162"/>
      <c r="G150" s="162"/>
      <c r="H150" s="162"/>
      <c r="I150" s="162"/>
      <c r="J150" s="162"/>
      <c r="K150" s="162"/>
      <c r="L150" s="162"/>
      <c r="M150" s="162"/>
      <c r="N150" s="162"/>
      <c r="O150" s="162"/>
      <c r="P150" s="162"/>
      <c r="Q150" s="162"/>
      <c r="R150" s="269"/>
      <c r="S150" s="162"/>
      <c r="T150" s="259" t="str">
        <f>+IF(Y150="","",MAX(T$1:T149)+1)</f>
        <v/>
      </c>
      <c r="U150" s="241" t="str">
        <f>IF(Affected_Source!B172="","",Affected_Source!B172)</f>
        <v/>
      </c>
      <c r="V150" s="241" t="str">
        <f>IF(Affected_Source!D172="","",Affected_Source!D172)</f>
        <v/>
      </c>
      <c r="W150" s="241" t="str">
        <f>IF(Affected_Source!E172="","",Affected_Source!E172)</f>
        <v/>
      </c>
      <c r="X150" s="241" t="str">
        <f t="shared" si="46"/>
        <v/>
      </c>
      <c r="Y150" s="244" t="str">
        <f>IF(COUNTIF(X$2:X150,X150)=1,X150,"")</f>
        <v/>
      </c>
      <c r="Z150" s="241" t="str">
        <f t="shared" si="55"/>
        <v xml:space="preserve"> </v>
      </c>
      <c r="AA150" s="259" t="str">
        <f t="shared" si="47"/>
        <v/>
      </c>
      <c r="AB150" s="259" t="str">
        <f t="shared" si="48"/>
        <v/>
      </c>
      <c r="AC150" s="241" t="str">
        <f t="shared" si="56"/>
        <v/>
      </c>
      <c r="AD150" s="248"/>
      <c r="AE150" s="261" t="str">
        <f>+IF(AJ150="","",MAX(AE$1:AE149)+1)</f>
        <v/>
      </c>
      <c r="AF150" s="261" t="str">
        <f>IF(CMS_Inoperative_OoC!B172="","",CMS_Inoperative_OoC!B172)</f>
        <v/>
      </c>
      <c r="AG150" s="261" t="str">
        <f>IF(CMS_Inoperative_OoC!C172="","",CMS_Inoperative_OoC!C172)</f>
        <v/>
      </c>
      <c r="AH150" s="261" t="str">
        <f>IF(CMS_Inoperative_OoC!D172="","",CMS_Inoperative_OoC!D172)</f>
        <v/>
      </c>
      <c r="AI150" s="261" t="str">
        <f t="shared" si="57"/>
        <v/>
      </c>
      <c r="AJ150" s="262" t="str">
        <f>IF(COUNTIF(AI$2:AI150,AI150)=1,AI150,"")</f>
        <v/>
      </c>
      <c r="AK150" s="261" t="str">
        <f t="shared" si="49"/>
        <v/>
      </c>
      <c r="AL150" s="261" t="str">
        <f t="shared" si="50"/>
        <v/>
      </c>
      <c r="AM150" s="261" t="str">
        <f t="shared" si="51"/>
        <v/>
      </c>
      <c r="AN150" s="251" t="str">
        <f t="shared" si="58"/>
        <v/>
      </c>
      <c r="AO150" s="162"/>
      <c r="AP150" s="162"/>
      <c r="AQ150" s="162"/>
      <c r="AR150" s="263" t="str">
        <f>+IF(AW150="","",MAX(AR$1:AR149)+1)</f>
        <v/>
      </c>
      <c r="AS150" s="263" t="str">
        <f>IF(Limit_Deviation_Detail!B172="","",Limit_Deviation_Detail!B172)</f>
        <v/>
      </c>
      <c r="AT150" s="263" t="str">
        <f>IF(Limit_Deviation_Detail!C172="","",Limit_Deviation_Detail!C172)</f>
        <v/>
      </c>
      <c r="AU150" s="252" t="str">
        <f>IF(Limit_Deviation_Detail!F172="","",Limit_Deviation_Detail!F172)</f>
        <v/>
      </c>
      <c r="AV150" s="263" t="str">
        <f t="shared" si="59"/>
        <v/>
      </c>
      <c r="AW150" s="264" t="str">
        <f>IF(COUNTIF(AV$2:AV150,AV150)=1,AV150,"")</f>
        <v/>
      </c>
      <c r="AX150" s="263" t="str">
        <f t="shared" si="52"/>
        <v/>
      </c>
      <c r="AY150" s="263" t="str">
        <f t="shared" si="53"/>
        <v/>
      </c>
      <c r="AZ150" s="263" t="str">
        <f t="shared" si="54"/>
        <v/>
      </c>
      <c r="BA150" s="254" t="str">
        <f t="shared" si="60"/>
        <v/>
      </c>
      <c r="BB150" s="162"/>
      <c r="BC150" s="259" t="str">
        <f>+IF(BI150="","",MAX(BC$1:BC149)+1)</f>
        <v/>
      </c>
      <c r="BD150" s="241" t="str">
        <f>IF(CMS_Identification!B172="","",CMS_Identification!B172)</f>
        <v/>
      </c>
      <c r="BE150" s="241" t="str">
        <f>IF(CMS_Identification!C172="","",CMS_Identification!C172)</f>
        <v/>
      </c>
      <c r="BF150" s="241" t="str">
        <f>IF(CMS_Identification!E172="","",CMS_Identification!E172)</f>
        <v/>
      </c>
      <c r="BG150" s="241" t="str">
        <f>IF(Affected_Source!AL172="","",Affected_Source!AL172)</f>
        <v/>
      </c>
      <c r="BH150" s="241" t="str">
        <f t="shared" si="61"/>
        <v/>
      </c>
      <c r="BI150" s="244" t="str">
        <f>IF(COUNTIF(BH$2:BH150,BH150)=1,BH150,"")</f>
        <v/>
      </c>
      <c r="BJ150" s="241" t="str">
        <f t="shared" si="62"/>
        <v xml:space="preserve">  </v>
      </c>
      <c r="BK150" s="241" t="str">
        <f t="shared" si="63"/>
        <v/>
      </c>
      <c r="BL150" s="241" t="str">
        <f t="shared" si="64"/>
        <v/>
      </c>
      <c r="BM150" s="241" t="str">
        <f t="shared" si="65"/>
        <v/>
      </c>
    </row>
    <row r="151" spans="1:65" ht="16.5" x14ac:dyDescent="0.45">
      <c r="A151" s="255" t="str">
        <f>+IF(D151="","",MAX(A$1:A150)+1)</f>
        <v/>
      </c>
      <c r="B151" s="242" t="str">
        <f>IF(Affected_Source!C173="","",Affected_Source!C173)</f>
        <v/>
      </c>
      <c r="C151" s="245" t="str">
        <f t="shared" si="45"/>
        <v/>
      </c>
      <c r="D151" s="245" t="str">
        <f>IF(COUNTIF(B$2:B151,B151)=1,B151,"")</f>
        <v/>
      </c>
      <c r="E151" s="162" t="str">
        <f>IF(Affected_Source!D173="","",Affected_Source!D173)</f>
        <v/>
      </c>
      <c r="F151" s="162"/>
      <c r="G151" s="162"/>
      <c r="H151" s="162"/>
      <c r="I151" s="162"/>
      <c r="J151" s="162"/>
      <c r="K151" s="162"/>
      <c r="L151" s="162"/>
      <c r="M151" s="162"/>
      <c r="N151" s="162"/>
      <c r="O151" s="162"/>
      <c r="P151" s="162"/>
      <c r="Q151" s="162"/>
      <c r="R151" s="269"/>
      <c r="S151" s="162"/>
      <c r="T151" s="255" t="str">
        <f>+IF(Y151="","",MAX(T$1:T150)+1)</f>
        <v/>
      </c>
      <c r="U151" s="241" t="str">
        <f>IF(Affected_Source!B173="","",Affected_Source!B173)</f>
        <v/>
      </c>
      <c r="V151" s="241" t="str">
        <f>IF(Affected_Source!D173="","",Affected_Source!D173)</f>
        <v/>
      </c>
      <c r="W151" s="241" t="str">
        <f>IF(Affected_Source!E173="","",Affected_Source!E173)</f>
        <v/>
      </c>
      <c r="X151" s="241" t="str">
        <f t="shared" si="46"/>
        <v/>
      </c>
      <c r="Y151" s="244" t="str">
        <f>IF(COUNTIF(X$2:X151,X151)=1,X151,"")</f>
        <v/>
      </c>
      <c r="Z151" s="241" t="str">
        <f t="shared" si="55"/>
        <v xml:space="preserve"> </v>
      </c>
      <c r="AA151" s="255" t="str">
        <f t="shared" si="47"/>
        <v/>
      </c>
      <c r="AB151" s="255" t="str">
        <f t="shared" si="48"/>
        <v/>
      </c>
      <c r="AC151" s="241" t="str">
        <f t="shared" si="56"/>
        <v/>
      </c>
      <c r="AD151" s="248"/>
      <c r="AE151" s="257" t="str">
        <f>+IF(AJ151="","",MAX(AE$1:AE150)+1)</f>
        <v/>
      </c>
      <c r="AF151" s="257" t="str">
        <f>IF(CMS_Inoperative_OoC!B173="","",CMS_Inoperative_OoC!B173)</f>
        <v/>
      </c>
      <c r="AG151" s="257" t="str">
        <f>IF(CMS_Inoperative_OoC!C173="","",CMS_Inoperative_OoC!C173)</f>
        <v/>
      </c>
      <c r="AH151" s="257" t="str">
        <f>IF(CMS_Inoperative_OoC!D173="","",CMS_Inoperative_OoC!D173)</f>
        <v/>
      </c>
      <c r="AI151" s="257" t="str">
        <f t="shared" si="57"/>
        <v/>
      </c>
      <c r="AJ151" s="258" t="str">
        <f>IF(COUNTIF(AI$2:AI151,AI151)=1,AI151,"")</f>
        <v/>
      </c>
      <c r="AK151" s="257" t="str">
        <f t="shared" si="49"/>
        <v/>
      </c>
      <c r="AL151" s="257" t="str">
        <f t="shared" si="50"/>
        <v/>
      </c>
      <c r="AM151" s="257" t="str">
        <f t="shared" si="51"/>
        <v/>
      </c>
      <c r="AN151" s="251" t="str">
        <f t="shared" si="58"/>
        <v/>
      </c>
      <c r="AO151" s="162"/>
      <c r="AP151" s="162"/>
      <c r="AQ151" s="162"/>
      <c r="AR151" s="257" t="str">
        <f>+IF(AW151="","",MAX(AR$1:AR150)+1)</f>
        <v/>
      </c>
      <c r="AS151" s="257" t="str">
        <f>IF(Limit_Deviation_Detail!B173="","",Limit_Deviation_Detail!B173)</f>
        <v/>
      </c>
      <c r="AT151" s="257" t="str">
        <f>IF(Limit_Deviation_Detail!C173="","",Limit_Deviation_Detail!C173)</f>
        <v/>
      </c>
      <c r="AU151" s="252" t="str">
        <f>IF(Limit_Deviation_Detail!F173="","",Limit_Deviation_Detail!F173)</f>
        <v/>
      </c>
      <c r="AV151" s="257" t="str">
        <f t="shared" si="59"/>
        <v/>
      </c>
      <c r="AW151" s="258" t="str">
        <f>IF(COUNTIF(AV$2:AV151,AV151)=1,AV151,"")</f>
        <v/>
      </c>
      <c r="AX151" s="257" t="str">
        <f t="shared" si="52"/>
        <v/>
      </c>
      <c r="AY151" s="257" t="str">
        <f t="shared" si="53"/>
        <v/>
      </c>
      <c r="AZ151" s="257" t="str">
        <f t="shared" si="54"/>
        <v/>
      </c>
      <c r="BA151" s="254" t="str">
        <f t="shared" si="60"/>
        <v/>
      </c>
      <c r="BB151" s="162"/>
      <c r="BC151" s="255" t="str">
        <f>+IF(BI151="","",MAX(BC$1:BC150)+1)</f>
        <v/>
      </c>
      <c r="BD151" s="241" t="str">
        <f>IF(CMS_Identification!B173="","",CMS_Identification!B173)</f>
        <v/>
      </c>
      <c r="BE151" s="241" t="str">
        <f>IF(CMS_Identification!C173="","",CMS_Identification!C173)</f>
        <v/>
      </c>
      <c r="BF151" s="241" t="str">
        <f>IF(CMS_Identification!E173="","",CMS_Identification!E173)</f>
        <v/>
      </c>
      <c r="BG151" s="241" t="str">
        <f>IF(Affected_Source!AL173="","",Affected_Source!AL173)</f>
        <v/>
      </c>
      <c r="BH151" s="241" t="str">
        <f t="shared" si="61"/>
        <v/>
      </c>
      <c r="BI151" s="244" t="str">
        <f>IF(COUNTIF(BH$2:BH151,BH151)=1,BH151,"")</f>
        <v/>
      </c>
      <c r="BJ151" s="241" t="str">
        <f t="shared" si="62"/>
        <v xml:space="preserve">  </v>
      </c>
      <c r="BK151" s="241" t="str">
        <f t="shared" si="63"/>
        <v/>
      </c>
      <c r="BL151" s="241" t="str">
        <f t="shared" si="64"/>
        <v/>
      </c>
      <c r="BM151" s="241" t="str">
        <f t="shared" si="65"/>
        <v/>
      </c>
    </row>
    <row r="152" spans="1:65" ht="16.5" x14ac:dyDescent="0.45">
      <c r="A152" s="259" t="str">
        <f>+IF(D152="","",MAX(A$1:A151)+1)</f>
        <v/>
      </c>
      <c r="B152" s="242" t="str">
        <f>IF(Affected_Source!C174="","",Affected_Source!C174)</f>
        <v/>
      </c>
      <c r="C152" s="260" t="str">
        <f t="shared" si="45"/>
        <v/>
      </c>
      <c r="D152" s="260" t="str">
        <f>IF(COUNTIF(B$2:B152,B152)=1,B152,"")</f>
        <v/>
      </c>
      <c r="E152" s="162" t="str">
        <f>IF(Affected_Source!D174="","",Affected_Source!D174)</f>
        <v/>
      </c>
      <c r="F152" s="162"/>
      <c r="G152" s="162"/>
      <c r="H152" s="162"/>
      <c r="I152" s="162"/>
      <c r="J152" s="162"/>
      <c r="K152" s="162"/>
      <c r="L152" s="162"/>
      <c r="M152" s="162"/>
      <c r="N152" s="162"/>
      <c r="O152" s="162"/>
      <c r="P152" s="162"/>
      <c r="Q152" s="162"/>
      <c r="R152" s="269"/>
      <c r="S152" s="162"/>
      <c r="T152" s="259" t="str">
        <f>+IF(Y152="","",MAX(T$1:T151)+1)</f>
        <v/>
      </c>
      <c r="U152" s="241" t="str">
        <f>IF(Affected_Source!B174="","",Affected_Source!B174)</f>
        <v/>
      </c>
      <c r="V152" s="241" t="str">
        <f>IF(Affected_Source!D174="","",Affected_Source!D174)</f>
        <v/>
      </c>
      <c r="W152" s="241" t="str">
        <f>IF(Affected_Source!E174="","",Affected_Source!E174)</f>
        <v/>
      </c>
      <c r="X152" s="241" t="str">
        <f t="shared" si="46"/>
        <v/>
      </c>
      <c r="Y152" s="244" t="str">
        <f>IF(COUNTIF(X$2:X152,X152)=1,X152,"")</f>
        <v/>
      </c>
      <c r="Z152" s="241" t="str">
        <f t="shared" si="55"/>
        <v xml:space="preserve"> </v>
      </c>
      <c r="AA152" s="259" t="str">
        <f t="shared" si="47"/>
        <v/>
      </c>
      <c r="AB152" s="259" t="str">
        <f t="shared" si="48"/>
        <v/>
      </c>
      <c r="AC152" s="241" t="str">
        <f t="shared" si="56"/>
        <v/>
      </c>
      <c r="AD152" s="248"/>
      <c r="AE152" s="261" t="str">
        <f>+IF(AJ152="","",MAX(AE$1:AE151)+1)</f>
        <v/>
      </c>
      <c r="AF152" s="261" t="str">
        <f>IF(CMS_Inoperative_OoC!B174="","",CMS_Inoperative_OoC!B174)</f>
        <v/>
      </c>
      <c r="AG152" s="261" t="str">
        <f>IF(CMS_Inoperative_OoC!C174="","",CMS_Inoperative_OoC!C174)</f>
        <v/>
      </c>
      <c r="AH152" s="261" t="str">
        <f>IF(CMS_Inoperative_OoC!D174="","",CMS_Inoperative_OoC!D174)</f>
        <v/>
      </c>
      <c r="AI152" s="261" t="str">
        <f t="shared" si="57"/>
        <v/>
      </c>
      <c r="AJ152" s="262" t="str">
        <f>IF(COUNTIF(AI$2:AI152,AI152)=1,AI152,"")</f>
        <v/>
      </c>
      <c r="AK152" s="261" t="str">
        <f t="shared" si="49"/>
        <v/>
      </c>
      <c r="AL152" s="261" t="str">
        <f t="shared" si="50"/>
        <v/>
      </c>
      <c r="AM152" s="261" t="str">
        <f t="shared" si="51"/>
        <v/>
      </c>
      <c r="AN152" s="251" t="str">
        <f t="shared" si="58"/>
        <v/>
      </c>
      <c r="AO152" s="162"/>
      <c r="AP152" s="162"/>
      <c r="AQ152" s="162"/>
      <c r="AR152" s="263" t="str">
        <f>+IF(AW152="","",MAX(AR$1:AR151)+1)</f>
        <v/>
      </c>
      <c r="AS152" s="263" t="str">
        <f>IF(Limit_Deviation_Detail!B174="","",Limit_Deviation_Detail!B174)</f>
        <v/>
      </c>
      <c r="AT152" s="263" t="str">
        <f>IF(Limit_Deviation_Detail!C174="","",Limit_Deviation_Detail!C174)</f>
        <v/>
      </c>
      <c r="AU152" s="252" t="str">
        <f>IF(Limit_Deviation_Detail!F174="","",Limit_Deviation_Detail!F174)</f>
        <v/>
      </c>
      <c r="AV152" s="263" t="str">
        <f t="shared" si="59"/>
        <v/>
      </c>
      <c r="AW152" s="264" t="str">
        <f>IF(COUNTIF(AV$2:AV152,AV152)=1,AV152,"")</f>
        <v/>
      </c>
      <c r="AX152" s="263" t="str">
        <f t="shared" si="52"/>
        <v/>
      </c>
      <c r="AY152" s="263" t="str">
        <f t="shared" si="53"/>
        <v/>
      </c>
      <c r="AZ152" s="263" t="str">
        <f t="shared" si="54"/>
        <v/>
      </c>
      <c r="BA152" s="254" t="str">
        <f t="shared" si="60"/>
        <v/>
      </c>
      <c r="BB152" s="162"/>
      <c r="BC152" s="259" t="str">
        <f>+IF(BI152="","",MAX(BC$1:BC151)+1)</f>
        <v/>
      </c>
      <c r="BD152" s="241" t="str">
        <f>IF(CMS_Identification!B174="","",CMS_Identification!B174)</f>
        <v/>
      </c>
      <c r="BE152" s="241" t="str">
        <f>IF(CMS_Identification!C174="","",CMS_Identification!C174)</f>
        <v/>
      </c>
      <c r="BF152" s="241" t="str">
        <f>IF(CMS_Identification!E174="","",CMS_Identification!E174)</f>
        <v/>
      </c>
      <c r="BG152" s="241" t="str">
        <f>IF(Affected_Source!AL174="","",Affected_Source!AL174)</f>
        <v/>
      </c>
      <c r="BH152" s="241" t="str">
        <f t="shared" si="61"/>
        <v/>
      </c>
      <c r="BI152" s="244" t="str">
        <f>IF(COUNTIF(BH$2:BH152,BH152)=1,BH152,"")</f>
        <v/>
      </c>
      <c r="BJ152" s="241" t="str">
        <f t="shared" si="62"/>
        <v xml:space="preserve">  </v>
      </c>
      <c r="BK152" s="241" t="str">
        <f t="shared" si="63"/>
        <v/>
      </c>
      <c r="BL152" s="241" t="str">
        <f t="shared" si="64"/>
        <v/>
      </c>
      <c r="BM152" s="241" t="str">
        <f t="shared" si="65"/>
        <v/>
      </c>
    </row>
    <row r="153" spans="1:65" ht="16.5" x14ac:dyDescent="0.45">
      <c r="A153" s="255" t="str">
        <f>+IF(D153="","",MAX(A$1:A152)+1)</f>
        <v/>
      </c>
      <c r="B153" s="242" t="str">
        <f>IF(Affected_Source!C175="","",Affected_Source!C175)</f>
        <v/>
      </c>
      <c r="C153" s="245" t="str">
        <f t="shared" si="45"/>
        <v/>
      </c>
      <c r="D153" s="245" t="str">
        <f>IF(COUNTIF(B$2:B153,B153)=1,B153,"")</f>
        <v/>
      </c>
      <c r="E153" s="162" t="str">
        <f>IF(Affected_Source!D175="","",Affected_Source!D175)</f>
        <v/>
      </c>
      <c r="F153" s="162"/>
      <c r="G153" s="162"/>
      <c r="H153" s="162"/>
      <c r="I153" s="162"/>
      <c r="J153" s="162"/>
      <c r="K153" s="162"/>
      <c r="L153" s="162"/>
      <c r="M153" s="162"/>
      <c r="N153" s="162"/>
      <c r="O153" s="162"/>
      <c r="P153" s="162"/>
      <c r="Q153" s="162"/>
      <c r="R153" s="269"/>
      <c r="S153" s="162"/>
      <c r="T153" s="255" t="str">
        <f>+IF(Y153="","",MAX(T$1:T152)+1)</f>
        <v/>
      </c>
      <c r="U153" s="241" t="str">
        <f>IF(Affected_Source!B175="","",Affected_Source!B175)</f>
        <v/>
      </c>
      <c r="V153" s="241" t="str">
        <f>IF(Affected_Source!D175="","",Affected_Source!D175)</f>
        <v/>
      </c>
      <c r="W153" s="241" t="str">
        <f>IF(Affected_Source!E175="","",Affected_Source!E175)</f>
        <v/>
      </c>
      <c r="X153" s="241" t="str">
        <f t="shared" si="46"/>
        <v/>
      </c>
      <c r="Y153" s="244" t="str">
        <f>IF(COUNTIF(X$2:X153,X153)=1,X153,"")</f>
        <v/>
      </c>
      <c r="Z153" s="241" t="str">
        <f t="shared" si="55"/>
        <v xml:space="preserve"> </v>
      </c>
      <c r="AA153" s="255" t="str">
        <f t="shared" si="47"/>
        <v/>
      </c>
      <c r="AB153" s="255" t="str">
        <f t="shared" si="48"/>
        <v/>
      </c>
      <c r="AC153" s="241" t="str">
        <f t="shared" si="56"/>
        <v/>
      </c>
      <c r="AD153" s="248"/>
      <c r="AE153" s="257" t="str">
        <f>+IF(AJ153="","",MAX(AE$1:AE152)+1)</f>
        <v/>
      </c>
      <c r="AF153" s="257" t="str">
        <f>IF(CMS_Inoperative_OoC!B175="","",CMS_Inoperative_OoC!B175)</f>
        <v/>
      </c>
      <c r="AG153" s="257" t="str">
        <f>IF(CMS_Inoperative_OoC!C175="","",CMS_Inoperative_OoC!C175)</f>
        <v/>
      </c>
      <c r="AH153" s="257" t="str">
        <f>IF(CMS_Inoperative_OoC!D175="","",CMS_Inoperative_OoC!D175)</f>
        <v/>
      </c>
      <c r="AI153" s="257" t="str">
        <f t="shared" si="57"/>
        <v/>
      </c>
      <c r="AJ153" s="258" t="str">
        <f>IF(COUNTIF(AI$2:AI153,AI153)=1,AI153,"")</f>
        <v/>
      </c>
      <c r="AK153" s="257" t="str">
        <f t="shared" si="49"/>
        <v/>
      </c>
      <c r="AL153" s="257" t="str">
        <f t="shared" si="50"/>
        <v/>
      </c>
      <c r="AM153" s="257" t="str">
        <f t="shared" si="51"/>
        <v/>
      </c>
      <c r="AN153" s="251" t="str">
        <f t="shared" si="58"/>
        <v/>
      </c>
      <c r="AO153" s="162"/>
      <c r="AP153" s="162"/>
      <c r="AQ153" s="162"/>
      <c r="AR153" s="257" t="str">
        <f>+IF(AW153="","",MAX(AR$1:AR152)+1)</f>
        <v/>
      </c>
      <c r="AS153" s="257" t="str">
        <f>IF(Limit_Deviation_Detail!B175="","",Limit_Deviation_Detail!B175)</f>
        <v/>
      </c>
      <c r="AT153" s="257" t="str">
        <f>IF(Limit_Deviation_Detail!C175="","",Limit_Deviation_Detail!C175)</f>
        <v/>
      </c>
      <c r="AU153" s="252" t="str">
        <f>IF(Limit_Deviation_Detail!F175="","",Limit_Deviation_Detail!F175)</f>
        <v/>
      </c>
      <c r="AV153" s="257" t="str">
        <f t="shared" si="59"/>
        <v/>
      </c>
      <c r="AW153" s="258" t="str">
        <f>IF(COUNTIF(AV$2:AV153,AV153)=1,AV153,"")</f>
        <v/>
      </c>
      <c r="AX153" s="257" t="str">
        <f t="shared" si="52"/>
        <v/>
      </c>
      <c r="AY153" s="257" t="str">
        <f t="shared" si="53"/>
        <v/>
      </c>
      <c r="AZ153" s="257" t="str">
        <f t="shared" si="54"/>
        <v/>
      </c>
      <c r="BA153" s="254" t="str">
        <f t="shared" si="60"/>
        <v/>
      </c>
      <c r="BB153" s="162"/>
      <c r="BC153" s="255" t="str">
        <f>+IF(BI153="","",MAX(BC$1:BC152)+1)</f>
        <v/>
      </c>
      <c r="BD153" s="241" t="str">
        <f>IF(CMS_Identification!B175="","",CMS_Identification!B175)</f>
        <v/>
      </c>
      <c r="BE153" s="241" t="str">
        <f>IF(CMS_Identification!C175="","",CMS_Identification!C175)</f>
        <v/>
      </c>
      <c r="BF153" s="241" t="str">
        <f>IF(CMS_Identification!E175="","",CMS_Identification!E175)</f>
        <v/>
      </c>
      <c r="BG153" s="241" t="str">
        <f>IF(Affected_Source!AL175="","",Affected_Source!AL175)</f>
        <v/>
      </c>
      <c r="BH153" s="241" t="str">
        <f t="shared" si="61"/>
        <v/>
      </c>
      <c r="BI153" s="244" t="str">
        <f>IF(COUNTIF(BH$2:BH153,BH153)=1,BH153,"")</f>
        <v/>
      </c>
      <c r="BJ153" s="241" t="str">
        <f t="shared" si="62"/>
        <v xml:space="preserve">  </v>
      </c>
      <c r="BK153" s="241" t="str">
        <f t="shared" si="63"/>
        <v/>
      </c>
      <c r="BL153" s="241" t="str">
        <f t="shared" si="64"/>
        <v/>
      </c>
      <c r="BM153" s="241" t="str">
        <f t="shared" si="65"/>
        <v/>
      </c>
    </row>
    <row r="154" spans="1:65" ht="16.5" x14ac:dyDescent="0.45">
      <c r="A154" s="259" t="str">
        <f>+IF(D154="","",MAX(A$1:A153)+1)</f>
        <v/>
      </c>
      <c r="B154" s="242" t="str">
        <f>IF(Affected_Source!C176="","",Affected_Source!C176)</f>
        <v/>
      </c>
      <c r="C154" s="260" t="str">
        <f t="shared" si="45"/>
        <v/>
      </c>
      <c r="D154" s="260" t="str">
        <f>IF(COUNTIF(B$2:B154,B154)=1,B154,"")</f>
        <v/>
      </c>
      <c r="E154" s="162" t="str">
        <f>IF(Affected_Source!D176="","",Affected_Source!D176)</f>
        <v/>
      </c>
      <c r="F154" s="162"/>
      <c r="G154" s="162"/>
      <c r="H154" s="162"/>
      <c r="I154" s="162"/>
      <c r="J154" s="162"/>
      <c r="K154" s="162"/>
      <c r="L154" s="162"/>
      <c r="M154" s="162"/>
      <c r="N154" s="162"/>
      <c r="O154" s="162"/>
      <c r="P154" s="162"/>
      <c r="Q154" s="162"/>
      <c r="R154" s="269"/>
      <c r="S154" s="162"/>
      <c r="T154" s="259" t="str">
        <f>+IF(Y154="","",MAX(T$1:T153)+1)</f>
        <v/>
      </c>
      <c r="U154" s="241" t="str">
        <f>IF(Affected_Source!B176="","",Affected_Source!B176)</f>
        <v/>
      </c>
      <c r="V154" s="241" t="str">
        <f>IF(Affected_Source!D176="","",Affected_Source!D176)</f>
        <v/>
      </c>
      <c r="W154" s="241" t="str">
        <f>IF(Affected_Source!E176="","",Affected_Source!E176)</f>
        <v/>
      </c>
      <c r="X154" s="241" t="str">
        <f t="shared" si="46"/>
        <v/>
      </c>
      <c r="Y154" s="244" t="str">
        <f>IF(COUNTIF(X$2:X154,X154)=1,X154,"")</f>
        <v/>
      </c>
      <c r="Z154" s="241" t="str">
        <f t="shared" si="55"/>
        <v xml:space="preserve"> </v>
      </c>
      <c r="AA154" s="259" t="str">
        <f t="shared" si="47"/>
        <v/>
      </c>
      <c r="AB154" s="259" t="str">
        <f t="shared" si="48"/>
        <v/>
      </c>
      <c r="AC154" s="241" t="str">
        <f t="shared" si="56"/>
        <v/>
      </c>
      <c r="AD154" s="248"/>
      <c r="AE154" s="261" t="str">
        <f>+IF(AJ154="","",MAX(AE$1:AE153)+1)</f>
        <v/>
      </c>
      <c r="AF154" s="261" t="str">
        <f>IF(CMS_Inoperative_OoC!B176="","",CMS_Inoperative_OoC!B176)</f>
        <v/>
      </c>
      <c r="AG154" s="261" t="str">
        <f>IF(CMS_Inoperative_OoC!C176="","",CMS_Inoperative_OoC!C176)</f>
        <v/>
      </c>
      <c r="AH154" s="261" t="str">
        <f>IF(CMS_Inoperative_OoC!D176="","",CMS_Inoperative_OoC!D176)</f>
        <v/>
      </c>
      <c r="AI154" s="261" t="str">
        <f t="shared" si="57"/>
        <v/>
      </c>
      <c r="AJ154" s="262" t="str">
        <f>IF(COUNTIF(AI$2:AI154,AI154)=1,AI154,"")</f>
        <v/>
      </c>
      <c r="AK154" s="261" t="str">
        <f t="shared" si="49"/>
        <v/>
      </c>
      <c r="AL154" s="261" t="str">
        <f t="shared" si="50"/>
        <v/>
      </c>
      <c r="AM154" s="261" t="str">
        <f t="shared" si="51"/>
        <v/>
      </c>
      <c r="AN154" s="251" t="str">
        <f t="shared" si="58"/>
        <v/>
      </c>
      <c r="AO154" s="162"/>
      <c r="AP154" s="162"/>
      <c r="AQ154" s="162"/>
      <c r="AR154" s="263" t="str">
        <f>+IF(AW154="","",MAX(AR$1:AR153)+1)</f>
        <v/>
      </c>
      <c r="AS154" s="263" t="str">
        <f>IF(Limit_Deviation_Detail!B176="","",Limit_Deviation_Detail!B176)</f>
        <v/>
      </c>
      <c r="AT154" s="263" t="str">
        <f>IF(Limit_Deviation_Detail!C176="","",Limit_Deviation_Detail!C176)</f>
        <v/>
      </c>
      <c r="AU154" s="252" t="str">
        <f>IF(Limit_Deviation_Detail!F176="","",Limit_Deviation_Detail!F176)</f>
        <v/>
      </c>
      <c r="AV154" s="263" t="str">
        <f t="shared" si="59"/>
        <v/>
      </c>
      <c r="AW154" s="264" t="str">
        <f>IF(COUNTIF(AV$2:AV154,AV154)=1,AV154,"")</f>
        <v/>
      </c>
      <c r="AX154" s="263" t="str">
        <f t="shared" si="52"/>
        <v/>
      </c>
      <c r="AY154" s="263" t="str">
        <f t="shared" si="53"/>
        <v/>
      </c>
      <c r="AZ154" s="263" t="str">
        <f t="shared" si="54"/>
        <v/>
      </c>
      <c r="BA154" s="254" t="str">
        <f t="shared" si="60"/>
        <v/>
      </c>
      <c r="BB154" s="162"/>
      <c r="BC154" s="259" t="str">
        <f>+IF(BI154="","",MAX(BC$1:BC153)+1)</f>
        <v/>
      </c>
      <c r="BD154" s="241" t="str">
        <f>IF(CMS_Identification!B176="","",CMS_Identification!B176)</f>
        <v/>
      </c>
      <c r="BE154" s="241" t="str">
        <f>IF(CMS_Identification!C176="","",CMS_Identification!C176)</f>
        <v/>
      </c>
      <c r="BF154" s="241" t="str">
        <f>IF(CMS_Identification!E176="","",CMS_Identification!E176)</f>
        <v/>
      </c>
      <c r="BG154" s="241" t="str">
        <f>IF(Affected_Source!AL176="","",Affected_Source!AL176)</f>
        <v/>
      </c>
      <c r="BH154" s="241" t="str">
        <f t="shared" si="61"/>
        <v/>
      </c>
      <c r="BI154" s="244" t="str">
        <f>IF(COUNTIF(BH$2:BH154,BH154)=1,BH154,"")</f>
        <v/>
      </c>
      <c r="BJ154" s="241" t="str">
        <f t="shared" si="62"/>
        <v xml:space="preserve">  </v>
      </c>
      <c r="BK154" s="241" t="str">
        <f t="shared" si="63"/>
        <v/>
      </c>
      <c r="BL154" s="241" t="str">
        <f t="shared" si="64"/>
        <v/>
      </c>
      <c r="BM154" s="241" t="str">
        <f t="shared" si="65"/>
        <v/>
      </c>
    </row>
    <row r="155" spans="1:65" ht="16.5" x14ac:dyDescent="0.45">
      <c r="A155" s="255" t="str">
        <f>+IF(D155="","",MAX(A$1:A154)+1)</f>
        <v/>
      </c>
      <c r="B155" s="242" t="str">
        <f>IF(Affected_Source!C177="","",Affected_Source!C177)</f>
        <v/>
      </c>
      <c r="C155" s="245" t="str">
        <f t="shared" si="45"/>
        <v/>
      </c>
      <c r="D155" s="245" t="str">
        <f>IF(COUNTIF(B$2:B155,B155)=1,B155,"")</f>
        <v/>
      </c>
      <c r="E155" s="162" t="str">
        <f>IF(Affected_Source!D177="","",Affected_Source!D177)</f>
        <v/>
      </c>
      <c r="F155" s="162"/>
      <c r="G155" s="162"/>
      <c r="H155" s="162"/>
      <c r="I155" s="162"/>
      <c r="J155" s="162"/>
      <c r="K155" s="162"/>
      <c r="L155" s="162"/>
      <c r="M155" s="162"/>
      <c r="N155" s="162"/>
      <c r="O155" s="162"/>
      <c r="P155" s="162"/>
      <c r="Q155" s="162"/>
      <c r="R155" s="269"/>
      <c r="S155" s="162"/>
      <c r="T155" s="255" t="str">
        <f>+IF(Y155="","",MAX(T$1:T154)+1)</f>
        <v/>
      </c>
      <c r="U155" s="241" t="str">
        <f>IF(Affected_Source!B177="","",Affected_Source!B177)</f>
        <v/>
      </c>
      <c r="V155" s="241" t="str">
        <f>IF(Affected_Source!D177="","",Affected_Source!D177)</f>
        <v/>
      </c>
      <c r="W155" s="241" t="str">
        <f>IF(Affected_Source!E177="","",Affected_Source!E177)</f>
        <v/>
      </c>
      <c r="X155" s="241" t="str">
        <f t="shared" si="46"/>
        <v/>
      </c>
      <c r="Y155" s="244" t="str">
        <f>IF(COUNTIF(X$2:X155,X155)=1,X155,"")</f>
        <v/>
      </c>
      <c r="Z155" s="241" t="str">
        <f t="shared" si="55"/>
        <v xml:space="preserve"> </v>
      </c>
      <c r="AA155" s="255" t="str">
        <f t="shared" si="47"/>
        <v/>
      </c>
      <c r="AB155" s="255" t="str">
        <f t="shared" si="48"/>
        <v/>
      </c>
      <c r="AC155" s="241" t="str">
        <f t="shared" si="56"/>
        <v/>
      </c>
      <c r="AD155" s="248"/>
      <c r="AE155" s="257" t="str">
        <f>+IF(AJ155="","",MAX(AE$1:AE154)+1)</f>
        <v/>
      </c>
      <c r="AF155" s="257" t="str">
        <f>IF(CMS_Inoperative_OoC!B177="","",CMS_Inoperative_OoC!B177)</f>
        <v/>
      </c>
      <c r="AG155" s="257" t="str">
        <f>IF(CMS_Inoperative_OoC!C177="","",CMS_Inoperative_OoC!C177)</f>
        <v/>
      </c>
      <c r="AH155" s="257" t="str">
        <f>IF(CMS_Inoperative_OoC!D177="","",CMS_Inoperative_OoC!D177)</f>
        <v/>
      </c>
      <c r="AI155" s="257" t="str">
        <f t="shared" si="57"/>
        <v/>
      </c>
      <c r="AJ155" s="258" t="str">
        <f>IF(COUNTIF(AI$2:AI155,AI155)=1,AI155,"")</f>
        <v/>
      </c>
      <c r="AK155" s="257" t="str">
        <f t="shared" si="49"/>
        <v/>
      </c>
      <c r="AL155" s="257" t="str">
        <f t="shared" si="50"/>
        <v/>
      </c>
      <c r="AM155" s="257" t="str">
        <f t="shared" si="51"/>
        <v/>
      </c>
      <c r="AN155" s="251" t="str">
        <f t="shared" si="58"/>
        <v/>
      </c>
      <c r="AO155" s="162"/>
      <c r="AP155" s="162"/>
      <c r="AQ155" s="162"/>
      <c r="AR155" s="257" t="str">
        <f>+IF(AW155="","",MAX(AR$1:AR154)+1)</f>
        <v/>
      </c>
      <c r="AS155" s="257" t="str">
        <f>IF(Limit_Deviation_Detail!B177="","",Limit_Deviation_Detail!B177)</f>
        <v/>
      </c>
      <c r="AT155" s="257" t="str">
        <f>IF(Limit_Deviation_Detail!C177="","",Limit_Deviation_Detail!C177)</f>
        <v/>
      </c>
      <c r="AU155" s="252" t="str">
        <f>IF(Limit_Deviation_Detail!F177="","",Limit_Deviation_Detail!F177)</f>
        <v/>
      </c>
      <c r="AV155" s="257" t="str">
        <f t="shared" si="59"/>
        <v/>
      </c>
      <c r="AW155" s="258" t="str">
        <f>IF(COUNTIF(AV$2:AV155,AV155)=1,AV155,"")</f>
        <v/>
      </c>
      <c r="AX155" s="257" t="str">
        <f t="shared" si="52"/>
        <v/>
      </c>
      <c r="AY155" s="257" t="str">
        <f t="shared" si="53"/>
        <v/>
      </c>
      <c r="AZ155" s="257" t="str">
        <f t="shared" si="54"/>
        <v/>
      </c>
      <c r="BA155" s="254" t="str">
        <f t="shared" si="60"/>
        <v/>
      </c>
      <c r="BB155" s="162"/>
      <c r="BC155" s="255" t="str">
        <f>+IF(BI155="","",MAX(BC$1:BC154)+1)</f>
        <v/>
      </c>
      <c r="BD155" s="241" t="str">
        <f>IF(CMS_Identification!B177="","",CMS_Identification!B177)</f>
        <v/>
      </c>
      <c r="BE155" s="241" t="str">
        <f>IF(CMS_Identification!C177="","",CMS_Identification!C177)</f>
        <v/>
      </c>
      <c r="BF155" s="241" t="str">
        <f>IF(CMS_Identification!E177="","",CMS_Identification!E177)</f>
        <v/>
      </c>
      <c r="BG155" s="241" t="str">
        <f>IF(Affected_Source!AL177="","",Affected_Source!AL177)</f>
        <v/>
      </c>
      <c r="BH155" s="241" t="str">
        <f t="shared" si="61"/>
        <v/>
      </c>
      <c r="BI155" s="244" t="str">
        <f>IF(COUNTIF(BH$2:BH155,BH155)=1,BH155,"")</f>
        <v/>
      </c>
      <c r="BJ155" s="241" t="str">
        <f t="shared" si="62"/>
        <v xml:space="preserve">  </v>
      </c>
      <c r="BK155" s="241" t="str">
        <f t="shared" si="63"/>
        <v/>
      </c>
      <c r="BL155" s="241" t="str">
        <f t="shared" si="64"/>
        <v/>
      </c>
      <c r="BM155" s="241" t="str">
        <f t="shared" si="65"/>
        <v/>
      </c>
    </row>
    <row r="156" spans="1:65" ht="16.5" x14ac:dyDescent="0.45">
      <c r="A156" s="259" t="str">
        <f>+IF(D156="","",MAX(A$1:A155)+1)</f>
        <v/>
      </c>
      <c r="B156" s="242" t="str">
        <f>IF(Affected_Source!C178="","",Affected_Source!C178)</f>
        <v/>
      </c>
      <c r="C156" s="260" t="str">
        <f t="shared" si="45"/>
        <v/>
      </c>
      <c r="D156" s="260" t="str">
        <f>IF(COUNTIF(B$2:B156,B156)=1,B156,"")</f>
        <v/>
      </c>
      <c r="E156" s="162" t="str">
        <f>IF(Affected_Source!D178="","",Affected_Source!D178)</f>
        <v/>
      </c>
      <c r="F156" s="162"/>
      <c r="G156" s="162"/>
      <c r="H156" s="162"/>
      <c r="I156" s="162"/>
      <c r="J156" s="162"/>
      <c r="K156" s="162"/>
      <c r="L156" s="162"/>
      <c r="M156" s="162"/>
      <c r="N156" s="162"/>
      <c r="O156" s="162"/>
      <c r="P156" s="162"/>
      <c r="Q156" s="162"/>
      <c r="R156" s="269"/>
      <c r="S156" s="162"/>
      <c r="T156" s="259" t="str">
        <f>+IF(Y156="","",MAX(T$1:T155)+1)</f>
        <v/>
      </c>
      <c r="U156" s="241" t="str">
        <f>IF(Affected_Source!B178="","",Affected_Source!B178)</f>
        <v/>
      </c>
      <c r="V156" s="241" t="str">
        <f>IF(Affected_Source!D178="","",Affected_Source!D178)</f>
        <v/>
      </c>
      <c r="W156" s="241" t="str">
        <f>IF(Affected_Source!E178="","",Affected_Source!E178)</f>
        <v/>
      </c>
      <c r="X156" s="241" t="str">
        <f t="shared" si="46"/>
        <v/>
      </c>
      <c r="Y156" s="244" t="str">
        <f>IF(COUNTIF(X$2:X156,X156)=1,X156,"")</f>
        <v/>
      </c>
      <c r="Z156" s="241" t="str">
        <f t="shared" si="55"/>
        <v xml:space="preserve"> </v>
      </c>
      <c r="AA156" s="259" t="str">
        <f t="shared" si="47"/>
        <v/>
      </c>
      <c r="AB156" s="259" t="str">
        <f t="shared" si="48"/>
        <v/>
      </c>
      <c r="AC156" s="241" t="str">
        <f t="shared" si="56"/>
        <v/>
      </c>
      <c r="AD156" s="248"/>
      <c r="AE156" s="261" t="str">
        <f>+IF(AJ156="","",MAX(AE$1:AE155)+1)</f>
        <v/>
      </c>
      <c r="AF156" s="261" t="str">
        <f>IF(CMS_Inoperative_OoC!B178="","",CMS_Inoperative_OoC!B178)</f>
        <v/>
      </c>
      <c r="AG156" s="261" t="str">
        <f>IF(CMS_Inoperative_OoC!C178="","",CMS_Inoperative_OoC!C178)</f>
        <v/>
      </c>
      <c r="AH156" s="261" t="str">
        <f>IF(CMS_Inoperative_OoC!D178="","",CMS_Inoperative_OoC!D178)</f>
        <v/>
      </c>
      <c r="AI156" s="261" t="str">
        <f t="shared" si="57"/>
        <v/>
      </c>
      <c r="AJ156" s="262" t="str">
        <f>IF(COUNTIF(AI$2:AI156,AI156)=1,AI156,"")</f>
        <v/>
      </c>
      <c r="AK156" s="261" t="str">
        <f t="shared" si="49"/>
        <v/>
      </c>
      <c r="AL156" s="261" t="str">
        <f t="shared" si="50"/>
        <v/>
      </c>
      <c r="AM156" s="261" t="str">
        <f t="shared" si="51"/>
        <v/>
      </c>
      <c r="AN156" s="251" t="str">
        <f t="shared" si="58"/>
        <v/>
      </c>
      <c r="AO156" s="162"/>
      <c r="AP156" s="162"/>
      <c r="AQ156" s="162"/>
      <c r="AR156" s="263" t="str">
        <f>+IF(AW156="","",MAX(AR$1:AR155)+1)</f>
        <v/>
      </c>
      <c r="AS156" s="263" t="str">
        <f>IF(Limit_Deviation_Detail!B178="","",Limit_Deviation_Detail!B178)</f>
        <v/>
      </c>
      <c r="AT156" s="263" t="str">
        <f>IF(Limit_Deviation_Detail!C178="","",Limit_Deviation_Detail!C178)</f>
        <v/>
      </c>
      <c r="AU156" s="252" t="str">
        <f>IF(Limit_Deviation_Detail!F178="","",Limit_Deviation_Detail!F178)</f>
        <v/>
      </c>
      <c r="AV156" s="263" t="str">
        <f t="shared" si="59"/>
        <v/>
      </c>
      <c r="AW156" s="264" t="str">
        <f>IF(COUNTIF(AV$2:AV156,AV156)=1,AV156,"")</f>
        <v/>
      </c>
      <c r="AX156" s="263" t="str">
        <f t="shared" si="52"/>
        <v/>
      </c>
      <c r="AY156" s="263" t="str">
        <f t="shared" si="53"/>
        <v/>
      </c>
      <c r="AZ156" s="263" t="str">
        <f t="shared" si="54"/>
        <v/>
      </c>
      <c r="BA156" s="254" t="str">
        <f t="shared" si="60"/>
        <v/>
      </c>
      <c r="BB156" s="162"/>
      <c r="BC156" s="259" t="str">
        <f>+IF(BI156="","",MAX(BC$1:BC155)+1)</f>
        <v/>
      </c>
      <c r="BD156" s="241" t="str">
        <f>IF(CMS_Identification!B178="","",CMS_Identification!B178)</f>
        <v/>
      </c>
      <c r="BE156" s="241" t="str">
        <f>IF(CMS_Identification!C178="","",CMS_Identification!C178)</f>
        <v/>
      </c>
      <c r="BF156" s="241" t="str">
        <f>IF(CMS_Identification!E178="","",CMS_Identification!E178)</f>
        <v/>
      </c>
      <c r="BG156" s="241" t="str">
        <f>IF(Affected_Source!AL178="","",Affected_Source!AL178)</f>
        <v/>
      </c>
      <c r="BH156" s="241" t="str">
        <f t="shared" si="61"/>
        <v/>
      </c>
      <c r="BI156" s="244" t="str">
        <f>IF(COUNTIF(BH$2:BH156,BH156)=1,BH156,"")</f>
        <v/>
      </c>
      <c r="BJ156" s="241" t="str">
        <f t="shared" si="62"/>
        <v xml:space="preserve">  </v>
      </c>
      <c r="BK156" s="241" t="str">
        <f t="shared" si="63"/>
        <v/>
      </c>
      <c r="BL156" s="241" t="str">
        <f t="shared" si="64"/>
        <v/>
      </c>
      <c r="BM156" s="241" t="str">
        <f t="shared" si="65"/>
        <v/>
      </c>
    </row>
    <row r="157" spans="1:65" ht="16.5" x14ac:dyDescent="0.45">
      <c r="A157" s="255" t="str">
        <f>+IF(D157="","",MAX(A$1:A156)+1)</f>
        <v/>
      </c>
      <c r="B157" s="242" t="str">
        <f>IF(Affected_Source!C179="","",Affected_Source!C179)</f>
        <v/>
      </c>
      <c r="C157" s="245" t="str">
        <f t="shared" si="45"/>
        <v/>
      </c>
      <c r="D157" s="245" t="str">
        <f>IF(COUNTIF(B$2:B157,B157)=1,B157,"")</f>
        <v/>
      </c>
      <c r="E157" s="162" t="str">
        <f>IF(Affected_Source!D179="","",Affected_Source!D179)</f>
        <v/>
      </c>
      <c r="F157" s="162"/>
      <c r="G157" s="162"/>
      <c r="H157" s="162"/>
      <c r="I157" s="162"/>
      <c r="J157" s="162"/>
      <c r="K157" s="162"/>
      <c r="L157" s="162"/>
      <c r="M157" s="162"/>
      <c r="N157" s="162"/>
      <c r="O157" s="162"/>
      <c r="P157" s="162"/>
      <c r="Q157" s="162"/>
      <c r="R157" s="269"/>
      <c r="S157" s="162"/>
      <c r="T157" s="255" t="str">
        <f>+IF(Y157="","",MAX(T$1:T156)+1)</f>
        <v/>
      </c>
      <c r="U157" s="241" t="str">
        <f>IF(Affected_Source!B179="","",Affected_Source!B179)</f>
        <v/>
      </c>
      <c r="V157" s="241" t="str">
        <f>IF(Affected_Source!D179="","",Affected_Source!D179)</f>
        <v/>
      </c>
      <c r="W157" s="241" t="str">
        <f>IF(Affected_Source!E179="","",Affected_Source!E179)</f>
        <v/>
      </c>
      <c r="X157" s="241" t="str">
        <f t="shared" si="46"/>
        <v/>
      </c>
      <c r="Y157" s="244" t="str">
        <f>IF(COUNTIF(X$2:X157,X157)=1,X157,"")</f>
        <v/>
      </c>
      <c r="Z157" s="241" t="str">
        <f t="shared" si="55"/>
        <v xml:space="preserve"> </v>
      </c>
      <c r="AA157" s="255" t="str">
        <f t="shared" si="47"/>
        <v/>
      </c>
      <c r="AB157" s="255" t="str">
        <f t="shared" si="48"/>
        <v/>
      </c>
      <c r="AC157" s="241" t="str">
        <f t="shared" si="56"/>
        <v/>
      </c>
      <c r="AD157" s="248"/>
      <c r="AE157" s="257" t="str">
        <f>+IF(AJ157="","",MAX(AE$1:AE156)+1)</f>
        <v/>
      </c>
      <c r="AF157" s="257" t="str">
        <f>IF(CMS_Inoperative_OoC!B179="","",CMS_Inoperative_OoC!B179)</f>
        <v/>
      </c>
      <c r="AG157" s="257" t="str">
        <f>IF(CMS_Inoperative_OoC!C179="","",CMS_Inoperative_OoC!C179)</f>
        <v/>
      </c>
      <c r="AH157" s="257" t="str">
        <f>IF(CMS_Inoperative_OoC!D179="","",CMS_Inoperative_OoC!D179)</f>
        <v/>
      </c>
      <c r="AI157" s="257" t="str">
        <f t="shared" si="57"/>
        <v/>
      </c>
      <c r="AJ157" s="258" t="str">
        <f>IF(COUNTIF(AI$2:AI157,AI157)=1,AI157,"")</f>
        <v/>
      </c>
      <c r="AK157" s="257" t="str">
        <f t="shared" si="49"/>
        <v/>
      </c>
      <c r="AL157" s="257" t="str">
        <f t="shared" si="50"/>
        <v/>
      </c>
      <c r="AM157" s="257" t="str">
        <f t="shared" si="51"/>
        <v/>
      </c>
      <c r="AN157" s="251" t="str">
        <f t="shared" si="58"/>
        <v/>
      </c>
      <c r="AO157" s="162"/>
      <c r="AP157" s="162"/>
      <c r="AQ157" s="162"/>
      <c r="AR157" s="257" t="str">
        <f>+IF(AW157="","",MAX(AR$1:AR156)+1)</f>
        <v/>
      </c>
      <c r="AS157" s="257" t="str">
        <f>IF(Limit_Deviation_Detail!B179="","",Limit_Deviation_Detail!B179)</f>
        <v/>
      </c>
      <c r="AT157" s="257" t="str">
        <f>IF(Limit_Deviation_Detail!C179="","",Limit_Deviation_Detail!C179)</f>
        <v/>
      </c>
      <c r="AU157" s="252" t="str">
        <f>IF(Limit_Deviation_Detail!F179="","",Limit_Deviation_Detail!F179)</f>
        <v/>
      </c>
      <c r="AV157" s="257" t="str">
        <f t="shared" si="59"/>
        <v/>
      </c>
      <c r="AW157" s="258" t="str">
        <f>IF(COUNTIF(AV$2:AV157,AV157)=1,AV157,"")</f>
        <v/>
      </c>
      <c r="AX157" s="257" t="str">
        <f t="shared" si="52"/>
        <v/>
      </c>
      <c r="AY157" s="257" t="str">
        <f t="shared" si="53"/>
        <v/>
      </c>
      <c r="AZ157" s="257" t="str">
        <f t="shared" si="54"/>
        <v/>
      </c>
      <c r="BA157" s="254" t="str">
        <f t="shared" si="60"/>
        <v/>
      </c>
      <c r="BB157" s="162"/>
      <c r="BC157" s="255" t="str">
        <f>+IF(BI157="","",MAX(BC$1:BC156)+1)</f>
        <v/>
      </c>
      <c r="BD157" s="241" t="str">
        <f>IF(CMS_Identification!B179="","",CMS_Identification!B179)</f>
        <v/>
      </c>
      <c r="BE157" s="241" t="str">
        <f>IF(CMS_Identification!C179="","",CMS_Identification!C179)</f>
        <v/>
      </c>
      <c r="BF157" s="241" t="str">
        <f>IF(CMS_Identification!E179="","",CMS_Identification!E179)</f>
        <v/>
      </c>
      <c r="BG157" s="241" t="str">
        <f>IF(Affected_Source!AL179="","",Affected_Source!AL179)</f>
        <v/>
      </c>
      <c r="BH157" s="241" t="str">
        <f t="shared" si="61"/>
        <v/>
      </c>
      <c r="BI157" s="244" t="str">
        <f>IF(COUNTIF(BH$2:BH157,BH157)=1,BH157,"")</f>
        <v/>
      </c>
      <c r="BJ157" s="241" t="str">
        <f t="shared" si="62"/>
        <v xml:space="preserve">  </v>
      </c>
      <c r="BK157" s="241" t="str">
        <f t="shared" si="63"/>
        <v/>
      </c>
      <c r="BL157" s="241" t="str">
        <f t="shared" si="64"/>
        <v/>
      </c>
      <c r="BM157" s="241" t="str">
        <f t="shared" si="65"/>
        <v/>
      </c>
    </row>
    <row r="158" spans="1:65" ht="16.5" x14ac:dyDescent="0.45">
      <c r="A158" s="259" t="str">
        <f>+IF(D158="","",MAX(A$1:A157)+1)</f>
        <v/>
      </c>
      <c r="B158" s="242" t="str">
        <f>IF(Affected_Source!C180="","",Affected_Source!C180)</f>
        <v/>
      </c>
      <c r="C158" s="260" t="str">
        <f t="shared" si="45"/>
        <v/>
      </c>
      <c r="D158" s="260" t="str">
        <f>IF(COUNTIF(B$2:B158,B158)=1,B158,"")</f>
        <v/>
      </c>
      <c r="E158" s="162" t="str">
        <f>IF(Affected_Source!D180="","",Affected_Source!D180)</f>
        <v/>
      </c>
      <c r="F158" s="162"/>
      <c r="G158" s="162"/>
      <c r="H158" s="162"/>
      <c r="I158" s="162"/>
      <c r="J158" s="162"/>
      <c r="K158" s="162"/>
      <c r="L158" s="162"/>
      <c r="M158" s="162"/>
      <c r="N158" s="162"/>
      <c r="O158" s="162"/>
      <c r="P158" s="162"/>
      <c r="Q158" s="162"/>
      <c r="R158" s="269"/>
      <c r="S158" s="162"/>
      <c r="T158" s="259" t="str">
        <f>+IF(Y158="","",MAX(T$1:T157)+1)</f>
        <v/>
      </c>
      <c r="U158" s="241" t="str">
        <f>IF(Affected_Source!B180="","",Affected_Source!B180)</f>
        <v/>
      </c>
      <c r="V158" s="241" t="str">
        <f>IF(Affected_Source!D180="","",Affected_Source!D180)</f>
        <v/>
      </c>
      <c r="W158" s="241" t="str">
        <f>IF(Affected_Source!E180="","",Affected_Source!E180)</f>
        <v/>
      </c>
      <c r="X158" s="241" t="str">
        <f t="shared" si="46"/>
        <v/>
      </c>
      <c r="Y158" s="244" t="str">
        <f>IF(COUNTIF(X$2:X158,X158)=1,X158,"")</f>
        <v/>
      </c>
      <c r="Z158" s="241" t="str">
        <f t="shared" si="55"/>
        <v xml:space="preserve"> </v>
      </c>
      <c r="AA158" s="259" t="str">
        <f t="shared" si="47"/>
        <v/>
      </c>
      <c r="AB158" s="259" t="str">
        <f t="shared" si="48"/>
        <v/>
      </c>
      <c r="AC158" s="241" t="str">
        <f t="shared" si="56"/>
        <v/>
      </c>
      <c r="AD158" s="248"/>
      <c r="AE158" s="261" t="str">
        <f>+IF(AJ158="","",MAX(AE$1:AE157)+1)</f>
        <v/>
      </c>
      <c r="AF158" s="261" t="str">
        <f>IF(CMS_Inoperative_OoC!B180="","",CMS_Inoperative_OoC!B180)</f>
        <v/>
      </c>
      <c r="AG158" s="261" t="str">
        <f>IF(CMS_Inoperative_OoC!C180="","",CMS_Inoperative_OoC!C180)</f>
        <v/>
      </c>
      <c r="AH158" s="261" t="str">
        <f>IF(CMS_Inoperative_OoC!D180="","",CMS_Inoperative_OoC!D180)</f>
        <v/>
      </c>
      <c r="AI158" s="261" t="str">
        <f t="shared" si="57"/>
        <v/>
      </c>
      <c r="AJ158" s="262" t="str">
        <f>IF(COUNTIF(AI$2:AI158,AI158)=1,AI158,"")</f>
        <v/>
      </c>
      <c r="AK158" s="261" t="str">
        <f t="shared" si="49"/>
        <v/>
      </c>
      <c r="AL158" s="261" t="str">
        <f t="shared" si="50"/>
        <v/>
      </c>
      <c r="AM158" s="261" t="str">
        <f t="shared" si="51"/>
        <v/>
      </c>
      <c r="AN158" s="251" t="str">
        <f t="shared" si="58"/>
        <v/>
      </c>
      <c r="AO158" s="162"/>
      <c r="AP158" s="162"/>
      <c r="AQ158" s="162"/>
      <c r="AR158" s="263" t="str">
        <f>+IF(AW158="","",MAX(AR$1:AR157)+1)</f>
        <v/>
      </c>
      <c r="AS158" s="263" t="str">
        <f>IF(Limit_Deviation_Detail!B180="","",Limit_Deviation_Detail!B180)</f>
        <v/>
      </c>
      <c r="AT158" s="263" t="str">
        <f>IF(Limit_Deviation_Detail!C180="","",Limit_Deviation_Detail!C180)</f>
        <v/>
      </c>
      <c r="AU158" s="252" t="str">
        <f>IF(Limit_Deviation_Detail!F180="","",Limit_Deviation_Detail!F180)</f>
        <v/>
      </c>
      <c r="AV158" s="263" t="str">
        <f t="shared" si="59"/>
        <v/>
      </c>
      <c r="AW158" s="264" t="str">
        <f>IF(COUNTIF(AV$2:AV158,AV158)=1,AV158,"")</f>
        <v/>
      </c>
      <c r="AX158" s="263" t="str">
        <f t="shared" si="52"/>
        <v/>
      </c>
      <c r="AY158" s="263" t="str">
        <f t="shared" si="53"/>
        <v/>
      </c>
      <c r="AZ158" s="263" t="str">
        <f t="shared" si="54"/>
        <v/>
      </c>
      <c r="BA158" s="254" t="str">
        <f t="shared" si="60"/>
        <v/>
      </c>
      <c r="BB158" s="162"/>
      <c r="BC158" s="259" t="str">
        <f>+IF(BI158="","",MAX(BC$1:BC157)+1)</f>
        <v/>
      </c>
      <c r="BD158" s="241" t="str">
        <f>IF(CMS_Identification!B180="","",CMS_Identification!B180)</f>
        <v/>
      </c>
      <c r="BE158" s="241" t="str">
        <f>IF(CMS_Identification!C180="","",CMS_Identification!C180)</f>
        <v/>
      </c>
      <c r="BF158" s="241" t="str">
        <f>IF(CMS_Identification!E180="","",CMS_Identification!E180)</f>
        <v/>
      </c>
      <c r="BG158" s="241" t="str">
        <f>IF(Affected_Source!AL180="","",Affected_Source!AL180)</f>
        <v/>
      </c>
      <c r="BH158" s="241" t="str">
        <f t="shared" si="61"/>
        <v/>
      </c>
      <c r="BI158" s="244" t="str">
        <f>IF(COUNTIF(BH$2:BH158,BH158)=1,BH158,"")</f>
        <v/>
      </c>
      <c r="BJ158" s="241" t="str">
        <f t="shared" si="62"/>
        <v xml:space="preserve">  </v>
      </c>
      <c r="BK158" s="241" t="str">
        <f t="shared" si="63"/>
        <v/>
      </c>
      <c r="BL158" s="241" t="str">
        <f t="shared" si="64"/>
        <v/>
      </c>
      <c r="BM158" s="241" t="str">
        <f t="shared" si="65"/>
        <v/>
      </c>
    </row>
    <row r="159" spans="1:65" ht="16.5" x14ac:dyDescent="0.45">
      <c r="A159" s="255" t="str">
        <f>+IF(D159="","",MAX(A$1:A158)+1)</f>
        <v/>
      </c>
      <c r="B159" s="242" t="str">
        <f>IF(Affected_Source!C181="","",Affected_Source!C181)</f>
        <v/>
      </c>
      <c r="C159" s="245" t="str">
        <f t="shared" si="45"/>
        <v/>
      </c>
      <c r="D159" s="245" t="str">
        <f>IF(COUNTIF(B$2:B159,B159)=1,B159,"")</f>
        <v/>
      </c>
      <c r="E159" s="162" t="str">
        <f>IF(Affected_Source!D181="","",Affected_Source!D181)</f>
        <v/>
      </c>
      <c r="F159" s="162"/>
      <c r="G159" s="162"/>
      <c r="H159" s="162"/>
      <c r="I159" s="162"/>
      <c r="J159" s="162"/>
      <c r="K159" s="162"/>
      <c r="L159" s="162"/>
      <c r="M159" s="162"/>
      <c r="N159" s="162"/>
      <c r="O159" s="162"/>
      <c r="P159" s="162"/>
      <c r="Q159" s="162"/>
      <c r="R159" s="269"/>
      <c r="S159" s="162"/>
      <c r="T159" s="255" t="str">
        <f>+IF(Y159="","",MAX(T$1:T158)+1)</f>
        <v/>
      </c>
      <c r="U159" s="241" t="str">
        <f>IF(Affected_Source!B181="","",Affected_Source!B181)</f>
        <v/>
      </c>
      <c r="V159" s="241" t="str">
        <f>IF(Affected_Source!D181="","",Affected_Source!D181)</f>
        <v/>
      </c>
      <c r="W159" s="241" t="str">
        <f>IF(Affected_Source!E181="","",Affected_Source!E181)</f>
        <v/>
      </c>
      <c r="X159" s="241" t="str">
        <f t="shared" si="46"/>
        <v/>
      </c>
      <c r="Y159" s="244" t="str">
        <f>IF(COUNTIF(X$2:X159,X159)=1,X159,"")</f>
        <v/>
      </c>
      <c r="Z159" s="241" t="str">
        <f t="shared" si="55"/>
        <v xml:space="preserve"> </v>
      </c>
      <c r="AA159" s="255" t="str">
        <f t="shared" si="47"/>
        <v/>
      </c>
      <c r="AB159" s="255" t="str">
        <f t="shared" si="48"/>
        <v/>
      </c>
      <c r="AC159" s="241" t="str">
        <f t="shared" si="56"/>
        <v/>
      </c>
      <c r="AD159" s="248"/>
      <c r="AE159" s="257" t="str">
        <f>+IF(AJ159="","",MAX(AE$1:AE158)+1)</f>
        <v/>
      </c>
      <c r="AF159" s="257" t="str">
        <f>IF(CMS_Inoperative_OoC!B181="","",CMS_Inoperative_OoC!B181)</f>
        <v/>
      </c>
      <c r="AG159" s="257" t="str">
        <f>IF(CMS_Inoperative_OoC!C181="","",CMS_Inoperative_OoC!C181)</f>
        <v/>
      </c>
      <c r="AH159" s="257" t="str">
        <f>IF(CMS_Inoperative_OoC!D181="","",CMS_Inoperative_OoC!D181)</f>
        <v/>
      </c>
      <c r="AI159" s="257" t="str">
        <f t="shared" si="57"/>
        <v/>
      </c>
      <c r="AJ159" s="258" t="str">
        <f>IF(COUNTIF(AI$2:AI159,AI159)=1,AI159,"")</f>
        <v/>
      </c>
      <c r="AK159" s="257" t="str">
        <f t="shared" si="49"/>
        <v/>
      </c>
      <c r="AL159" s="257" t="str">
        <f t="shared" si="50"/>
        <v/>
      </c>
      <c r="AM159" s="257" t="str">
        <f t="shared" si="51"/>
        <v/>
      </c>
      <c r="AN159" s="251" t="str">
        <f t="shared" si="58"/>
        <v/>
      </c>
      <c r="AO159" s="162"/>
      <c r="AP159" s="162"/>
      <c r="AQ159" s="162"/>
      <c r="AR159" s="257" t="str">
        <f>+IF(AW159="","",MAX(AR$1:AR158)+1)</f>
        <v/>
      </c>
      <c r="AS159" s="257" t="str">
        <f>IF(Limit_Deviation_Detail!B181="","",Limit_Deviation_Detail!B181)</f>
        <v/>
      </c>
      <c r="AT159" s="257" t="str">
        <f>IF(Limit_Deviation_Detail!C181="","",Limit_Deviation_Detail!C181)</f>
        <v/>
      </c>
      <c r="AU159" s="252" t="str">
        <f>IF(Limit_Deviation_Detail!F181="","",Limit_Deviation_Detail!F181)</f>
        <v/>
      </c>
      <c r="AV159" s="257" t="str">
        <f t="shared" si="59"/>
        <v/>
      </c>
      <c r="AW159" s="258" t="str">
        <f>IF(COUNTIF(AV$2:AV159,AV159)=1,AV159,"")</f>
        <v/>
      </c>
      <c r="AX159" s="257" t="str">
        <f t="shared" si="52"/>
        <v/>
      </c>
      <c r="AY159" s="257" t="str">
        <f t="shared" si="53"/>
        <v/>
      </c>
      <c r="AZ159" s="257" t="str">
        <f t="shared" si="54"/>
        <v/>
      </c>
      <c r="BA159" s="254" t="str">
        <f t="shared" si="60"/>
        <v/>
      </c>
      <c r="BB159" s="162"/>
      <c r="BC159" s="255" t="str">
        <f>+IF(BI159="","",MAX(BC$1:BC158)+1)</f>
        <v/>
      </c>
      <c r="BD159" s="241" t="str">
        <f>IF(CMS_Identification!B181="","",CMS_Identification!B181)</f>
        <v/>
      </c>
      <c r="BE159" s="241" t="str">
        <f>IF(CMS_Identification!C181="","",CMS_Identification!C181)</f>
        <v/>
      </c>
      <c r="BF159" s="241" t="str">
        <f>IF(CMS_Identification!E181="","",CMS_Identification!E181)</f>
        <v/>
      </c>
      <c r="BG159" s="241" t="str">
        <f>IF(Affected_Source!AL181="","",Affected_Source!AL181)</f>
        <v/>
      </c>
      <c r="BH159" s="241" t="str">
        <f t="shared" si="61"/>
        <v/>
      </c>
      <c r="BI159" s="244" t="str">
        <f>IF(COUNTIF(BH$2:BH159,BH159)=1,BH159,"")</f>
        <v/>
      </c>
      <c r="BJ159" s="241" t="str">
        <f t="shared" si="62"/>
        <v xml:space="preserve">  </v>
      </c>
      <c r="BK159" s="241" t="str">
        <f t="shared" si="63"/>
        <v/>
      </c>
      <c r="BL159" s="241" t="str">
        <f t="shared" si="64"/>
        <v/>
      </c>
      <c r="BM159" s="241" t="str">
        <f t="shared" si="65"/>
        <v/>
      </c>
    </row>
    <row r="160" spans="1:65" ht="16.5" x14ac:dyDescent="0.45">
      <c r="A160" s="259" t="str">
        <f>+IF(D160="","",MAX(A$1:A159)+1)</f>
        <v/>
      </c>
      <c r="B160" s="242" t="str">
        <f>IF(Affected_Source!C182="","",Affected_Source!C182)</f>
        <v/>
      </c>
      <c r="C160" s="260" t="str">
        <f t="shared" si="45"/>
        <v/>
      </c>
      <c r="D160" s="260" t="str">
        <f>IF(COUNTIF(B$2:B160,B160)=1,B160,"")</f>
        <v/>
      </c>
      <c r="E160" s="162" t="str">
        <f>IF(Affected_Source!D182="","",Affected_Source!D182)</f>
        <v/>
      </c>
      <c r="F160" s="162"/>
      <c r="G160" s="162"/>
      <c r="H160" s="162"/>
      <c r="I160" s="162"/>
      <c r="J160" s="162"/>
      <c r="K160" s="162"/>
      <c r="L160" s="162"/>
      <c r="M160" s="162"/>
      <c r="N160" s="162"/>
      <c r="O160" s="162"/>
      <c r="P160" s="162"/>
      <c r="Q160" s="162"/>
      <c r="R160" s="269"/>
      <c r="S160" s="162"/>
      <c r="T160" s="259" t="str">
        <f>+IF(Y160="","",MAX(T$1:T159)+1)</f>
        <v/>
      </c>
      <c r="U160" s="241" t="str">
        <f>IF(Affected_Source!B182="","",Affected_Source!B182)</f>
        <v/>
      </c>
      <c r="V160" s="241" t="str">
        <f>IF(Affected_Source!D182="","",Affected_Source!D182)</f>
        <v/>
      </c>
      <c r="W160" s="241" t="str">
        <f>IF(Affected_Source!E182="","",Affected_Source!E182)</f>
        <v/>
      </c>
      <c r="X160" s="241" t="str">
        <f t="shared" si="46"/>
        <v/>
      </c>
      <c r="Y160" s="244" t="str">
        <f>IF(COUNTIF(X$2:X160,X160)=1,X160,"")</f>
        <v/>
      </c>
      <c r="Z160" s="241" t="str">
        <f t="shared" si="55"/>
        <v xml:space="preserve"> </v>
      </c>
      <c r="AA160" s="259" t="str">
        <f t="shared" si="47"/>
        <v/>
      </c>
      <c r="AB160" s="259" t="str">
        <f t="shared" si="48"/>
        <v/>
      </c>
      <c r="AC160" s="241" t="str">
        <f t="shared" si="56"/>
        <v/>
      </c>
      <c r="AD160" s="248"/>
      <c r="AE160" s="261" t="str">
        <f>+IF(AJ160="","",MAX(AE$1:AE159)+1)</f>
        <v/>
      </c>
      <c r="AF160" s="261" t="str">
        <f>IF(CMS_Inoperative_OoC!B182="","",CMS_Inoperative_OoC!B182)</f>
        <v/>
      </c>
      <c r="AG160" s="261" t="str">
        <f>IF(CMS_Inoperative_OoC!C182="","",CMS_Inoperative_OoC!C182)</f>
        <v/>
      </c>
      <c r="AH160" s="261" t="str">
        <f>IF(CMS_Inoperative_OoC!D182="","",CMS_Inoperative_OoC!D182)</f>
        <v/>
      </c>
      <c r="AI160" s="261" t="str">
        <f t="shared" si="57"/>
        <v/>
      </c>
      <c r="AJ160" s="262" t="str">
        <f>IF(COUNTIF(AI$2:AI160,AI160)=1,AI160,"")</f>
        <v/>
      </c>
      <c r="AK160" s="261" t="str">
        <f t="shared" si="49"/>
        <v/>
      </c>
      <c r="AL160" s="261" t="str">
        <f t="shared" si="50"/>
        <v/>
      </c>
      <c r="AM160" s="261" t="str">
        <f t="shared" si="51"/>
        <v/>
      </c>
      <c r="AN160" s="251" t="str">
        <f t="shared" si="58"/>
        <v/>
      </c>
      <c r="AO160" s="162"/>
      <c r="AP160" s="162"/>
      <c r="AQ160" s="162"/>
      <c r="AR160" s="263" t="str">
        <f>+IF(AW160="","",MAX(AR$1:AR159)+1)</f>
        <v/>
      </c>
      <c r="AS160" s="263" t="str">
        <f>IF(Limit_Deviation_Detail!B182="","",Limit_Deviation_Detail!B182)</f>
        <v/>
      </c>
      <c r="AT160" s="263" t="str">
        <f>IF(Limit_Deviation_Detail!C182="","",Limit_Deviation_Detail!C182)</f>
        <v/>
      </c>
      <c r="AU160" s="252" t="str">
        <f>IF(Limit_Deviation_Detail!F182="","",Limit_Deviation_Detail!F182)</f>
        <v/>
      </c>
      <c r="AV160" s="263" t="str">
        <f t="shared" si="59"/>
        <v/>
      </c>
      <c r="AW160" s="264" t="str">
        <f>IF(COUNTIF(AV$2:AV160,AV160)=1,AV160,"")</f>
        <v/>
      </c>
      <c r="AX160" s="263" t="str">
        <f t="shared" si="52"/>
        <v/>
      </c>
      <c r="AY160" s="263" t="str">
        <f t="shared" si="53"/>
        <v/>
      </c>
      <c r="AZ160" s="263" t="str">
        <f t="shared" si="54"/>
        <v/>
      </c>
      <c r="BA160" s="254" t="str">
        <f t="shared" si="60"/>
        <v/>
      </c>
      <c r="BB160" s="162"/>
      <c r="BC160" s="259" t="str">
        <f>+IF(BI160="","",MAX(BC$1:BC159)+1)</f>
        <v/>
      </c>
      <c r="BD160" s="241" t="str">
        <f>IF(CMS_Identification!B182="","",CMS_Identification!B182)</f>
        <v/>
      </c>
      <c r="BE160" s="241" t="str">
        <f>IF(CMS_Identification!C182="","",CMS_Identification!C182)</f>
        <v/>
      </c>
      <c r="BF160" s="241" t="str">
        <f>IF(CMS_Identification!E182="","",CMS_Identification!E182)</f>
        <v/>
      </c>
      <c r="BG160" s="241" t="str">
        <f>IF(Affected_Source!AL182="","",Affected_Source!AL182)</f>
        <v/>
      </c>
      <c r="BH160" s="241" t="str">
        <f t="shared" si="61"/>
        <v/>
      </c>
      <c r="BI160" s="244" t="str">
        <f>IF(COUNTIF(BH$2:BH160,BH160)=1,BH160,"")</f>
        <v/>
      </c>
      <c r="BJ160" s="241" t="str">
        <f t="shared" si="62"/>
        <v xml:space="preserve">  </v>
      </c>
      <c r="BK160" s="241" t="str">
        <f t="shared" si="63"/>
        <v/>
      </c>
      <c r="BL160" s="241" t="str">
        <f t="shared" si="64"/>
        <v/>
      </c>
      <c r="BM160" s="241" t="str">
        <f t="shared" si="65"/>
        <v/>
      </c>
    </row>
    <row r="161" spans="1:65" ht="16.5" x14ac:dyDescent="0.45">
      <c r="A161" s="255" t="str">
        <f>+IF(D161="","",MAX(A$1:A160)+1)</f>
        <v/>
      </c>
      <c r="B161" s="242" t="str">
        <f>IF(Affected_Source!C183="","",Affected_Source!C183)</f>
        <v/>
      </c>
      <c r="C161" s="245" t="str">
        <f t="shared" si="45"/>
        <v/>
      </c>
      <c r="D161" s="245" t="str">
        <f>IF(COUNTIF(B$2:B161,B161)=1,B161,"")</f>
        <v/>
      </c>
      <c r="E161" s="162" t="str">
        <f>IF(Affected_Source!D183="","",Affected_Source!D183)</f>
        <v/>
      </c>
      <c r="F161" s="162"/>
      <c r="G161" s="162"/>
      <c r="H161" s="162"/>
      <c r="I161" s="162"/>
      <c r="J161" s="162"/>
      <c r="K161" s="162"/>
      <c r="L161" s="162"/>
      <c r="M161" s="162"/>
      <c r="N161" s="162"/>
      <c r="O161" s="162"/>
      <c r="P161" s="162"/>
      <c r="Q161" s="162"/>
      <c r="R161" s="269"/>
      <c r="S161" s="162"/>
      <c r="T161" s="255" t="str">
        <f>+IF(Y161="","",MAX(T$1:T160)+1)</f>
        <v/>
      </c>
      <c r="U161" s="241" t="str">
        <f>IF(Affected_Source!B183="","",Affected_Source!B183)</f>
        <v/>
      </c>
      <c r="V161" s="241" t="str">
        <f>IF(Affected_Source!D183="","",Affected_Source!D183)</f>
        <v/>
      </c>
      <c r="W161" s="241" t="str">
        <f>IF(Affected_Source!E183="","",Affected_Source!E183)</f>
        <v/>
      </c>
      <c r="X161" s="241" t="str">
        <f t="shared" si="46"/>
        <v/>
      </c>
      <c r="Y161" s="244" t="str">
        <f>IF(COUNTIF(X$2:X161,X161)=1,X161,"")</f>
        <v/>
      </c>
      <c r="Z161" s="241" t="str">
        <f t="shared" si="55"/>
        <v xml:space="preserve"> </v>
      </c>
      <c r="AA161" s="255" t="str">
        <f t="shared" si="47"/>
        <v/>
      </c>
      <c r="AB161" s="255" t="str">
        <f t="shared" si="48"/>
        <v/>
      </c>
      <c r="AC161" s="241" t="str">
        <f t="shared" si="56"/>
        <v/>
      </c>
      <c r="AD161" s="248"/>
      <c r="AE161" s="257" t="str">
        <f>+IF(AJ161="","",MAX(AE$1:AE160)+1)</f>
        <v/>
      </c>
      <c r="AF161" s="257" t="str">
        <f>IF(CMS_Inoperative_OoC!B183="","",CMS_Inoperative_OoC!B183)</f>
        <v/>
      </c>
      <c r="AG161" s="257" t="str">
        <f>IF(CMS_Inoperative_OoC!C183="","",CMS_Inoperative_OoC!C183)</f>
        <v/>
      </c>
      <c r="AH161" s="257" t="str">
        <f>IF(CMS_Inoperative_OoC!D183="","",CMS_Inoperative_OoC!D183)</f>
        <v/>
      </c>
      <c r="AI161" s="257" t="str">
        <f t="shared" si="57"/>
        <v/>
      </c>
      <c r="AJ161" s="258" t="str">
        <f>IF(COUNTIF(AI$2:AI161,AI161)=1,AI161,"")</f>
        <v/>
      </c>
      <c r="AK161" s="257" t="str">
        <f t="shared" si="49"/>
        <v/>
      </c>
      <c r="AL161" s="257" t="str">
        <f t="shared" si="50"/>
        <v/>
      </c>
      <c r="AM161" s="257" t="str">
        <f t="shared" si="51"/>
        <v/>
      </c>
      <c r="AN161" s="251" t="str">
        <f t="shared" si="58"/>
        <v/>
      </c>
      <c r="AO161" s="162"/>
      <c r="AP161" s="162"/>
      <c r="AQ161" s="162"/>
      <c r="AR161" s="257" t="str">
        <f>+IF(AW161="","",MAX(AR$1:AR160)+1)</f>
        <v/>
      </c>
      <c r="AS161" s="257" t="str">
        <f>IF(Limit_Deviation_Detail!B183="","",Limit_Deviation_Detail!B183)</f>
        <v/>
      </c>
      <c r="AT161" s="257" t="str">
        <f>IF(Limit_Deviation_Detail!C183="","",Limit_Deviation_Detail!C183)</f>
        <v/>
      </c>
      <c r="AU161" s="252" t="str">
        <f>IF(Limit_Deviation_Detail!F183="","",Limit_Deviation_Detail!F183)</f>
        <v/>
      </c>
      <c r="AV161" s="257" t="str">
        <f t="shared" si="59"/>
        <v/>
      </c>
      <c r="AW161" s="258" t="str">
        <f>IF(COUNTIF(AV$2:AV161,AV161)=1,AV161,"")</f>
        <v/>
      </c>
      <c r="AX161" s="257" t="str">
        <f t="shared" si="52"/>
        <v/>
      </c>
      <c r="AY161" s="257" t="str">
        <f t="shared" si="53"/>
        <v/>
      </c>
      <c r="AZ161" s="257" t="str">
        <f t="shared" si="54"/>
        <v/>
      </c>
      <c r="BA161" s="254" t="str">
        <f t="shared" si="60"/>
        <v/>
      </c>
      <c r="BB161" s="162"/>
      <c r="BC161" s="255" t="str">
        <f>+IF(BI161="","",MAX(BC$1:BC160)+1)</f>
        <v/>
      </c>
      <c r="BD161" s="241" t="str">
        <f>IF(CMS_Identification!B183="","",CMS_Identification!B183)</f>
        <v/>
      </c>
      <c r="BE161" s="241" t="str">
        <f>IF(CMS_Identification!C183="","",CMS_Identification!C183)</f>
        <v/>
      </c>
      <c r="BF161" s="241" t="str">
        <f>IF(CMS_Identification!E183="","",CMS_Identification!E183)</f>
        <v/>
      </c>
      <c r="BG161" s="241" t="str">
        <f>IF(Affected_Source!AL183="","",Affected_Source!AL183)</f>
        <v/>
      </c>
      <c r="BH161" s="241" t="str">
        <f t="shared" si="61"/>
        <v/>
      </c>
      <c r="BI161" s="244" t="str">
        <f>IF(COUNTIF(BH$2:BH161,BH161)=1,BH161,"")</f>
        <v/>
      </c>
      <c r="BJ161" s="241" t="str">
        <f t="shared" si="62"/>
        <v xml:space="preserve">  </v>
      </c>
      <c r="BK161" s="241" t="str">
        <f t="shared" si="63"/>
        <v/>
      </c>
      <c r="BL161" s="241" t="str">
        <f t="shared" si="64"/>
        <v/>
      </c>
      <c r="BM161" s="241" t="str">
        <f t="shared" si="65"/>
        <v/>
      </c>
    </row>
    <row r="162" spans="1:65" ht="16.5" x14ac:dyDescent="0.45">
      <c r="A162" s="259" t="str">
        <f>+IF(D162="","",MAX(A$1:A161)+1)</f>
        <v/>
      </c>
      <c r="B162" s="242" t="str">
        <f>IF(Affected_Source!C184="","",Affected_Source!C184)</f>
        <v/>
      </c>
      <c r="C162" s="260" t="str">
        <f t="shared" si="45"/>
        <v/>
      </c>
      <c r="D162" s="260" t="str">
        <f>IF(COUNTIF(B$2:B162,B162)=1,B162,"")</f>
        <v/>
      </c>
      <c r="E162" s="162" t="str">
        <f>IF(Affected_Source!D184="","",Affected_Source!D184)</f>
        <v/>
      </c>
      <c r="F162" s="162"/>
      <c r="G162" s="162"/>
      <c r="H162" s="162"/>
      <c r="I162" s="162"/>
      <c r="J162" s="162"/>
      <c r="K162" s="162"/>
      <c r="L162" s="162"/>
      <c r="M162" s="162"/>
      <c r="N162" s="162"/>
      <c r="O162" s="162"/>
      <c r="P162" s="162"/>
      <c r="Q162" s="162"/>
      <c r="R162" s="269"/>
      <c r="S162" s="162"/>
      <c r="T162" s="259" t="str">
        <f>+IF(Y162="","",MAX(T$1:T161)+1)</f>
        <v/>
      </c>
      <c r="U162" s="241" t="str">
        <f>IF(Affected_Source!B184="","",Affected_Source!B184)</f>
        <v/>
      </c>
      <c r="V162" s="241" t="str">
        <f>IF(Affected_Source!D184="","",Affected_Source!D184)</f>
        <v/>
      </c>
      <c r="W162" s="241" t="str">
        <f>IF(Affected_Source!E184="","",Affected_Source!E184)</f>
        <v/>
      </c>
      <c r="X162" s="241" t="str">
        <f t="shared" si="46"/>
        <v/>
      </c>
      <c r="Y162" s="244" t="str">
        <f>IF(COUNTIF(X$2:X162,X162)=1,X162,"")</f>
        <v/>
      </c>
      <c r="Z162" s="241" t="str">
        <f t="shared" si="55"/>
        <v xml:space="preserve"> </v>
      </c>
      <c r="AA162" s="259" t="str">
        <f t="shared" si="47"/>
        <v/>
      </c>
      <c r="AB162" s="259" t="str">
        <f t="shared" si="48"/>
        <v/>
      </c>
      <c r="AC162" s="241" t="str">
        <f t="shared" si="56"/>
        <v/>
      </c>
      <c r="AD162" s="248"/>
      <c r="AE162" s="261" t="str">
        <f>+IF(AJ162="","",MAX(AE$1:AE161)+1)</f>
        <v/>
      </c>
      <c r="AF162" s="261" t="str">
        <f>IF(CMS_Inoperative_OoC!B184="","",CMS_Inoperative_OoC!B184)</f>
        <v/>
      </c>
      <c r="AG162" s="261" t="str">
        <f>IF(CMS_Inoperative_OoC!C184="","",CMS_Inoperative_OoC!C184)</f>
        <v/>
      </c>
      <c r="AH162" s="261" t="str">
        <f>IF(CMS_Inoperative_OoC!D184="","",CMS_Inoperative_OoC!D184)</f>
        <v/>
      </c>
      <c r="AI162" s="261" t="str">
        <f t="shared" si="57"/>
        <v/>
      </c>
      <c r="AJ162" s="262" t="str">
        <f>IF(COUNTIF(AI$2:AI162,AI162)=1,AI162,"")</f>
        <v/>
      </c>
      <c r="AK162" s="261" t="str">
        <f t="shared" si="49"/>
        <v/>
      </c>
      <c r="AL162" s="261" t="str">
        <f t="shared" si="50"/>
        <v/>
      </c>
      <c r="AM162" s="261" t="str">
        <f t="shared" si="51"/>
        <v/>
      </c>
      <c r="AN162" s="251" t="str">
        <f t="shared" si="58"/>
        <v/>
      </c>
      <c r="AO162" s="162"/>
      <c r="AP162" s="162"/>
      <c r="AQ162" s="162"/>
      <c r="AR162" s="263" t="str">
        <f>+IF(AW162="","",MAX(AR$1:AR161)+1)</f>
        <v/>
      </c>
      <c r="AS162" s="263" t="str">
        <f>IF(Limit_Deviation_Detail!B184="","",Limit_Deviation_Detail!B184)</f>
        <v/>
      </c>
      <c r="AT162" s="263" t="str">
        <f>IF(Limit_Deviation_Detail!C184="","",Limit_Deviation_Detail!C184)</f>
        <v/>
      </c>
      <c r="AU162" s="252" t="str">
        <f>IF(Limit_Deviation_Detail!F184="","",Limit_Deviation_Detail!F184)</f>
        <v/>
      </c>
      <c r="AV162" s="263" t="str">
        <f t="shared" si="59"/>
        <v/>
      </c>
      <c r="AW162" s="264" t="str">
        <f>IF(COUNTIF(AV$2:AV162,AV162)=1,AV162,"")</f>
        <v/>
      </c>
      <c r="AX162" s="263" t="str">
        <f t="shared" si="52"/>
        <v/>
      </c>
      <c r="AY162" s="263" t="str">
        <f t="shared" si="53"/>
        <v/>
      </c>
      <c r="AZ162" s="263" t="str">
        <f t="shared" si="54"/>
        <v/>
      </c>
      <c r="BA162" s="254" t="str">
        <f t="shared" si="60"/>
        <v/>
      </c>
      <c r="BB162" s="162"/>
      <c r="BC162" s="259" t="str">
        <f>+IF(BI162="","",MAX(BC$1:BC161)+1)</f>
        <v/>
      </c>
      <c r="BD162" s="241" t="str">
        <f>IF(CMS_Identification!B184="","",CMS_Identification!B184)</f>
        <v/>
      </c>
      <c r="BE162" s="241" t="str">
        <f>IF(CMS_Identification!C184="","",CMS_Identification!C184)</f>
        <v/>
      </c>
      <c r="BF162" s="241" t="str">
        <f>IF(CMS_Identification!E184="","",CMS_Identification!E184)</f>
        <v/>
      </c>
      <c r="BG162" s="241" t="str">
        <f>IF(Affected_Source!AL184="","",Affected_Source!AL184)</f>
        <v/>
      </c>
      <c r="BH162" s="241" t="str">
        <f t="shared" si="61"/>
        <v/>
      </c>
      <c r="BI162" s="244" t="str">
        <f>IF(COUNTIF(BH$2:BH162,BH162)=1,BH162,"")</f>
        <v/>
      </c>
      <c r="BJ162" s="241" t="str">
        <f t="shared" si="62"/>
        <v xml:space="preserve">  </v>
      </c>
      <c r="BK162" s="241" t="str">
        <f t="shared" si="63"/>
        <v/>
      </c>
      <c r="BL162" s="241" t="str">
        <f t="shared" si="64"/>
        <v/>
      </c>
      <c r="BM162" s="241" t="str">
        <f t="shared" si="65"/>
        <v/>
      </c>
    </row>
    <row r="163" spans="1:65" ht="16.5" x14ac:dyDescent="0.45">
      <c r="A163" s="255" t="str">
        <f>+IF(D163="","",MAX(A$1:A162)+1)</f>
        <v/>
      </c>
      <c r="B163" s="242" t="str">
        <f>IF(Affected_Source!C185="","",Affected_Source!C185)</f>
        <v/>
      </c>
      <c r="C163" s="245" t="str">
        <f t="shared" si="45"/>
        <v/>
      </c>
      <c r="D163" s="245" t="str">
        <f>IF(COUNTIF(B$2:B163,B163)=1,B163,"")</f>
        <v/>
      </c>
      <c r="E163" s="162" t="str">
        <f>IF(Affected_Source!D185="","",Affected_Source!D185)</f>
        <v/>
      </c>
      <c r="F163" s="162"/>
      <c r="G163" s="162"/>
      <c r="H163" s="162"/>
      <c r="I163" s="162"/>
      <c r="J163" s="162"/>
      <c r="K163" s="162"/>
      <c r="L163" s="162"/>
      <c r="M163" s="162"/>
      <c r="N163" s="162"/>
      <c r="O163" s="162"/>
      <c r="P163" s="162"/>
      <c r="Q163" s="162"/>
      <c r="R163" s="269"/>
      <c r="S163" s="162"/>
      <c r="T163" s="255" t="str">
        <f>+IF(Y163="","",MAX(T$1:T162)+1)</f>
        <v/>
      </c>
      <c r="U163" s="241" t="str">
        <f>IF(Affected_Source!B185="","",Affected_Source!B185)</f>
        <v/>
      </c>
      <c r="V163" s="241" t="str">
        <f>IF(Affected_Source!D185="","",Affected_Source!D185)</f>
        <v/>
      </c>
      <c r="W163" s="241" t="str">
        <f>IF(Affected_Source!E185="","",Affected_Source!E185)</f>
        <v/>
      </c>
      <c r="X163" s="241" t="str">
        <f t="shared" si="46"/>
        <v/>
      </c>
      <c r="Y163" s="244" t="str">
        <f>IF(COUNTIF(X$2:X163,X163)=1,X163,"")</f>
        <v/>
      </c>
      <c r="Z163" s="241" t="str">
        <f t="shared" si="55"/>
        <v xml:space="preserve"> </v>
      </c>
      <c r="AA163" s="255" t="str">
        <f t="shared" si="47"/>
        <v/>
      </c>
      <c r="AB163" s="255" t="str">
        <f t="shared" si="48"/>
        <v/>
      </c>
      <c r="AC163" s="241" t="str">
        <f t="shared" si="56"/>
        <v/>
      </c>
      <c r="AD163" s="248"/>
      <c r="AE163" s="257" t="str">
        <f>+IF(AJ163="","",MAX(AE$1:AE162)+1)</f>
        <v/>
      </c>
      <c r="AF163" s="257" t="str">
        <f>IF(CMS_Inoperative_OoC!B185="","",CMS_Inoperative_OoC!B185)</f>
        <v/>
      </c>
      <c r="AG163" s="257" t="str">
        <f>IF(CMS_Inoperative_OoC!C185="","",CMS_Inoperative_OoC!C185)</f>
        <v/>
      </c>
      <c r="AH163" s="257" t="str">
        <f>IF(CMS_Inoperative_OoC!D185="","",CMS_Inoperative_OoC!D185)</f>
        <v/>
      </c>
      <c r="AI163" s="257" t="str">
        <f t="shared" si="57"/>
        <v/>
      </c>
      <c r="AJ163" s="258" t="str">
        <f>IF(COUNTIF(AI$2:AI163,AI163)=1,AI163,"")</f>
        <v/>
      </c>
      <c r="AK163" s="257" t="str">
        <f t="shared" si="49"/>
        <v/>
      </c>
      <c r="AL163" s="257" t="str">
        <f t="shared" si="50"/>
        <v/>
      </c>
      <c r="AM163" s="257" t="str">
        <f t="shared" si="51"/>
        <v/>
      </c>
      <c r="AN163" s="251" t="str">
        <f t="shared" si="58"/>
        <v/>
      </c>
      <c r="AO163" s="162"/>
      <c r="AP163" s="162"/>
      <c r="AQ163" s="162"/>
      <c r="AR163" s="257" t="str">
        <f>+IF(AW163="","",MAX(AR$1:AR162)+1)</f>
        <v/>
      </c>
      <c r="AS163" s="257" t="str">
        <f>IF(Limit_Deviation_Detail!B185="","",Limit_Deviation_Detail!B185)</f>
        <v/>
      </c>
      <c r="AT163" s="257" t="str">
        <f>IF(Limit_Deviation_Detail!C185="","",Limit_Deviation_Detail!C185)</f>
        <v/>
      </c>
      <c r="AU163" s="252" t="str">
        <f>IF(Limit_Deviation_Detail!F185="","",Limit_Deviation_Detail!F185)</f>
        <v/>
      </c>
      <c r="AV163" s="257" t="str">
        <f t="shared" si="59"/>
        <v/>
      </c>
      <c r="AW163" s="258" t="str">
        <f>IF(COUNTIF(AV$2:AV163,AV163)=1,AV163,"")</f>
        <v/>
      </c>
      <c r="AX163" s="257" t="str">
        <f t="shared" si="52"/>
        <v/>
      </c>
      <c r="AY163" s="257" t="str">
        <f t="shared" si="53"/>
        <v/>
      </c>
      <c r="AZ163" s="257" t="str">
        <f t="shared" si="54"/>
        <v/>
      </c>
      <c r="BA163" s="254" t="str">
        <f t="shared" si="60"/>
        <v/>
      </c>
      <c r="BB163" s="162"/>
      <c r="BC163" s="255" t="str">
        <f>+IF(BI163="","",MAX(BC$1:BC162)+1)</f>
        <v/>
      </c>
      <c r="BD163" s="241" t="str">
        <f>IF(CMS_Identification!B185="","",CMS_Identification!B185)</f>
        <v/>
      </c>
      <c r="BE163" s="241" t="str">
        <f>IF(CMS_Identification!C185="","",CMS_Identification!C185)</f>
        <v/>
      </c>
      <c r="BF163" s="241" t="str">
        <f>IF(CMS_Identification!E185="","",CMS_Identification!E185)</f>
        <v/>
      </c>
      <c r="BG163" s="241" t="str">
        <f>IF(Affected_Source!AL185="","",Affected_Source!AL185)</f>
        <v/>
      </c>
      <c r="BH163" s="241" t="str">
        <f t="shared" si="61"/>
        <v/>
      </c>
      <c r="BI163" s="244" t="str">
        <f>IF(COUNTIF(BH$2:BH163,BH163)=1,BH163,"")</f>
        <v/>
      </c>
      <c r="BJ163" s="241" t="str">
        <f t="shared" si="62"/>
        <v xml:space="preserve">  </v>
      </c>
      <c r="BK163" s="241" t="str">
        <f t="shared" si="63"/>
        <v/>
      </c>
      <c r="BL163" s="241" t="str">
        <f t="shared" si="64"/>
        <v/>
      </c>
      <c r="BM163" s="241" t="str">
        <f t="shared" si="65"/>
        <v/>
      </c>
    </row>
    <row r="164" spans="1:65" ht="16.5" x14ac:dyDescent="0.45">
      <c r="A164" s="259" t="str">
        <f>+IF(D164="","",MAX(A$1:A163)+1)</f>
        <v/>
      </c>
      <c r="B164" s="242" t="str">
        <f>IF(Affected_Source!C186="","",Affected_Source!C186)</f>
        <v/>
      </c>
      <c r="C164" s="260" t="str">
        <f t="shared" si="45"/>
        <v/>
      </c>
      <c r="D164" s="260" t="str">
        <f>IF(COUNTIF(B$2:B164,B164)=1,B164,"")</f>
        <v/>
      </c>
      <c r="E164" s="162" t="str">
        <f>IF(Affected_Source!D186="","",Affected_Source!D186)</f>
        <v/>
      </c>
      <c r="F164" s="162"/>
      <c r="G164" s="162"/>
      <c r="H164" s="162"/>
      <c r="I164" s="162"/>
      <c r="J164" s="162"/>
      <c r="K164" s="162"/>
      <c r="L164" s="162"/>
      <c r="M164" s="162"/>
      <c r="N164" s="162"/>
      <c r="O164" s="162"/>
      <c r="P164" s="162"/>
      <c r="Q164" s="162"/>
      <c r="R164" s="269"/>
      <c r="S164" s="162"/>
      <c r="T164" s="259" t="str">
        <f>+IF(Y164="","",MAX(T$1:T163)+1)</f>
        <v/>
      </c>
      <c r="U164" s="241" t="str">
        <f>IF(Affected_Source!B186="","",Affected_Source!B186)</f>
        <v/>
      </c>
      <c r="V164" s="241" t="str">
        <f>IF(Affected_Source!D186="","",Affected_Source!D186)</f>
        <v/>
      </c>
      <c r="W164" s="241" t="str">
        <f>IF(Affected_Source!E186="","",Affected_Source!E186)</f>
        <v/>
      </c>
      <c r="X164" s="241" t="str">
        <f t="shared" si="46"/>
        <v/>
      </c>
      <c r="Y164" s="244" t="str">
        <f>IF(COUNTIF(X$2:X164,X164)=1,X164,"")</f>
        <v/>
      </c>
      <c r="Z164" s="241" t="str">
        <f t="shared" si="55"/>
        <v xml:space="preserve"> </v>
      </c>
      <c r="AA164" s="259" t="str">
        <f t="shared" si="47"/>
        <v/>
      </c>
      <c r="AB164" s="259" t="str">
        <f t="shared" si="48"/>
        <v/>
      </c>
      <c r="AC164" s="241" t="str">
        <f t="shared" si="56"/>
        <v/>
      </c>
      <c r="AD164" s="248"/>
      <c r="AE164" s="261" t="str">
        <f>+IF(AJ164="","",MAX(AE$1:AE163)+1)</f>
        <v/>
      </c>
      <c r="AF164" s="261" t="str">
        <f>IF(CMS_Inoperative_OoC!B186="","",CMS_Inoperative_OoC!B186)</f>
        <v/>
      </c>
      <c r="AG164" s="261" t="str">
        <f>IF(CMS_Inoperative_OoC!C186="","",CMS_Inoperative_OoC!C186)</f>
        <v/>
      </c>
      <c r="AH164" s="261" t="str">
        <f>IF(CMS_Inoperative_OoC!D186="","",CMS_Inoperative_OoC!D186)</f>
        <v/>
      </c>
      <c r="AI164" s="261" t="str">
        <f t="shared" si="57"/>
        <v/>
      </c>
      <c r="AJ164" s="262" t="str">
        <f>IF(COUNTIF(AI$2:AI164,AI164)=1,AI164,"")</f>
        <v/>
      </c>
      <c r="AK164" s="261" t="str">
        <f t="shared" si="49"/>
        <v/>
      </c>
      <c r="AL164" s="261" t="str">
        <f t="shared" si="50"/>
        <v/>
      </c>
      <c r="AM164" s="261" t="str">
        <f t="shared" si="51"/>
        <v/>
      </c>
      <c r="AN164" s="251" t="str">
        <f t="shared" si="58"/>
        <v/>
      </c>
      <c r="AO164" s="162"/>
      <c r="AP164" s="162"/>
      <c r="AQ164" s="162"/>
      <c r="AR164" s="263" t="str">
        <f>+IF(AW164="","",MAX(AR$1:AR163)+1)</f>
        <v/>
      </c>
      <c r="AS164" s="263" t="str">
        <f>IF(Limit_Deviation_Detail!B186="","",Limit_Deviation_Detail!B186)</f>
        <v/>
      </c>
      <c r="AT164" s="263" t="str">
        <f>IF(Limit_Deviation_Detail!C186="","",Limit_Deviation_Detail!C186)</f>
        <v/>
      </c>
      <c r="AU164" s="252" t="str">
        <f>IF(Limit_Deviation_Detail!F186="","",Limit_Deviation_Detail!F186)</f>
        <v/>
      </c>
      <c r="AV164" s="263" t="str">
        <f t="shared" si="59"/>
        <v/>
      </c>
      <c r="AW164" s="264" t="str">
        <f>IF(COUNTIF(AV$2:AV164,AV164)=1,AV164,"")</f>
        <v/>
      </c>
      <c r="AX164" s="263" t="str">
        <f t="shared" si="52"/>
        <v/>
      </c>
      <c r="AY164" s="263" t="str">
        <f t="shared" si="53"/>
        <v/>
      </c>
      <c r="AZ164" s="263" t="str">
        <f t="shared" si="54"/>
        <v/>
      </c>
      <c r="BA164" s="254" t="str">
        <f t="shared" si="60"/>
        <v/>
      </c>
      <c r="BB164" s="162"/>
      <c r="BC164" s="259" t="str">
        <f>+IF(BI164="","",MAX(BC$1:BC163)+1)</f>
        <v/>
      </c>
      <c r="BD164" s="241" t="str">
        <f>IF(CMS_Identification!B186="","",CMS_Identification!B186)</f>
        <v/>
      </c>
      <c r="BE164" s="241" t="str">
        <f>IF(CMS_Identification!C186="","",CMS_Identification!C186)</f>
        <v/>
      </c>
      <c r="BF164" s="241" t="str">
        <f>IF(CMS_Identification!E186="","",CMS_Identification!E186)</f>
        <v/>
      </c>
      <c r="BG164" s="241" t="str">
        <f>IF(Affected_Source!AL186="","",Affected_Source!AL186)</f>
        <v/>
      </c>
      <c r="BH164" s="241" t="str">
        <f t="shared" si="61"/>
        <v/>
      </c>
      <c r="BI164" s="244" t="str">
        <f>IF(COUNTIF(BH$2:BH164,BH164)=1,BH164,"")</f>
        <v/>
      </c>
      <c r="BJ164" s="241" t="str">
        <f t="shared" si="62"/>
        <v xml:space="preserve">  </v>
      </c>
      <c r="BK164" s="241" t="str">
        <f t="shared" si="63"/>
        <v/>
      </c>
      <c r="BL164" s="241" t="str">
        <f t="shared" si="64"/>
        <v/>
      </c>
      <c r="BM164" s="241" t="str">
        <f t="shared" si="65"/>
        <v/>
      </c>
    </row>
    <row r="165" spans="1:65" ht="16.5" x14ac:dyDescent="0.45">
      <c r="A165" s="255" t="str">
        <f>+IF(D165="","",MAX(A$1:A164)+1)</f>
        <v/>
      </c>
      <c r="B165" s="242" t="str">
        <f>IF(Affected_Source!C187="","",Affected_Source!C187)</f>
        <v/>
      </c>
      <c r="C165" s="245" t="str">
        <f t="shared" si="45"/>
        <v/>
      </c>
      <c r="D165" s="245" t="str">
        <f>IF(COUNTIF(B$2:B165,B165)=1,B165,"")</f>
        <v/>
      </c>
      <c r="E165" s="162" t="str">
        <f>IF(Affected_Source!D187="","",Affected_Source!D187)</f>
        <v/>
      </c>
      <c r="F165" s="162"/>
      <c r="G165" s="162"/>
      <c r="H165" s="162"/>
      <c r="I165" s="162"/>
      <c r="J165" s="162"/>
      <c r="K165" s="162"/>
      <c r="L165" s="162"/>
      <c r="M165" s="162"/>
      <c r="N165" s="162"/>
      <c r="O165" s="162"/>
      <c r="P165" s="162"/>
      <c r="Q165" s="162"/>
      <c r="R165" s="269"/>
      <c r="S165" s="162"/>
      <c r="T165" s="255" t="str">
        <f>+IF(Y165="","",MAX(T$1:T164)+1)</f>
        <v/>
      </c>
      <c r="U165" s="241" t="str">
        <f>IF(Affected_Source!B187="","",Affected_Source!B187)</f>
        <v/>
      </c>
      <c r="V165" s="241" t="str">
        <f>IF(Affected_Source!D187="","",Affected_Source!D187)</f>
        <v/>
      </c>
      <c r="W165" s="241" t="str">
        <f>IF(Affected_Source!E187="","",Affected_Source!E187)</f>
        <v/>
      </c>
      <c r="X165" s="241" t="str">
        <f t="shared" si="46"/>
        <v/>
      </c>
      <c r="Y165" s="244" t="str">
        <f>IF(COUNTIF(X$2:X165,X165)=1,X165,"")</f>
        <v/>
      </c>
      <c r="Z165" s="241" t="str">
        <f t="shared" si="55"/>
        <v xml:space="preserve"> </v>
      </c>
      <c r="AA165" s="255" t="str">
        <f t="shared" si="47"/>
        <v/>
      </c>
      <c r="AB165" s="255" t="str">
        <f t="shared" si="48"/>
        <v/>
      </c>
      <c r="AC165" s="241" t="str">
        <f t="shared" si="56"/>
        <v/>
      </c>
      <c r="AD165" s="248"/>
      <c r="AE165" s="257" t="str">
        <f>+IF(AJ165="","",MAX(AE$1:AE164)+1)</f>
        <v/>
      </c>
      <c r="AF165" s="257" t="str">
        <f>IF(CMS_Inoperative_OoC!B187="","",CMS_Inoperative_OoC!B187)</f>
        <v/>
      </c>
      <c r="AG165" s="257" t="str">
        <f>IF(CMS_Inoperative_OoC!C187="","",CMS_Inoperative_OoC!C187)</f>
        <v/>
      </c>
      <c r="AH165" s="257" t="str">
        <f>IF(CMS_Inoperative_OoC!D187="","",CMS_Inoperative_OoC!D187)</f>
        <v/>
      </c>
      <c r="AI165" s="257" t="str">
        <f t="shared" si="57"/>
        <v/>
      </c>
      <c r="AJ165" s="258" t="str">
        <f>IF(COUNTIF(AI$2:AI165,AI165)=1,AI165,"")</f>
        <v/>
      </c>
      <c r="AK165" s="257" t="str">
        <f t="shared" si="49"/>
        <v/>
      </c>
      <c r="AL165" s="257" t="str">
        <f t="shared" si="50"/>
        <v/>
      </c>
      <c r="AM165" s="257" t="str">
        <f t="shared" si="51"/>
        <v/>
      </c>
      <c r="AN165" s="251" t="str">
        <f t="shared" si="58"/>
        <v/>
      </c>
      <c r="AO165" s="162"/>
      <c r="AP165" s="162"/>
      <c r="AQ165" s="162"/>
      <c r="AR165" s="257" t="str">
        <f>+IF(AW165="","",MAX(AR$1:AR164)+1)</f>
        <v/>
      </c>
      <c r="AS165" s="257" t="str">
        <f>IF(Limit_Deviation_Detail!B187="","",Limit_Deviation_Detail!B187)</f>
        <v/>
      </c>
      <c r="AT165" s="257" t="str">
        <f>IF(Limit_Deviation_Detail!C187="","",Limit_Deviation_Detail!C187)</f>
        <v/>
      </c>
      <c r="AU165" s="252" t="str">
        <f>IF(Limit_Deviation_Detail!F187="","",Limit_Deviation_Detail!F187)</f>
        <v/>
      </c>
      <c r="AV165" s="257" t="str">
        <f t="shared" si="59"/>
        <v/>
      </c>
      <c r="AW165" s="258" t="str">
        <f>IF(COUNTIF(AV$2:AV165,AV165)=1,AV165,"")</f>
        <v/>
      </c>
      <c r="AX165" s="257" t="str">
        <f t="shared" si="52"/>
        <v/>
      </c>
      <c r="AY165" s="257" t="str">
        <f t="shared" si="53"/>
        <v/>
      </c>
      <c r="AZ165" s="257" t="str">
        <f t="shared" si="54"/>
        <v/>
      </c>
      <c r="BA165" s="254" t="str">
        <f t="shared" si="60"/>
        <v/>
      </c>
      <c r="BB165" s="162"/>
      <c r="BC165" s="255" t="str">
        <f>+IF(BI165="","",MAX(BC$1:BC164)+1)</f>
        <v/>
      </c>
      <c r="BD165" s="241" t="str">
        <f>IF(CMS_Identification!B187="","",CMS_Identification!B187)</f>
        <v/>
      </c>
      <c r="BE165" s="241" t="str">
        <f>IF(CMS_Identification!C187="","",CMS_Identification!C187)</f>
        <v/>
      </c>
      <c r="BF165" s="241" t="str">
        <f>IF(CMS_Identification!E187="","",CMS_Identification!E187)</f>
        <v/>
      </c>
      <c r="BG165" s="241" t="str">
        <f>IF(Affected_Source!AL187="","",Affected_Source!AL187)</f>
        <v/>
      </c>
      <c r="BH165" s="241" t="str">
        <f t="shared" si="61"/>
        <v/>
      </c>
      <c r="BI165" s="244" t="str">
        <f>IF(COUNTIF(BH$2:BH165,BH165)=1,BH165,"")</f>
        <v/>
      </c>
      <c r="BJ165" s="241" t="str">
        <f t="shared" si="62"/>
        <v xml:space="preserve">  </v>
      </c>
      <c r="BK165" s="241" t="str">
        <f t="shared" si="63"/>
        <v/>
      </c>
      <c r="BL165" s="241" t="str">
        <f t="shared" si="64"/>
        <v/>
      </c>
      <c r="BM165" s="241" t="str">
        <f t="shared" si="65"/>
        <v/>
      </c>
    </row>
    <row r="166" spans="1:65" ht="16.5" x14ac:dyDescent="0.45">
      <c r="A166" s="259" t="str">
        <f>+IF(D166="","",MAX(A$1:A165)+1)</f>
        <v/>
      </c>
      <c r="B166" s="242" t="str">
        <f>IF(Affected_Source!C188="","",Affected_Source!C188)</f>
        <v/>
      </c>
      <c r="C166" s="260" t="str">
        <f t="shared" si="45"/>
        <v/>
      </c>
      <c r="D166" s="260" t="str">
        <f>IF(COUNTIF(B$2:B166,B166)=1,B166,"")</f>
        <v/>
      </c>
      <c r="E166" s="162" t="str">
        <f>IF(Affected_Source!D188="","",Affected_Source!D188)</f>
        <v/>
      </c>
      <c r="F166" s="162"/>
      <c r="G166" s="162"/>
      <c r="H166" s="162"/>
      <c r="I166" s="162"/>
      <c r="J166" s="162"/>
      <c r="K166" s="162"/>
      <c r="L166" s="162"/>
      <c r="M166" s="162"/>
      <c r="N166" s="162"/>
      <c r="O166" s="162"/>
      <c r="P166" s="162"/>
      <c r="Q166" s="162"/>
      <c r="R166" s="269"/>
      <c r="S166" s="162"/>
      <c r="T166" s="259" t="str">
        <f>+IF(Y166="","",MAX(T$1:T165)+1)</f>
        <v/>
      </c>
      <c r="U166" s="241" t="str">
        <f>IF(Affected_Source!B188="","",Affected_Source!B188)</f>
        <v/>
      </c>
      <c r="V166" s="241" t="str">
        <f>IF(Affected_Source!D188="","",Affected_Source!D188)</f>
        <v/>
      </c>
      <c r="W166" s="241" t="str">
        <f>IF(Affected_Source!E188="","",Affected_Source!E188)</f>
        <v/>
      </c>
      <c r="X166" s="241" t="str">
        <f t="shared" si="46"/>
        <v/>
      </c>
      <c r="Y166" s="244" t="str">
        <f>IF(COUNTIF(X$2:X166,X166)=1,X166,"")</f>
        <v/>
      </c>
      <c r="Z166" s="241" t="str">
        <f t="shared" si="55"/>
        <v xml:space="preserve"> </v>
      </c>
      <c r="AA166" s="259" t="str">
        <f t="shared" si="47"/>
        <v/>
      </c>
      <c r="AB166" s="259" t="str">
        <f t="shared" si="48"/>
        <v/>
      </c>
      <c r="AC166" s="241" t="str">
        <f t="shared" si="56"/>
        <v/>
      </c>
      <c r="AD166" s="248"/>
      <c r="AE166" s="261" t="str">
        <f>+IF(AJ166="","",MAX(AE$1:AE165)+1)</f>
        <v/>
      </c>
      <c r="AF166" s="261" t="str">
        <f>IF(CMS_Inoperative_OoC!B188="","",CMS_Inoperative_OoC!B188)</f>
        <v/>
      </c>
      <c r="AG166" s="261" t="str">
        <f>IF(CMS_Inoperative_OoC!C188="","",CMS_Inoperative_OoC!C188)</f>
        <v/>
      </c>
      <c r="AH166" s="261" t="str">
        <f>IF(CMS_Inoperative_OoC!D188="","",CMS_Inoperative_OoC!D188)</f>
        <v/>
      </c>
      <c r="AI166" s="261" t="str">
        <f t="shared" si="57"/>
        <v/>
      </c>
      <c r="AJ166" s="262" t="str">
        <f>IF(COUNTIF(AI$2:AI166,AI166)=1,AI166,"")</f>
        <v/>
      </c>
      <c r="AK166" s="261" t="str">
        <f t="shared" si="49"/>
        <v/>
      </c>
      <c r="AL166" s="261" t="str">
        <f t="shared" si="50"/>
        <v/>
      </c>
      <c r="AM166" s="261" t="str">
        <f t="shared" si="51"/>
        <v/>
      </c>
      <c r="AN166" s="251" t="str">
        <f t="shared" si="58"/>
        <v/>
      </c>
      <c r="AO166" s="162"/>
      <c r="AP166" s="162"/>
      <c r="AQ166" s="162"/>
      <c r="AR166" s="263" t="str">
        <f>+IF(AW166="","",MAX(AR$1:AR165)+1)</f>
        <v/>
      </c>
      <c r="AS166" s="263" t="str">
        <f>IF(Limit_Deviation_Detail!B188="","",Limit_Deviation_Detail!B188)</f>
        <v/>
      </c>
      <c r="AT166" s="263" t="str">
        <f>IF(Limit_Deviation_Detail!C188="","",Limit_Deviation_Detail!C188)</f>
        <v/>
      </c>
      <c r="AU166" s="252" t="str">
        <f>IF(Limit_Deviation_Detail!F188="","",Limit_Deviation_Detail!F188)</f>
        <v/>
      </c>
      <c r="AV166" s="263" t="str">
        <f t="shared" si="59"/>
        <v/>
      </c>
      <c r="AW166" s="264" t="str">
        <f>IF(COUNTIF(AV$2:AV166,AV166)=1,AV166,"")</f>
        <v/>
      </c>
      <c r="AX166" s="263" t="str">
        <f t="shared" si="52"/>
        <v/>
      </c>
      <c r="AY166" s="263" t="str">
        <f t="shared" si="53"/>
        <v/>
      </c>
      <c r="AZ166" s="263" t="str">
        <f t="shared" si="54"/>
        <v/>
      </c>
      <c r="BA166" s="254" t="str">
        <f t="shared" si="60"/>
        <v/>
      </c>
      <c r="BB166" s="162"/>
      <c r="BC166" s="259" t="str">
        <f>+IF(BI166="","",MAX(BC$1:BC165)+1)</f>
        <v/>
      </c>
      <c r="BD166" s="241" t="str">
        <f>IF(CMS_Identification!B188="","",CMS_Identification!B188)</f>
        <v/>
      </c>
      <c r="BE166" s="241" t="str">
        <f>IF(CMS_Identification!C188="","",CMS_Identification!C188)</f>
        <v/>
      </c>
      <c r="BF166" s="241" t="str">
        <f>IF(CMS_Identification!E188="","",CMS_Identification!E188)</f>
        <v/>
      </c>
      <c r="BG166" s="241" t="str">
        <f>IF(Affected_Source!AL188="","",Affected_Source!AL188)</f>
        <v/>
      </c>
      <c r="BH166" s="241" t="str">
        <f t="shared" si="61"/>
        <v/>
      </c>
      <c r="BI166" s="244" t="str">
        <f>IF(COUNTIF(BH$2:BH166,BH166)=1,BH166,"")</f>
        <v/>
      </c>
      <c r="BJ166" s="241" t="str">
        <f t="shared" si="62"/>
        <v xml:space="preserve">  </v>
      </c>
      <c r="BK166" s="241" t="str">
        <f t="shared" si="63"/>
        <v/>
      </c>
      <c r="BL166" s="241" t="str">
        <f t="shared" si="64"/>
        <v/>
      </c>
      <c r="BM166" s="241" t="str">
        <f t="shared" si="65"/>
        <v/>
      </c>
    </row>
    <row r="167" spans="1:65" ht="16.5" x14ac:dyDescent="0.45">
      <c r="A167" s="255" t="str">
        <f>+IF(D167="","",MAX(A$1:A166)+1)</f>
        <v/>
      </c>
      <c r="B167" s="242" t="str">
        <f>IF(Affected_Source!C189="","",Affected_Source!C189)</f>
        <v/>
      </c>
      <c r="C167" s="245" t="str">
        <f t="shared" si="45"/>
        <v/>
      </c>
      <c r="D167" s="245" t="str">
        <f>IF(COUNTIF(B$2:B167,B167)=1,B167,"")</f>
        <v/>
      </c>
      <c r="E167" s="162" t="str">
        <f>IF(Affected_Source!D189="","",Affected_Source!D189)</f>
        <v/>
      </c>
      <c r="F167" s="162"/>
      <c r="G167" s="162"/>
      <c r="H167" s="162"/>
      <c r="I167" s="162"/>
      <c r="J167" s="162"/>
      <c r="K167" s="162"/>
      <c r="L167" s="162"/>
      <c r="M167" s="162"/>
      <c r="N167" s="162"/>
      <c r="O167" s="162"/>
      <c r="P167" s="162"/>
      <c r="Q167" s="162"/>
      <c r="R167" s="269"/>
      <c r="S167" s="162"/>
      <c r="T167" s="255" t="str">
        <f>+IF(Y167="","",MAX(T$1:T166)+1)</f>
        <v/>
      </c>
      <c r="U167" s="241" t="str">
        <f>IF(Affected_Source!B189="","",Affected_Source!B189)</f>
        <v/>
      </c>
      <c r="V167" s="241" t="str">
        <f>IF(Affected_Source!D189="","",Affected_Source!D189)</f>
        <v/>
      </c>
      <c r="W167" s="241" t="str">
        <f>IF(Affected_Source!E189="","",Affected_Source!E189)</f>
        <v/>
      </c>
      <c r="X167" s="241" t="str">
        <f t="shared" si="46"/>
        <v/>
      </c>
      <c r="Y167" s="244" t="str">
        <f>IF(COUNTIF(X$2:X167,X167)=1,X167,"")</f>
        <v/>
      </c>
      <c r="Z167" s="241" t="str">
        <f t="shared" si="55"/>
        <v xml:space="preserve"> </v>
      </c>
      <c r="AA167" s="255" t="str">
        <f t="shared" si="47"/>
        <v/>
      </c>
      <c r="AB167" s="255" t="str">
        <f t="shared" si="48"/>
        <v/>
      </c>
      <c r="AC167" s="241" t="str">
        <f t="shared" si="56"/>
        <v/>
      </c>
      <c r="AD167" s="248"/>
      <c r="AE167" s="257" t="str">
        <f>+IF(AJ167="","",MAX(AE$1:AE166)+1)</f>
        <v/>
      </c>
      <c r="AF167" s="257" t="str">
        <f>IF(CMS_Inoperative_OoC!B189="","",CMS_Inoperative_OoC!B189)</f>
        <v/>
      </c>
      <c r="AG167" s="257" t="str">
        <f>IF(CMS_Inoperative_OoC!C189="","",CMS_Inoperative_OoC!C189)</f>
        <v/>
      </c>
      <c r="AH167" s="257" t="str">
        <f>IF(CMS_Inoperative_OoC!D189="","",CMS_Inoperative_OoC!D189)</f>
        <v/>
      </c>
      <c r="AI167" s="257" t="str">
        <f t="shared" si="57"/>
        <v/>
      </c>
      <c r="AJ167" s="258" t="str">
        <f>IF(COUNTIF(AI$2:AI167,AI167)=1,AI167,"")</f>
        <v/>
      </c>
      <c r="AK167" s="257" t="str">
        <f t="shared" si="49"/>
        <v/>
      </c>
      <c r="AL167" s="257" t="str">
        <f t="shared" si="50"/>
        <v/>
      </c>
      <c r="AM167" s="257" t="str">
        <f t="shared" si="51"/>
        <v/>
      </c>
      <c r="AN167" s="251" t="str">
        <f t="shared" si="58"/>
        <v/>
      </c>
      <c r="AO167" s="162"/>
      <c r="AP167" s="162"/>
      <c r="AQ167" s="162"/>
      <c r="AR167" s="257" t="str">
        <f>+IF(AW167="","",MAX(AR$1:AR166)+1)</f>
        <v/>
      </c>
      <c r="AS167" s="257" t="str">
        <f>IF(Limit_Deviation_Detail!B189="","",Limit_Deviation_Detail!B189)</f>
        <v/>
      </c>
      <c r="AT167" s="257" t="str">
        <f>IF(Limit_Deviation_Detail!C189="","",Limit_Deviation_Detail!C189)</f>
        <v/>
      </c>
      <c r="AU167" s="252" t="str">
        <f>IF(Limit_Deviation_Detail!F189="","",Limit_Deviation_Detail!F189)</f>
        <v/>
      </c>
      <c r="AV167" s="257" t="str">
        <f t="shared" si="59"/>
        <v/>
      </c>
      <c r="AW167" s="258" t="str">
        <f>IF(COUNTIF(AV$2:AV167,AV167)=1,AV167,"")</f>
        <v/>
      </c>
      <c r="AX167" s="257" t="str">
        <f t="shared" si="52"/>
        <v/>
      </c>
      <c r="AY167" s="257" t="str">
        <f t="shared" si="53"/>
        <v/>
      </c>
      <c r="AZ167" s="257" t="str">
        <f t="shared" si="54"/>
        <v/>
      </c>
      <c r="BA167" s="254" t="str">
        <f t="shared" si="60"/>
        <v/>
      </c>
      <c r="BB167" s="162"/>
      <c r="BC167" s="255" t="str">
        <f>+IF(BI167="","",MAX(BC$1:BC166)+1)</f>
        <v/>
      </c>
      <c r="BD167" s="241" t="str">
        <f>IF(CMS_Identification!B189="","",CMS_Identification!B189)</f>
        <v/>
      </c>
      <c r="BE167" s="241" t="str">
        <f>IF(CMS_Identification!C189="","",CMS_Identification!C189)</f>
        <v/>
      </c>
      <c r="BF167" s="241" t="str">
        <f>IF(CMS_Identification!E189="","",CMS_Identification!E189)</f>
        <v/>
      </c>
      <c r="BG167" s="241" t="str">
        <f>IF(Affected_Source!AL189="","",Affected_Source!AL189)</f>
        <v/>
      </c>
      <c r="BH167" s="241" t="str">
        <f t="shared" si="61"/>
        <v/>
      </c>
      <c r="BI167" s="244" t="str">
        <f>IF(COUNTIF(BH$2:BH167,BH167)=1,BH167,"")</f>
        <v/>
      </c>
      <c r="BJ167" s="241" t="str">
        <f t="shared" si="62"/>
        <v xml:space="preserve">  </v>
      </c>
      <c r="BK167" s="241" t="str">
        <f t="shared" si="63"/>
        <v/>
      </c>
      <c r="BL167" s="241" t="str">
        <f t="shared" si="64"/>
        <v/>
      </c>
      <c r="BM167" s="241" t="str">
        <f t="shared" si="65"/>
        <v/>
      </c>
    </row>
    <row r="168" spans="1:65" ht="16.5" x14ac:dyDescent="0.45">
      <c r="A168" s="259" t="str">
        <f>+IF(D168="","",MAX(A$1:A167)+1)</f>
        <v/>
      </c>
      <c r="B168" s="242" t="str">
        <f>IF(Affected_Source!C190="","",Affected_Source!C190)</f>
        <v/>
      </c>
      <c r="C168" s="260" t="str">
        <f t="shared" si="45"/>
        <v/>
      </c>
      <c r="D168" s="260" t="str">
        <f>IF(COUNTIF(B$2:B168,B168)=1,B168,"")</f>
        <v/>
      </c>
      <c r="E168" s="162" t="str">
        <f>IF(Affected_Source!D190="","",Affected_Source!D190)</f>
        <v/>
      </c>
      <c r="F168" s="162"/>
      <c r="G168" s="162"/>
      <c r="H168" s="162"/>
      <c r="I168" s="162"/>
      <c r="J168" s="162"/>
      <c r="K168" s="162"/>
      <c r="L168" s="162"/>
      <c r="M168" s="162"/>
      <c r="N168" s="162"/>
      <c r="O168" s="162"/>
      <c r="P168" s="162"/>
      <c r="Q168" s="162"/>
      <c r="R168" s="269"/>
      <c r="S168" s="162"/>
      <c r="T168" s="259" t="str">
        <f>+IF(Y168="","",MAX(T$1:T167)+1)</f>
        <v/>
      </c>
      <c r="U168" s="241" t="str">
        <f>IF(Affected_Source!B190="","",Affected_Source!B190)</f>
        <v/>
      </c>
      <c r="V168" s="241" t="str">
        <f>IF(Affected_Source!D190="","",Affected_Source!D190)</f>
        <v/>
      </c>
      <c r="W168" s="241" t="str">
        <f>IF(Affected_Source!E190="","",Affected_Source!E190)</f>
        <v/>
      </c>
      <c r="X168" s="241" t="str">
        <f t="shared" si="46"/>
        <v/>
      </c>
      <c r="Y168" s="244" t="str">
        <f>IF(COUNTIF(X$2:X168,X168)=1,X168,"")</f>
        <v/>
      </c>
      <c r="Z168" s="241" t="str">
        <f t="shared" si="55"/>
        <v xml:space="preserve"> </v>
      </c>
      <c r="AA168" s="259" t="str">
        <f t="shared" si="47"/>
        <v/>
      </c>
      <c r="AB168" s="259" t="str">
        <f t="shared" si="48"/>
        <v/>
      </c>
      <c r="AC168" s="241" t="str">
        <f t="shared" si="56"/>
        <v/>
      </c>
      <c r="AD168" s="248"/>
      <c r="AE168" s="261" t="str">
        <f>+IF(AJ168="","",MAX(AE$1:AE167)+1)</f>
        <v/>
      </c>
      <c r="AF168" s="261" t="str">
        <f>IF(CMS_Inoperative_OoC!B190="","",CMS_Inoperative_OoC!B190)</f>
        <v/>
      </c>
      <c r="AG168" s="261" t="str">
        <f>IF(CMS_Inoperative_OoC!C190="","",CMS_Inoperative_OoC!C190)</f>
        <v/>
      </c>
      <c r="AH168" s="261" t="str">
        <f>IF(CMS_Inoperative_OoC!D190="","",CMS_Inoperative_OoC!D190)</f>
        <v/>
      </c>
      <c r="AI168" s="261" t="str">
        <f t="shared" si="57"/>
        <v/>
      </c>
      <c r="AJ168" s="262" t="str">
        <f>IF(COUNTIF(AI$2:AI168,AI168)=1,AI168,"")</f>
        <v/>
      </c>
      <c r="AK168" s="261" t="str">
        <f t="shared" si="49"/>
        <v/>
      </c>
      <c r="AL168" s="261" t="str">
        <f t="shared" si="50"/>
        <v/>
      </c>
      <c r="AM168" s="261" t="str">
        <f t="shared" si="51"/>
        <v/>
      </c>
      <c r="AN168" s="251" t="str">
        <f t="shared" si="58"/>
        <v/>
      </c>
      <c r="AO168" s="162"/>
      <c r="AP168" s="162"/>
      <c r="AQ168" s="162"/>
      <c r="AR168" s="263" t="str">
        <f>+IF(AW168="","",MAX(AR$1:AR167)+1)</f>
        <v/>
      </c>
      <c r="AS168" s="263" t="str">
        <f>IF(Limit_Deviation_Detail!B190="","",Limit_Deviation_Detail!B190)</f>
        <v/>
      </c>
      <c r="AT168" s="263" t="str">
        <f>IF(Limit_Deviation_Detail!C190="","",Limit_Deviation_Detail!C190)</f>
        <v/>
      </c>
      <c r="AU168" s="252" t="str">
        <f>IF(Limit_Deviation_Detail!F190="","",Limit_Deviation_Detail!F190)</f>
        <v/>
      </c>
      <c r="AV168" s="263" t="str">
        <f t="shared" si="59"/>
        <v/>
      </c>
      <c r="AW168" s="264" t="str">
        <f>IF(COUNTIF(AV$2:AV168,AV168)=1,AV168,"")</f>
        <v/>
      </c>
      <c r="AX168" s="263" t="str">
        <f t="shared" si="52"/>
        <v/>
      </c>
      <c r="AY168" s="263" t="str">
        <f t="shared" si="53"/>
        <v/>
      </c>
      <c r="AZ168" s="263" t="str">
        <f t="shared" si="54"/>
        <v/>
      </c>
      <c r="BA168" s="254" t="str">
        <f t="shared" si="60"/>
        <v/>
      </c>
      <c r="BB168" s="162"/>
      <c r="BC168" s="259" t="str">
        <f>+IF(BI168="","",MAX(BC$1:BC167)+1)</f>
        <v/>
      </c>
      <c r="BD168" s="241" t="str">
        <f>IF(CMS_Identification!B190="","",CMS_Identification!B190)</f>
        <v/>
      </c>
      <c r="BE168" s="241" t="str">
        <f>IF(CMS_Identification!C190="","",CMS_Identification!C190)</f>
        <v/>
      </c>
      <c r="BF168" s="241" t="str">
        <f>IF(CMS_Identification!E190="","",CMS_Identification!E190)</f>
        <v/>
      </c>
      <c r="BG168" s="241" t="str">
        <f>IF(Affected_Source!AL190="","",Affected_Source!AL190)</f>
        <v/>
      </c>
      <c r="BH168" s="241" t="str">
        <f t="shared" si="61"/>
        <v/>
      </c>
      <c r="BI168" s="244" t="str">
        <f>IF(COUNTIF(BH$2:BH168,BH168)=1,BH168,"")</f>
        <v/>
      </c>
      <c r="BJ168" s="241" t="str">
        <f t="shared" si="62"/>
        <v xml:space="preserve">  </v>
      </c>
      <c r="BK168" s="241" t="str">
        <f t="shared" si="63"/>
        <v/>
      </c>
      <c r="BL168" s="241" t="str">
        <f t="shared" si="64"/>
        <v/>
      </c>
      <c r="BM168" s="241" t="str">
        <f t="shared" si="65"/>
        <v/>
      </c>
    </row>
    <row r="169" spans="1:65" ht="16.5" x14ac:dyDescent="0.45">
      <c r="A169" s="255" t="str">
        <f>+IF(D169="","",MAX(A$1:A168)+1)</f>
        <v/>
      </c>
      <c r="B169" s="242" t="str">
        <f>IF(Affected_Source!C191="","",Affected_Source!C191)</f>
        <v/>
      </c>
      <c r="C169" s="245" t="str">
        <f t="shared" si="45"/>
        <v/>
      </c>
      <c r="D169" s="245" t="str">
        <f>IF(COUNTIF(B$2:B169,B169)=1,B169,"")</f>
        <v/>
      </c>
      <c r="E169" s="162" t="str">
        <f>IF(Affected_Source!D191="","",Affected_Source!D191)</f>
        <v/>
      </c>
      <c r="F169" s="162"/>
      <c r="G169" s="162"/>
      <c r="H169" s="162"/>
      <c r="I169" s="162"/>
      <c r="J169" s="162"/>
      <c r="K169" s="162"/>
      <c r="L169" s="162"/>
      <c r="M169" s="162"/>
      <c r="N169" s="162"/>
      <c r="O169" s="162"/>
      <c r="P169" s="162"/>
      <c r="Q169" s="162"/>
      <c r="R169" s="269"/>
      <c r="S169" s="162"/>
      <c r="T169" s="255" t="str">
        <f>+IF(Y169="","",MAX(T$1:T168)+1)</f>
        <v/>
      </c>
      <c r="U169" s="241" t="str">
        <f>IF(Affected_Source!B191="","",Affected_Source!B191)</f>
        <v/>
      </c>
      <c r="V169" s="241" t="str">
        <f>IF(Affected_Source!D191="","",Affected_Source!D191)</f>
        <v/>
      </c>
      <c r="W169" s="241" t="str">
        <f>IF(Affected_Source!E191="","",Affected_Source!E191)</f>
        <v/>
      </c>
      <c r="X169" s="241" t="str">
        <f t="shared" si="46"/>
        <v/>
      </c>
      <c r="Y169" s="244" t="str">
        <f>IF(COUNTIF(X$2:X169,X169)=1,X169,"")</f>
        <v/>
      </c>
      <c r="Z169" s="241" t="str">
        <f t="shared" si="55"/>
        <v xml:space="preserve"> </v>
      </c>
      <c r="AA169" s="255" t="str">
        <f t="shared" si="47"/>
        <v/>
      </c>
      <c r="AB169" s="255" t="str">
        <f t="shared" si="48"/>
        <v/>
      </c>
      <c r="AC169" s="241" t="str">
        <f t="shared" si="56"/>
        <v/>
      </c>
      <c r="AD169" s="248"/>
      <c r="AE169" s="257" t="str">
        <f>+IF(AJ169="","",MAX(AE$1:AE168)+1)</f>
        <v/>
      </c>
      <c r="AF169" s="257" t="str">
        <f>IF(CMS_Inoperative_OoC!B191="","",CMS_Inoperative_OoC!B191)</f>
        <v/>
      </c>
      <c r="AG169" s="257" t="str">
        <f>IF(CMS_Inoperative_OoC!C191="","",CMS_Inoperative_OoC!C191)</f>
        <v/>
      </c>
      <c r="AH169" s="257" t="str">
        <f>IF(CMS_Inoperative_OoC!D191="","",CMS_Inoperative_OoC!D191)</f>
        <v/>
      </c>
      <c r="AI169" s="257" t="str">
        <f t="shared" si="57"/>
        <v/>
      </c>
      <c r="AJ169" s="258" t="str">
        <f>IF(COUNTIF(AI$2:AI169,AI169)=1,AI169,"")</f>
        <v/>
      </c>
      <c r="AK169" s="257" t="str">
        <f t="shared" si="49"/>
        <v/>
      </c>
      <c r="AL169" s="257" t="str">
        <f t="shared" si="50"/>
        <v/>
      </c>
      <c r="AM169" s="257" t="str">
        <f t="shared" si="51"/>
        <v/>
      </c>
      <c r="AN169" s="251" t="str">
        <f t="shared" si="58"/>
        <v/>
      </c>
      <c r="AO169" s="162"/>
      <c r="AP169" s="162"/>
      <c r="AQ169" s="162"/>
      <c r="AR169" s="257" t="str">
        <f>+IF(AW169="","",MAX(AR$1:AR168)+1)</f>
        <v/>
      </c>
      <c r="AS169" s="257" t="str">
        <f>IF(Limit_Deviation_Detail!B191="","",Limit_Deviation_Detail!B191)</f>
        <v/>
      </c>
      <c r="AT169" s="257" t="str">
        <f>IF(Limit_Deviation_Detail!C191="","",Limit_Deviation_Detail!C191)</f>
        <v/>
      </c>
      <c r="AU169" s="252" t="str">
        <f>IF(Limit_Deviation_Detail!F191="","",Limit_Deviation_Detail!F191)</f>
        <v/>
      </c>
      <c r="AV169" s="257" t="str">
        <f t="shared" si="59"/>
        <v/>
      </c>
      <c r="AW169" s="258" t="str">
        <f>IF(COUNTIF(AV$2:AV169,AV169)=1,AV169,"")</f>
        <v/>
      </c>
      <c r="AX169" s="257" t="str">
        <f t="shared" si="52"/>
        <v/>
      </c>
      <c r="AY169" s="257" t="str">
        <f t="shared" si="53"/>
        <v/>
      </c>
      <c r="AZ169" s="257" t="str">
        <f t="shared" si="54"/>
        <v/>
      </c>
      <c r="BA169" s="254" t="str">
        <f t="shared" si="60"/>
        <v/>
      </c>
      <c r="BB169" s="162"/>
      <c r="BC169" s="255" t="str">
        <f>+IF(BI169="","",MAX(BC$1:BC168)+1)</f>
        <v/>
      </c>
      <c r="BD169" s="241" t="str">
        <f>IF(CMS_Identification!B191="","",CMS_Identification!B191)</f>
        <v/>
      </c>
      <c r="BE169" s="241" t="str">
        <f>IF(CMS_Identification!C191="","",CMS_Identification!C191)</f>
        <v/>
      </c>
      <c r="BF169" s="241" t="str">
        <f>IF(CMS_Identification!E191="","",CMS_Identification!E191)</f>
        <v/>
      </c>
      <c r="BG169" s="241" t="str">
        <f>IF(Affected_Source!AL191="","",Affected_Source!AL191)</f>
        <v/>
      </c>
      <c r="BH169" s="241" t="str">
        <f t="shared" si="61"/>
        <v/>
      </c>
      <c r="BI169" s="244" t="str">
        <f>IF(COUNTIF(BH$2:BH169,BH169)=1,BH169,"")</f>
        <v/>
      </c>
      <c r="BJ169" s="241" t="str">
        <f t="shared" si="62"/>
        <v xml:space="preserve">  </v>
      </c>
      <c r="BK169" s="241" t="str">
        <f t="shared" si="63"/>
        <v/>
      </c>
      <c r="BL169" s="241" t="str">
        <f t="shared" si="64"/>
        <v/>
      </c>
      <c r="BM169" s="241" t="str">
        <f t="shared" si="65"/>
        <v/>
      </c>
    </row>
    <row r="170" spans="1:65" ht="16.5" x14ac:dyDescent="0.45">
      <c r="A170" s="259" t="str">
        <f>+IF(D170="","",MAX(A$1:A169)+1)</f>
        <v/>
      </c>
      <c r="B170" s="242" t="str">
        <f>IF(Affected_Source!C192="","",Affected_Source!C192)</f>
        <v/>
      </c>
      <c r="C170" s="260" t="str">
        <f t="shared" si="45"/>
        <v/>
      </c>
      <c r="D170" s="260" t="str">
        <f>IF(COUNTIF(B$2:B170,B170)=1,B170,"")</f>
        <v/>
      </c>
      <c r="E170" s="162" t="str">
        <f>IF(Affected_Source!D192="","",Affected_Source!D192)</f>
        <v/>
      </c>
      <c r="F170" s="162"/>
      <c r="G170" s="162"/>
      <c r="H170" s="162"/>
      <c r="I170" s="162"/>
      <c r="J170" s="162"/>
      <c r="K170" s="162"/>
      <c r="L170" s="162"/>
      <c r="M170" s="162"/>
      <c r="N170" s="162"/>
      <c r="O170" s="162"/>
      <c r="P170" s="162"/>
      <c r="Q170" s="162"/>
      <c r="R170" s="269"/>
      <c r="S170" s="162"/>
      <c r="T170" s="259" t="str">
        <f>+IF(Y170="","",MAX(T$1:T169)+1)</f>
        <v/>
      </c>
      <c r="U170" s="241" t="str">
        <f>IF(Affected_Source!B192="","",Affected_Source!B192)</f>
        <v/>
      </c>
      <c r="V170" s="241" t="str">
        <f>IF(Affected_Source!D192="","",Affected_Source!D192)</f>
        <v/>
      </c>
      <c r="W170" s="241" t="str">
        <f>IF(Affected_Source!E192="","",Affected_Source!E192)</f>
        <v/>
      </c>
      <c r="X170" s="241" t="str">
        <f t="shared" si="46"/>
        <v/>
      </c>
      <c r="Y170" s="244" t="str">
        <f>IF(COUNTIF(X$2:X170,X170)=1,X170,"")</f>
        <v/>
      </c>
      <c r="Z170" s="241" t="str">
        <f t="shared" si="55"/>
        <v xml:space="preserve"> </v>
      </c>
      <c r="AA170" s="259" t="str">
        <f t="shared" si="47"/>
        <v/>
      </c>
      <c r="AB170" s="259" t="str">
        <f t="shared" si="48"/>
        <v/>
      </c>
      <c r="AC170" s="241" t="str">
        <f t="shared" si="56"/>
        <v/>
      </c>
      <c r="AD170" s="248"/>
      <c r="AE170" s="261" t="str">
        <f>+IF(AJ170="","",MAX(AE$1:AE169)+1)</f>
        <v/>
      </c>
      <c r="AF170" s="261" t="str">
        <f>IF(CMS_Inoperative_OoC!B192="","",CMS_Inoperative_OoC!B192)</f>
        <v/>
      </c>
      <c r="AG170" s="261" t="str">
        <f>IF(CMS_Inoperative_OoC!C192="","",CMS_Inoperative_OoC!C192)</f>
        <v/>
      </c>
      <c r="AH170" s="261" t="str">
        <f>IF(CMS_Inoperative_OoC!D192="","",CMS_Inoperative_OoC!D192)</f>
        <v/>
      </c>
      <c r="AI170" s="261" t="str">
        <f t="shared" si="57"/>
        <v/>
      </c>
      <c r="AJ170" s="262" t="str">
        <f>IF(COUNTIF(AI$2:AI170,AI170)=1,AI170,"")</f>
        <v/>
      </c>
      <c r="AK170" s="261" t="str">
        <f t="shared" si="49"/>
        <v/>
      </c>
      <c r="AL170" s="261" t="str">
        <f t="shared" si="50"/>
        <v/>
      </c>
      <c r="AM170" s="261" t="str">
        <f t="shared" si="51"/>
        <v/>
      </c>
      <c r="AN170" s="251" t="str">
        <f t="shared" si="58"/>
        <v/>
      </c>
      <c r="AO170" s="162"/>
      <c r="AP170" s="162"/>
      <c r="AQ170" s="162"/>
      <c r="AR170" s="263" t="str">
        <f>+IF(AW170="","",MAX(AR$1:AR169)+1)</f>
        <v/>
      </c>
      <c r="AS170" s="263" t="str">
        <f>IF(Limit_Deviation_Detail!B192="","",Limit_Deviation_Detail!B192)</f>
        <v/>
      </c>
      <c r="AT170" s="263" t="str">
        <f>IF(Limit_Deviation_Detail!C192="","",Limit_Deviation_Detail!C192)</f>
        <v/>
      </c>
      <c r="AU170" s="252" t="str">
        <f>IF(Limit_Deviation_Detail!F192="","",Limit_Deviation_Detail!F192)</f>
        <v/>
      </c>
      <c r="AV170" s="263" t="str">
        <f t="shared" si="59"/>
        <v/>
      </c>
      <c r="AW170" s="264" t="str">
        <f>IF(COUNTIF(AV$2:AV170,AV170)=1,AV170,"")</f>
        <v/>
      </c>
      <c r="AX170" s="263" t="str">
        <f t="shared" si="52"/>
        <v/>
      </c>
      <c r="AY170" s="263" t="str">
        <f t="shared" si="53"/>
        <v/>
      </c>
      <c r="AZ170" s="263" t="str">
        <f t="shared" si="54"/>
        <v/>
      </c>
      <c r="BA170" s="254" t="str">
        <f t="shared" si="60"/>
        <v/>
      </c>
      <c r="BB170" s="162"/>
      <c r="BC170" s="259" t="str">
        <f>+IF(BI170="","",MAX(BC$1:BC169)+1)</f>
        <v/>
      </c>
      <c r="BD170" s="241" t="str">
        <f>IF(CMS_Identification!B192="","",CMS_Identification!B192)</f>
        <v/>
      </c>
      <c r="BE170" s="241" t="str">
        <f>IF(CMS_Identification!C192="","",CMS_Identification!C192)</f>
        <v/>
      </c>
      <c r="BF170" s="241" t="str">
        <f>IF(CMS_Identification!E192="","",CMS_Identification!E192)</f>
        <v/>
      </c>
      <c r="BG170" s="241" t="str">
        <f>IF(Affected_Source!AL192="","",Affected_Source!AL192)</f>
        <v/>
      </c>
      <c r="BH170" s="241" t="str">
        <f t="shared" si="61"/>
        <v/>
      </c>
      <c r="BI170" s="244" t="str">
        <f>IF(COUNTIF(BH$2:BH170,BH170)=1,BH170,"")</f>
        <v/>
      </c>
      <c r="BJ170" s="241" t="str">
        <f t="shared" si="62"/>
        <v xml:space="preserve">  </v>
      </c>
      <c r="BK170" s="241" t="str">
        <f t="shared" si="63"/>
        <v/>
      </c>
      <c r="BL170" s="241" t="str">
        <f t="shared" si="64"/>
        <v/>
      </c>
      <c r="BM170" s="241" t="str">
        <f t="shared" si="65"/>
        <v/>
      </c>
    </row>
    <row r="171" spans="1:65" ht="16.5" x14ac:dyDescent="0.45">
      <c r="A171" s="255" t="str">
        <f>+IF(D171="","",MAX(A$1:A170)+1)</f>
        <v/>
      </c>
      <c r="B171" s="242" t="str">
        <f>IF(Affected_Source!C193="","",Affected_Source!C193)</f>
        <v/>
      </c>
      <c r="C171" s="245" t="str">
        <f t="shared" si="45"/>
        <v/>
      </c>
      <c r="D171" s="245" t="str">
        <f>IF(COUNTIF(B$2:B171,B171)=1,B171,"")</f>
        <v/>
      </c>
      <c r="E171" s="162" t="str">
        <f>IF(Affected_Source!D193="","",Affected_Source!D193)</f>
        <v/>
      </c>
      <c r="F171" s="162"/>
      <c r="G171" s="162"/>
      <c r="H171" s="162"/>
      <c r="I171" s="162"/>
      <c r="J171" s="162"/>
      <c r="K171" s="162"/>
      <c r="L171" s="162"/>
      <c r="M171" s="162"/>
      <c r="N171" s="162"/>
      <c r="O171" s="162"/>
      <c r="P171" s="162"/>
      <c r="Q171" s="162"/>
      <c r="R171" s="269"/>
      <c r="S171" s="162"/>
      <c r="T171" s="255" t="str">
        <f>+IF(Y171="","",MAX(T$1:T170)+1)</f>
        <v/>
      </c>
      <c r="U171" s="241" t="str">
        <f>IF(Affected_Source!B193="","",Affected_Source!B193)</f>
        <v/>
      </c>
      <c r="V171" s="241" t="str">
        <f>IF(Affected_Source!D193="","",Affected_Source!D193)</f>
        <v/>
      </c>
      <c r="W171" s="241" t="str">
        <f>IF(Affected_Source!E193="","",Affected_Source!E193)</f>
        <v/>
      </c>
      <c r="X171" s="241" t="str">
        <f t="shared" si="46"/>
        <v/>
      </c>
      <c r="Y171" s="244" t="str">
        <f>IF(COUNTIF(X$2:X171,X171)=1,X171,"")</f>
        <v/>
      </c>
      <c r="Z171" s="241" t="str">
        <f t="shared" si="55"/>
        <v xml:space="preserve"> </v>
      </c>
      <c r="AA171" s="255" t="str">
        <f t="shared" si="47"/>
        <v/>
      </c>
      <c r="AB171" s="255" t="str">
        <f t="shared" si="48"/>
        <v/>
      </c>
      <c r="AC171" s="241" t="str">
        <f t="shared" si="56"/>
        <v/>
      </c>
      <c r="AD171" s="248"/>
      <c r="AE171" s="257" t="str">
        <f>+IF(AJ171="","",MAX(AE$1:AE170)+1)</f>
        <v/>
      </c>
      <c r="AF171" s="257" t="str">
        <f>IF(CMS_Inoperative_OoC!B193="","",CMS_Inoperative_OoC!B193)</f>
        <v/>
      </c>
      <c r="AG171" s="257" t="str">
        <f>IF(CMS_Inoperative_OoC!C193="","",CMS_Inoperative_OoC!C193)</f>
        <v/>
      </c>
      <c r="AH171" s="257" t="str">
        <f>IF(CMS_Inoperative_OoC!D193="","",CMS_Inoperative_OoC!D193)</f>
        <v/>
      </c>
      <c r="AI171" s="257" t="str">
        <f t="shared" si="57"/>
        <v/>
      </c>
      <c r="AJ171" s="258" t="str">
        <f>IF(COUNTIF(AI$2:AI171,AI171)=1,AI171,"")</f>
        <v/>
      </c>
      <c r="AK171" s="257" t="str">
        <f t="shared" si="49"/>
        <v/>
      </c>
      <c r="AL171" s="257" t="str">
        <f t="shared" si="50"/>
        <v/>
      </c>
      <c r="AM171" s="257" t="str">
        <f t="shared" si="51"/>
        <v/>
      </c>
      <c r="AN171" s="251" t="str">
        <f t="shared" si="58"/>
        <v/>
      </c>
      <c r="AO171" s="162"/>
      <c r="AP171" s="162"/>
      <c r="AQ171" s="162"/>
      <c r="AR171" s="257" t="str">
        <f>+IF(AW171="","",MAX(AR$1:AR170)+1)</f>
        <v/>
      </c>
      <c r="AS171" s="257" t="str">
        <f>IF(Limit_Deviation_Detail!B193="","",Limit_Deviation_Detail!B193)</f>
        <v/>
      </c>
      <c r="AT171" s="257" t="str">
        <f>IF(Limit_Deviation_Detail!C193="","",Limit_Deviation_Detail!C193)</f>
        <v/>
      </c>
      <c r="AU171" s="252" t="str">
        <f>IF(Limit_Deviation_Detail!F193="","",Limit_Deviation_Detail!F193)</f>
        <v/>
      </c>
      <c r="AV171" s="257" t="str">
        <f t="shared" si="59"/>
        <v/>
      </c>
      <c r="AW171" s="258" t="str">
        <f>IF(COUNTIF(AV$2:AV171,AV171)=1,AV171,"")</f>
        <v/>
      </c>
      <c r="AX171" s="257" t="str">
        <f t="shared" si="52"/>
        <v/>
      </c>
      <c r="AY171" s="257" t="str">
        <f t="shared" si="53"/>
        <v/>
      </c>
      <c r="AZ171" s="257" t="str">
        <f t="shared" si="54"/>
        <v/>
      </c>
      <c r="BA171" s="254" t="str">
        <f t="shared" si="60"/>
        <v/>
      </c>
      <c r="BB171" s="162"/>
      <c r="BC171" s="255" t="str">
        <f>+IF(BI171="","",MAX(BC$1:BC170)+1)</f>
        <v/>
      </c>
      <c r="BD171" s="241" t="str">
        <f>IF(CMS_Identification!B193="","",CMS_Identification!B193)</f>
        <v/>
      </c>
      <c r="BE171" s="241" t="str">
        <f>IF(CMS_Identification!C193="","",CMS_Identification!C193)</f>
        <v/>
      </c>
      <c r="BF171" s="241" t="str">
        <f>IF(CMS_Identification!E193="","",CMS_Identification!E193)</f>
        <v/>
      </c>
      <c r="BG171" s="241" t="str">
        <f>IF(Affected_Source!AL193="","",Affected_Source!AL193)</f>
        <v/>
      </c>
      <c r="BH171" s="241" t="str">
        <f t="shared" si="61"/>
        <v/>
      </c>
      <c r="BI171" s="244" t="str">
        <f>IF(COUNTIF(BH$2:BH171,BH171)=1,BH171,"")</f>
        <v/>
      </c>
      <c r="BJ171" s="241" t="str">
        <f t="shared" si="62"/>
        <v xml:space="preserve">  </v>
      </c>
      <c r="BK171" s="241" t="str">
        <f t="shared" si="63"/>
        <v/>
      </c>
      <c r="BL171" s="241" t="str">
        <f t="shared" si="64"/>
        <v/>
      </c>
      <c r="BM171" s="241" t="str">
        <f t="shared" si="65"/>
        <v/>
      </c>
    </row>
    <row r="172" spans="1:65" ht="16.5" x14ac:dyDescent="0.45">
      <c r="A172" s="259" t="str">
        <f>+IF(D172="","",MAX(A$1:A171)+1)</f>
        <v/>
      </c>
      <c r="B172" s="242" t="str">
        <f>IF(Affected_Source!C194="","",Affected_Source!C194)</f>
        <v/>
      </c>
      <c r="C172" s="260" t="str">
        <f t="shared" si="45"/>
        <v/>
      </c>
      <c r="D172" s="260" t="str">
        <f>IF(COUNTIF(B$2:B172,B172)=1,B172,"")</f>
        <v/>
      </c>
      <c r="E172" s="162" t="str">
        <f>IF(Affected_Source!D194="","",Affected_Source!D194)</f>
        <v/>
      </c>
      <c r="F172" s="162"/>
      <c r="G172" s="162"/>
      <c r="H172" s="162"/>
      <c r="I172" s="162"/>
      <c r="J172" s="162"/>
      <c r="K172" s="162"/>
      <c r="L172" s="162"/>
      <c r="M172" s="162"/>
      <c r="N172" s="162"/>
      <c r="O172" s="162"/>
      <c r="P172" s="162"/>
      <c r="Q172" s="162"/>
      <c r="R172" s="269"/>
      <c r="S172" s="162"/>
      <c r="T172" s="259" t="str">
        <f>+IF(Y172="","",MAX(T$1:T171)+1)</f>
        <v/>
      </c>
      <c r="U172" s="241" t="str">
        <f>IF(Affected_Source!B194="","",Affected_Source!B194)</f>
        <v/>
      </c>
      <c r="V172" s="241" t="str">
        <f>IF(Affected_Source!D194="","",Affected_Source!D194)</f>
        <v/>
      </c>
      <c r="W172" s="241" t="str">
        <f>IF(Affected_Source!E194="","",Affected_Source!E194)</f>
        <v/>
      </c>
      <c r="X172" s="241" t="str">
        <f t="shared" si="46"/>
        <v/>
      </c>
      <c r="Y172" s="244" t="str">
        <f>IF(COUNTIF(X$2:X172,X172)=1,X172,"")</f>
        <v/>
      </c>
      <c r="Z172" s="241" t="str">
        <f t="shared" si="55"/>
        <v xml:space="preserve"> </v>
      </c>
      <c r="AA172" s="259" t="str">
        <f t="shared" si="47"/>
        <v/>
      </c>
      <c r="AB172" s="259" t="str">
        <f t="shared" si="48"/>
        <v/>
      </c>
      <c r="AC172" s="241" t="str">
        <f t="shared" si="56"/>
        <v/>
      </c>
      <c r="AD172" s="248"/>
      <c r="AE172" s="261" t="str">
        <f>+IF(AJ172="","",MAX(AE$1:AE171)+1)</f>
        <v/>
      </c>
      <c r="AF172" s="261" t="str">
        <f>IF(CMS_Inoperative_OoC!B194="","",CMS_Inoperative_OoC!B194)</f>
        <v/>
      </c>
      <c r="AG172" s="261" t="str">
        <f>IF(CMS_Inoperative_OoC!C194="","",CMS_Inoperative_OoC!C194)</f>
        <v/>
      </c>
      <c r="AH172" s="261" t="str">
        <f>IF(CMS_Inoperative_OoC!D194="","",CMS_Inoperative_OoC!D194)</f>
        <v/>
      </c>
      <c r="AI172" s="261" t="str">
        <f t="shared" si="57"/>
        <v/>
      </c>
      <c r="AJ172" s="262" t="str">
        <f>IF(COUNTIF(AI$2:AI172,AI172)=1,AI172,"")</f>
        <v/>
      </c>
      <c r="AK172" s="261" t="str">
        <f t="shared" si="49"/>
        <v/>
      </c>
      <c r="AL172" s="261" t="str">
        <f t="shared" si="50"/>
        <v/>
      </c>
      <c r="AM172" s="261" t="str">
        <f t="shared" si="51"/>
        <v/>
      </c>
      <c r="AN172" s="251" t="str">
        <f t="shared" si="58"/>
        <v/>
      </c>
      <c r="AO172" s="162"/>
      <c r="AP172" s="162"/>
      <c r="AQ172" s="162"/>
      <c r="AR172" s="263" t="str">
        <f>+IF(AW172="","",MAX(AR$1:AR171)+1)</f>
        <v/>
      </c>
      <c r="AS172" s="263" t="str">
        <f>IF(Limit_Deviation_Detail!B194="","",Limit_Deviation_Detail!B194)</f>
        <v/>
      </c>
      <c r="AT172" s="263" t="str">
        <f>IF(Limit_Deviation_Detail!C194="","",Limit_Deviation_Detail!C194)</f>
        <v/>
      </c>
      <c r="AU172" s="252" t="str">
        <f>IF(Limit_Deviation_Detail!F194="","",Limit_Deviation_Detail!F194)</f>
        <v/>
      </c>
      <c r="AV172" s="263" t="str">
        <f t="shared" si="59"/>
        <v/>
      </c>
      <c r="AW172" s="264" t="str">
        <f>IF(COUNTIF(AV$2:AV172,AV172)=1,AV172,"")</f>
        <v/>
      </c>
      <c r="AX172" s="263" t="str">
        <f t="shared" si="52"/>
        <v/>
      </c>
      <c r="AY172" s="263" t="str">
        <f t="shared" si="53"/>
        <v/>
      </c>
      <c r="AZ172" s="263" t="str">
        <f t="shared" si="54"/>
        <v/>
      </c>
      <c r="BA172" s="254" t="str">
        <f t="shared" si="60"/>
        <v/>
      </c>
      <c r="BB172" s="162"/>
      <c r="BC172" s="259" t="str">
        <f>+IF(BI172="","",MAX(BC$1:BC171)+1)</f>
        <v/>
      </c>
      <c r="BD172" s="241" t="str">
        <f>IF(CMS_Identification!B194="","",CMS_Identification!B194)</f>
        <v/>
      </c>
      <c r="BE172" s="241" t="str">
        <f>IF(CMS_Identification!C194="","",CMS_Identification!C194)</f>
        <v/>
      </c>
      <c r="BF172" s="241" t="str">
        <f>IF(CMS_Identification!E194="","",CMS_Identification!E194)</f>
        <v/>
      </c>
      <c r="BG172" s="241" t="str">
        <f>IF(Affected_Source!AL194="","",Affected_Source!AL194)</f>
        <v/>
      </c>
      <c r="BH172" s="241" t="str">
        <f t="shared" si="61"/>
        <v/>
      </c>
      <c r="BI172" s="244" t="str">
        <f>IF(COUNTIF(BH$2:BH172,BH172)=1,BH172,"")</f>
        <v/>
      </c>
      <c r="BJ172" s="241" t="str">
        <f t="shared" si="62"/>
        <v xml:space="preserve">  </v>
      </c>
      <c r="BK172" s="241" t="str">
        <f t="shared" si="63"/>
        <v/>
      </c>
      <c r="BL172" s="241" t="str">
        <f t="shared" si="64"/>
        <v/>
      </c>
      <c r="BM172" s="241" t="str">
        <f t="shared" si="65"/>
        <v/>
      </c>
    </row>
    <row r="173" spans="1:65" ht="16.5" x14ac:dyDescent="0.45">
      <c r="A173" s="255" t="str">
        <f>+IF(D173="","",MAX(A$1:A172)+1)</f>
        <v/>
      </c>
      <c r="B173" s="242" t="str">
        <f>IF(Affected_Source!C195="","",Affected_Source!C195)</f>
        <v/>
      </c>
      <c r="C173" s="245" t="str">
        <f t="shared" si="45"/>
        <v/>
      </c>
      <c r="D173" s="245" t="str">
        <f>IF(COUNTIF(B$2:B173,B173)=1,B173,"")</f>
        <v/>
      </c>
      <c r="E173" s="162" t="str">
        <f>IF(Affected_Source!D195="","",Affected_Source!D195)</f>
        <v/>
      </c>
      <c r="F173" s="162"/>
      <c r="G173" s="162"/>
      <c r="H173" s="162"/>
      <c r="I173" s="162"/>
      <c r="J173" s="162"/>
      <c r="K173" s="162"/>
      <c r="L173" s="162"/>
      <c r="M173" s="162"/>
      <c r="N173" s="162"/>
      <c r="O173" s="162"/>
      <c r="P173" s="162"/>
      <c r="Q173" s="162"/>
      <c r="R173" s="269"/>
      <c r="S173" s="162"/>
      <c r="T173" s="255" t="str">
        <f>+IF(Y173="","",MAX(T$1:T172)+1)</f>
        <v/>
      </c>
      <c r="U173" s="241" t="str">
        <f>IF(Affected_Source!B195="","",Affected_Source!B195)</f>
        <v/>
      </c>
      <c r="V173" s="241" t="str">
        <f>IF(Affected_Source!D195="","",Affected_Source!D195)</f>
        <v/>
      </c>
      <c r="W173" s="241" t="str">
        <f>IF(Affected_Source!E195="","",Affected_Source!E195)</f>
        <v/>
      </c>
      <c r="X173" s="241" t="str">
        <f t="shared" si="46"/>
        <v/>
      </c>
      <c r="Y173" s="244" t="str">
        <f>IF(COUNTIF(X$2:X173,X173)=1,X173,"")</f>
        <v/>
      </c>
      <c r="Z173" s="241" t="str">
        <f t="shared" si="55"/>
        <v xml:space="preserve"> </v>
      </c>
      <c r="AA173" s="255" t="str">
        <f t="shared" si="47"/>
        <v/>
      </c>
      <c r="AB173" s="255" t="str">
        <f t="shared" si="48"/>
        <v/>
      </c>
      <c r="AC173" s="241" t="str">
        <f t="shared" si="56"/>
        <v/>
      </c>
      <c r="AD173" s="248"/>
      <c r="AE173" s="257" t="str">
        <f>+IF(AJ173="","",MAX(AE$1:AE172)+1)</f>
        <v/>
      </c>
      <c r="AF173" s="257" t="str">
        <f>IF(CMS_Inoperative_OoC!B195="","",CMS_Inoperative_OoC!B195)</f>
        <v/>
      </c>
      <c r="AG173" s="257" t="str">
        <f>IF(CMS_Inoperative_OoC!C195="","",CMS_Inoperative_OoC!C195)</f>
        <v/>
      </c>
      <c r="AH173" s="257" t="str">
        <f>IF(CMS_Inoperative_OoC!D195="","",CMS_Inoperative_OoC!D195)</f>
        <v/>
      </c>
      <c r="AI173" s="257" t="str">
        <f t="shared" si="57"/>
        <v/>
      </c>
      <c r="AJ173" s="258" t="str">
        <f>IF(COUNTIF(AI$2:AI173,AI173)=1,AI173,"")</f>
        <v/>
      </c>
      <c r="AK173" s="257" t="str">
        <f t="shared" si="49"/>
        <v/>
      </c>
      <c r="AL173" s="257" t="str">
        <f t="shared" si="50"/>
        <v/>
      </c>
      <c r="AM173" s="257" t="str">
        <f t="shared" si="51"/>
        <v/>
      </c>
      <c r="AN173" s="251" t="str">
        <f t="shared" si="58"/>
        <v/>
      </c>
      <c r="AO173" s="162"/>
      <c r="AP173" s="162"/>
      <c r="AQ173" s="162"/>
      <c r="AR173" s="257" t="str">
        <f>+IF(AW173="","",MAX(AR$1:AR172)+1)</f>
        <v/>
      </c>
      <c r="AS173" s="257" t="str">
        <f>IF(Limit_Deviation_Detail!B195="","",Limit_Deviation_Detail!B195)</f>
        <v/>
      </c>
      <c r="AT173" s="257" t="str">
        <f>IF(Limit_Deviation_Detail!C195="","",Limit_Deviation_Detail!C195)</f>
        <v/>
      </c>
      <c r="AU173" s="252" t="str">
        <f>IF(Limit_Deviation_Detail!F195="","",Limit_Deviation_Detail!F195)</f>
        <v/>
      </c>
      <c r="AV173" s="257" t="str">
        <f t="shared" si="59"/>
        <v/>
      </c>
      <c r="AW173" s="258" t="str">
        <f>IF(COUNTIF(AV$2:AV173,AV173)=1,AV173,"")</f>
        <v/>
      </c>
      <c r="AX173" s="257" t="str">
        <f t="shared" si="52"/>
        <v/>
      </c>
      <c r="AY173" s="257" t="str">
        <f t="shared" si="53"/>
        <v/>
      </c>
      <c r="AZ173" s="257" t="str">
        <f t="shared" si="54"/>
        <v/>
      </c>
      <c r="BA173" s="254" t="str">
        <f t="shared" si="60"/>
        <v/>
      </c>
      <c r="BB173" s="162"/>
      <c r="BC173" s="255" t="str">
        <f>+IF(BI173="","",MAX(BC$1:BC172)+1)</f>
        <v/>
      </c>
      <c r="BD173" s="241" t="str">
        <f>IF(CMS_Identification!B195="","",CMS_Identification!B195)</f>
        <v/>
      </c>
      <c r="BE173" s="241" t="str">
        <f>IF(CMS_Identification!C195="","",CMS_Identification!C195)</f>
        <v/>
      </c>
      <c r="BF173" s="241" t="str">
        <f>IF(CMS_Identification!E195="","",CMS_Identification!E195)</f>
        <v/>
      </c>
      <c r="BG173" s="241" t="str">
        <f>IF(Affected_Source!AL195="","",Affected_Source!AL195)</f>
        <v/>
      </c>
      <c r="BH173" s="241" t="str">
        <f t="shared" si="61"/>
        <v/>
      </c>
      <c r="BI173" s="244" t="str">
        <f>IF(COUNTIF(BH$2:BH173,BH173)=1,BH173,"")</f>
        <v/>
      </c>
      <c r="BJ173" s="241" t="str">
        <f t="shared" si="62"/>
        <v xml:space="preserve">  </v>
      </c>
      <c r="BK173" s="241" t="str">
        <f t="shared" si="63"/>
        <v/>
      </c>
      <c r="BL173" s="241" t="str">
        <f t="shared" si="64"/>
        <v/>
      </c>
      <c r="BM173" s="241" t="str">
        <f t="shared" si="65"/>
        <v/>
      </c>
    </row>
    <row r="174" spans="1:65" ht="16.5" x14ac:dyDescent="0.45">
      <c r="A174" s="259" t="str">
        <f>+IF(D174="","",MAX(A$1:A173)+1)</f>
        <v/>
      </c>
      <c r="B174" s="242" t="str">
        <f>IF(Affected_Source!C196="","",Affected_Source!C196)</f>
        <v/>
      </c>
      <c r="C174" s="260" t="str">
        <f t="shared" si="45"/>
        <v/>
      </c>
      <c r="D174" s="260" t="str">
        <f>IF(COUNTIF(B$2:B174,B174)=1,B174,"")</f>
        <v/>
      </c>
      <c r="E174" s="162" t="str">
        <f>IF(Affected_Source!D196="","",Affected_Source!D196)</f>
        <v/>
      </c>
      <c r="F174" s="162"/>
      <c r="G174" s="162"/>
      <c r="H174" s="162"/>
      <c r="I174" s="162"/>
      <c r="J174" s="162"/>
      <c r="K174" s="162"/>
      <c r="L174" s="162"/>
      <c r="M174" s="162"/>
      <c r="N174" s="162"/>
      <c r="O174" s="162"/>
      <c r="P174" s="162"/>
      <c r="Q174" s="162"/>
      <c r="R174" s="269"/>
      <c r="S174" s="162"/>
      <c r="T174" s="259" t="str">
        <f>+IF(Y174="","",MAX(T$1:T173)+1)</f>
        <v/>
      </c>
      <c r="U174" s="241" t="str">
        <f>IF(Affected_Source!B196="","",Affected_Source!B196)</f>
        <v/>
      </c>
      <c r="V174" s="241" t="str">
        <f>IF(Affected_Source!D196="","",Affected_Source!D196)</f>
        <v/>
      </c>
      <c r="W174" s="241" t="str">
        <f>IF(Affected_Source!E196="","",Affected_Source!E196)</f>
        <v/>
      </c>
      <c r="X174" s="241" t="str">
        <f t="shared" si="46"/>
        <v/>
      </c>
      <c r="Y174" s="244" t="str">
        <f>IF(COUNTIF(X$2:X174,X174)=1,X174,"")</f>
        <v/>
      </c>
      <c r="Z174" s="241" t="str">
        <f t="shared" si="55"/>
        <v xml:space="preserve"> </v>
      </c>
      <c r="AA174" s="259" t="str">
        <f t="shared" si="47"/>
        <v/>
      </c>
      <c r="AB174" s="259" t="str">
        <f t="shared" si="48"/>
        <v/>
      </c>
      <c r="AC174" s="241" t="str">
        <f t="shared" si="56"/>
        <v/>
      </c>
      <c r="AD174" s="248"/>
      <c r="AE174" s="261" t="str">
        <f>+IF(AJ174="","",MAX(AE$1:AE173)+1)</f>
        <v/>
      </c>
      <c r="AF174" s="261" t="str">
        <f>IF(CMS_Inoperative_OoC!B196="","",CMS_Inoperative_OoC!B196)</f>
        <v/>
      </c>
      <c r="AG174" s="261" t="str">
        <f>IF(CMS_Inoperative_OoC!C196="","",CMS_Inoperative_OoC!C196)</f>
        <v/>
      </c>
      <c r="AH174" s="261" t="str">
        <f>IF(CMS_Inoperative_OoC!D196="","",CMS_Inoperative_OoC!D196)</f>
        <v/>
      </c>
      <c r="AI174" s="261" t="str">
        <f t="shared" si="57"/>
        <v/>
      </c>
      <c r="AJ174" s="262" t="str">
        <f>IF(COUNTIF(AI$2:AI174,AI174)=1,AI174,"")</f>
        <v/>
      </c>
      <c r="AK174" s="261" t="str">
        <f t="shared" si="49"/>
        <v/>
      </c>
      <c r="AL174" s="261" t="str">
        <f t="shared" si="50"/>
        <v/>
      </c>
      <c r="AM174" s="261" t="str">
        <f t="shared" si="51"/>
        <v/>
      </c>
      <c r="AN174" s="251" t="str">
        <f t="shared" si="58"/>
        <v/>
      </c>
      <c r="AO174" s="162"/>
      <c r="AP174" s="162"/>
      <c r="AQ174" s="162"/>
      <c r="AR174" s="263" t="str">
        <f>+IF(AW174="","",MAX(AR$1:AR173)+1)</f>
        <v/>
      </c>
      <c r="AS174" s="263" t="str">
        <f>IF(Limit_Deviation_Detail!B196="","",Limit_Deviation_Detail!B196)</f>
        <v/>
      </c>
      <c r="AT174" s="263" t="str">
        <f>IF(Limit_Deviation_Detail!C196="","",Limit_Deviation_Detail!C196)</f>
        <v/>
      </c>
      <c r="AU174" s="252" t="str">
        <f>IF(Limit_Deviation_Detail!F196="","",Limit_Deviation_Detail!F196)</f>
        <v/>
      </c>
      <c r="AV174" s="263" t="str">
        <f t="shared" si="59"/>
        <v/>
      </c>
      <c r="AW174" s="264" t="str">
        <f>IF(COUNTIF(AV$2:AV174,AV174)=1,AV174,"")</f>
        <v/>
      </c>
      <c r="AX174" s="263" t="str">
        <f t="shared" si="52"/>
        <v/>
      </c>
      <c r="AY174" s="263" t="str">
        <f t="shared" si="53"/>
        <v/>
      </c>
      <c r="AZ174" s="263" t="str">
        <f t="shared" si="54"/>
        <v/>
      </c>
      <c r="BA174" s="254" t="str">
        <f t="shared" si="60"/>
        <v/>
      </c>
      <c r="BB174" s="162"/>
      <c r="BC174" s="259" t="str">
        <f>+IF(BI174="","",MAX(BC$1:BC173)+1)</f>
        <v/>
      </c>
      <c r="BD174" s="241" t="str">
        <f>IF(CMS_Identification!B196="","",CMS_Identification!B196)</f>
        <v/>
      </c>
      <c r="BE174" s="241" t="str">
        <f>IF(CMS_Identification!C196="","",CMS_Identification!C196)</f>
        <v/>
      </c>
      <c r="BF174" s="241" t="str">
        <f>IF(CMS_Identification!E196="","",CMS_Identification!E196)</f>
        <v/>
      </c>
      <c r="BG174" s="241" t="str">
        <f>IF(Affected_Source!AL196="","",Affected_Source!AL196)</f>
        <v/>
      </c>
      <c r="BH174" s="241" t="str">
        <f t="shared" si="61"/>
        <v/>
      </c>
      <c r="BI174" s="244" t="str">
        <f>IF(COUNTIF(BH$2:BH174,BH174)=1,BH174,"")</f>
        <v/>
      </c>
      <c r="BJ174" s="241" t="str">
        <f t="shared" si="62"/>
        <v xml:space="preserve">  </v>
      </c>
      <c r="BK174" s="241" t="str">
        <f t="shared" si="63"/>
        <v/>
      </c>
      <c r="BL174" s="241" t="str">
        <f t="shared" si="64"/>
        <v/>
      </c>
      <c r="BM174" s="241" t="str">
        <f t="shared" si="65"/>
        <v/>
      </c>
    </row>
    <row r="175" spans="1:65" ht="16.5" x14ac:dyDescent="0.45">
      <c r="A175" s="255" t="str">
        <f>+IF(D175="","",MAX(A$1:A174)+1)</f>
        <v/>
      </c>
      <c r="B175" s="242" t="str">
        <f>IF(Affected_Source!C197="","",Affected_Source!C197)</f>
        <v/>
      </c>
      <c r="C175" s="245" t="str">
        <f t="shared" si="45"/>
        <v/>
      </c>
      <c r="D175" s="245" t="str">
        <f>IF(COUNTIF(B$2:B175,B175)=1,B175,"")</f>
        <v/>
      </c>
      <c r="E175" s="162" t="str">
        <f>IF(Affected_Source!D197="","",Affected_Source!D197)</f>
        <v/>
      </c>
      <c r="F175" s="162"/>
      <c r="G175" s="162"/>
      <c r="H175" s="162"/>
      <c r="I175" s="162"/>
      <c r="J175" s="162"/>
      <c r="K175" s="162"/>
      <c r="L175" s="162"/>
      <c r="M175" s="162"/>
      <c r="N175" s="162"/>
      <c r="O175" s="162"/>
      <c r="P175" s="162"/>
      <c r="Q175" s="162"/>
      <c r="R175" s="269"/>
      <c r="S175" s="162"/>
      <c r="T175" s="255" t="str">
        <f>+IF(Y175="","",MAX(T$1:T174)+1)</f>
        <v/>
      </c>
      <c r="U175" s="241" t="str">
        <f>IF(Affected_Source!B197="","",Affected_Source!B197)</f>
        <v/>
      </c>
      <c r="V175" s="241" t="str">
        <f>IF(Affected_Source!D197="","",Affected_Source!D197)</f>
        <v/>
      </c>
      <c r="W175" s="241" t="str">
        <f>IF(Affected_Source!E197="","",Affected_Source!E197)</f>
        <v/>
      </c>
      <c r="X175" s="241" t="str">
        <f t="shared" si="46"/>
        <v/>
      </c>
      <c r="Y175" s="244" t="str">
        <f>IF(COUNTIF(X$2:X175,X175)=1,X175,"")</f>
        <v/>
      </c>
      <c r="Z175" s="241" t="str">
        <f t="shared" si="55"/>
        <v xml:space="preserve"> </v>
      </c>
      <c r="AA175" s="255" t="str">
        <f t="shared" si="47"/>
        <v/>
      </c>
      <c r="AB175" s="255" t="str">
        <f t="shared" si="48"/>
        <v/>
      </c>
      <c r="AC175" s="241" t="str">
        <f t="shared" si="56"/>
        <v/>
      </c>
      <c r="AD175" s="248"/>
      <c r="AE175" s="257" t="str">
        <f>+IF(AJ175="","",MAX(AE$1:AE174)+1)</f>
        <v/>
      </c>
      <c r="AF175" s="257" t="str">
        <f>IF(CMS_Inoperative_OoC!B197="","",CMS_Inoperative_OoC!B197)</f>
        <v/>
      </c>
      <c r="AG175" s="257" t="str">
        <f>IF(CMS_Inoperative_OoC!C197="","",CMS_Inoperative_OoC!C197)</f>
        <v/>
      </c>
      <c r="AH175" s="257" t="str">
        <f>IF(CMS_Inoperative_OoC!D197="","",CMS_Inoperative_OoC!D197)</f>
        <v/>
      </c>
      <c r="AI175" s="257" t="str">
        <f t="shared" si="57"/>
        <v/>
      </c>
      <c r="AJ175" s="258" t="str">
        <f>IF(COUNTIF(AI$2:AI175,AI175)=1,AI175,"")</f>
        <v/>
      </c>
      <c r="AK175" s="257" t="str">
        <f t="shared" si="49"/>
        <v/>
      </c>
      <c r="AL175" s="257" t="str">
        <f t="shared" si="50"/>
        <v/>
      </c>
      <c r="AM175" s="257" t="str">
        <f t="shared" si="51"/>
        <v/>
      </c>
      <c r="AN175" s="251" t="str">
        <f t="shared" si="58"/>
        <v/>
      </c>
      <c r="AO175" s="162"/>
      <c r="AP175" s="162"/>
      <c r="AQ175" s="162"/>
      <c r="AR175" s="257" t="str">
        <f>+IF(AW175="","",MAX(AR$1:AR174)+1)</f>
        <v/>
      </c>
      <c r="AS175" s="257" t="str">
        <f>IF(Limit_Deviation_Detail!B197="","",Limit_Deviation_Detail!B197)</f>
        <v/>
      </c>
      <c r="AT175" s="257" t="str">
        <f>IF(Limit_Deviation_Detail!C197="","",Limit_Deviation_Detail!C197)</f>
        <v/>
      </c>
      <c r="AU175" s="252" t="str">
        <f>IF(Limit_Deviation_Detail!F197="","",Limit_Deviation_Detail!F197)</f>
        <v/>
      </c>
      <c r="AV175" s="257" t="str">
        <f t="shared" si="59"/>
        <v/>
      </c>
      <c r="AW175" s="258" t="str">
        <f>IF(COUNTIF(AV$2:AV175,AV175)=1,AV175,"")</f>
        <v/>
      </c>
      <c r="AX175" s="257" t="str">
        <f t="shared" si="52"/>
        <v/>
      </c>
      <c r="AY175" s="257" t="str">
        <f t="shared" si="53"/>
        <v/>
      </c>
      <c r="AZ175" s="257" t="str">
        <f t="shared" si="54"/>
        <v/>
      </c>
      <c r="BA175" s="254" t="str">
        <f t="shared" si="60"/>
        <v/>
      </c>
      <c r="BB175" s="162"/>
      <c r="BC175" s="255" t="str">
        <f>+IF(BI175="","",MAX(BC$1:BC174)+1)</f>
        <v/>
      </c>
      <c r="BD175" s="241" t="str">
        <f>IF(CMS_Identification!B197="","",CMS_Identification!B197)</f>
        <v/>
      </c>
      <c r="BE175" s="241" t="str">
        <f>IF(CMS_Identification!C197="","",CMS_Identification!C197)</f>
        <v/>
      </c>
      <c r="BF175" s="241" t="str">
        <f>IF(CMS_Identification!E197="","",CMS_Identification!E197)</f>
        <v/>
      </c>
      <c r="BG175" s="241" t="str">
        <f>IF(Affected_Source!AL197="","",Affected_Source!AL197)</f>
        <v/>
      </c>
      <c r="BH175" s="241" t="str">
        <f t="shared" si="61"/>
        <v/>
      </c>
      <c r="BI175" s="244" t="str">
        <f>IF(COUNTIF(BH$2:BH175,BH175)=1,BH175,"")</f>
        <v/>
      </c>
      <c r="BJ175" s="241" t="str">
        <f t="shared" si="62"/>
        <v xml:space="preserve">  </v>
      </c>
      <c r="BK175" s="241" t="str">
        <f t="shared" si="63"/>
        <v/>
      </c>
      <c r="BL175" s="241" t="str">
        <f t="shared" si="64"/>
        <v/>
      </c>
      <c r="BM175" s="241" t="str">
        <f t="shared" si="65"/>
        <v/>
      </c>
    </row>
    <row r="176" spans="1:65" ht="16.5" x14ac:dyDescent="0.45">
      <c r="A176" s="259" t="str">
        <f>+IF(D176="","",MAX(A$1:A175)+1)</f>
        <v/>
      </c>
      <c r="B176" s="242" t="str">
        <f>IF(Affected_Source!C198="","",Affected_Source!C198)</f>
        <v/>
      </c>
      <c r="C176" s="260" t="str">
        <f t="shared" si="45"/>
        <v/>
      </c>
      <c r="D176" s="260" t="str">
        <f>IF(COUNTIF(B$2:B176,B176)=1,B176,"")</f>
        <v/>
      </c>
      <c r="E176" s="162" t="str">
        <f>IF(Affected_Source!D198="","",Affected_Source!D198)</f>
        <v/>
      </c>
      <c r="F176" s="162"/>
      <c r="G176" s="162"/>
      <c r="H176" s="162"/>
      <c r="I176" s="162"/>
      <c r="J176" s="162"/>
      <c r="K176" s="162"/>
      <c r="L176" s="162"/>
      <c r="M176" s="162"/>
      <c r="N176" s="162"/>
      <c r="O176" s="162"/>
      <c r="P176" s="162"/>
      <c r="Q176" s="162"/>
      <c r="R176" s="269"/>
      <c r="S176" s="162"/>
      <c r="T176" s="259" t="str">
        <f>+IF(Y176="","",MAX(T$1:T175)+1)</f>
        <v/>
      </c>
      <c r="U176" s="241" t="str">
        <f>IF(Affected_Source!B198="","",Affected_Source!B198)</f>
        <v/>
      </c>
      <c r="V176" s="241" t="str">
        <f>IF(Affected_Source!D198="","",Affected_Source!D198)</f>
        <v/>
      </c>
      <c r="W176" s="241" t="str">
        <f>IF(Affected_Source!E198="","",Affected_Source!E198)</f>
        <v/>
      </c>
      <c r="X176" s="241" t="str">
        <f t="shared" si="46"/>
        <v/>
      </c>
      <c r="Y176" s="244" t="str">
        <f>IF(COUNTIF(X$2:X176,X176)=1,X176,"")</f>
        <v/>
      </c>
      <c r="Z176" s="241" t="str">
        <f t="shared" si="55"/>
        <v xml:space="preserve"> </v>
      </c>
      <c r="AA176" s="259" t="str">
        <f t="shared" si="47"/>
        <v/>
      </c>
      <c r="AB176" s="259" t="str">
        <f t="shared" si="48"/>
        <v/>
      </c>
      <c r="AC176" s="241" t="str">
        <f t="shared" si="56"/>
        <v/>
      </c>
      <c r="AD176" s="248"/>
      <c r="AE176" s="261" t="str">
        <f>+IF(AJ176="","",MAX(AE$1:AE175)+1)</f>
        <v/>
      </c>
      <c r="AF176" s="261" t="str">
        <f>IF(CMS_Inoperative_OoC!B198="","",CMS_Inoperative_OoC!B198)</f>
        <v/>
      </c>
      <c r="AG176" s="261" t="str">
        <f>IF(CMS_Inoperative_OoC!C198="","",CMS_Inoperative_OoC!C198)</f>
        <v/>
      </c>
      <c r="AH176" s="261" t="str">
        <f>IF(CMS_Inoperative_OoC!D198="","",CMS_Inoperative_OoC!D198)</f>
        <v/>
      </c>
      <c r="AI176" s="261" t="str">
        <f t="shared" si="57"/>
        <v/>
      </c>
      <c r="AJ176" s="262" t="str">
        <f>IF(COUNTIF(AI$2:AI176,AI176)=1,AI176,"")</f>
        <v/>
      </c>
      <c r="AK176" s="261" t="str">
        <f t="shared" si="49"/>
        <v/>
      </c>
      <c r="AL176" s="261" t="str">
        <f t="shared" si="50"/>
        <v/>
      </c>
      <c r="AM176" s="261" t="str">
        <f t="shared" si="51"/>
        <v/>
      </c>
      <c r="AN176" s="251" t="str">
        <f t="shared" si="58"/>
        <v/>
      </c>
      <c r="AO176" s="162"/>
      <c r="AP176" s="162"/>
      <c r="AQ176" s="162"/>
      <c r="AR176" s="263" t="str">
        <f>+IF(AW176="","",MAX(AR$1:AR175)+1)</f>
        <v/>
      </c>
      <c r="AS176" s="263" t="str">
        <f>IF(Limit_Deviation_Detail!B198="","",Limit_Deviation_Detail!B198)</f>
        <v/>
      </c>
      <c r="AT176" s="263" t="str">
        <f>IF(Limit_Deviation_Detail!C198="","",Limit_Deviation_Detail!C198)</f>
        <v/>
      </c>
      <c r="AU176" s="252" t="str">
        <f>IF(Limit_Deviation_Detail!F198="","",Limit_Deviation_Detail!F198)</f>
        <v/>
      </c>
      <c r="AV176" s="263" t="str">
        <f t="shared" si="59"/>
        <v/>
      </c>
      <c r="AW176" s="264" t="str">
        <f>IF(COUNTIF(AV$2:AV176,AV176)=1,AV176,"")</f>
        <v/>
      </c>
      <c r="AX176" s="263" t="str">
        <f t="shared" si="52"/>
        <v/>
      </c>
      <c r="AY176" s="263" t="str">
        <f t="shared" si="53"/>
        <v/>
      </c>
      <c r="AZ176" s="263" t="str">
        <f t="shared" si="54"/>
        <v/>
      </c>
      <c r="BA176" s="254" t="str">
        <f t="shared" si="60"/>
        <v/>
      </c>
      <c r="BB176" s="162"/>
      <c r="BC176" s="259" t="str">
        <f>+IF(BI176="","",MAX(BC$1:BC175)+1)</f>
        <v/>
      </c>
      <c r="BD176" s="241" t="str">
        <f>IF(CMS_Identification!B198="","",CMS_Identification!B198)</f>
        <v/>
      </c>
      <c r="BE176" s="241" t="str">
        <f>IF(CMS_Identification!C198="","",CMS_Identification!C198)</f>
        <v/>
      </c>
      <c r="BF176" s="241" t="str">
        <f>IF(CMS_Identification!E198="","",CMS_Identification!E198)</f>
        <v/>
      </c>
      <c r="BG176" s="241" t="str">
        <f>IF(Affected_Source!AL198="","",Affected_Source!AL198)</f>
        <v/>
      </c>
      <c r="BH176" s="241" t="str">
        <f t="shared" si="61"/>
        <v/>
      </c>
      <c r="BI176" s="244" t="str">
        <f>IF(COUNTIF(BH$2:BH176,BH176)=1,BH176,"")</f>
        <v/>
      </c>
      <c r="BJ176" s="241" t="str">
        <f t="shared" si="62"/>
        <v xml:space="preserve">  </v>
      </c>
      <c r="BK176" s="241" t="str">
        <f t="shared" si="63"/>
        <v/>
      </c>
      <c r="BL176" s="241" t="str">
        <f t="shared" si="64"/>
        <v/>
      </c>
      <c r="BM176" s="241" t="str">
        <f t="shared" si="65"/>
        <v/>
      </c>
    </row>
    <row r="177" spans="1:65" ht="16.5" x14ac:dyDescent="0.45">
      <c r="A177" s="255" t="str">
        <f>+IF(D177="","",MAX(A$1:A176)+1)</f>
        <v/>
      </c>
      <c r="B177" s="242" t="str">
        <f>IF(Affected_Source!C199="","",Affected_Source!C199)</f>
        <v/>
      </c>
      <c r="C177" s="245" t="str">
        <f t="shared" si="45"/>
        <v/>
      </c>
      <c r="D177" s="245" t="str">
        <f>IF(COUNTIF(B$2:B177,B177)=1,B177,"")</f>
        <v/>
      </c>
      <c r="E177" s="162" t="str">
        <f>IF(Affected_Source!D199="","",Affected_Source!D199)</f>
        <v/>
      </c>
      <c r="F177" s="162"/>
      <c r="G177" s="162"/>
      <c r="H177" s="162"/>
      <c r="I177" s="162"/>
      <c r="J177" s="162"/>
      <c r="K177" s="162"/>
      <c r="L177" s="162"/>
      <c r="M177" s="162"/>
      <c r="N177" s="162"/>
      <c r="O177" s="162"/>
      <c r="P177" s="162"/>
      <c r="Q177" s="162"/>
      <c r="R177" s="269"/>
      <c r="S177" s="162"/>
      <c r="T177" s="255" t="str">
        <f>+IF(Y177="","",MAX(T$1:T176)+1)</f>
        <v/>
      </c>
      <c r="U177" s="241" t="str">
        <f>IF(Affected_Source!B199="","",Affected_Source!B199)</f>
        <v/>
      </c>
      <c r="V177" s="241" t="str">
        <f>IF(Affected_Source!D199="","",Affected_Source!D199)</f>
        <v/>
      </c>
      <c r="W177" s="241" t="str">
        <f>IF(Affected_Source!E199="","",Affected_Source!E199)</f>
        <v/>
      </c>
      <c r="X177" s="241" t="str">
        <f t="shared" si="46"/>
        <v/>
      </c>
      <c r="Y177" s="244" t="str">
        <f>IF(COUNTIF(X$2:X177,X177)=1,X177,"")</f>
        <v/>
      </c>
      <c r="Z177" s="241" t="str">
        <f t="shared" si="55"/>
        <v xml:space="preserve"> </v>
      </c>
      <c r="AA177" s="255" t="str">
        <f t="shared" si="47"/>
        <v/>
      </c>
      <c r="AB177" s="255" t="str">
        <f t="shared" si="48"/>
        <v/>
      </c>
      <c r="AC177" s="241" t="str">
        <f t="shared" si="56"/>
        <v/>
      </c>
      <c r="AD177" s="248"/>
      <c r="AE177" s="257" t="str">
        <f>+IF(AJ177="","",MAX(AE$1:AE176)+1)</f>
        <v/>
      </c>
      <c r="AF177" s="257" t="str">
        <f>IF(CMS_Inoperative_OoC!B199="","",CMS_Inoperative_OoC!B199)</f>
        <v/>
      </c>
      <c r="AG177" s="257" t="str">
        <f>IF(CMS_Inoperative_OoC!C199="","",CMS_Inoperative_OoC!C199)</f>
        <v/>
      </c>
      <c r="AH177" s="257" t="str">
        <f>IF(CMS_Inoperative_OoC!D199="","",CMS_Inoperative_OoC!D199)</f>
        <v/>
      </c>
      <c r="AI177" s="257" t="str">
        <f t="shared" si="57"/>
        <v/>
      </c>
      <c r="AJ177" s="258" t="str">
        <f>IF(COUNTIF(AI$2:AI177,AI177)=1,AI177,"")</f>
        <v/>
      </c>
      <c r="AK177" s="257" t="str">
        <f t="shared" si="49"/>
        <v/>
      </c>
      <c r="AL177" s="257" t="str">
        <f t="shared" si="50"/>
        <v/>
      </c>
      <c r="AM177" s="257" t="str">
        <f t="shared" si="51"/>
        <v/>
      </c>
      <c r="AN177" s="251" t="str">
        <f t="shared" si="58"/>
        <v/>
      </c>
      <c r="AO177" s="162"/>
      <c r="AP177" s="162"/>
      <c r="AQ177" s="162"/>
      <c r="AR177" s="257" t="str">
        <f>+IF(AW177="","",MAX(AR$1:AR176)+1)</f>
        <v/>
      </c>
      <c r="AS177" s="257" t="str">
        <f>IF(Limit_Deviation_Detail!B199="","",Limit_Deviation_Detail!B199)</f>
        <v/>
      </c>
      <c r="AT177" s="257" t="str">
        <f>IF(Limit_Deviation_Detail!C199="","",Limit_Deviation_Detail!C199)</f>
        <v/>
      </c>
      <c r="AU177" s="252" t="str">
        <f>IF(Limit_Deviation_Detail!F199="","",Limit_Deviation_Detail!F199)</f>
        <v/>
      </c>
      <c r="AV177" s="257" t="str">
        <f t="shared" si="59"/>
        <v/>
      </c>
      <c r="AW177" s="258" t="str">
        <f>IF(COUNTIF(AV$2:AV177,AV177)=1,AV177,"")</f>
        <v/>
      </c>
      <c r="AX177" s="257" t="str">
        <f t="shared" si="52"/>
        <v/>
      </c>
      <c r="AY177" s="257" t="str">
        <f t="shared" si="53"/>
        <v/>
      </c>
      <c r="AZ177" s="257" t="str">
        <f t="shared" si="54"/>
        <v/>
      </c>
      <c r="BA177" s="254" t="str">
        <f t="shared" si="60"/>
        <v/>
      </c>
      <c r="BB177" s="162"/>
      <c r="BC177" s="255" t="str">
        <f>+IF(BI177="","",MAX(BC$1:BC176)+1)</f>
        <v/>
      </c>
      <c r="BD177" s="241" t="str">
        <f>IF(CMS_Identification!B199="","",CMS_Identification!B199)</f>
        <v/>
      </c>
      <c r="BE177" s="241" t="str">
        <f>IF(CMS_Identification!C199="","",CMS_Identification!C199)</f>
        <v/>
      </c>
      <c r="BF177" s="241" t="str">
        <f>IF(CMS_Identification!E199="","",CMS_Identification!E199)</f>
        <v/>
      </c>
      <c r="BG177" s="241" t="str">
        <f>IF(Affected_Source!AL199="","",Affected_Source!AL199)</f>
        <v/>
      </c>
      <c r="BH177" s="241" t="str">
        <f t="shared" si="61"/>
        <v/>
      </c>
      <c r="BI177" s="244" t="str">
        <f>IF(COUNTIF(BH$2:BH177,BH177)=1,BH177,"")</f>
        <v/>
      </c>
      <c r="BJ177" s="241" t="str">
        <f t="shared" si="62"/>
        <v xml:space="preserve">  </v>
      </c>
      <c r="BK177" s="241" t="str">
        <f t="shared" si="63"/>
        <v/>
      </c>
      <c r="BL177" s="241" t="str">
        <f t="shared" si="64"/>
        <v/>
      </c>
      <c r="BM177" s="241" t="str">
        <f t="shared" si="65"/>
        <v/>
      </c>
    </row>
    <row r="178" spans="1:65" ht="16.5" x14ac:dyDescent="0.45">
      <c r="A178" s="259" t="str">
        <f>+IF(D178="","",MAX(A$1:A177)+1)</f>
        <v/>
      </c>
      <c r="B178" s="242" t="str">
        <f>IF(Affected_Source!C200="","",Affected_Source!C200)</f>
        <v/>
      </c>
      <c r="C178" s="260" t="str">
        <f t="shared" si="45"/>
        <v/>
      </c>
      <c r="D178" s="260" t="str">
        <f>IF(COUNTIF(B$2:B178,B178)=1,B178,"")</f>
        <v/>
      </c>
      <c r="E178" s="162" t="str">
        <f>IF(Affected_Source!D200="","",Affected_Source!D200)</f>
        <v/>
      </c>
      <c r="F178" s="162"/>
      <c r="G178" s="162"/>
      <c r="H178" s="162"/>
      <c r="I178" s="162"/>
      <c r="J178" s="162"/>
      <c r="K178" s="162"/>
      <c r="L178" s="162"/>
      <c r="M178" s="162"/>
      <c r="N178" s="162"/>
      <c r="O178" s="162"/>
      <c r="P178" s="162"/>
      <c r="Q178" s="162"/>
      <c r="R178" s="269"/>
      <c r="S178" s="162"/>
      <c r="T178" s="259" t="str">
        <f>+IF(Y178="","",MAX(T$1:T177)+1)</f>
        <v/>
      </c>
      <c r="U178" s="241" t="str">
        <f>IF(Affected_Source!B200="","",Affected_Source!B200)</f>
        <v/>
      </c>
      <c r="V178" s="241" t="str">
        <f>IF(Affected_Source!D200="","",Affected_Source!D200)</f>
        <v/>
      </c>
      <c r="W178" s="241" t="str">
        <f>IF(Affected_Source!E200="","",Affected_Source!E200)</f>
        <v/>
      </c>
      <c r="X178" s="241" t="str">
        <f t="shared" si="46"/>
        <v/>
      </c>
      <c r="Y178" s="244" t="str">
        <f>IF(COUNTIF(X$2:X178,X178)=1,X178,"")</f>
        <v/>
      </c>
      <c r="Z178" s="241" t="str">
        <f t="shared" si="55"/>
        <v xml:space="preserve"> </v>
      </c>
      <c r="AA178" s="259" t="str">
        <f t="shared" si="47"/>
        <v/>
      </c>
      <c r="AB178" s="259" t="str">
        <f t="shared" si="48"/>
        <v/>
      </c>
      <c r="AC178" s="241" t="str">
        <f t="shared" si="56"/>
        <v/>
      </c>
      <c r="AD178" s="248"/>
      <c r="AE178" s="261" t="str">
        <f>+IF(AJ178="","",MAX(AE$1:AE177)+1)</f>
        <v/>
      </c>
      <c r="AF178" s="261" t="str">
        <f>IF(CMS_Inoperative_OoC!B200="","",CMS_Inoperative_OoC!B200)</f>
        <v/>
      </c>
      <c r="AG178" s="261" t="str">
        <f>IF(CMS_Inoperative_OoC!C200="","",CMS_Inoperative_OoC!C200)</f>
        <v/>
      </c>
      <c r="AH178" s="261" t="str">
        <f>IF(CMS_Inoperative_OoC!D200="","",CMS_Inoperative_OoC!D200)</f>
        <v/>
      </c>
      <c r="AI178" s="261" t="str">
        <f t="shared" si="57"/>
        <v/>
      </c>
      <c r="AJ178" s="262" t="str">
        <f>IF(COUNTIF(AI$2:AI178,AI178)=1,AI178,"")</f>
        <v/>
      </c>
      <c r="AK178" s="261" t="str">
        <f t="shared" si="49"/>
        <v/>
      </c>
      <c r="AL178" s="261" t="str">
        <f t="shared" si="50"/>
        <v/>
      </c>
      <c r="AM178" s="261" t="str">
        <f t="shared" si="51"/>
        <v/>
      </c>
      <c r="AN178" s="251" t="str">
        <f t="shared" si="58"/>
        <v/>
      </c>
      <c r="AO178" s="162"/>
      <c r="AP178" s="162"/>
      <c r="AQ178" s="162"/>
      <c r="AR178" s="263" t="str">
        <f>+IF(AW178="","",MAX(AR$1:AR177)+1)</f>
        <v/>
      </c>
      <c r="AS178" s="263" t="str">
        <f>IF(Limit_Deviation_Detail!B200="","",Limit_Deviation_Detail!B200)</f>
        <v/>
      </c>
      <c r="AT178" s="263" t="str">
        <f>IF(Limit_Deviation_Detail!C200="","",Limit_Deviation_Detail!C200)</f>
        <v/>
      </c>
      <c r="AU178" s="252" t="str">
        <f>IF(Limit_Deviation_Detail!F200="","",Limit_Deviation_Detail!F200)</f>
        <v/>
      </c>
      <c r="AV178" s="263" t="str">
        <f t="shared" si="59"/>
        <v/>
      </c>
      <c r="AW178" s="264" t="str">
        <f>IF(COUNTIF(AV$2:AV178,AV178)=1,AV178,"")</f>
        <v/>
      </c>
      <c r="AX178" s="263" t="str">
        <f t="shared" si="52"/>
        <v/>
      </c>
      <c r="AY178" s="263" t="str">
        <f t="shared" si="53"/>
        <v/>
      </c>
      <c r="AZ178" s="263" t="str">
        <f t="shared" si="54"/>
        <v/>
      </c>
      <c r="BA178" s="254" t="str">
        <f t="shared" si="60"/>
        <v/>
      </c>
      <c r="BB178" s="162"/>
      <c r="BC178" s="259" t="str">
        <f>+IF(BI178="","",MAX(BC$1:BC177)+1)</f>
        <v/>
      </c>
      <c r="BD178" s="241" t="str">
        <f>IF(CMS_Identification!B200="","",CMS_Identification!B200)</f>
        <v/>
      </c>
      <c r="BE178" s="241" t="str">
        <f>IF(CMS_Identification!C200="","",CMS_Identification!C200)</f>
        <v/>
      </c>
      <c r="BF178" s="241" t="str">
        <f>IF(CMS_Identification!E200="","",CMS_Identification!E200)</f>
        <v/>
      </c>
      <c r="BG178" s="241" t="str">
        <f>IF(Affected_Source!AL200="","",Affected_Source!AL200)</f>
        <v/>
      </c>
      <c r="BH178" s="241" t="str">
        <f t="shared" si="61"/>
        <v/>
      </c>
      <c r="BI178" s="244" t="str">
        <f>IF(COUNTIF(BH$2:BH178,BH178)=1,BH178,"")</f>
        <v/>
      </c>
      <c r="BJ178" s="241" t="str">
        <f t="shared" si="62"/>
        <v xml:space="preserve">  </v>
      </c>
      <c r="BK178" s="241" t="str">
        <f t="shared" si="63"/>
        <v/>
      </c>
      <c r="BL178" s="241" t="str">
        <f t="shared" si="64"/>
        <v/>
      </c>
      <c r="BM178" s="241" t="str">
        <f t="shared" si="65"/>
        <v/>
      </c>
    </row>
    <row r="179" spans="1:65" ht="16.5" x14ac:dyDescent="0.45">
      <c r="A179" s="255" t="str">
        <f>+IF(D179="","",MAX(A$1:A178)+1)</f>
        <v/>
      </c>
      <c r="B179" s="242" t="str">
        <f>IF(Affected_Source!C201="","",Affected_Source!C201)</f>
        <v/>
      </c>
      <c r="C179" s="245" t="str">
        <f t="shared" si="45"/>
        <v/>
      </c>
      <c r="D179" s="245" t="str">
        <f>IF(COUNTIF(B$2:B179,B179)=1,B179,"")</f>
        <v/>
      </c>
      <c r="E179" s="162" t="str">
        <f>IF(Affected_Source!D201="","",Affected_Source!D201)</f>
        <v/>
      </c>
      <c r="F179" s="162"/>
      <c r="G179" s="162"/>
      <c r="H179" s="162"/>
      <c r="I179" s="162"/>
      <c r="J179" s="162"/>
      <c r="K179" s="162"/>
      <c r="L179" s="162"/>
      <c r="M179" s="162"/>
      <c r="N179" s="162"/>
      <c r="O179" s="162"/>
      <c r="P179" s="162"/>
      <c r="Q179" s="162"/>
      <c r="R179" s="269"/>
      <c r="S179" s="162"/>
      <c r="T179" s="255" t="str">
        <f>+IF(Y179="","",MAX(T$1:T178)+1)</f>
        <v/>
      </c>
      <c r="U179" s="241" t="str">
        <f>IF(Affected_Source!B201="","",Affected_Source!B201)</f>
        <v/>
      </c>
      <c r="V179" s="241" t="str">
        <f>IF(Affected_Source!D201="","",Affected_Source!D201)</f>
        <v/>
      </c>
      <c r="W179" s="241" t="str">
        <f>IF(Affected_Source!E201="","",Affected_Source!E201)</f>
        <v/>
      </c>
      <c r="X179" s="241" t="str">
        <f t="shared" si="46"/>
        <v/>
      </c>
      <c r="Y179" s="244" t="str">
        <f>IF(COUNTIF(X$2:X179,X179)=1,X179,"")</f>
        <v/>
      </c>
      <c r="Z179" s="241" t="str">
        <f t="shared" si="55"/>
        <v xml:space="preserve"> </v>
      </c>
      <c r="AA179" s="255" t="str">
        <f t="shared" si="47"/>
        <v/>
      </c>
      <c r="AB179" s="255" t="str">
        <f t="shared" si="48"/>
        <v/>
      </c>
      <c r="AC179" s="241" t="str">
        <f t="shared" si="56"/>
        <v/>
      </c>
      <c r="AD179" s="248"/>
      <c r="AE179" s="257" t="str">
        <f>+IF(AJ179="","",MAX(AE$1:AE178)+1)</f>
        <v/>
      </c>
      <c r="AF179" s="257" t="str">
        <f>IF(CMS_Inoperative_OoC!B201="","",CMS_Inoperative_OoC!B201)</f>
        <v/>
      </c>
      <c r="AG179" s="257" t="str">
        <f>IF(CMS_Inoperative_OoC!C201="","",CMS_Inoperative_OoC!C201)</f>
        <v/>
      </c>
      <c r="AH179" s="257" t="str">
        <f>IF(CMS_Inoperative_OoC!D201="","",CMS_Inoperative_OoC!D201)</f>
        <v/>
      </c>
      <c r="AI179" s="257" t="str">
        <f t="shared" si="57"/>
        <v/>
      </c>
      <c r="AJ179" s="258" t="str">
        <f>IF(COUNTIF(AI$2:AI179,AI179)=1,AI179,"")</f>
        <v/>
      </c>
      <c r="AK179" s="257" t="str">
        <f t="shared" si="49"/>
        <v/>
      </c>
      <c r="AL179" s="257" t="str">
        <f t="shared" si="50"/>
        <v/>
      </c>
      <c r="AM179" s="257" t="str">
        <f t="shared" si="51"/>
        <v/>
      </c>
      <c r="AN179" s="251" t="str">
        <f t="shared" si="58"/>
        <v/>
      </c>
      <c r="AO179" s="162"/>
      <c r="AP179" s="162"/>
      <c r="AQ179" s="162"/>
      <c r="AR179" s="257" t="str">
        <f>+IF(AW179="","",MAX(AR$1:AR178)+1)</f>
        <v/>
      </c>
      <c r="AS179" s="257" t="str">
        <f>IF(Limit_Deviation_Detail!B201="","",Limit_Deviation_Detail!B201)</f>
        <v/>
      </c>
      <c r="AT179" s="257" t="str">
        <f>IF(Limit_Deviation_Detail!C201="","",Limit_Deviation_Detail!C201)</f>
        <v/>
      </c>
      <c r="AU179" s="252" t="str">
        <f>IF(Limit_Deviation_Detail!F201="","",Limit_Deviation_Detail!F201)</f>
        <v/>
      </c>
      <c r="AV179" s="257" t="str">
        <f t="shared" si="59"/>
        <v/>
      </c>
      <c r="AW179" s="258" t="str">
        <f>IF(COUNTIF(AV$2:AV179,AV179)=1,AV179,"")</f>
        <v/>
      </c>
      <c r="AX179" s="257" t="str">
        <f t="shared" si="52"/>
        <v/>
      </c>
      <c r="AY179" s="257" t="str">
        <f t="shared" si="53"/>
        <v/>
      </c>
      <c r="AZ179" s="257" t="str">
        <f t="shared" si="54"/>
        <v/>
      </c>
      <c r="BA179" s="254" t="str">
        <f t="shared" si="60"/>
        <v/>
      </c>
      <c r="BB179" s="162"/>
      <c r="BC179" s="255" t="str">
        <f>+IF(BI179="","",MAX(BC$1:BC178)+1)</f>
        <v/>
      </c>
      <c r="BD179" s="241" t="str">
        <f>IF(CMS_Identification!B201="","",CMS_Identification!B201)</f>
        <v/>
      </c>
      <c r="BE179" s="241" t="str">
        <f>IF(CMS_Identification!C201="","",CMS_Identification!C201)</f>
        <v/>
      </c>
      <c r="BF179" s="241" t="str">
        <f>IF(CMS_Identification!E201="","",CMS_Identification!E201)</f>
        <v/>
      </c>
      <c r="BG179" s="241" t="str">
        <f>IF(Affected_Source!AL201="","",Affected_Source!AL201)</f>
        <v/>
      </c>
      <c r="BH179" s="241" t="str">
        <f t="shared" si="61"/>
        <v/>
      </c>
      <c r="BI179" s="244" t="str">
        <f>IF(COUNTIF(BH$2:BH179,BH179)=1,BH179,"")</f>
        <v/>
      </c>
      <c r="BJ179" s="241" t="str">
        <f t="shared" si="62"/>
        <v xml:space="preserve">  </v>
      </c>
      <c r="BK179" s="241" t="str">
        <f t="shared" si="63"/>
        <v/>
      </c>
      <c r="BL179" s="241" t="str">
        <f t="shared" si="64"/>
        <v/>
      </c>
      <c r="BM179" s="241" t="str">
        <f t="shared" si="65"/>
        <v/>
      </c>
    </row>
    <row r="180" spans="1:65" ht="16.5" x14ac:dyDescent="0.45">
      <c r="A180" s="259" t="str">
        <f>+IF(D180="","",MAX(A$1:A179)+1)</f>
        <v/>
      </c>
      <c r="B180" s="242" t="str">
        <f>IF(Affected_Source!C202="","",Affected_Source!C202)</f>
        <v/>
      </c>
      <c r="C180" s="260" t="str">
        <f t="shared" si="45"/>
        <v/>
      </c>
      <c r="D180" s="260" t="str">
        <f>IF(COUNTIF(B$2:B180,B180)=1,B180,"")</f>
        <v/>
      </c>
      <c r="E180" s="162" t="str">
        <f>IF(Affected_Source!D202="","",Affected_Source!D202)</f>
        <v/>
      </c>
      <c r="F180" s="162"/>
      <c r="G180" s="162"/>
      <c r="H180" s="162"/>
      <c r="I180" s="162"/>
      <c r="J180" s="162"/>
      <c r="K180" s="162"/>
      <c r="L180" s="162"/>
      <c r="M180" s="162"/>
      <c r="N180" s="162"/>
      <c r="O180" s="162"/>
      <c r="P180" s="162"/>
      <c r="Q180" s="162"/>
      <c r="R180" s="269"/>
      <c r="S180" s="162"/>
      <c r="T180" s="259" t="str">
        <f>+IF(Y180="","",MAX(T$1:T179)+1)</f>
        <v/>
      </c>
      <c r="U180" s="241" t="str">
        <f>IF(Affected_Source!B202="","",Affected_Source!B202)</f>
        <v/>
      </c>
      <c r="V180" s="241" t="str">
        <f>IF(Affected_Source!D202="","",Affected_Source!D202)</f>
        <v/>
      </c>
      <c r="W180" s="241" t="str">
        <f>IF(Affected_Source!E202="","",Affected_Source!E202)</f>
        <v/>
      </c>
      <c r="X180" s="241" t="str">
        <f t="shared" si="46"/>
        <v/>
      </c>
      <c r="Y180" s="244" t="str">
        <f>IF(COUNTIF(X$2:X180,X180)=1,X180,"")</f>
        <v/>
      </c>
      <c r="Z180" s="241" t="str">
        <f t="shared" si="55"/>
        <v xml:space="preserve"> </v>
      </c>
      <c r="AA180" s="259" t="str">
        <f t="shared" si="47"/>
        <v/>
      </c>
      <c r="AB180" s="259" t="str">
        <f t="shared" si="48"/>
        <v/>
      </c>
      <c r="AC180" s="241" t="str">
        <f t="shared" si="56"/>
        <v/>
      </c>
      <c r="AD180" s="248"/>
      <c r="AE180" s="261" t="str">
        <f>+IF(AJ180="","",MAX(AE$1:AE179)+1)</f>
        <v/>
      </c>
      <c r="AF180" s="261" t="str">
        <f>IF(CMS_Inoperative_OoC!B202="","",CMS_Inoperative_OoC!B202)</f>
        <v/>
      </c>
      <c r="AG180" s="261" t="str">
        <f>IF(CMS_Inoperative_OoC!C202="","",CMS_Inoperative_OoC!C202)</f>
        <v/>
      </c>
      <c r="AH180" s="261" t="str">
        <f>IF(CMS_Inoperative_OoC!D202="","",CMS_Inoperative_OoC!D202)</f>
        <v/>
      </c>
      <c r="AI180" s="261" t="str">
        <f t="shared" si="57"/>
        <v/>
      </c>
      <c r="AJ180" s="262" t="str">
        <f>IF(COUNTIF(AI$2:AI180,AI180)=1,AI180,"")</f>
        <v/>
      </c>
      <c r="AK180" s="261" t="str">
        <f t="shared" si="49"/>
        <v/>
      </c>
      <c r="AL180" s="261" t="str">
        <f t="shared" si="50"/>
        <v/>
      </c>
      <c r="AM180" s="261" t="str">
        <f t="shared" si="51"/>
        <v/>
      </c>
      <c r="AN180" s="251" t="str">
        <f t="shared" si="58"/>
        <v/>
      </c>
      <c r="AO180" s="162"/>
      <c r="AP180" s="162"/>
      <c r="AQ180" s="162"/>
      <c r="AR180" s="263" t="str">
        <f>+IF(AW180="","",MAX(AR$1:AR179)+1)</f>
        <v/>
      </c>
      <c r="AS180" s="263" t="str">
        <f>IF(Limit_Deviation_Detail!B202="","",Limit_Deviation_Detail!B202)</f>
        <v/>
      </c>
      <c r="AT180" s="263" t="str">
        <f>IF(Limit_Deviation_Detail!C202="","",Limit_Deviation_Detail!C202)</f>
        <v/>
      </c>
      <c r="AU180" s="252" t="str">
        <f>IF(Limit_Deviation_Detail!F202="","",Limit_Deviation_Detail!F202)</f>
        <v/>
      </c>
      <c r="AV180" s="263" t="str">
        <f t="shared" si="59"/>
        <v/>
      </c>
      <c r="AW180" s="264" t="str">
        <f>IF(COUNTIF(AV$2:AV180,AV180)=1,AV180,"")</f>
        <v/>
      </c>
      <c r="AX180" s="263" t="str">
        <f t="shared" si="52"/>
        <v/>
      </c>
      <c r="AY180" s="263" t="str">
        <f t="shared" si="53"/>
        <v/>
      </c>
      <c r="AZ180" s="263" t="str">
        <f t="shared" si="54"/>
        <v/>
      </c>
      <c r="BA180" s="254" t="str">
        <f t="shared" si="60"/>
        <v/>
      </c>
      <c r="BB180" s="162"/>
      <c r="BC180" s="259" t="str">
        <f>+IF(BI180="","",MAX(BC$1:BC179)+1)</f>
        <v/>
      </c>
      <c r="BD180" s="241" t="str">
        <f>IF(CMS_Identification!B202="","",CMS_Identification!B202)</f>
        <v/>
      </c>
      <c r="BE180" s="241" t="str">
        <f>IF(CMS_Identification!C202="","",CMS_Identification!C202)</f>
        <v/>
      </c>
      <c r="BF180" s="241" t="str">
        <f>IF(CMS_Identification!E202="","",CMS_Identification!E202)</f>
        <v/>
      </c>
      <c r="BG180" s="241" t="str">
        <f>IF(Affected_Source!AL202="","",Affected_Source!AL202)</f>
        <v/>
      </c>
      <c r="BH180" s="241" t="str">
        <f t="shared" si="61"/>
        <v/>
      </c>
      <c r="BI180" s="244" t="str">
        <f>IF(COUNTIF(BH$2:BH180,BH180)=1,BH180,"")</f>
        <v/>
      </c>
      <c r="BJ180" s="241" t="str">
        <f t="shared" si="62"/>
        <v xml:space="preserve">  </v>
      </c>
      <c r="BK180" s="241" t="str">
        <f t="shared" si="63"/>
        <v/>
      </c>
      <c r="BL180" s="241" t="str">
        <f t="shared" si="64"/>
        <v/>
      </c>
      <c r="BM180" s="241" t="str">
        <f t="shared" si="65"/>
        <v/>
      </c>
    </row>
    <row r="181" spans="1:65" ht="16.5" x14ac:dyDescent="0.45">
      <c r="A181" s="255" t="str">
        <f>+IF(D181="","",MAX(A$1:A180)+1)</f>
        <v/>
      </c>
      <c r="B181" s="242" t="str">
        <f>IF(Affected_Source!C203="","",Affected_Source!C203)</f>
        <v/>
      </c>
      <c r="C181" s="245" t="str">
        <f t="shared" si="45"/>
        <v/>
      </c>
      <c r="D181" s="245" t="str">
        <f>IF(COUNTIF(B$2:B181,B181)=1,B181,"")</f>
        <v/>
      </c>
      <c r="E181" s="162" t="str">
        <f>IF(Affected_Source!D203="","",Affected_Source!D203)</f>
        <v/>
      </c>
      <c r="F181" s="162"/>
      <c r="G181" s="162"/>
      <c r="H181" s="162"/>
      <c r="I181" s="162"/>
      <c r="J181" s="162"/>
      <c r="K181" s="162"/>
      <c r="L181" s="162"/>
      <c r="M181" s="162"/>
      <c r="N181" s="162"/>
      <c r="O181" s="162"/>
      <c r="P181" s="162"/>
      <c r="Q181" s="162"/>
      <c r="R181" s="269"/>
      <c r="S181" s="162"/>
      <c r="T181" s="255" t="str">
        <f>+IF(Y181="","",MAX(T$1:T180)+1)</f>
        <v/>
      </c>
      <c r="U181" s="241" t="str">
        <f>IF(Affected_Source!B203="","",Affected_Source!B203)</f>
        <v/>
      </c>
      <c r="V181" s="241" t="str">
        <f>IF(Affected_Source!D203="","",Affected_Source!D203)</f>
        <v/>
      </c>
      <c r="W181" s="241" t="str">
        <f>IF(Affected_Source!E203="","",Affected_Source!E203)</f>
        <v/>
      </c>
      <c r="X181" s="241" t="str">
        <f t="shared" si="46"/>
        <v/>
      </c>
      <c r="Y181" s="244" t="str">
        <f>IF(COUNTIF(X$2:X181,X181)=1,X181,"")</f>
        <v/>
      </c>
      <c r="Z181" s="241" t="str">
        <f t="shared" si="55"/>
        <v xml:space="preserve"> </v>
      </c>
      <c r="AA181" s="255" t="str">
        <f t="shared" si="47"/>
        <v/>
      </c>
      <c r="AB181" s="255" t="str">
        <f t="shared" si="48"/>
        <v/>
      </c>
      <c r="AC181" s="241" t="str">
        <f t="shared" si="56"/>
        <v/>
      </c>
      <c r="AD181" s="248"/>
      <c r="AE181" s="257" t="str">
        <f>+IF(AJ181="","",MAX(AE$1:AE180)+1)</f>
        <v/>
      </c>
      <c r="AF181" s="257" t="str">
        <f>IF(CMS_Inoperative_OoC!B203="","",CMS_Inoperative_OoC!B203)</f>
        <v/>
      </c>
      <c r="AG181" s="257" t="str">
        <f>IF(CMS_Inoperative_OoC!C203="","",CMS_Inoperative_OoC!C203)</f>
        <v/>
      </c>
      <c r="AH181" s="257" t="str">
        <f>IF(CMS_Inoperative_OoC!D203="","",CMS_Inoperative_OoC!D203)</f>
        <v/>
      </c>
      <c r="AI181" s="257" t="str">
        <f t="shared" si="57"/>
        <v/>
      </c>
      <c r="AJ181" s="258" t="str">
        <f>IF(COUNTIF(AI$2:AI181,AI181)=1,AI181,"")</f>
        <v/>
      </c>
      <c r="AK181" s="257" t="str">
        <f t="shared" si="49"/>
        <v/>
      </c>
      <c r="AL181" s="257" t="str">
        <f t="shared" si="50"/>
        <v/>
      </c>
      <c r="AM181" s="257" t="str">
        <f t="shared" si="51"/>
        <v/>
      </c>
      <c r="AN181" s="251" t="str">
        <f t="shared" si="58"/>
        <v/>
      </c>
      <c r="AO181" s="162"/>
      <c r="AP181" s="162"/>
      <c r="AQ181" s="162"/>
      <c r="AR181" s="257" t="str">
        <f>+IF(AW181="","",MAX(AR$1:AR180)+1)</f>
        <v/>
      </c>
      <c r="AS181" s="257" t="str">
        <f>IF(Limit_Deviation_Detail!B203="","",Limit_Deviation_Detail!B203)</f>
        <v/>
      </c>
      <c r="AT181" s="257" t="str">
        <f>IF(Limit_Deviation_Detail!C203="","",Limit_Deviation_Detail!C203)</f>
        <v/>
      </c>
      <c r="AU181" s="252" t="str">
        <f>IF(Limit_Deviation_Detail!F203="","",Limit_Deviation_Detail!F203)</f>
        <v/>
      </c>
      <c r="AV181" s="257" t="str">
        <f t="shared" si="59"/>
        <v/>
      </c>
      <c r="AW181" s="258" t="str">
        <f>IF(COUNTIF(AV$2:AV181,AV181)=1,AV181,"")</f>
        <v/>
      </c>
      <c r="AX181" s="257" t="str">
        <f t="shared" si="52"/>
        <v/>
      </c>
      <c r="AY181" s="257" t="str">
        <f t="shared" si="53"/>
        <v/>
      </c>
      <c r="AZ181" s="257" t="str">
        <f t="shared" si="54"/>
        <v/>
      </c>
      <c r="BA181" s="254" t="str">
        <f t="shared" si="60"/>
        <v/>
      </c>
      <c r="BB181" s="162"/>
      <c r="BC181" s="255" t="str">
        <f>+IF(BI181="","",MAX(BC$1:BC180)+1)</f>
        <v/>
      </c>
      <c r="BD181" s="241" t="str">
        <f>IF(CMS_Identification!B203="","",CMS_Identification!B203)</f>
        <v/>
      </c>
      <c r="BE181" s="241" t="str">
        <f>IF(CMS_Identification!C203="","",CMS_Identification!C203)</f>
        <v/>
      </c>
      <c r="BF181" s="241" t="str">
        <f>IF(CMS_Identification!E203="","",CMS_Identification!E203)</f>
        <v/>
      </c>
      <c r="BG181" s="241" t="str">
        <f>IF(Affected_Source!AL203="","",Affected_Source!AL203)</f>
        <v/>
      </c>
      <c r="BH181" s="241" t="str">
        <f t="shared" si="61"/>
        <v/>
      </c>
      <c r="BI181" s="244" t="str">
        <f>IF(COUNTIF(BH$2:BH181,BH181)=1,BH181,"")</f>
        <v/>
      </c>
      <c r="BJ181" s="241" t="str">
        <f t="shared" si="62"/>
        <v xml:space="preserve">  </v>
      </c>
      <c r="BK181" s="241" t="str">
        <f t="shared" si="63"/>
        <v/>
      </c>
      <c r="BL181" s="241" t="str">
        <f t="shared" si="64"/>
        <v/>
      </c>
      <c r="BM181" s="241" t="str">
        <f t="shared" si="65"/>
        <v/>
      </c>
    </row>
    <row r="182" spans="1:65" ht="16.5" x14ac:dyDescent="0.45">
      <c r="A182" s="259" t="str">
        <f>+IF(D182="","",MAX(A$1:A181)+1)</f>
        <v/>
      </c>
      <c r="B182" s="242" t="str">
        <f>IF(Affected_Source!C204="","",Affected_Source!C204)</f>
        <v/>
      </c>
      <c r="C182" s="260" t="str">
        <f t="shared" si="45"/>
        <v/>
      </c>
      <c r="D182" s="260" t="str">
        <f>IF(COUNTIF(B$2:B182,B182)=1,B182,"")</f>
        <v/>
      </c>
      <c r="E182" s="162" t="str">
        <f>IF(Affected_Source!D204="","",Affected_Source!D204)</f>
        <v/>
      </c>
      <c r="F182" s="162"/>
      <c r="G182" s="162"/>
      <c r="H182" s="162"/>
      <c r="I182" s="162"/>
      <c r="J182" s="162"/>
      <c r="K182" s="162"/>
      <c r="L182" s="162"/>
      <c r="M182" s="162"/>
      <c r="N182" s="162"/>
      <c r="O182" s="162"/>
      <c r="P182" s="162"/>
      <c r="Q182" s="162"/>
      <c r="R182" s="269"/>
      <c r="S182" s="162"/>
      <c r="T182" s="259" t="str">
        <f>+IF(Y182="","",MAX(T$1:T181)+1)</f>
        <v/>
      </c>
      <c r="U182" s="241" t="str">
        <f>IF(Affected_Source!B204="","",Affected_Source!B204)</f>
        <v/>
      </c>
      <c r="V182" s="241" t="str">
        <f>IF(Affected_Source!D204="","",Affected_Source!D204)</f>
        <v/>
      </c>
      <c r="W182" s="241" t="str">
        <f>IF(Affected_Source!E204="","",Affected_Source!E204)</f>
        <v/>
      </c>
      <c r="X182" s="241" t="str">
        <f t="shared" si="46"/>
        <v/>
      </c>
      <c r="Y182" s="244" t="str">
        <f>IF(COUNTIF(X$2:X182,X182)=1,X182,"")</f>
        <v/>
      </c>
      <c r="Z182" s="241" t="str">
        <f t="shared" si="55"/>
        <v xml:space="preserve"> </v>
      </c>
      <c r="AA182" s="259" t="str">
        <f t="shared" si="47"/>
        <v/>
      </c>
      <c r="AB182" s="259" t="str">
        <f t="shared" si="48"/>
        <v/>
      </c>
      <c r="AC182" s="241" t="str">
        <f t="shared" si="56"/>
        <v/>
      </c>
      <c r="AD182" s="248"/>
      <c r="AE182" s="261" t="str">
        <f>+IF(AJ182="","",MAX(AE$1:AE181)+1)</f>
        <v/>
      </c>
      <c r="AF182" s="261" t="str">
        <f>IF(CMS_Inoperative_OoC!B204="","",CMS_Inoperative_OoC!B204)</f>
        <v/>
      </c>
      <c r="AG182" s="261" t="str">
        <f>IF(CMS_Inoperative_OoC!C204="","",CMS_Inoperative_OoC!C204)</f>
        <v/>
      </c>
      <c r="AH182" s="261" t="str">
        <f>IF(CMS_Inoperative_OoC!D204="","",CMS_Inoperative_OoC!D204)</f>
        <v/>
      </c>
      <c r="AI182" s="261" t="str">
        <f t="shared" si="57"/>
        <v/>
      </c>
      <c r="AJ182" s="262" t="str">
        <f>IF(COUNTIF(AI$2:AI182,AI182)=1,AI182,"")</f>
        <v/>
      </c>
      <c r="AK182" s="261" t="str">
        <f t="shared" si="49"/>
        <v/>
      </c>
      <c r="AL182" s="261" t="str">
        <f t="shared" si="50"/>
        <v/>
      </c>
      <c r="AM182" s="261" t="str">
        <f t="shared" si="51"/>
        <v/>
      </c>
      <c r="AN182" s="251" t="str">
        <f t="shared" si="58"/>
        <v/>
      </c>
      <c r="AO182" s="162"/>
      <c r="AP182" s="162"/>
      <c r="AQ182" s="162"/>
      <c r="AR182" s="263" t="str">
        <f>+IF(AW182="","",MAX(AR$1:AR181)+1)</f>
        <v/>
      </c>
      <c r="AS182" s="263" t="str">
        <f>IF(Limit_Deviation_Detail!B204="","",Limit_Deviation_Detail!B204)</f>
        <v/>
      </c>
      <c r="AT182" s="263" t="str">
        <f>IF(Limit_Deviation_Detail!C204="","",Limit_Deviation_Detail!C204)</f>
        <v/>
      </c>
      <c r="AU182" s="252" t="str">
        <f>IF(Limit_Deviation_Detail!F204="","",Limit_Deviation_Detail!F204)</f>
        <v/>
      </c>
      <c r="AV182" s="263" t="str">
        <f t="shared" si="59"/>
        <v/>
      </c>
      <c r="AW182" s="264" t="str">
        <f>IF(COUNTIF(AV$2:AV182,AV182)=1,AV182,"")</f>
        <v/>
      </c>
      <c r="AX182" s="263" t="str">
        <f t="shared" si="52"/>
        <v/>
      </c>
      <c r="AY182" s="263" t="str">
        <f t="shared" si="53"/>
        <v/>
      </c>
      <c r="AZ182" s="263" t="str">
        <f t="shared" si="54"/>
        <v/>
      </c>
      <c r="BA182" s="254" t="str">
        <f t="shared" si="60"/>
        <v/>
      </c>
      <c r="BB182" s="162"/>
      <c r="BC182" s="259" t="str">
        <f>+IF(BI182="","",MAX(BC$1:BC181)+1)</f>
        <v/>
      </c>
      <c r="BD182" s="241" t="str">
        <f>IF(CMS_Identification!B204="","",CMS_Identification!B204)</f>
        <v/>
      </c>
      <c r="BE182" s="241" t="str">
        <f>IF(CMS_Identification!C204="","",CMS_Identification!C204)</f>
        <v/>
      </c>
      <c r="BF182" s="241" t="str">
        <f>IF(CMS_Identification!E204="","",CMS_Identification!E204)</f>
        <v/>
      </c>
      <c r="BG182" s="241" t="str">
        <f>IF(Affected_Source!AL204="","",Affected_Source!AL204)</f>
        <v/>
      </c>
      <c r="BH182" s="241" t="str">
        <f t="shared" si="61"/>
        <v/>
      </c>
      <c r="BI182" s="244" t="str">
        <f>IF(COUNTIF(BH$2:BH182,BH182)=1,BH182,"")</f>
        <v/>
      </c>
      <c r="BJ182" s="241" t="str">
        <f t="shared" si="62"/>
        <v xml:space="preserve">  </v>
      </c>
      <c r="BK182" s="241" t="str">
        <f t="shared" si="63"/>
        <v/>
      </c>
      <c r="BL182" s="241" t="str">
        <f t="shared" si="64"/>
        <v/>
      </c>
      <c r="BM182" s="241" t="str">
        <f t="shared" si="65"/>
        <v/>
      </c>
    </row>
    <row r="183" spans="1:65" ht="16.5" x14ac:dyDescent="0.45">
      <c r="A183" s="255" t="str">
        <f>+IF(D183="","",MAX(A$1:A182)+1)</f>
        <v/>
      </c>
      <c r="B183" s="242" t="str">
        <f>IF(Affected_Source!C205="","",Affected_Source!C205)</f>
        <v/>
      </c>
      <c r="C183" s="245" t="str">
        <f t="shared" si="45"/>
        <v/>
      </c>
      <c r="D183" s="245" t="str">
        <f>IF(COUNTIF(B$2:B183,B183)=1,B183,"")</f>
        <v/>
      </c>
      <c r="E183" s="162" t="str">
        <f>IF(Affected_Source!D205="","",Affected_Source!D205)</f>
        <v/>
      </c>
      <c r="F183" s="162"/>
      <c r="G183" s="162"/>
      <c r="H183" s="162"/>
      <c r="I183" s="162"/>
      <c r="J183" s="162"/>
      <c r="K183" s="162"/>
      <c r="L183" s="162"/>
      <c r="M183" s="162"/>
      <c r="N183" s="162"/>
      <c r="O183" s="162"/>
      <c r="P183" s="162"/>
      <c r="Q183" s="162"/>
      <c r="R183" s="269"/>
      <c r="S183" s="162"/>
      <c r="T183" s="255" t="str">
        <f>+IF(Y183="","",MAX(T$1:T182)+1)</f>
        <v/>
      </c>
      <c r="U183" s="241" t="str">
        <f>IF(Affected_Source!B205="","",Affected_Source!B205)</f>
        <v/>
      </c>
      <c r="V183" s="241" t="str">
        <f>IF(Affected_Source!D205="","",Affected_Source!D205)</f>
        <v/>
      </c>
      <c r="W183" s="241" t="str">
        <f>IF(Affected_Source!E205="","",Affected_Source!E205)</f>
        <v/>
      </c>
      <c r="X183" s="241" t="str">
        <f t="shared" si="46"/>
        <v/>
      </c>
      <c r="Y183" s="244" t="str">
        <f>IF(COUNTIF(X$2:X183,X183)=1,X183,"")</f>
        <v/>
      </c>
      <c r="Z183" s="241" t="str">
        <f t="shared" si="55"/>
        <v xml:space="preserve"> </v>
      </c>
      <c r="AA183" s="255" t="str">
        <f t="shared" si="47"/>
        <v/>
      </c>
      <c r="AB183" s="255" t="str">
        <f t="shared" si="48"/>
        <v/>
      </c>
      <c r="AC183" s="241" t="str">
        <f t="shared" si="56"/>
        <v/>
      </c>
      <c r="AD183" s="248"/>
      <c r="AE183" s="257" t="str">
        <f>+IF(AJ183="","",MAX(AE$1:AE182)+1)</f>
        <v/>
      </c>
      <c r="AF183" s="257" t="str">
        <f>IF(CMS_Inoperative_OoC!B205="","",CMS_Inoperative_OoC!B205)</f>
        <v/>
      </c>
      <c r="AG183" s="257" t="str">
        <f>IF(CMS_Inoperative_OoC!C205="","",CMS_Inoperative_OoC!C205)</f>
        <v/>
      </c>
      <c r="AH183" s="257" t="str">
        <f>IF(CMS_Inoperative_OoC!D205="","",CMS_Inoperative_OoC!D205)</f>
        <v/>
      </c>
      <c r="AI183" s="257" t="str">
        <f t="shared" si="57"/>
        <v/>
      </c>
      <c r="AJ183" s="258" t="str">
        <f>IF(COUNTIF(AI$2:AI183,AI183)=1,AI183,"")</f>
        <v/>
      </c>
      <c r="AK183" s="257" t="str">
        <f t="shared" si="49"/>
        <v/>
      </c>
      <c r="AL183" s="257" t="str">
        <f t="shared" si="50"/>
        <v/>
      </c>
      <c r="AM183" s="257" t="str">
        <f t="shared" si="51"/>
        <v/>
      </c>
      <c r="AN183" s="251" t="str">
        <f t="shared" si="58"/>
        <v/>
      </c>
      <c r="AO183" s="162"/>
      <c r="AP183" s="162"/>
      <c r="AQ183" s="162"/>
      <c r="AR183" s="257" t="str">
        <f>+IF(AW183="","",MAX(AR$1:AR182)+1)</f>
        <v/>
      </c>
      <c r="AS183" s="257" t="str">
        <f>IF(Limit_Deviation_Detail!B205="","",Limit_Deviation_Detail!B205)</f>
        <v/>
      </c>
      <c r="AT183" s="257" t="str">
        <f>IF(Limit_Deviation_Detail!C205="","",Limit_Deviation_Detail!C205)</f>
        <v/>
      </c>
      <c r="AU183" s="252" t="str">
        <f>IF(Limit_Deviation_Detail!F205="","",Limit_Deviation_Detail!F205)</f>
        <v/>
      </c>
      <c r="AV183" s="257" t="str">
        <f t="shared" si="59"/>
        <v/>
      </c>
      <c r="AW183" s="258" t="str">
        <f>IF(COUNTIF(AV$2:AV183,AV183)=1,AV183,"")</f>
        <v/>
      </c>
      <c r="AX183" s="257" t="str">
        <f t="shared" si="52"/>
        <v/>
      </c>
      <c r="AY183" s="257" t="str">
        <f t="shared" si="53"/>
        <v/>
      </c>
      <c r="AZ183" s="257" t="str">
        <f t="shared" si="54"/>
        <v/>
      </c>
      <c r="BA183" s="254" t="str">
        <f t="shared" si="60"/>
        <v/>
      </c>
      <c r="BB183" s="162"/>
      <c r="BC183" s="255" t="str">
        <f>+IF(BI183="","",MAX(BC$1:BC182)+1)</f>
        <v/>
      </c>
      <c r="BD183" s="241" t="str">
        <f>IF(CMS_Identification!B205="","",CMS_Identification!B205)</f>
        <v/>
      </c>
      <c r="BE183" s="241" t="str">
        <f>IF(CMS_Identification!C205="","",CMS_Identification!C205)</f>
        <v/>
      </c>
      <c r="BF183" s="241" t="str">
        <f>IF(CMS_Identification!E205="","",CMS_Identification!E205)</f>
        <v/>
      </c>
      <c r="BG183" s="241" t="str">
        <f>IF(Affected_Source!AL205="","",Affected_Source!AL205)</f>
        <v/>
      </c>
      <c r="BH183" s="241" t="str">
        <f t="shared" si="61"/>
        <v/>
      </c>
      <c r="BI183" s="244" t="str">
        <f>IF(COUNTIF(BH$2:BH183,BH183)=1,BH183,"")</f>
        <v/>
      </c>
      <c r="BJ183" s="241" t="str">
        <f t="shared" si="62"/>
        <v xml:space="preserve">  </v>
      </c>
      <c r="BK183" s="241" t="str">
        <f t="shared" si="63"/>
        <v/>
      </c>
      <c r="BL183" s="241" t="str">
        <f t="shared" si="64"/>
        <v/>
      </c>
      <c r="BM183" s="241" t="str">
        <f t="shared" si="65"/>
        <v/>
      </c>
    </row>
    <row r="184" spans="1:65" ht="16.5" x14ac:dyDescent="0.45">
      <c r="A184" s="259" t="str">
        <f>+IF(D184="","",MAX(A$1:A183)+1)</f>
        <v/>
      </c>
      <c r="B184" s="242" t="str">
        <f>IF(Affected_Source!C206="","",Affected_Source!C206)</f>
        <v/>
      </c>
      <c r="C184" s="260" t="str">
        <f t="shared" si="45"/>
        <v/>
      </c>
      <c r="D184" s="260" t="str">
        <f>IF(COUNTIF(B$2:B184,B184)=1,B184,"")</f>
        <v/>
      </c>
      <c r="E184" s="162" t="str">
        <f>IF(Affected_Source!D206="","",Affected_Source!D206)</f>
        <v/>
      </c>
      <c r="F184" s="162"/>
      <c r="G184" s="162"/>
      <c r="H184" s="162"/>
      <c r="I184" s="162"/>
      <c r="J184" s="162"/>
      <c r="K184" s="162"/>
      <c r="L184" s="162"/>
      <c r="M184" s="162"/>
      <c r="N184" s="162"/>
      <c r="O184" s="162"/>
      <c r="P184" s="162"/>
      <c r="Q184" s="162"/>
      <c r="R184" s="269"/>
      <c r="S184" s="162"/>
      <c r="T184" s="259" t="str">
        <f>+IF(Y184="","",MAX(T$1:T183)+1)</f>
        <v/>
      </c>
      <c r="U184" s="241" t="str">
        <f>IF(Affected_Source!B206="","",Affected_Source!B206)</f>
        <v/>
      </c>
      <c r="V184" s="241" t="str">
        <f>IF(Affected_Source!D206="","",Affected_Source!D206)</f>
        <v/>
      </c>
      <c r="W184" s="241" t="str">
        <f>IF(Affected_Source!E206="","",Affected_Source!E206)</f>
        <v/>
      </c>
      <c r="X184" s="241" t="str">
        <f t="shared" si="46"/>
        <v/>
      </c>
      <c r="Y184" s="244" t="str">
        <f>IF(COUNTIF(X$2:X184,X184)=1,X184,"")</f>
        <v/>
      </c>
      <c r="Z184" s="241" t="str">
        <f t="shared" si="55"/>
        <v xml:space="preserve"> </v>
      </c>
      <c r="AA184" s="259" t="str">
        <f t="shared" si="47"/>
        <v/>
      </c>
      <c r="AB184" s="259" t="str">
        <f t="shared" si="48"/>
        <v/>
      </c>
      <c r="AC184" s="241" t="str">
        <f t="shared" si="56"/>
        <v/>
      </c>
      <c r="AD184" s="248"/>
      <c r="AE184" s="261" t="str">
        <f>+IF(AJ184="","",MAX(AE$1:AE183)+1)</f>
        <v/>
      </c>
      <c r="AF184" s="261" t="str">
        <f>IF(CMS_Inoperative_OoC!B206="","",CMS_Inoperative_OoC!B206)</f>
        <v/>
      </c>
      <c r="AG184" s="261" t="str">
        <f>IF(CMS_Inoperative_OoC!C206="","",CMS_Inoperative_OoC!C206)</f>
        <v/>
      </c>
      <c r="AH184" s="261" t="str">
        <f>IF(CMS_Inoperative_OoC!D206="","",CMS_Inoperative_OoC!D206)</f>
        <v/>
      </c>
      <c r="AI184" s="261" t="str">
        <f t="shared" si="57"/>
        <v/>
      </c>
      <c r="AJ184" s="262" t="str">
        <f>IF(COUNTIF(AI$2:AI184,AI184)=1,AI184,"")</f>
        <v/>
      </c>
      <c r="AK184" s="261" t="str">
        <f t="shared" si="49"/>
        <v/>
      </c>
      <c r="AL184" s="261" t="str">
        <f t="shared" si="50"/>
        <v/>
      </c>
      <c r="AM184" s="261" t="str">
        <f t="shared" si="51"/>
        <v/>
      </c>
      <c r="AN184" s="251" t="str">
        <f t="shared" si="58"/>
        <v/>
      </c>
      <c r="AO184" s="162"/>
      <c r="AP184" s="162"/>
      <c r="AQ184" s="162"/>
      <c r="AR184" s="263" t="str">
        <f>+IF(AW184="","",MAX(AR$1:AR183)+1)</f>
        <v/>
      </c>
      <c r="AS184" s="263" t="str">
        <f>IF(Limit_Deviation_Detail!B206="","",Limit_Deviation_Detail!B206)</f>
        <v/>
      </c>
      <c r="AT184" s="263" t="str">
        <f>IF(Limit_Deviation_Detail!C206="","",Limit_Deviation_Detail!C206)</f>
        <v/>
      </c>
      <c r="AU184" s="252" t="str">
        <f>IF(Limit_Deviation_Detail!F206="","",Limit_Deviation_Detail!F206)</f>
        <v/>
      </c>
      <c r="AV184" s="263" t="str">
        <f t="shared" si="59"/>
        <v/>
      </c>
      <c r="AW184" s="264" t="str">
        <f>IF(COUNTIF(AV$2:AV184,AV184)=1,AV184,"")</f>
        <v/>
      </c>
      <c r="AX184" s="263" t="str">
        <f t="shared" si="52"/>
        <v/>
      </c>
      <c r="AY184" s="263" t="str">
        <f t="shared" si="53"/>
        <v/>
      </c>
      <c r="AZ184" s="263" t="str">
        <f t="shared" si="54"/>
        <v/>
      </c>
      <c r="BA184" s="254" t="str">
        <f t="shared" si="60"/>
        <v/>
      </c>
      <c r="BB184" s="162"/>
      <c r="BC184" s="259" t="str">
        <f>+IF(BI184="","",MAX(BC$1:BC183)+1)</f>
        <v/>
      </c>
      <c r="BD184" s="241" t="str">
        <f>IF(CMS_Identification!B206="","",CMS_Identification!B206)</f>
        <v/>
      </c>
      <c r="BE184" s="241" t="str">
        <f>IF(CMS_Identification!C206="","",CMS_Identification!C206)</f>
        <v/>
      </c>
      <c r="BF184" s="241" t="str">
        <f>IF(CMS_Identification!E206="","",CMS_Identification!E206)</f>
        <v/>
      </c>
      <c r="BG184" s="241" t="str">
        <f>IF(Affected_Source!AL206="","",Affected_Source!AL206)</f>
        <v/>
      </c>
      <c r="BH184" s="241" t="str">
        <f t="shared" si="61"/>
        <v/>
      </c>
      <c r="BI184" s="244" t="str">
        <f>IF(COUNTIF(BH$2:BH184,BH184)=1,BH184,"")</f>
        <v/>
      </c>
      <c r="BJ184" s="241" t="str">
        <f t="shared" si="62"/>
        <v xml:space="preserve">  </v>
      </c>
      <c r="BK184" s="241" t="str">
        <f t="shared" si="63"/>
        <v/>
      </c>
      <c r="BL184" s="241" t="str">
        <f t="shared" si="64"/>
        <v/>
      </c>
      <c r="BM184" s="241" t="str">
        <f t="shared" si="65"/>
        <v/>
      </c>
    </row>
    <row r="185" spans="1:65" ht="16.5" x14ac:dyDescent="0.45">
      <c r="A185" s="255" t="str">
        <f>+IF(D185="","",MAX(A$1:A184)+1)</f>
        <v/>
      </c>
      <c r="B185" s="242" t="str">
        <f>IF(Affected_Source!C207="","",Affected_Source!C207)</f>
        <v/>
      </c>
      <c r="C185" s="245" t="str">
        <f t="shared" si="45"/>
        <v/>
      </c>
      <c r="D185" s="245" t="str">
        <f>IF(COUNTIF(B$2:B185,B185)=1,B185,"")</f>
        <v/>
      </c>
      <c r="E185" s="162" t="str">
        <f>IF(Affected_Source!D207="","",Affected_Source!D207)</f>
        <v/>
      </c>
      <c r="F185" s="162"/>
      <c r="G185" s="162"/>
      <c r="H185" s="162"/>
      <c r="I185" s="162"/>
      <c r="J185" s="162"/>
      <c r="K185" s="162"/>
      <c r="L185" s="162"/>
      <c r="M185" s="162"/>
      <c r="N185" s="162"/>
      <c r="O185" s="162"/>
      <c r="P185" s="162"/>
      <c r="Q185" s="162"/>
      <c r="R185" s="269"/>
      <c r="S185" s="162"/>
      <c r="T185" s="255" t="str">
        <f>+IF(Y185="","",MAX(T$1:T184)+1)</f>
        <v/>
      </c>
      <c r="U185" s="241" t="str">
        <f>IF(Affected_Source!B207="","",Affected_Source!B207)</f>
        <v/>
      </c>
      <c r="V185" s="241" t="str">
        <f>IF(Affected_Source!D207="","",Affected_Source!D207)</f>
        <v/>
      </c>
      <c r="W185" s="241" t="str">
        <f>IF(Affected_Source!E207="","",Affected_Source!E207)</f>
        <v/>
      </c>
      <c r="X185" s="241" t="str">
        <f t="shared" si="46"/>
        <v/>
      </c>
      <c r="Y185" s="244" t="str">
        <f>IF(COUNTIF(X$2:X185,X185)=1,X185,"")</f>
        <v/>
      </c>
      <c r="Z185" s="241" t="str">
        <f t="shared" si="55"/>
        <v xml:space="preserve"> </v>
      </c>
      <c r="AA185" s="255" t="str">
        <f t="shared" si="47"/>
        <v/>
      </c>
      <c r="AB185" s="255" t="str">
        <f t="shared" si="48"/>
        <v/>
      </c>
      <c r="AC185" s="241" t="str">
        <f t="shared" si="56"/>
        <v/>
      </c>
      <c r="AD185" s="248"/>
      <c r="AE185" s="257" t="str">
        <f>+IF(AJ185="","",MAX(AE$1:AE184)+1)</f>
        <v/>
      </c>
      <c r="AF185" s="257" t="str">
        <f>IF(CMS_Inoperative_OoC!B207="","",CMS_Inoperative_OoC!B207)</f>
        <v/>
      </c>
      <c r="AG185" s="257" t="str">
        <f>IF(CMS_Inoperative_OoC!C207="","",CMS_Inoperative_OoC!C207)</f>
        <v/>
      </c>
      <c r="AH185" s="257" t="str">
        <f>IF(CMS_Inoperative_OoC!D207="","",CMS_Inoperative_OoC!D207)</f>
        <v/>
      </c>
      <c r="AI185" s="257" t="str">
        <f t="shared" si="57"/>
        <v/>
      </c>
      <c r="AJ185" s="258" t="str">
        <f>IF(COUNTIF(AI$2:AI185,AI185)=1,AI185,"")</f>
        <v/>
      </c>
      <c r="AK185" s="257" t="str">
        <f t="shared" si="49"/>
        <v/>
      </c>
      <c r="AL185" s="257" t="str">
        <f t="shared" si="50"/>
        <v/>
      </c>
      <c r="AM185" s="257" t="str">
        <f t="shared" si="51"/>
        <v/>
      </c>
      <c r="AN185" s="251" t="str">
        <f t="shared" si="58"/>
        <v/>
      </c>
      <c r="AO185" s="162"/>
      <c r="AP185" s="162"/>
      <c r="AQ185" s="162"/>
      <c r="AR185" s="257" t="str">
        <f>+IF(AW185="","",MAX(AR$1:AR184)+1)</f>
        <v/>
      </c>
      <c r="AS185" s="257" t="str">
        <f>IF(Limit_Deviation_Detail!B207="","",Limit_Deviation_Detail!B207)</f>
        <v/>
      </c>
      <c r="AT185" s="257" t="str">
        <f>IF(Limit_Deviation_Detail!C207="","",Limit_Deviation_Detail!C207)</f>
        <v/>
      </c>
      <c r="AU185" s="252" t="str">
        <f>IF(Limit_Deviation_Detail!F207="","",Limit_Deviation_Detail!F207)</f>
        <v/>
      </c>
      <c r="AV185" s="257" t="str">
        <f t="shared" si="59"/>
        <v/>
      </c>
      <c r="AW185" s="258" t="str">
        <f>IF(COUNTIF(AV$2:AV185,AV185)=1,AV185,"")</f>
        <v/>
      </c>
      <c r="AX185" s="257" t="str">
        <f t="shared" si="52"/>
        <v/>
      </c>
      <c r="AY185" s="257" t="str">
        <f t="shared" si="53"/>
        <v/>
      </c>
      <c r="AZ185" s="257" t="str">
        <f t="shared" si="54"/>
        <v/>
      </c>
      <c r="BA185" s="254" t="str">
        <f t="shared" si="60"/>
        <v/>
      </c>
      <c r="BB185" s="162"/>
      <c r="BC185" s="255" t="str">
        <f>+IF(BI185="","",MAX(BC$1:BC184)+1)</f>
        <v/>
      </c>
      <c r="BD185" s="241" t="str">
        <f>IF(CMS_Identification!B207="","",CMS_Identification!B207)</f>
        <v/>
      </c>
      <c r="BE185" s="241" t="str">
        <f>IF(CMS_Identification!C207="","",CMS_Identification!C207)</f>
        <v/>
      </c>
      <c r="BF185" s="241" t="str">
        <f>IF(CMS_Identification!E207="","",CMS_Identification!E207)</f>
        <v/>
      </c>
      <c r="BG185" s="241" t="str">
        <f>IF(Affected_Source!AL207="","",Affected_Source!AL207)</f>
        <v/>
      </c>
      <c r="BH185" s="241" t="str">
        <f t="shared" si="61"/>
        <v/>
      </c>
      <c r="BI185" s="244" t="str">
        <f>IF(COUNTIF(BH$2:BH185,BH185)=1,BH185,"")</f>
        <v/>
      </c>
      <c r="BJ185" s="241" t="str">
        <f t="shared" si="62"/>
        <v xml:space="preserve">  </v>
      </c>
      <c r="BK185" s="241" t="str">
        <f t="shared" si="63"/>
        <v/>
      </c>
      <c r="BL185" s="241" t="str">
        <f t="shared" si="64"/>
        <v/>
      </c>
      <c r="BM185" s="241" t="str">
        <f t="shared" si="65"/>
        <v/>
      </c>
    </row>
    <row r="186" spans="1:65" ht="16.5" x14ac:dyDescent="0.45">
      <c r="A186" s="259" t="str">
        <f>+IF(D186="","",MAX(A$1:A185)+1)</f>
        <v/>
      </c>
      <c r="B186" s="242" t="str">
        <f>IF(Affected_Source!C208="","",Affected_Source!C208)</f>
        <v/>
      </c>
      <c r="C186" s="260" t="str">
        <f t="shared" si="45"/>
        <v/>
      </c>
      <c r="D186" s="260" t="str">
        <f>IF(COUNTIF(B$2:B186,B186)=1,B186,"")</f>
        <v/>
      </c>
      <c r="E186" s="162" t="str">
        <f>IF(Affected_Source!D208="","",Affected_Source!D208)</f>
        <v/>
      </c>
      <c r="F186" s="162"/>
      <c r="G186" s="162"/>
      <c r="H186" s="162"/>
      <c r="I186" s="162"/>
      <c r="J186" s="162"/>
      <c r="K186" s="162"/>
      <c r="L186" s="162"/>
      <c r="M186" s="162"/>
      <c r="N186" s="162"/>
      <c r="O186" s="162"/>
      <c r="P186" s="162"/>
      <c r="Q186" s="162"/>
      <c r="R186" s="269"/>
      <c r="S186" s="162"/>
      <c r="T186" s="259" t="str">
        <f>+IF(Y186="","",MAX(T$1:T185)+1)</f>
        <v/>
      </c>
      <c r="U186" s="241" t="str">
        <f>IF(Affected_Source!B208="","",Affected_Source!B208)</f>
        <v/>
      </c>
      <c r="V186" s="241" t="str">
        <f>IF(Affected_Source!D208="","",Affected_Source!D208)</f>
        <v/>
      </c>
      <c r="W186" s="241" t="str">
        <f>IF(Affected_Source!E208="","",Affected_Source!E208)</f>
        <v/>
      </c>
      <c r="X186" s="241" t="str">
        <f t="shared" si="46"/>
        <v/>
      </c>
      <c r="Y186" s="244" t="str">
        <f>IF(COUNTIF(X$2:X186,X186)=1,X186,"")</f>
        <v/>
      </c>
      <c r="Z186" s="241" t="str">
        <f t="shared" si="55"/>
        <v xml:space="preserve"> </v>
      </c>
      <c r="AA186" s="259" t="str">
        <f t="shared" si="47"/>
        <v/>
      </c>
      <c r="AB186" s="259" t="str">
        <f t="shared" si="48"/>
        <v/>
      </c>
      <c r="AC186" s="241" t="str">
        <f t="shared" si="56"/>
        <v/>
      </c>
      <c r="AD186" s="248"/>
      <c r="AE186" s="261" t="str">
        <f>+IF(AJ186="","",MAX(AE$1:AE185)+1)</f>
        <v/>
      </c>
      <c r="AF186" s="261" t="str">
        <f>IF(CMS_Inoperative_OoC!B208="","",CMS_Inoperative_OoC!B208)</f>
        <v/>
      </c>
      <c r="AG186" s="261" t="str">
        <f>IF(CMS_Inoperative_OoC!C208="","",CMS_Inoperative_OoC!C208)</f>
        <v/>
      </c>
      <c r="AH186" s="261" t="str">
        <f>IF(CMS_Inoperative_OoC!D208="","",CMS_Inoperative_OoC!D208)</f>
        <v/>
      </c>
      <c r="AI186" s="261" t="str">
        <f t="shared" si="57"/>
        <v/>
      </c>
      <c r="AJ186" s="262" t="str">
        <f>IF(COUNTIF(AI$2:AI186,AI186)=1,AI186,"")</f>
        <v/>
      </c>
      <c r="AK186" s="261" t="str">
        <f t="shared" si="49"/>
        <v/>
      </c>
      <c r="AL186" s="261" t="str">
        <f t="shared" si="50"/>
        <v/>
      </c>
      <c r="AM186" s="261" t="str">
        <f t="shared" si="51"/>
        <v/>
      </c>
      <c r="AN186" s="251" t="str">
        <f t="shared" si="58"/>
        <v/>
      </c>
      <c r="AO186" s="162"/>
      <c r="AP186" s="162"/>
      <c r="AQ186" s="162"/>
      <c r="AR186" s="263" t="str">
        <f>+IF(AW186="","",MAX(AR$1:AR185)+1)</f>
        <v/>
      </c>
      <c r="AS186" s="263" t="str">
        <f>IF(Limit_Deviation_Detail!B208="","",Limit_Deviation_Detail!B208)</f>
        <v/>
      </c>
      <c r="AT186" s="263" t="str">
        <f>IF(Limit_Deviation_Detail!C208="","",Limit_Deviation_Detail!C208)</f>
        <v/>
      </c>
      <c r="AU186" s="252" t="str">
        <f>IF(Limit_Deviation_Detail!F208="","",Limit_Deviation_Detail!F208)</f>
        <v/>
      </c>
      <c r="AV186" s="263" t="str">
        <f t="shared" si="59"/>
        <v/>
      </c>
      <c r="AW186" s="264" t="str">
        <f>IF(COUNTIF(AV$2:AV186,AV186)=1,AV186,"")</f>
        <v/>
      </c>
      <c r="AX186" s="263" t="str">
        <f t="shared" si="52"/>
        <v/>
      </c>
      <c r="AY186" s="263" t="str">
        <f t="shared" si="53"/>
        <v/>
      </c>
      <c r="AZ186" s="263" t="str">
        <f t="shared" si="54"/>
        <v/>
      </c>
      <c r="BA186" s="254" t="str">
        <f t="shared" si="60"/>
        <v/>
      </c>
      <c r="BB186" s="162"/>
      <c r="BC186" s="259" t="str">
        <f>+IF(BI186="","",MAX(BC$1:BC185)+1)</f>
        <v/>
      </c>
      <c r="BD186" s="241" t="str">
        <f>IF(CMS_Identification!B208="","",CMS_Identification!B208)</f>
        <v/>
      </c>
      <c r="BE186" s="241" t="str">
        <f>IF(CMS_Identification!C208="","",CMS_Identification!C208)</f>
        <v/>
      </c>
      <c r="BF186" s="241" t="str">
        <f>IF(CMS_Identification!E208="","",CMS_Identification!E208)</f>
        <v/>
      </c>
      <c r="BG186" s="241" t="str">
        <f>IF(Affected_Source!AL208="","",Affected_Source!AL208)</f>
        <v/>
      </c>
      <c r="BH186" s="241" t="str">
        <f t="shared" si="61"/>
        <v/>
      </c>
      <c r="BI186" s="244" t="str">
        <f>IF(COUNTIF(BH$2:BH186,BH186)=1,BH186,"")</f>
        <v/>
      </c>
      <c r="BJ186" s="241" t="str">
        <f t="shared" si="62"/>
        <v xml:space="preserve">  </v>
      </c>
      <c r="BK186" s="241" t="str">
        <f t="shared" si="63"/>
        <v/>
      </c>
      <c r="BL186" s="241" t="str">
        <f t="shared" si="64"/>
        <v/>
      </c>
      <c r="BM186" s="241" t="str">
        <f t="shared" si="65"/>
        <v/>
      </c>
    </row>
    <row r="187" spans="1:65" ht="16.5" x14ac:dyDescent="0.45">
      <c r="A187" s="255" t="str">
        <f>+IF(D187="","",MAX(A$1:A186)+1)</f>
        <v/>
      </c>
      <c r="B187" s="242" t="str">
        <f>IF(Affected_Source!C209="","",Affected_Source!C209)</f>
        <v/>
      </c>
      <c r="C187" s="245" t="str">
        <f t="shared" si="45"/>
        <v/>
      </c>
      <c r="D187" s="245" t="str">
        <f>IF(COUNTIF(B$2:B187,B187)=1,B187,"")</f>
        <v/>
      </c>
      <c r="E187" s="162" t="str">
        <f>IF(Affected_Source!D209="","",Affected_Source!D209)</f>
        <v/>
      </c>
      <c r="F187" s="162"/>
      <c r="G187" s="162"/>
      <c r="H187" s="162"/>
      <c r="I187" s="162"/>
      <c r="J187" s="162"/>
      <c r="K187" s="162"/>
      <c r="L187" s="162"/>
      <c r="M187" s="162"/>
      <c r="N187" s="162"/>
      <c r="O187" s="162"/>
      <c r="P187" s="162"/>
      <c r="Q187" s="162"/>
      <c r="R187" s="269"/>
      <c r="S187" s="162"/>
      <c r="T187" s="255" t="str">
        <f>+IF(Y187="","",MAX(T$1:T186)+1)</f>
        <v/>
      </c>
      <c r="U187" s="241" t="str">
        <f>IF(Affected_Source!B209="","",Affected_Source!B209)</f>
        <v/>
      </c>
      <c r="V187" s="241" t="str">
        <f>IF(Affected_Source!D209="","",Affected_Source!D209)</f>
        <v/>
      </c>
      <c r="W187" s="241" t="str">
        <f>IF(Affected_Source!E209="","",Affected_Source!E209)</f>
        <v/>
      </c>
      <c r="X187" s="241" t="str">
        <f t="shared" si="46"/>
        <v/>
      </c>
      <c r="Y187" s="244" t="str">
        <f>IF(COUNTIF(X$2:X187,X187)=1,X187,"")</f>
        <v/>
      </c>
      <c r="Z187" s="241" t="str">
        <f t="shared" si="55"/>
        <v xml:space="preserve"> </v>
      </c>
      <c r="AA187" s="255" t="str">
        <f t="shared" si="47"/>
        <v/>
      </c>
      <c r="AB187" s="255" t="str">
        <f t="shared" si="48"/>
        <v/>
      </c>
      <c r="AC187" s="241" t="str">
        <f t="shared" si="56"/>
        <v/>
      </c>
      <c r="AD187" s="248"/>
      <c r="AE187" s="257" t="str">
        <f>+IF(AJ187="","",MAX(AE$1:AE186)+1)</f>
        <v/>
      </c>
      <c r="AF187" s="257" t="str">
        <f>IF(CMS_Inoperative_OoC!B209="","",CMS_Inoperative_OoC!B209)</f>
        <v/>
      </c>
      <c r="AG187" s="257" t="str">
        <f>IF(CMS_Inoperative_OoC!C209="","",CMS_Inoperative_OoC!C209)</f>
        <v/>
      </c>
      <c r="AH187" s="257" t="str">
        <f>IF(CMS_Inoperative_OoC!D209="","",CMS_Inoperative_OoC!D209)</f>
        <v/>
      </c>
      <c r="AI187" s="257" t="str">
        <f t="shared" si="57"/>
        <v/>
      </c>
      <c r="AJ187" s="258" t="str">
        <f>IF(COUNTIF(AI$2:AI187,AI187)=1,AI187,"")</f>
        <v/>
      </c>
      <c r="AK187" s="257" t="str">
        <f t="shared" si="49"/>
        <v/>
      </c>
      <c r="AL187" s="257" t="str">
        <f t="shared" si="50"/>
        <v/>
      </c>
      <c r="AM187" s="257" t="str">
        <f t="shared" si="51"/>
        <v/>
      </c>
      <c r="AN187" s="251" t="str">
        <f t="shared" si="58"/>
        <v/>
      </c>
      <c r="AO187" s="162"/>
      <c r="AP187" s="162"/>
      <c r="AQ187" s="162"/>
      <c r="AR187" s="257" t="str">
        <f>+IF(AW187="","",MAX(AR$1:AR186)+1)</f>
        <v/>
      </c>
      <c r="AS187" s="257" t="str">
        <f>IF(Limit_Deviation_Detail!B209="","",Limit_Deviation_Detail!B209)</f>
        <v/>
      </c>
      <c r="AT187" s="257" t="str">
        <f>IF(Limit_Deviation_Detail!C209="","",Limit_Deviation_Detail!C209)</f>
        <v/>
      </c>
      <c r="AU187" s="252" t="str">
        <f>IF(Limit_Deviation_Detail!F209="","",Limit_Deviation_Detail!F209)</f>
        <v/>
      </c>
      <c r="AV187" s="257" t="str">
        <f t="shared" si="59"/>
        <v/>
      </c>
      <c r="AW187" s="258" t="str">
        <f>IF(COUNTIF(AV$2:AV187,AV187)=1,AV187,"")</f>
        <v/>
      </c>
      <c r="AX187" s="257" t="str">
        <f t="shared" si="52"/>
        <v/>
      </c>
      <c r="AY187" s="257" t="str">
        <f t="shared" si="53"/>
        <v/>
      </c>
      <c r="AZ187" s="257" t="str">
        <f t="shared" si="54"/>
        <v/>
      </c>
      <c r="BA187" s="254" t="str">
        <f t="shared" si="60"/>
        <v/>
      </c>
      <c r="BB187" s="162"/>
      <c r="BC187" s="255" t="str">
        <f>+IF(BI187="","",MAX(BC$1:BC186)+1)</f>
        <v/>
      </c>
      <c r="BD187" s="241" t="str">
        <f>IF(CMS_Identification!B209="","",CMS_Identification!B209)</f>
        <v/>
      </c>
      <c r="BE187" s="241" t="str">
        <f>IF(CMS_Identification!C209="","",CMS_Identification!C209)</f>
        <v/>
      </c>
      <c r="BF187" s="241" t="str">
        <f>IF(CMS_Identification!E209="","",CMS_Identification!E209)</f>
        <v/>
      </c>
      <c r="BG187" s="241" t="str">
        <f>IF(Affected_Source!AL209="","",Affected_Source!AL209)</f>
        <v/>
      </c>
      <c r="BH187" s="241" t="str">
        <f t="shared" si="61"/>
        <v/>
      </c>
      <c r="BI187" s="244" t="str">
        <f>IF(COUNTIF(BH$2:BH187,BH187)=1,BH187,"")</f>
        <v/>
      </c>
      <c r="BJ187" s="241" t="str">
        <f t="shared" si="62"/>
        <v xml:space="preserve">  </v>
      </c>
      <c r="BK187" s="241" t="str">
        <f t="shared" si="63"/>
        <v/>
      </c>
      <c r="BL187" s="241" t="str">
        <f t="shared" si="64"/>
        <v/>
      </c>
      <c r="BM187" s="241" t="str">
        <f t="shared" si="65"/>
        <v/>
      </c>
    </row>
    <row r="188" spans="1:65" ht="16.5" x14ac:dyDescent="0.45">
      <c r="A188" s="259" t="str">
        <f>+IF(D188="","",MAX(A$1:A187)+1)</f>
        <v/>
      </c>
      <c r="B188" s="242" t="str">
        <f>IF(Affected_Source!C210="","",Affected_Source!C210)</f>
        <v/>
      </c>
      <c r="C188" s="260" t="str">
        <f t="shared" si="45"/>
        <v/>
      </c>
      <c r="D188" s="260" t="str">
        <f>IF(COUNTIF(B$2:B188,B188)=1,B188,"")</f>
        <v/>
      </c>
      <c r="E188" s="162" t="str">
        <f>IF(Affected_Source!D210="","",Affected_Source!D210)</f>
        <v/>
      </c>
      <c r="F188" s="162"/>
      <c r="G188" s="162"/>
      <c r="H188" s="162"/>
      <c r="I188" s="162"/>
      <c r="J188" s="162"/>
      <c r="K188" s="162"/>
      <c r="L188" s="162"/>
      <c r="M188" s="162"/>
      <c r="N188" s="162"/>
      <c r="O188" s="162"/>
      <c r="P188" s="162"/>
      <c r="Q188" s="162"/>
      <c r="R188" s="269"/>
      <c r="S188" s="162"/>
      <c r="T188" s="259" t="str">
        <f>+IF(Y188="","",MAX(T$1:T187)+1)</f>
        <v/>
      </c>
      <c r="U188" s="241" t="str">
        <f>IF(Affected_Source!B210="","",Affected_Source!B210)</f>
        <v/>
      </c>
      <c r="V188" s="241" t="str">
        <f>IF(Affected_Source!D210="","",Affected_Source!D210)</f>
        <v/>
      </c>
      <c r="W188" s="241" t="str">
        <f>IF(Affected_Source!E210="","",Affected_Source!E210)</f>
        <v/>
      </c>
      <c r="X188" s="241" t="str">
        <f t="shared" si="46"/>
        <v/>
      </c>
      <c r="Y188" s="244" t="str">
        <f>IF(COUNTIF(X$2:X188,X188)=1,X188,"")</f>
        <v/>
      </c>
      <c r="Z188" s="241" t="str">
        <f t="shared" si="55"/>
        <v xml:space="preserve"> </v>
      </c>
      <c r="AA188" s="259" t="str">
        <f t="shared" si="47"/>
        <v/>
      </c>
      <c r="AB188" s="259" t="str">
        <f t="shared" si="48"/>
        <v/>
      </c>
      <c r="AC188" s="241" t="str">
        <f t="shared" si="56"/>
        <v/>
      </c>
      <c r="AD188" s="248"/>
      <c r="AE188" s="261" t="str">
        <f>+IF(AJ188="","",MAX(AE$1:AE187)+1)</f>
        <v/>
      </c>
      <c r="AF188" s="261" t="str">
        <f>IF(CMS_Inoperative_OoC!B210="","",CMS_Inoperative_OoC!B210)</f>
        <v/>
      </c>
      <c r="AG188" s="261" t="str">
        <f>IF(CMS_Inoperative_OoC!C210="","",CMS_Inoperative_OoC!C210)</f>
        <v/>
      </c>
      <c r="AH188" s="261" t="str">
        <f>IF(CMS_Inoperative_OoC!D210="","",CMS_Inoperative_OoC!D210)</f>
        <v/>
      </c>
      <c r="AI188" s="261" t="str">
        <f t="shared" si="57"/>
        <v/>
      </c>
      <c r="AJ188" s="262" t="str">
        <f>IF(COUNTIF(AI$2:AI188,AI188)=1,AI188,"")</f>
        <v/>
      </c>
      <c r="AK188" s="261" t="str">
        <f t="shared" si="49"/>
        <v/>
      </c>
      <c r="AL188" s="261" t="str">
        <f t="shared" si="50"/>
        <v/>
      </c>
      <c r="AM188" s="261" t="str">
        <f t="shared" si="51"/>
        <v/>
      </c>
      <c r="AN188" s="251" t="str">
        <f t="shared" si="58"/>
        <v/>
      </c>
      <c r="AO188" s="162"/>
      <c r="AP188" s="162"/>
      <c r="AQ188" s="162"/>
      <c r="AR188" s="263" t="str">
        <f>+IF(AW188="","",MAX(AR$1:AR187)+1)</f>
        <v/>
      </c>
      <c r="AS188" s="263" t="str">
        <f>IF(Limit_Deviation_Detail!B210="","",Limit_Deviation_Detail!B210)</f>
        <v/>
      </c>
      <c r="AT188" s="263" t="str">
        <f>IF(Limit_Deviation_Detail!C210="","",Limit_Deviation_Detail!C210)</f>
        <v/>
      </c>
      <c r="AU188" s="252" t="str">
        <f>IF(Limit_Deviation_Detail!F210="","",Limit_Deviation_Detail!F210)</f>
        <v/>
      </c>
      <c r="AV188" s="263" t="str">
        <f t="shared" si="59"/>
        <v/>
      </c>
      <c r="AW188" s="264" t="str">
        <f>IF(COUNTIF(AV$2:AV188,AV188)=1,AV188,"")</f>
        <v/>
      </c>
      <c r="AX188" s="263" t="str">
        <f t="shared" si="52"/>
        <v/>
      </c>
      <c r="AY188" s="263" t="str">
        <f t="shared" si="53"/>
        <v/>
      </c>
      <c r="AZ188" s="263" t="str">
        <f t="shared" si="54"/>
        <v/>
      </c>
      <c r="BA188" s="254" t="str">
        <f t="shared" si="60"/>
        <v/>
      </c>
      <c r="BB188" s="162"/>
      <c r="BC188" s="259" t="str">
        <f>+IF(BI188="","",MAX(BC$1:BC187)+1)</f>
        <v/>
      </c>
      <c r="BD188" s="241" t="str">
        <f>IF(CMS_Identification!B210="","",CMS_Identification!B210)</f>
        <v/>
      </c>
      <c r="BE188" s="241" t="str">
        <f>IF(CMS_Identification!C210="","",CMS_Identification!C210)</f>
        <v/>
      </c>
      <c r="BF188" s="241" t="str">
        <f>IF(CMS_Identification!E210="","",CMS_Identification!E210)</f>
        <v/>
      </c>
      <c r="BG188" s="241" t="str">
        <f>IF(Affected_Source!AL210="","",Affected_Source!AL210)</f>
        <v/>
      </c>
      <c r="BH188" s="241" t="str">
        <f t="shared" si="61"/>
        <v/>
      </c>
      <c r="BI188" s="244" t="str">
        <f>IF(COUNTIF(BH$2:BH188,BH188)=1,BH188,"")</f>
        <v/>
      </c>
      <c r="BJ188" s="241" t="str">
        <f t="shared" si="62"/>
        <v xml:space="preserve">  </v>
      </c>
      <c r="BK188" s="241" t="str">
        <f t="shared" si="63"/>
        <v/>
      </c>
      <c r="BL188" s="241" t="str">
        <f t="shared" si="64"/>
        <v/>
      </c>
      <c r="BM188" s="241" t="str">
        <f t="shared" si="65"/>
        <v/>
      </c>
    </row>
    <row r="189" spans="1:65" ht="16.5" x14ac:dyDescent="0.45">
      <c r="A189" s="255" t="str">
        <f>+IF(D189="","",MAX(A$1:A188)+1)</f>
        <v/>
      </c>
      <c r="B189" s="242" t="str">
        <f>IF(Affected_Source!C211="","",Affected_Source!C211)</f>
        <v/>
      </c>
      <c r="C189" s="245" t="str">
        <f t="shared" si="45"/>
        <v/>
      </c>
      <c r="D189" s="245" t="str">
        <f>IF(COUNTIF(B$2:B189,B189)=1,B189,"")</f>
        <v/>
      </c>
      <c r="E189" s="162" t="str">
        <f>IF(Affected_Source!D211="","",Affected_Source!D211)</f>
        <v/>
      </c>
      <c r="F189" s="162"/>
      <c r="G189" s="162"/>
      <c r="H189" s="162"/>
      <c r="I189" s="162"/>
      <c r="J189" s="162"/>
      <c r="K189" s="162"/>
      <c r="L189" s="162"/>
      <c r="M189" s="162"/>
      <c r="N189" s="162"/>
      <c r="O189" s="162"/>
      <c r="P189" s="162"/>
      <c r="Q189" s="162"/>
      <c r="R189" s="269"/>
      <c r="S189" s="162"/>
      <c r="T189" s="255" t="str">
        <f>+IF(Y189="","",MAX(T$1:T188)+1)</f>
        <v/>
      </c>
      <c r="U189" s="241" t="str">
        <f>IF(Affected_Source!B211="","",Affected_Source!B211)</f>
        <v/>
      </c>
      <c r="V189" s="241" t="str">
        <f>IF(Affected_Source!D211="","",Affected_Source!D211)</f>
        <v/>
      </c>
      <c r="W189" s="241" t="str">
        <f>IF(Affected_Source!E211="","",Affected_Source!E211)</f>
        <v/>
      </c>
      <c r="X189" s="241" t="str">
        <f t="shared" si="46"/>
        <v/>
      </c>
      <c r="Y189" s="244" t="str">
        <f>IF(COUNTIF(X$2:X189,X189)=1,X189,"")</f>
        <v/>
      </c>
      <c r="Z189" s="241" t="str">
        <f t="shared" si="55"/>
        <v xml:space="preserve"> </v>
      </c>
      <c r="AA189" s="255" t="str">
        <f t="shared" si="47"/>
        <v/>
      </c>
      <c r="AB189" s="255" t="str">
        <f t="shared" si="48"/>
        <v/>
      </c>
      <c r="AC189" s="241" t="str">
        <f t="shared" si="56"/>
        <v/>
      </c>
      <c r="AD189" s="248"/>
      <c r="AE189" s="257" t="str">
        <f>+IF(AJ189="","",MAX(AE$1:AE188)+1)</f>
        <v/>
      </c>
      <c r="AF189" s="257" t="str">
        <f>IF(CMS_Inoperative_OoC!B211="","",CMS_Inoperative_OoC!B211)</f>
        <v/>
      </c>
      <c r="AG189" s="257" t="str">
        <f>IF(CMS_Inoperative_OoC!C211="","",CMS_Inoperative_OoC!C211)</f>
        <v/>
      </c>
      <c r="AH189" s="257" t="str">
        <f>IF(CMS_Inoperative_OoC!D211="","",CMS_Inoperative_OoC!D211)</f>
        <v/>
      </c>
      <c r="AI189" s="257" t="str">
        <f t="shared" si="57"/>
        <v/>
      </c>
      <c r="AJ189" s="258" t="str">
        <f>IF(COUNTIF(AI$2:AI189,AI189)=1,AI189,"")</f>
        <v/>
      </c>
      <c r="AK189" s="257" t="str">
        <f t="shared" si="49"/>
        <v/>
      </c>
      <c r="AL189" s="257" t="str">
        <f t="shared" si="50"/>
        <v/>
      </c>
      <c r="AM189" s="257" t="str">
        <f t="shared" si="51"/>
        <v/>
      </c>
      <c r="AN189" s="251" t="str">
        <f t="shared" si="58"/>
        <v/>
      </c>
      <c r="AO189" s="162"/>
      <c r="AP189" s="162"/>
      <c r="AQ189" s="162"/>
      <c r="AR189" s="257" t="str">
        <f>+IF(AW189="","",MAX(AR$1:AR188)+1)</f>
        <v/>
      </c>
      <c r="AS189" s="257" t="str">
        <f>IF(Limit_Deviation_Detail!B211="","",Limit_Deviation_Detail!B211)</f>
        <v/>
      </c>
      <c r="AT189" s="257" t="str">
        <f>IF(Limit_Deviation_Detail!C211="","",Limit_Deviation_Detail!C211)</f>
        <v/>
      </c>
      <c r="AU189" s="252" t="str">
        <f>IF(Limit_Deviation_Detail!F211="","",Limit_Deviation_Detail!F211)</f>
        <v/>
      </c>
      <c r="AV189" s="257" t="str">
        <f t="shared" si="59"/>
        <v/>
      </c>
      <c r="AW189" s="258" t="str">
        <f>IF(COUNTIF(AV$2:AV189,AV189)=1,AV189,"")</f>
        <v/>
      </c>
      <c r="AX189" s="257" t="str">
        <f t="shared" si="52"/>
        <v/>
      </c>
      <c r="AY189" s="257" t="str">
        <f t="shared" si="53"/>
        <v/>
      </c>
      <c r="AZ189" s="257" t="str">
        <f t="shared" si="54"/>
        <v/>
      </c>
      <c r="BA189" s="254" t="str">
        <f t="shared" si="60"/>
        <v/>
      </c>
      <c r="BB189" s="162"/>
      <c r="BC189" s="255" t="str">
        <f>+IF(BI189="","",MAX(BC$1:BC188)+1)</f>
        <v/>
      </c>
      <c r="BD189" s="241" t="str">
        <f>IF(CMS_Identification!B211="","",CMS_Identification!B211)</f>
        <v/>
      </c>
      <c r="BE189" s="241" t="str">
        <f>IF(CMS_Identification!C211="","",CMS_Identification!C211)</f>
        <v/>
      </c>
      <c r="BF189" s="241" t="str">
        <f>IF(CMS_Identification!E211="","",CMS_Identification!E211)</f>
        <v/>
      </c>
      <c r="BG189" s="241" t="str">
        <f>IF(Affected_Source!AL211="","",Affected_Source!AL211)</f>
        <v/>
      </c>
      <c r="BH189" s="241" t="str">
        <f t="shared" si="61"/>
        <v/>
      </c>
      <c r="BI189" s="244" t="str">
        <f>IF(COUNTIF(BH$2:BH189,BH189)=1,BH189,"")</f>
        <v/>
      </c>
      <c r="BJ189" s="241" t="str">
        <f t="shared" si="62"/>
        <v xml:space="preserve">  </v>
      </c>
      <c r="BK189" s="241" t="str">
        <f t="shared" si="63"/>
        <v/>
      </c>
      <c r="BL189" s="241" t="str">
        <f t="shared" si="64"/>
        <v/>
      </c>
      <c r="BM189" s="241" t="str">
        <f t="shared" si="65"/>
        <v/>
      </c>
    </row>
    <row r="190" spans="1:65" ht="16.5" x14ac:dyDescent="0.45">
      <c r="A190" s="259" t="str">
        <f>+IF(D190="","",MAX(A$1:A189)+1)</f>
        <v/>
      </c>
      <c r="B190" s="242" t="str">
        <f>IF(Affected_Source!C212="","",Affected_Source!C212)</f>
        <v/>
      </c>
      <c r="C190" s="260" t="str">
        <f t="shared" si="45"/>
        <v/>
      </c>
      <c r="D190" s="260" t="str">
        <f>IF(COUNTIF(B$2:B190,B190)=1,B190,"")</f>
        <v/>
      </c>
      <c r="E190" s="162" t="str">
        <f>IF(Affected_Source!D212="","",Affected_Source!D212)</f>
        <v/>
      </c>
      <c r="F190" s="162"/>
      <c r="G190" s="162"/>
      <c r="H190" s="162"/>
      <c r="I190" s="162"/>
      <c r="J190" s="162"/>
      <c r="K190" s="162"/>
      <c r="L190" s="162"/>
      <c r="M190" s="162"/>
      <c r="N190" s="162"/>
      <c r="O190" s="162"/>
      <c r="P190" s="162"/>
      <c r="Q190" s="162"/>
      <c r="R190" s="269"/>
      <c r="S190" s="162"/>
      <c r="T190" s="259" t="str">
        <f>+IF(Y190="","",MAX(T$1:T189)+1)</f>
        <v/>
      </c>
      <c r="U190" s="241" t="str">
        <f>IF(Affected_Source!B212="","",Affected_Source!B212)</f>
        <v/>
      </c>
      <c r="V190" s="241" t="str">
        <f>IF(Affected_Source!D212="","",Affected_Source!D212)</f>
        <v/>
      </c>
      <c r="W190" s="241" t="str">
        <f>IF(Affected_Source!E212="","",Affected_Source!E212)</f>
        <v/>
      </c>
      <c r="X190" s="241" t="str">
        <f t="shared" si="46"/>
        <v/>
      </c>
      <c r="Y190" s="244" t="str">
        <f>IF(COUNTIF(X$2:X190,X190)=1,X190,"")</f>
        <v/>
      </c>
      <c r="Z190" s="241" t="str">
        <f t="shared" si="55"/>
        <v xml:space="preserve"> </v>
      </c>
      <c r="AA190" s="259" t="str">
        <f t="shared" si="47"/>
        <v/>
      </c>
      <c r="AB190" s="259" t="str">
        <f t="shared" si="48"/>
        <v/>
      </c>
      <c r="AC190" s="241" t="str">
        <f t="shared" si="56"/>
        <v/>
      </c>
      <c r="AD190" s="248"/>
      <c r="AE190" s="261" t="str">
        <f>+IF(AJ190="","",MAX(AE$1:AE189)+1)</f>
        <v/>
      </c>
      <c r="AF190" s="261" t="str">
        <f>IF(CMS_Inoperative_OoC!B212="","",CMS_Inoperative_OoC!B212)</f>
        <v/>
      </c>
      <c r="AG190" s="261" t="str">
        <f>IF(CMS_Inoperative_OoC!C212="","",CMS_Inoperative_OoC!C212)</f>
        <v/>
      </c>
      <c r="AH190" s="261" t="str">
        <f>IF(CMS_Inoperative_OoC!D212="","",CMS_Inoperative_OoC!D212)</f>
        <v/>
      </c>
      <c r="AI190" s="261" t="str">
        <f t="shared" si="57"/>
        <v/>
      </c>
      <c r="AJ190" s="262" t="str">
        <f>IF(COUNTIF(AI$2:AI190,AI190)=1,AI190,"")</f>
        <v/>
      </c>
      <c r="AK190" s="261" t="str">
        <f t="shared" si="49"/>
        <v/>
      </c>
      <c r="AL190" s="261" t="str">
        <f t="shared" si="50"/>
        <v/>
      </c>
      <c r="AM190" s="261" t="str">
        <f t="shared" si="51"/>
        <v/>
      </c>
      <c r="AN190" s="251" t="str">
        <f t="shared" si="58"/>
        <v/>
      </c>
      <c r="AO190" s="162"/>
      <c r="AP190" s="162"/>
      <c r="AQ190" s="162"/>
      <c r="AR190" s="263" t="str">
        <f>+IF(AW190="","",MAX(AR$1:AR189)+1)</f>
        <v/>
      </c>
      <c r="AS190" s="263" t="str">
        <f>IF(Limit_Deviation_Detail!B212="","",Limit_Deviation_Detail!B212)</f>
        <v/>
      </c>
      <c r="AT190" s="263" t="str">
        <f>IF(Limit_Deviation_Detail!C212="","",Limit_Deviation_Detail!C212)</f>
        <v/>
      </c>
      <c r="AU190" s="252" t="str">
        <f>IF(Limit_Deviation_Detail!F212="","",Limit_Deviation_Detail!F212)</f>
        <v/>
      </c>
      <c r="AV190" s="263" t="str">
        <f t="shared" si="59"/>
        <v/>
      </c>
      <c r="AW190" s="264" t="str">
        <f>IF(COUNTIF(AV$2:AV190,AV190)=1,AV190,"")</f>
        <v/>
      </c>
      <c r="AX190" s="263" t="str">
        <f t="shared" si="52"/>
        <v/>
      </c>
      <c r="AY190" s="263" t="str">
        <f t="shared" si="53"/>
        <v/>
      </c>
      <c r="AZ190" s="263" t="str">
        <f t="shared" si="54"/>
        <v/>
      </c>
      <c r="BA190" s="254" t="str">
        <f t="shared" si="60"/>
        <v/>
      </c>
      <c r="BB190" s="162"/>
      <c r="BC190" s="259" t="str">
        <f>+IF(BI190="","",MAX(BC$1:BC189)+1)</f>
        <v/>
      </c>
      <c r="BD190" s="241" t="str">
        <f>IF(CMS_Identification!B212="","",CMS_Identification!B212)</f>
        <v/>
      </c>
      <c r="BE190" s="241" t="str">
        <f>IF(CMS_Identification!C212="","",CMS_Identification!C212)</f>
        <v/>
      </c>
      <c r="BF190" s="241" t="str">
        <f>IF(CMS_Identification!E212="","",CMS_Identification!E212)</f>
        <v/>
      </c>
      <c r="BG190" s="241" t="str">
        <f>IF(Affected_Source!AL212="","",Affected_Source!AL212)</f>
        <v/>
      </c>
      <c r="BH190" s="241" t="str">
        <f t="shared" si="61"/>
        <v/>
      </c>
      <c r="BI190" s="244" t="str">
        <f>IF(COUNTIF(BH$2:BH190,BH190)=1,BH190,"")</f>
        <v/>
      </c>
      <c r="BJ190" s="241" t="str">
        <f t="shared" si="62"/>
        <v xml:space="preserve">  </v>
      </c>
      <c r="BK190" s="241" t="str">
        <f t="shared" si="63"/>
        <v/>
      </c>
      <c r="BL190" s="241" t="str">
        <f t="shared" si="64"/>
        <v/>
      </c>
      <c r="BM190" s="241" t="str">
        <f t="shared" si="65"/>
        <v/>
      </c>
    </row>
    <row r="191" spans="1:65" ht="16.5" x14ac:dyDescent="0.45">
      <c r="A191" s="255" t="str">
        <f>+IF(D191="","",MAX(A$1:A190)+1)</f>
        <v/>
      </c>
      <c r="B191" s="242" t="str">
        <f>IF(Affected_Source!C213="","",Affected_Source!C213)</f>
        <v/>
      </c>
      <c r="C191" s="245" t="str">
        <f t="shared" si="45"/>
        <v/>
      </c>
      <c r="D191" s="245" t="str">
        <f>IF(COUNTIF(B$2:B191,B191)=1,B191,"")</f>
        <v/>
      </c>
      <c r="E191" s="162" t="str">
        <f>IF(Affected_Source!D213="","",Affected_Source!D213)</f>
        <v/>
      </c>
      <c r="F191" s="162"/>
      <c r="G191" s="162"/>
      <c r="H191" s="162"/>
      <c r="I191" s="162"/>
      <c r="J191" s="162"/>
      <c r="K191" s="162"/>
      <c r="L191" s="162"/>
      <c r="M191" s="162"/>
      <c r="N191" s="162"/>
      <c r="O191" s="162"/>
      <c r="P191" s="162"/>
      <c r="Q191" s="162"/>
      <c r="R191" s="269"/>
      <c r="S191" s="162"/>
      <c r="T191" s="255" t="str">
        <f>+IF(Y191="","",MAX(T$1:T190)+1)</f>
        <v/>
      </c>
      <c r="U191" s="241" t="str">
        <f>IF(Affected_Source!B213="","",Affected_Source!B213)</f>
        <v/>
      </c>
      <c r="V191" s="241" t="str">
        <f>IF(Affected_Source!D213="","",Affected_Source!D213)</f>
        <v/>
      </c>
      <c r="W191" s="241" t="str">
        <f>IF(Affected_Source!E213="","",Affected_Source!E213)</f>
        <v/>
      </c>
      <c r="X191" s="241" t="str">
        <f t="shared" si="46"/>
        <v/>
      </c>
      <c r="Y191" s="244" t="str">
        <f>IF(COUNTIF(X$2:X191,X191)=1,X191,"")</f>
        <v/>
      </c>
      <c r="Z191" s="241" t="str">
        <f t="shared" si="55"/>
        <v xml:space="preserve"> </v>
      </c>
      <c r="AA191" s="255" t="str">
        <f t="shared" si="47"/>
        <v/>
      </c>
      <c r="AB191" s="255" t="str">
        <f t="shared" si="48"/>
        <v/>
      </c>
      <c r="AC191" s="241" t="str">
        <f t="shared" si="56"/>
        <v/>
      </c>
      <c r="AD191" s="248"/>
      <c r="AE191" s="257" t="str">
        <f>+IF(AJ191="","",MAX(AE$1:AE190)+1)</f>
        <v/>
      </c>
      <c r="AF191" s="257" t="str">
        <f>IF(CMS_Inoperative_OoC!B213="","",CMS_Inoperative_OoC!B213)</f>
        <v/>
      </c>
      <c r="AG191" s="257" t="str">
        <f>IF(CMS_Inoperative_OoC!C213="","",CMS_Inoperative_OoC!C213)</f>
        <v/>
      </c>
      <c r="AH191" s="257" t="str">
        <f>IF(CMS_Inoperative_OoC!D213="","",CMS_Inoperative_OoC!D213)</f>
        <v/>
      </c>
      <c r="AI191" s="257" t="str">
        <f t="shared" si="57"/>
        <v/>
      </c>
      <c r="AJ191" s="258" t="str">
        <f>IF(COUNTIF(AI$2:AI191,AI191)=1,AI191,"")</f>
        <v/>
      </c>
      <c r="AK191" s="257" t="str">
        <f t="shared" si="49"/>
        <v/>
      </c>
      <c r="AL191" s="257" t="str">
        <f t="shared" si="50"/>
        <v/>
      </c>
      <c r="AM191" s="257" t="str">
        <f t="shared" si="51"/>
        <v/>
      </c>
      <c r="AN191" s="251" t="str">
        <f t="shared" si="58"/>
        <v/>
      </c>
      <c r="AO191" s="162"/>
      <c r="AP191" s="162"/>
      <c r="AQ191" s="162"/>
      <c r="AR191" s="257" t="str">
        <f>+IF(AW191="","",MAX(AR$1:AR190)+1)</f>
        <v/>
      </c>
      <c r="AS191" s="257" t="str">
        <f>IF(Limit_Deviation_Detail!B213="","",Limit_Deviation_Detail!B213)</f>
        <v/>
      </c>
      <c r="AT191" s="257" t="str">
        <f>IF(Limit_Deviation_Detail!C213="","",Limit_Deviation_Detail!C213)</f>
        <v/>
      </c>
      <c r="AU191" s="252" t="str">
        <f>IF(Limit_Deviation_Detail!F213="","",Limit_Deviation_Detail!F213)</f>
        <v/>
      </c>
      <c r="AV191" s="257" t="str">
        <f t="shared" si="59"/>
        <v/>
      </c>
      <c r="AW191" s="258" t="str">
        <f>IF(COUNTIF(AV$2:AV191,AV191)=1,AV191,"")</f>
        <v/>
      </c>
      <c r="AX191" s="257" t="str">
        <f t="shared" si="52"/>
        <v/>
      </c>
      <c r="AY191" s="257" t="str">
        <f t="shared" si="53"/>
        <v/>
      </c>
      <c r="AZ191" s="257" t="str">
        <f t="shared" si="54"/>
        <v/>
      </c>
      <c r="BA191" s="254" t="str">
        <f t="shared" si="60"/>
        <v/>
      </c>
      <c r="BB191" s="162"/>
      <c r="BC191" s="255" t="str">
        <f>+IF(BI191="","",MAX(BC$1:BC190)+1)</f>
        <v/>
      </c>
      <c r="BD191" s="241" t="str">
        <f>IF(CMS_Identification!B213="","",CMS_Identification!B213)</f>
        <v/>
      </c>
      <c r="BE191" s="241" t="str">
        <f>IF(CMS_Identification!C213="","",CMS_Identification!C213)</f>
        <v/>
      </c>
      <c r="BF191" s="241" t="str">
        <f>IF(CMS_Identification!E213="","",CMS_Identification!E213)</f>
        <v/>
      </c>
      <c r="BG191" s="241" t="str">
        <f>IF(Affected_Source!AL213="","",Affected_Source!AL213)</f>
        <v/>
      </c>
      <c r="BH191" s="241" t="str">
        <f t="shared" si="61"/>
        <v/>
      </c>
      <c r="BI191" s="244" t="str">
        <f>IF(COUNTIF(BH$2:BH191,BH191)=1,BH191,"")</f>
        <v/>
      </c>
      <c r="BJ191" s="241" t="str">
        <f t="shared" si="62"/>
        <v xml:space="preserve">  </v>
      </c>
      <c r="BK191" s="241" t="str">
        <f t="shared" si="63"/>
        <v/>
      </c>
      <c r="BL191" s="241" t="str">
        <f t="shared" si="64"/>
        <v/>
      </c>
      <c r="BM191" s="241" t="str">
        <f t="shared" si="65"/>
        <v/>
      </c>
    </row>
    <row r="192" spans="1:65" ht="16.5" x14ac:dyDescent="0.45">
      <c r="A192" s="259" t="str">
        <f>+IF(D192="","",MAX(A$1:A191)+1)</f>
        <v/>
      </c>
      <c r="B192" s="242" t="str">
        <f>IF(Affected_Source!C214="","",Affected_Source!C214)</f>
        <v/>
      </c>
      <c r="C192" s="260" t="str">
        <f t="shared" si="45"/>
        <v/>
      </c>
      <c r="D192" s="260" t="str">
        <f>IF(COUNTIF(B$2:B192,B192)=1,B192,"")</f>
        <v/>
      </c>
      <c r="E192" s="162" t="str">
        <f>IF(Affected_Source!D214="","",Affected_Source!D214)</f>
        <v/>
      </c>
      <c r="F192" s="162"/>
      <c r="G192" s="162"/>
      <c r="H192" s="162"/>
      <c r="I192" s="162"/>
      <c r="J192" s="162"/>
      <c r="K192" s="162"/>
      <c r="L192" s="162"/>
      <c r="M192" s="162"/>
      <c r="N192" s="162"/>
      <c r="O192" s="162"/>
      <c r="P192" s="162"/>
      <c r="Q192" s="162"/>
      <c r="R192" s="269"/>
      <c r="S192" s="162"/>
      <c r="T192" s="259" t="str">
        <f>+IF(Y192="","",MAX(T$1:T191)+1)</f>
        <v/>
      </c>
      <c r="U192" s="241" t="str">
        <f>IF(Affected_Source!B214="","",Affected_Source!B214)</f>
        <v/>
      </c>
      <c r="V192" s="241" t="str">
        <f>IF(Affected_Source!D214="","",Affected_Source!D214)</f>
        <v/>
      </c>
      <c r="W192" s="241" t="str">
        <f>IF(Affected_Source!E214="","",Affected_Source!E214)</f>
        <v/>
      </c>
      <c r="X192" s="241" t="str">
        <f t="shared" si="46"/>
        <v/>
      </c>
      <c r="Y192" s="244" t="str">
        <f>IF(COUNTIF(X$2:X192,X192)=1,X192,"")</f>
        <v/>
      </c>
      <c r="Z192" s="241" t="str">
        <f t="shared" si="55"/>
        <v xml:space="preserve"> </v>
      </c>
      <c r="AA192" s="259" t="str">
        <f t="shared" si="47"/>
        <v/>
      </c>
      <c r="AB192" s="259" t="str">
        <f t="shared" si="48"/>
        <v/>
      </c>
      <c r="AC192" s="241" t="str">
        <f t="shared" si="56"/>
        <v/>
      </c>
      <c r="AD192" s="248"/>
      <c r="AE192" s="261" t="str">
        <f>+IF(AJ192="","",MAX(AE$1:AE191)+1)</f>
        <v/>
      </c>
      <c r="AF192" s="261" t="str">
        <f>IF(CMS_Inoperative_OoC!B214="","",CMS_Inoperative_OoC!B214)</f>
        <v/>
      </c>
      <c r="AG192" s="261" t="str">
        <f>IF(CMS_Inoperative_OoC!C214="","",CMS_Inoperative_OoC!C214)</f>
        <v/>
      </c>
      <c r="AH192" s="261" t="str">
        <f>IF(CMS_Inoperative_OoC!D214="","",CMS_Inoperative_OoC!D214)</f>
        <v/>
      </c>
      <c r="AI192" s="261" t="str">
        <f t="shared" si="57"/>
        <v/>
      </c>
      <c r="AJ192" s="262" t="str">
        <f>IF(COUNTIF(AI$2:AI192,AI192)=1,AI192,"")</f>
        <v/>
      </c>
      <c r="AK192" s="261" t="str">
        <f t="shared" si="49"/>
        <v/>
      </c>
      <c r="AL192" s="261" t="str">
        <f t="shared" si="50"/>
        <v/>
      </c>
      <c r="AM192" s="261" t="str">
        <f t="shared" si="51"/>
        <v/>
      </c>
      <c r="AN192" s="251" t="str">
        <f t="shared" si="58"/>
        <v/>
      </c>
      <c r="AO192" s="162"/>
      <c r="AP192" s="162"/>
      <c r="AQ192" s="162"/>
      <c r="AR192" s="263" t="str">
        <f>+IF(AW192="","",MAX(AR$1:AR191)+1)</f>
        <v/>
      </c>
      <c r="AS192" s="263" t="str">
        <f>IF(Limit_Deviation_Detail!B214="","",Limit_Deviation_Detail!B214)</f>
        <v/>
      </c>
      <c r="AT192" s="263" t="str">
        <f>IF(Limit_Deviation_Detail!C214="","",Limit_Deviation_Detail!C214)</f>
        <v/>
      </c>
      <c r="AU192" s="252" t="str">
        <f>IF(Limit_Deviation_Detail!F214="","",Limit_Deviation_Detail!F214)</f>
        <v/>
      </c>
      <c r="AV192" s="263" t="str">
        <f t="shared" si="59"/>
        <v/>
      </c>
      <c r="AW192" s="264" t="str">
        <f>IF(COUNTIF(AV$2:AV192,AV192)=1,AV192,"")</f>
        <v/>
      </c>
      <c r="AX192" s="263" t="str">
        <f t="shared" si="52"/>
        <v/>
      </c>
      <c r="AY192" s="263" t="str">
        <f t="shared" si="53"/>
        <v/>
      </c>
      <c r="AZ192" s="263" t="str">
        <f t="shared" si="54"/>
        <v/>
      </c>
      <c r="BA192" s="254" t="str">
        <f t="shared" si="60"/>
        <v/>
      </c>
      <c r="BB192" s="162"/>
      <c r="BC192" s="259" t="str">
        <f>+IF(BI192="","",MAX(BC$1:BC191)+1)</f>
        <v/>
      </c>
      <c r="BD192" s="241" t="str">
        <f>IF(CMS_Identification!B214="","",CMS_Identification!B214)</f>
        <v/>
      </c>
      <c r="BE192" s="241" t="str">
        <f>IF(CMS_Identification!C214="","",CMS_Identification!C214)</f>
        <v/>
      </c>
      <c r="BF192" s="241" t="str">
        <f>IF(CMS_Identification!E214="","",CMS_Identification!E214)</f>
        <v/>
      </c>
      <c r="BG192" s="241" t="str">
        <f>IF(Affected_Source!AL214="","",Affected_Source!AL214)</f>
        <v/>
      </c>
      <c r="BH192" s="241" t="str">
        <f t="shared" si="61"/>
        <v/>
      </c>
      <c r="BI192" s="244" t="str">
        <f>IF(COUNTIF(BH$2:BH192,BH192)=1,BH192,"")</f>
        <v/>
      </c>
      <c r="BJ192" s="241" t="str">
        <f t="shared" si="62"/>
        <v xml:space="preserve">  </v>
      </c>
      <c r="BK192" s="241" t="str">
        <f t="shared" si="63"/>
        <v/>
      </c>
      <c r="BL192" s="241" t="str">
        <f t="shared" si="64"/>
        <v/>
      </c>
      <c r="BM192" s="241" t="str">
        <f t="shared" si="65"/>
        <v/>
      </c>
    </row>
    <row r="193" spans="1:65" ht="16.5" x14ac:dyDescent="0.45">
      <c r="A193" s="255" t="str">
        <f>+IF(D193="","",MAX(A$1:A192)+1)</f>
        <v/>
      </c>
      <c r="B193" s="242" t="str">
        <f>IF(Affected_Source!C215="","",Affected_Source!C215)</f>
        <v/>
      </c>
      <c r="C193" s="245" t="str">
        <f t="shared" si="45"/>
        <v/>
      </c>
      <c r="D193" s="245" t="str">
        <f>IF(COUNTIF(B$2:B193,B193)=1,B193,"")</f>
        <v/>
      </c>
      <c r="E193" s="162" t="str">
        <f>IF(Affected_Source!D215="","",Affected_Source!D215)</f>
        <v/>
      </c>
      <c r="F193" s="162"/>
      <c r="G193" s="162"/>
      <c r="H193" s="162"/>
      <c r="I193" s="162"/>
      <c r="J193" s="162"/>
      <c r="K193" s="162"/>
      <c r="L193" s="162"/>
      <c r="M193" s="162"/>
      <c r="N193" s="162"/>
      <c r="O193" s="162"/>
      <c r="P193" s="162"/>
      <c r="Q193" s="162"/>
      <c r="R193" s="269"/>
      <c r="S193" s="162"/>
      <c r="T193" s="255" t="str">
        <f>+IF(Y193="","",MAX(T$1:T192)+1)</f>
        <v/>
      </c>
      <c r="U193" s="241" t="str">
        <f>IF(Affected_Source!B215="","",Affected_Source!B215)</f>
        <v/>
      </c>
      <c r="V193" s="241" t="str">
        <f>IF(Affected_Source!D215="","",Affected_Source!D215)</f>
        <v/>
      </c>
      <c r="W193" s="241" t="str">
        <f>IF(Affected_Source!E215="","",Affected_Source!E215)</f>
        <v/>
      </c>
      <c r="X193" s="241" t="str">
        <f t="shared" si="46"/>
        <v/>
      </c>
      <c r="Y193" s="244" t="str">
        <f>IF(COUNTIF(X$2:X193,X193)=1,X193,"")</f>
        <v/>
      </c>
      <c r="Z193" s="241" t="str">
        <f t="shared" si="55"/>
        <v xml:space="preserve"> </v>
      </c>
      <c r="AA193" s="255" t="str">
        <f t="shared" si="47"/>
        <v/>
      </c>
      <c r="AB193" s="255" t="str">
        <f t="shared" si="48"/>
        <v/>
      </c>
      <c r="AC193" s="241" t="str">
        <f t="shared" si="56"/>
        <v/>
      </c>
      <c r="AD193" s="248"/>
      <c r="AE193" s="257" t="str">
        <f>+IF(AJ193="","",MAX(AE$1:AE192)+1)</f>
        <v/>
      </c>
      <c r="AF193" s="257" t="str">
        <f>IF(CMS_Inoperative_OoC!B215="","",CMS_Inoperative_OoC!B215)</f>
        <v/>
      </c>
      <c r="AG193" s="257" t="str">
        <f>IF(CMS_Inoperative_OoC!C215="","",CMS_Inoperative_OoC!C215)</f>
        <v/>
      </c>
      <c r="AH193" s="257" t="str">
        <f>IF(CMS_Inoperative_OoC!D215="","",CMS_Inoperative_OoC!D215)</f>
        <v/>
      </c>
      <c r="AI193" s="257" t="str">
        <f t="shared" si="57"/>
        <v/>
      </c>
      <c r="AJ193" s="258" t="str">
        <f>IF(COUNTIF(AI$2:AI193,AI193)=1,AI193,"")</f>
        <v/>
      </c>
      <c r="AK193" s="257" t="str">
        <f t="shared" si="49"/>
        <v/>
      </c>
      <c r="AL193" s="257" t="str">
        <f t="shared" si="50"/>
        <v/>
      </c>
      <c r="AM193" s="257" t="str">
        <f t="shared" si="51"/>
        <v/>
      </c>
      <c r="AN193" s="251" t="str">
        <f t="shared" si="58"/>
        <v/>
      </c>
      <c r="AO193" s="162"/>
      <c r="AP193" s="162"/>
      <c r="AQ193" s="162"/>
      <c r="AR193" s="257" t="str">
        <f>+IF(AW193="","",MAX(AR$1:AR192)+1)</f>
        <v/>
      </c>
      <c r="AS193" s="257" t="str">
        <f>IF(Limit_Deviation_Detail!B215="","",Limit_Deviation_Detail!B215)</f>
        <v/>
      </c>
      <c r="AT193" s="257" t="str">
        <f>IF(Limit_Deviation_Detail!C215="","",Limit_Deviation_Detail!C215)</f>
        <v/>
      </c>
      <c r="AU193" s="252" t="str">
        <f>IF(Limit_Deviation_Detail!F215="","",Limit_Deviation_Detail!F215)</f>
        <v/>
      </c>
      <c r="AV193" s="257" t="str">
        <f t="shared" si="59"/>
        <v/>
      </c>
      <c r="AW193" s="258" t="str">
        <f>IF(COUNTIF(AV$2:AV193,AV193)=1,AV193,"")</f>
        <v/>
      </c>
      <c r="AX193" s="257" t="str">
        <f t="shared" si="52"/>
        <v/>
      </c>
      <c r="AY193" s="257" t="str">
        <f t="shared" si="53"/>
        <v/>
      </c>
      <c r="AZ193" s="257" t="str">
        <f t="shared" si="54"/>
        <v/>
      </c>
      <c r="BA193" s="254" t="str">
        <f t="shared" si="60"/>
        <v/>
      </c>
      <c r="BB193" s="162"/>
      <c r="BC193" s="255" t="str">
        <f>+IF(BI193="","",MAX(BC$1:BC192)+1)</f>
        <v/>
      </c>
      <c r="BD193" s="241" t="str">
        <f>IF(CMS_Identification!B215="","",CMS_Identification!B215)</f>
        <v/>
      </c>
      <c r="BE193" s="241" t="str">
        <f>IF(CMS_Identification!C215="","",CMS_Identification!C215)</f>
        <v/>
      </c>
      <c r="BF193" s="241" t="str">
        <f>IF(CMS_Identification!E215="","",CMS_Identification!E215)</f>
        <v/>
      </c>
      <c r="BG193" s="241" t="str">
        <f>IF(Affected_Source!AL215="","",Affected_Source!AL215)</f>
        <v/>
      </c>
      <c r="BH193" s="241" t="str">
        <f t="shared" si="61"/>
        <v/>
      </c>
      <c r="BI193" s="244" t="str">
        <f>IF(COUNTIF(BH$2:BH193,BH193)=1,BH193,"")</f>
        <v/>
      </c>
      <c r="BJ193" s="241" t="str">
        <f t="shared" si="62"/>
        <v xml:space="preserve">  </v>
      </c>
      <c r="BK193" s="241" t="str">
        <f t="shared" si="63"/>
        <v/>
      </c>
      <c r="BL193" s="241" t="str">
        <f t="shared" si="64"/>
        <v/>
      </c>
      <c r="BM193" s="241" t="str">
        <f t="shared" si="65"/>
        <v/>
      </c>
    </row>
    <row r="194" spans="1:65" ht="16.5" x14ac:dyDescent="0.45">
      <c r="A194" s="259" t="str">
        <f>+IF(D194="","",MAX(A$1:A193)+1)</f>
        <v/>
      </c>
      <c r="B194" s="242" t="str">
        <f>IF(Affected_Source!C216="","",Affected_Source!C216)</f>
        <v/>
      </c>
      <c r="C194" s="260" t="str">
        <f t="shared" ref="C194:C257" si="66">+IFERROR(INDEX(B$2:B$501,MATCH(ROW()-ROW($C$1),A$2:A$501,0)),"")</f>
        <v/>
      </c>
      <c r="D194" s="260" t="str">
        <f>IF(COUNTIF(B$2:B194,B194)=1,B194,"")</f>
        <v/>
      </c>
      <c r="E194" s="162" t="str">
        <f>IF(Affected_Source!D216="","",Affected_Source!D216)</f>
        <v/>
      </c>
      <c r="F194" s="162"/>
      <c r="G194" s="162"/>
      <c r="H194" s="162"/>
      <c r="I194" s="162"/>
      <c r="J194" s="162"/>
      <c r="K194" s="162"/>
      <c r="L194" s="162"/>
      <c r="M194" s="162"/>
      <c r="N194" s="162"/>
      <c r="O194" s="162"/>
      <c r="P194" s="162"/>
      <c r="Q194" s="162"/>
      <c r="R194" s="269"/>
      <c r="S194" s="162"/>
      <c r="T194" s="259" t="str">
        <f>+IF(Y194="","",MAX(T$1:T193)+1)</f>
        <v/>
      </c>
      <c r="U194" s="241" t="str">
        <f>IF(Affected_Source!B216="","",Affected_Source!B216)</f>
        <v/>
      </c>
      <c r="V194" s="241" t="str">
        <f>IF(Affected_Source!D216="","",Affected_Source!D216)</f>
        <v/>
      </c>
      <c r="W194" s="241" t="str">
        <f>IF(Affected_Source!E216="","",Affected_Source!E216)</f>
        <v/>
      </c>
      <c r="X194" s="241" t="str">
        <f t="shared" ref="X194:X257" si="67">U194&amp;V194</f>
        <v/>
      </c>
      <c r="Y194" s="244" t="str">
        <f>IF(COUNTIF(X$2:X194,X194)=1,X194,"")</f>
        <v/>
      </c>
      <c r="Z194" s="241" t="str">
        <f t="shared" si="55"/>
        <v xml:space="preserve"> </v>
      </c>
      <c r="AA194" s="259" t="str">
        <f t="shared" ref="AA194:AA257" si="68">+IFERROR(INDEX(U$2:U$955,MATCH(ROW()-ROW($AA$1),T$2:T$955,0)),"")</f>
        <v/>
      </c>
      <c r="AB194" s="259" t="str">
        <f t="shared" ref="AB194:AB257" si="69">+IFERROR(INDEX(V$2:V$955,MATCH(ROW()-ROW($AA$1),T$2:T$955,0)),"")</f>
        <v/>
      </c>
      <c r="AC194" s="241" t="str">
        <f t="shared" si="56"/>
        <v/>
      </c>
      <c r="AD194" s="248"/>
      <c r="AE194" s="261" t="str">
        <f>+IF(AJ194="","",MAX(AE$1:AE193)+1)</f>
        <v/>
      </c>
      <c r="AF194" s="261" t="str">
        <f>IF(CMS_Inoperative_OoC!B216="","",CMS_Inoperative_OoC!B216)</f>
        <v/>
      </c>
      <c r="AG194" s="261" t="str">
        <f>IF(CMS_Inoperative_OoC!C216="","",CMS_Inoperative_OoC!C216)</f>
        <v/>
      </c>
      <c r="AH194" s="261" t="str">
        <f>IF(CMS_Inoperative_OoC!D216="","",CMS_Inoperative_OoC!D216)</f>
        <v/>
      </c>
      <c r="AI194" s="261" t="str">
        <f t="shared" si="57"/>
        <v/>
      </c>
      <c r="AJ194" s="262" t="str">
        <f>IF(COUNTIF(AI$2:AI194,AI194)=1,AI194,"")</f>
        <v/>
      </c>
      <c r="AK194" s="261" t="str">
        <f t="shared" ref="AK194:AK257" si="70">+IFERROR(INDEX(AF$2:AF$955,MATCH(ROW()-ROW(IE$1),AE$2:AE$955,0)),"")</f>
        <v/>
      </c>
      <c r="AL194" s="261" t="str">
        <f t="shared" ref="AL194:AL257" si="71">+IFERROR(INDEX(AG$2:AG$955,MATCH(ROW()-ROW(AJ$1),AE$2:AE$955,0)),"")</f>
        <v/>
      </c>
      <c r="AM194" s="261" t="str">
        <f t="shared" ref="AM194:AM257" si="72">+IFERROR(INDEX(AH$2:AH$955,MATCH(ROW()-ROW(AJ$1),AE$2:AE$955,0)),"")</f>
        <v/>
      </c>
      <c r="AN194" s="251" t="str">
        <f t="shared" si="58"/>
        <v/>
      </c>
      <c r="AO194" s="162"/>
      <c r="AP194" s="162"/>
      <c r="AQ194" s="162"/>
      <c r="AR194" s="263" t="str">
        <f>+IF(AW194="","",MAX(AR$1:AR193)+1)</f>
        <v/>
      </c>
      <c r="AS194" s="263" t="str">
        <f>IF(Limit_Deviation_Detail!B216="","",Limit_Deviation_Detail!B216)</f>
        <v/>
      </c>
      <c r="AT194" s="263" t="str">
        <f>IF(Limit_Deviation_Detail!C216="","",Limit_Deviation_Detail!C216)</f>
        <v/>
      </c>
      <c r="AU194" s="252" t="str">
        <f>IF(Limit_Deviation_Detail!F216="","",Limit_Deviation_Detail!F216)</f>
        <v/>
      </c>
      <c r="AV194" s="263" t="str">
        <f t="shared" si="59"/>
        <v/>
      </c>
      <c r="AW194" s="264" t="str">
        <f>IF(COUNTIF(AV$2:AV194,AV194)=1,AV194,"")</f>
        <v/>
      </c>
      <c r="AX194" s="263" t="str">
        <f t="shared" ref="AX194:AX257" si="73">+IFERROR(INDEX(AS$2:AS$955,MATCH(ROW()-ROW(IQ$1),AR$2:AR$955,0)),"")</f>
        <v/>
      </c>
      <c r="AY194" s="263" t="str">
        <f t="shared" ref="AY194:AY257" si="74">+IFERROR(INDEX(AT$2:AT$955,MATCH(ROW()-ROW(AW$1),AR$2:AR$955,0)),"")</f>
        <v/>
      </c>
      <c r="AZ194" s="263" t="str">
        <f t="shared" ref="AZ194:AZ257" si="75">+IFERROR(INDEX(AU$2:AU$955,MATCH(ROW()-ROW(AW$1),AR$2:AR$955,0)),"")</f>
        <v/>
      </c>
      <c r="BA194" s="254" t="str">
        <f t="shared" si="60"/>
        <v/>
      </c>
      <c r="BB194" s="162"/>
      <c r="BC194" s="259" t="str">
        <f>+IF(BI194="","",MAX(BC$1:BC193)+1)</f>
        <v/>
      </c>
      <c r="BD194" s="241" t="str">
        <f>IF(CMS_Identification!B216="","",CMS_Identification!B216)</f>
        <v/>
      </c>
      <c r="BE194" s="241" t="str">
        <f>IF(CMS_Identification!C216="","",CMS_Identification!C216)</f>
        <v/>
      </c>
      <c r="BF194" s="241" t="str">
        <f>IF(CMS_Identification!E216="","",CMS_Identification!E216)</f>
        <v/>
      </c>
      <c r="BG194" s="241" t="str">
        <f>IF(Affected_Source!AL216="","",Affected_Source!AL216)</f>
        <v/>
      </c>
      <c r="BH194" s="241" t="str">
        <f t="shared" si="61"/>
        <v/>
      </c>
      <c r="BI194" s="244" t="str">
        <f>IF(COUNTIF(BH$2:BH194,BH194)=1,BH194,"")</f>
        <v/>
      </c>
      <c r="BJ194" s="241" t="str">
        <f t="shared" si="62"/>
        <v xml:space="preserve">  </v>
      </c>
      <c r="BK194" s="241" t="str">
        <f t="shared" si="63"/>
        <v/>
      </c>
      <c r="BL194" s="241" t="str">
        <f t="shared" si="64"/>
        <v/>
      </c>
      <c r="BM194" s="241" t="str">
        <f t="shared" si="65"/>
        <v/>
      </c>
    </row>
    <row r="195" spans="1:65" ht="16.5" x14ac:dyDescent="0.45">
      <c r="A195" s="255" t="str">
        <f>+IF(D195="","",MAX(A$1:A194)+1)</f>
        <v/>
      </c>
      <c r="B195" s="242" t="str">
        <f>IF(Affected_Source!C217="","",Affected_Source!C217)</f>
        <v/>
      </c>
      <c r="C195" s="245" t="str">
        <f t="shared" si="66"/>
        <v/>
      </c>
      <c r="D195" s="245" t="str">
        <f>IF(COUNTIF(B$2:B195,B195)=1,B195,"")</f>
        <v/>
      </c>
      <c r="E195" s="162" t="str">
        <f>IF(Affected_Source!D217="","",Affected_Source!D217)</f>
        <v/>
      </c>
      <c r="F195" s="162"/>
      <c r="G195" s="162"/>
      <c r="H195" s="162"/>
      <c r="I195" s="162"/>
      <c r="J195" s="162"/>
      <c r="K195" s="162"/>
      <c r="L195" s="162"/>
      <c r="M195" s="162"/>
      <c r="N195" s="162"/>
      <c r="O195" s="162"/>
      <c r="P195" s="162"/>
      <c r="Q195" s="162"/>
      <c r="R195" s="269"/>
      <c r="S195" s="162"/>
      <c r="T195" s="255" t="str">
        <f>+IF(Y195="","",MAX(T$1:T194)+1)</f>
        <v/>
      </c>
      <c r="U195" s="241" t="str">
        <f>IF(Affected_Source!B217="","",Affected_Source!B217)</f>
        <v/>
      </c>
      <c r="V195" s="241" t="str">
        <f>IF(Affected_Source!D217="","",Affected_Source!D217)</f>
        <v/>
      </c>
      <c r="W195" s="241" t="str">
        <f>IF(Affected_Source!E217="","",Affected_Source!E217)</f>
        <v/>
      </c>
      <c r="X195" s="241" t="str">
        <f t="shared" si="67"/>
        <v/>
      </c>
      <c r="Y195" s="244" t="str">
        <f>IF(COUNTIF(X$2:X195,X195)=1,X195,"")</f>
        <v/>
      </c>
      <c r="Z195" s="241" t="str">
        <f t="shared" ref="Z195:Z258" si="76">AA195&amp;" "&amp;AB195</f>
        <v xml:space="preserve"> </v>
      </c>
      <c r="AA195" s="255" t="str">
        <f t="shared" si="68"/>
        <v/>
      </c>
      <c r="AB195" s="255" t="str">
        <f t="shared" si="69"/>
        <v/>
      </c>
      <c r="AC195" s="241" t="str">
        <f t="shared" ref="AC195:AC258" si="77">+IFERROR(INDEX(W$2:W$955,MATCH(ROW()-ROW($AA$1),U$2:U$955,0)),"")</f>
        <v/>
      </c>
      <c r="AD195" s="248"/>
      <c r="AE195" s="257" t="str">
        <f>+IF(AJ195="","",MAX(AE$1:AE194)+1)</f>
        <v/>
      </c>
      <c r="AF195" s="257" t="str">
        <f>IF(CMS_Inoperative_OoC!B217="","",CMS_Inoperative_OoC!B217)</f>
        <v/>
      </c>
      <c r="AG195" s="257" t="str">
        <f>IF(CMS_Inoperative_OoC!C217="","",CMS_Inoperative_OoC!C217)</f>
        <v/>
      </c>
      <c r="AH195" s="257" t="str">
        <f>IF(CMS_Inoperative_OoC!D217="","",CMS_Inoperative_OoC!D217)</f>
        <v/>
      </c>
      <c r="AI195" s="257" t="str">
        <f t="shared" ref="AI195:AI258" si="78">AF195&amp;AG195&amp;AH195</f>
        <v/>
      </c>
      <c r="AJ195" s="258" t="str">
        <f>IF(COUNTIF(AI$2:AI195,AI195)=1,AI195,"")</f>
        <v/>
      </c>
      <c r="AK195" s="257" t="str">
        <f t="shared" si="70"/>
        <v/>
      </c>
      <c r="AL195" s="257" t="str">
        <f t="shared" si="71"/>
        <v/>
      </c>
      <c r="AM195" s="257" t="str">
        <f t="shared" si="72"/>
        <v/>
      </c>
      <c r="AN195" s="251" t="str">
        <f t="shared" ref="AN195:AN258" si="79">IF(AM195="","",VLOOKUP(AK195&amp;AL195,$Y$2:$AC$478,5,FALSE))</f>
        <v/>
      </c>
      <c r="AO195" s="162"/>
      <c r="AP195" s="162"/>
      <c r="AQ195" s="162"/>
      <c r="AR195" s="257" t="str">
        <f>+IF(AW195="","",MAX(AR$1:AR194)+1)</f>
        <v/>
      </c>
      <c r="AS195" s="257" t="str">
        <f>IF(Limit_Deviation_Detail!B217="","",Limit_Deviation_Detail!B217)</f>
        <v/>
      </c>
      <c r="AT195" s="257" t="str">
        <f>IF(Limit_Deviation_Detail!C217="","",Limit_Deviation_Detail!C217)</f>
        <v/>
      </c>
      <c r="AU195" s="252" t="str">
        <f>IF(Limit_Deviation_Detail!F217="","",Limit_Deviation_Detail!F217)</f>
        <v/>
      </c>
      <c r="AV195" s="257" t="str">
        <f t="shared" ref="AV195:AV258" si="80">AS195&amp;AT195&amp;AU195</f>
        <v/>
      </c>
      <c r="AW195" s="258" t="str">
        <f>IF(COUNTIF(AV$2:AV195,AV195)=1,AV195,"")</f>
        <v/>
      </c>
      <c r="AX195" s="257" t="str">
        <f t="shared" si="73"/>
        <v/>
      </c>
      <c r="AY195" s="257" t="str">
        <f t="shared" si="74"/>
        <v/>
      </c>
      <c r="AZ195" s="257" t="str">
        <f t="shared" si="75"/>
        <v/>
      </c>
      <c r="BA195" s="254" t="str">
        <f t="shared" ref="BA195:BA258" si="81">IF(AZ195="","",VLOOKUP(AX195&amp;AY195,$Y$2:$AC$478,5,FALSE))</f>
        <v/>
      </c>
      <c r="BB195" s="162"/>
      <c r="BC195" s="255" t="str">
        <f>+IF(BI195="","",MAX(BC$1:BC194)+1)</f>
        <v/>
      </c>
      <c r="BD195" s="241" t="str">
        <f>IF(CMS_Identification!B217="","",CMS_Identification!B217)</f>
        <v/>
      </c>
      <c r="BE195" s="241" t="str">
        <f>IF(CMS_Identification!C217="","",CMS_Identification!C217)</f>
        <v/>
      </c>
      <c r="BF195" s="241" t="str">
        <f>IF(CMS_Identification!E217="","",CMS_Identification!E217)</f>
        <v/>
      </c>
      <c r="BG195" s="241" t="str">
        <f>IF(Affected_Source!AL217="","",Affected_Source!AL217)</f>
        <v/>
      </c>
      <c r="BH195" s="241" t="str">
        <f t="shared" ref="BH195:BH258" si="82">BD195&amp;BE195&amp;BF195</f>
        <v/>
      </c>
      <c r="BI195" s="244" t="str">
        <f>IF(COUNTIF(BH$2:BH195,BH195)=1,BH195,"")</f>
        <v/>
      </c>
      <c r="BJ195" s="241" t="str">
        <f t="shared" ref="BJ195:BJ258" si="83">BK195&amp;" "&amp;BL195&amp;" "&amp;BM195</f>
        <v xml:space="preserve">  </v>
      </c>
      <c r="BK195" s="241" t="str">
        <f t="shared" ref="BK195:BK258" si="84">+IFERROR(INDEX(BD$2:BD$955,MATCH(ROW()-ROW($BJ$1),BC$2:BC$955,0)),"")</f>
        <v/>
      </c>
      <c r="BL195" s="241" t="str">
        <f t="shared" ref="BL195:BL258" si="85">+IFERROR(INDEX(BE$2:BE$955,MATCH(ROW()-ROW($BJ$1),BC$2:BC$955,0)),"")</f>
        <v/>
      </c>
      <c r="BM195" s="241" t="str">
        <f t="shared" ref="BM195:BM258" si="86">+IFERROR(INDEX(BF$2:BF$955,MATCH(ROW()-ROW($BJ$1),BC$2:BC$955,0)),"")</f>
        <v/>
      </c>
    </row>
    <row r="196" spans="1:65" ht="16.5" x14ac:dyDescent="0.45">
      <c r="A196" s="259" t="str">
        <f>+IF(D196="","",MAX(A$1:A195)+1)</f>
        <v/>
      </c>
      <c r="B196" s="242" t="str">
        <f>IF(Affected_Source!C218="","",Affected_Source!C218)</f>
        <v/>
      </c>
      <c r="C196" s="260" t="str">
        <f t="shared" si="66"/>
        <v/>
      </c>
      <c r="D196" s="260" t="str">
        <f>IF(COUNTIF(B$2:B196,B196)=1,B196,"")</f>
        <v/>
      </c>
      <c r="E196" s="162" t="str">
        <f>IF(Affected_Source!D218="","",Affected_Source!D218)</f>
        <v/>
      </c>
      <c r="F196" s="162"/>
      <c r="G196" s="162"/>
      <c r="H196" s="162"/>
      <c r="I196" s="162"/>
      <c r="J196" s="162"/>
      <c r="K196" s="162"/>
      <c r="L196" s="162"/>
      <c r="M196" s="162"/>
      <c r="N196" s="162"/>
      <c r="O196" s="162"/>
      <c r="P196" s="162"/>
      <c r="Q196" s="162"/>
      <c r="R196" s="269"/>
      <c r="S196" s="162"/>
      <c r="T196" s="259" t="str">
        <f>+IF(Y196="","",MAX(T$1:T195)+1)</f>
        <v/>
      </c>
      <c r="U196" s="241" t="str">
        <f>IF(Affected_Source!B218="","",Affected_Source!B218)</f>
        <v/>
      </c>
      <c r="V196" s="241" t="str">
        <f>IF(Affected_Source!D218="","",Affected_Source!D218)</f>
        <v/>
      </c>
      <c r="W196" s="241" t="str">
        <f>IF(Affected_Source!E218="","",Affected_Source!E218)</f>
        <v/>
      </c>
      <c r="X196" s="241" t="str">
        <f t="shared" si="67"/>
        <v/>
      </c>
      <c r="Y196" s="244" t="str">
        <f>IF(COUNTIF(X$2:X196,X196)=1,X196,"")</f>
        <v/>
      </c>
      <c r="Z196" s="241" t="str">
        <f t="shared" si="76"/>
        <v xml:space="preserve"> </v>
      </c>
      <c r="AA196" s="259" t="str">
        <f t="shared" si="68"/>
        <v/>
      </c>
      <c r="AB196" s="259" t="str">
        <f t="shared" si="69"/>
        <v/>
      </c>
      <c r="AC196" s="241" t="str">
        <f t="shared" si="77"/>
        <v/>
      </c>
      <c r="AD196" s="248"/>
      <c r="AE196" s="261" t="str">
        <f>+IF(AJ196="","",MAX(AE$1:AE195)+1)</f>
        <v/>
      </c>
      <c r="AF196" s="261" t="str">
        <f>IF(CMS_Inoperative_OoC!B218="","",CMS_Inoperative_OoC!B218)</f>
        <v/>
      </c>
      <c r="AG196" s="261" t="str">
        <f>IF(CMS_Inoperative_OoC!C218="","",CMS_Inoperative_OoC!C218)</f>
        <v/>
      </c>
      <c r="AH196" s="261" t="str">
        <f>IF(CMS_Inoperative_OoC!D218="","",CMS_Inoperative_OoC!D218)</f>
        <v/>
      </c>
      <c r="AI196" s="261" t="str">
        <f t="shared" si="78"/>
        <v/>
      </c>
      <c r="AJ196" s="262" t="str">
        <f>IF(COUNTIF(AI$2:AI196,AI196)=1,AI196,"")</f>
        <v/>
      </c>
      <c r="AK196" s="261" t="str">
        <f t="shared" si="70"/>
        <v/>
      </c>
      <c r="AL196" s="261" t="str">
        <f t="shared" si="71"/>
        <v/>
      </c>
      <c r="AM196" s="261" t="str">
        <f t="shared" si="72"/>
        <v/>
      </c>
      <c r="AN196" s="251" t="str">
        <f t="shared" si="79"/>
        <v/>
      </c>
      <c r="AO196" s="162"/>
      <c r="AP196" s="162"/>
      <c r="AQ196" s="162"/>
      <c r="AR196" s="263" t="str">
        <f>+IF(AW196="","",MAX(AR$1:AR195)+1)</f>
        <v/>
      </c>
      <c r="AS196" s="263" t="str">
        <f>IF(Limit_Deviation_Detail!B218="","",Limit_Deviation_Detail!B218)</f>
        <v/>
      </c>
      <c r="AT196" s="263" t="str">
        <f>IF(Limit_Deviation_Detail!C218="","",Limit_Deviation_Detail!C218)</f>
        <v/>
      </c>
      <c r="AU196" s="252" t="str">
        <f>IF(Limit_Deviation_Detail!F218="","",Limit_Deviation_Detail!F218)</f>
        <v/>
      </c>
      <c r="AV196" s="263" t="str">
        <f t="shared" si="80"/>
        <v/>
      </c>
      <c r="AW196" s="264" t="str">
        <f>IF(COUNTIF(AV$2:AV196,AV196)=1,AV196,"")</f>
        <v/>
      </c>
      <c r="AX196" s="263" t="str">
        <f t="shared" si="73"/>
        <v/>
      </c>
      <c r="AY196" s="263" t="str">
        <f t="shared" si="74"/>
        <v/>
      </c>
      <c r="AZ196" s="263" t="str">
        <f t="shared" si="75"/>
        <v/>
      </c>
      <c r="BA196" s="254" t="str">
        <f t="shared" si="81"/>
        <v/>
      </c>
      <c r="BB196" s="162"/>
      <c r="BC196" s="259" t="str">
        <f>+IF(BI196="","",MAX(BC$1:BC195)+1)</f>
        <v/>
      </c>
      <c r="BD196" s="241" t="str">
        <f>IF(CMS_Identification!B218="","",CMS_Identification!B218)</f>
        <v/>
      </c>
      <c r="BE196" s="241" t="str">
        <f>IF(CMS_Identification!C218="","",CMS_Identification!C218)</f>
        <v/>
      </c>
      <c r="BF196" s="241" t="str">
        <f>IF(CMS_Identification!E218="","",CMS_Identification!E218)</f>
        <v/>
      </c>
      <c r="BG196" s="241" t="str">
        <f>IF(Affected_Source!AL218="","",Affected_Source!AL218)</f>
        <v/>
      </c>
      <c r="BH196" s="241" t="str">
        <f t="shared" si="82"/>
        <v/>
      </c>
      <c r="BI196" s="244" t="str">
        <f>IF(COUNTIF(BH$2:BH196,BH196)=1,BH196,"")</f>
        <v/>
      </c>
      <c r="BJ196" s="241" t="str">
        <f t="shared" si="83"/>
        <v xml:space="preserve">  </v>
      </c>
      <c r="BK196" s="241" t="str">
        <f t="shared" si="84"/>
        <v/>
      </c>
      <c r="BL196" s="241" t="str">
        <f t="shared" si="85"/>
        <v/>
      </c>
      <c r="BM196" s="241" t="str">
        <f t="shared" si="86"/>
        <v/>
      </c>
    </row>
    <row r="197" spans="1:65" ht="16.5" x14ac:dyDescent="0.45">
      <c r="A197" s="255" t="str">
        <f>+IF(D197="","",MAX(A$1:A196)+1)</f>
        <v/>
      </c>
      <c r="B197" s="242" t="str">
        <f>IF(Affected_Source!C219="","",Affected_Source!C219)</f>
        <v/>
      </c>
      <c r="C197" s="245" t="str">
        <f t="shared" si="66"/>
        <v/>
      </c>
      <c r="D197" s="245" t="str">
        <f>IF(COUNTIF(B$2:B197,B197)=1,B197,"")</f>
        <v/>
      </c>
      <c r="E197" s="162" t="str">
        <f>IF(Affected_Source!D219="","",Affected_Source!D219)</f>
        <v/>
      </c>
      <c r="F197" s="162"/>
      <c r="G197" s="162"/>
      <c r="H197" s="162"/>
      <c r="I197" s="162"/>
      <c r="J197" s="162"/>
      <c r="K197" s="162"/>
      <c r="L197" s="162"/>
      <c r="M197" s="162"/>
      <c r="N197" s="162"/>
      <c r="O197" s="162"/>
      <c r="P197" s="162"/>
      <c r="Q197" s="162"/>
      <c r="R197" s="269"/>
      <c r="S197" s="162"/>
      <c r="T197" s="255" t="str">
        <f>+IF(Y197="","",MAX(T$1:T196)+1)</f>
        <v/>
      </c>
      <c r="U197" s="241" t="str">
        <f>IF(Affected_Source!B219="","",Affected_Source!B219)</f>
        <v/>
      </c>
      <c r="V197" s="241" t="str">
        <f>IF(Affected_Source!D219="","",Affected_Source!D219)</f>
        <v/>
      </c>
      <c r="W197" s="241" t="str">
        <f>IF(Affected_Source!E219="","",Affected_Source!E219)</f>
        <v/>
      </c>
      <c r="X197" s="241" t="str">
        <f t="shared" si="67"/>
        <v/>
      </c>
      <c r="Y197" s="244" t="str">
        <f>IF(COUNTIF(X$2:X197,X197)=1,X197,"")</f>
        <v/>
      </c>
      <c r="Z197" s="241" t="str">
        <f t="shared" si="76"/>
        <v xml:space="preserve"> </v>
      </c>
      <c r="AA197" s="255" t="str">
        <f t="shared" si="68"/>
        <v/>
      </c>
      <c r="AB197" s="255" t="str">
        <f t="shared" si="69"/>
        <v/>
      </c>
      <c r="AC197" s="241" t="str">
        <f t="shared" si="77"/>
        <v/>
      </c>
      <c r="AD197" s="248"/>
      <c r="AE197" s="257" t="str">
        <f>+IF(AJ197="","",MAX(AE$1:AE196)+1)</f>
        <v/>
      </c>
      <c r="AF197" s="257" t="str">
        <f>IF(CMS_Inoperative_OoC!B219="","",CMS_Inoperative_OoC!B219)</f>
        <v/>
      </c>
      <c r="AG197" s="257" t="str">
        <f>IF(CMS_Inoperative_OoC!C219="","",CMS_Inoperative_OoC!C219)</f>
        <v/>
      </c>
      <c r="AH197" s="257" t="str">
        <f>IF(CMS_Inoperative_OoC!D219="","",CMS_Inoperative_OoC!D219)</f>
        <v/>
      </c>
      <c r="AI197" s="257" t="str">
        <f t="shared" si="78"/>
        <v/>
      </c>
      <c r="AJ197" s="258" t="str">
        <f>IF(COUNTIF(AI$2:AI197,AI197)=1,AI197,"")</f>
        <v/>
      </c>
      <c r="AK197" s="257" t="str">
        <f t="shared" si="70"/>
        <v/>
      </c>
      <c r="AL197" s="257" t="str">
        <f t="shared" si="71"/>
        <v/>
      </c>
      <c r="AM197" s="257" t="str">
        <f t="shared" si="72"/>
        <v/>
      </c>
      <c r="AN197" s="251" t="str">
        <f t="shared" si="79"/>
        <v/>
      </c>
      <c r="AO197" s="162"/>
      <c r="AP197" s="162"/>
      <c r="AQ197" s="162"/>
      <c r="AR197" s="257" t="str">
        <f>+IF(AW197="","",MAX(AR$1:AR196)+1)</f>
        <v/>
      </c>
      <c r="AS197" s="257" t="str">
        <f>IF(Limit_Deviation_Detail!B219="","",Limit_Deviation_Detail!B219)</f>
        <v/>
      </c>
      <c r="AT197" s="257" t="str">
        <f>IF(Limit_Deviation_Detail!C219="","",Limit_Deviation_Detail!C219)</f>
        <v/>
      </c>
      <c r="AU197" s="252" t="str">
        <f>IF(Limit_Deviation_Detail!F219="","",Limit_Deviation_Detail!F219)</f>
        <v/>
      </c>
      <c r="AV197" s="257" t="str">
        <f t="shared" si="80"/>
        <v/>
      </c>
      <c r="AW197" s="258" t="str">
        <f>IF(COUNTIF(AV$2:AV197,AV197)=1,AV197,"")</f>
        <v/>
      </c>
      <c r="AX197" s="257" t="str">
        <f t="shared" si="73"/>
        <v/>
      </c>
      <c r="AY197" s="257" t="str">
        <f t="shared" si="74"/>
        <v/>
      </c>
      <c r="AZ197" s="257" t="str">
        <f t="shared" si="75"/>
        <v/>
      </c>
      <c r="BA197" s="254" t="str">
        <f t="shared" si="81"/>
        <v/>
      </c>
      <c r="BB197" s="162"/>
      <c r="BC197" s="255" t="str">
        <f>+IF(BI197="","",MAX(BC$1:BC196)+1)</f>
        <v/>
      </c>
      <c r="BD197" s="241" t="str">
        <f>IF(CMS_Identification!B219="","",CMS_Identification!B219)</f>
        <v/>
      </c>
      <c r="BE197" s="241" t="str">
        <f>IF(CMS_Identification!C219="","",CMS_Identification!C219)</f>
        <v/>
      </c>
      <c r="BF197" s="241" t="str">
        <f>IF(CMS_Identification!E219="","",CMS_Identification!E219)</f>
        <v/>
      </c>
      <c r="BG197" s="241" t="str">
        <f>IF(Affected_Source!AL219="","",Affected_Source!AL219)</f>
        <v/>
      </c>
      <c r="BH197" s="241" t="str">
        <f t="shared" si="82"/>
        <v/>
      </c>
      <c r="BI197" s="244" t="str">
        <f>IF(COUNTIF(BH$2:BH197,BH197)=1,BH197,"")</f>
        <v/>
      </c>
      <c r="BJ197" s="241" t="str">
        <f t="shared" si="83"/>
        <v xml:space="preserve">  </v>
      </c>
      <c r="BK197" s="241" t="str">
        <f t="shared" si="84"/>
        <v/>
      </c>
      <c r="BL197" s="241" t="str">
        <f t="shared" si="85"/>
        <v/>
      </c>
      <c r="BM197" s="241" t="str">
        <f t="shared" si="86"/>
        <v/>
      </c>
    </row>
    <row r="198" spans="1:65" ht="16.5" x14ac:dyDescent="0.45">
      <c r="A198" s="259" t="str">
        <f>+IF(D198="","",MAX(A$1:A197)+1)</f>
        <v/>
      </c>
      <c r="B198" s="242" t="str">
        <f>IF(Affected_Source!C220="","",Affected_Source!C220)</f>
        <v/>
      </c>
      <c r="C198" s="260" t="str">
        <f t="shared" si="66"/>
        <v/>
      </c>
      <c r="D198" s="260" t="str">
        <f>IF(COUNTIF(B$2:B198,B198)=1,B198,"")</f>
        <v/>
      </c>
      <c r="E198" s="162" t="str">
        <f>IF(Affected_Source!D220="","",Affected_Source!D220)</f>
        <v/>
      </c>
      <c r="F198" s="162"/>
      <c r="G198" s="162"/>
      <c r="H198" s="162"/>
      <c r="I198" s="162"/>
      <c r="J198" s="162"/>
      <c r="K198" s="162"/>
      <c r="L198" s="162"/>
      <c r="M198" s="162"/>
      <c r="N198" s="162"/>
      <c r="O198" s="162"/>
      <c r="P198" s="162"/>
      <c r="Q198" s="162"/>
      <c r="R198" s="269"/>
      <c r="S198" s="162"/>
      <c r="T198" s="259" t="str">
        <f>+IF(Y198="","",MAX(T$1:T197)+1)</f>
        <v/>
      </c>
      <c r="U198" s="241" t="str">
        <f>IF(Affected_Source!B220="","",Affected_Source!B220)</f>
        <v/>
      </c>
      <c r="V198" s="241" t="str">
        <f>IF(Affected_Source!D220="","",Affected_Source!D220)</f>
        <v/>
      </c>
      <c r="W198" s="241" t="str">
        <f>IF(Affected_Source!E220="","",Affected_Source!E220)</f>
        <v/>
      </c>
      <c r="X198" s="241" t="str">
        <f t="shared" si="67"/>
        <v/>
      </c>
      <c r="Y198" s="244" t="str">
        <f>IF(COUNTIF(X$2:X198,X198)=1,X198,"")</f>
        <v/>
      </c>
      <c r="Z198" s="241" t="str">
        <f t="shared" si="76"/>
        <v xml:space="preserve"> </v>
      </c>
      <c r="AA198" s="259" t="str">
        <f t="shared" si="68"/>
        <v/>
      </c>
      <c r="AB198" s="259" t="str">
        <f t="shared" si="69"/>
        <v/>
      </c>
      <c r="AC198" s="241" t="str">
        <f t="shared" si="77"/>
        <v/>
      </c>
      <c r="AD198" s="248"/>
      <c r="AE198" s="261" t="str">
        <f>+IF(AJ198="","",MAX(AE$1:AE197)+1)</f>
        <v/>
      </c>
      <c r="AF198" s="261" t="str">
        <f>IF(CMS_Inoperative_OoC!B220="","",CMS_Inoperative_OoC!B220)</f>
        <v/>
      </c>
      <c r="AG198" s="261" t="str">
        <f>IF(CMS_Inoperative_OoC!C220="","",CMS_Inoperative_OoC!C220)</f>
        <v/>
      </c>
      <c r="AH198" s="261" t="str">
        <f>IF(CMS_Inoperative_OoC!D220="","",CMS_Inoperative_OoC!D220)</f>
        <v/>
      </c>
      <c r="AI198" s="261" t="str">
        <f t="shared" si="78"/>
        <v/>
      </c>
      <c r="AJ198" s="262" t="str">
        <f>IF(COUNTIF(AI$2:AI198,AI198)=1,AI198,"")</f>
        <v/>
      </c>
      <c r="AK198" s="261" t="str">
        <f t="shared" si="70"/>
        <v/>
      </c>
      <c r="AL198" s="261" t="str">
        <f t="shared" si="71"/>
        <v/>
      </c>
      <c r="AM198" s="261" t="str">
        <f t="shared" si="72"/>
        <v/>
      </c>
      <c r="AN198" s="251" t="str">
        <f t="shared" si="79"/>
        <v/>
      </c>
      <c r="AO198" s="162"/>
      <c r="AP198" s="162"/>
      <c r="AQ198" s="162"/>
      <c r="AR198" s="263" t="str">
        <f>+IF(AW198="","",MAX(AR$1:AR197)+1)</f>
        <v/>
      </c>
      <c r="AS198" s="263" t="str">
        <f>IF(Limit_Deviation_Detail!B220="","",Limit_Deviation_Detail!B220)</f>
        <v/>
      </c>
      <c r="AT198" s="263" t="str">
        <f>IF(Limit_Deviation_Detail!C220="","",Limit_Deviation_Detail!C220)</f>
        <v/>
      </c>
      <c r="AU198" s="252" t="str">
        <f>IF(Limit_Deviation_Detail!F220="","",Limit_Deviation_Detail!F220)</f>
        <v/>
      </c>
      <c r="AV198" s="263" t="str">
        <f t="shared" si="80"/>
        <v/>
      </c>
      <c r="AW198" s="264" t="str">
        <f>IF(COUNTIF(AV$2:AV198,AV198)=1,AV198,"")</f>
        <v/>
      </c>
      <c r="AX198" s="263" t="str">
        <f t="shared" si="73"/>
        <v/>
      </c>
      <c r="AY198" s="263" t="str">
        <f t="shared" si="74"/>
        <v/>
      </c>
      <c r="AZ198" s="263" t="str">
        <f t="shared" si="75"/>
        <v/>
      </c>
      <c r="BA198" s="254" t="str">
        <f t="shared" si="81"/>
        <v/>
      </c>
      <c r="BB198" s="162"/>
      <c r="BC198" s="259" t="str">
        <f>+IF(BI198="","",MAX(BC$1:BC197)+1)</f>
        <v/>
      </c>
      <c r="BD198" s="241" t="str">
        <f>IF(CMS_Identification!B220="","",CMS_Identification!B220)</f>
        <v/>
      </c>
      <c r="BE198" s="241" t="str">
        <f>IF(CMS_Identification!C220="","",CMS_Identification!C220)</f>
        <v/>
      </c>
      <c r="BF198" s="241" t="str">
        <f>IF(CMS_Identification!E220="","",CMS_Identification!E220)</f>
        <v/>
      </c>
      <c r="BG198" s="241" t="str">
        <f>IF(Affected_Source!AL220="","",Affected_Source!AL220)</f>
        <v/>
      </c>
      <c r="BH198" s="241" t="str">
        <f t="shared" si="82"/>
        <v/>
      </c>
      <c r="BI198" s="244" t="str">
        <f>IF(COUNTIF(BH$2:BH198,BH198)=1,BH198,"")</f>
        <v/>
      </c>
      <c r="BJ198" s="241" t="str">
        <f t="shared" si="83"/>
        <v xml:space="preserve">  </v>
      </c>
      <c r="BK198" s="241" t="str">
        <f t="shared" si="84"/>
        <v/>
      </c>
      <c r="BL198" s="241" t="str">
        <f t="shared" si="85"/>
        <v/>
      </c>
      <c r="BM198" s="241" t="str">
        <f t="shared" si="86"/>
        <v/>
      </c>
    </row>
    <row r="199" spans="1:65" ht="16.5" x14ac:dyDescent="0.45">
      <c r="A199" s="255" t="str">
        <f>+IF(D199="","",MAX(A$1:A198)+1)</f>
        <v/>
      </c>
      <c r="B199" s="242" t="str">
        <f>IF(Affected_Source!C221="","",Affected_Source!C221)</f>
        <v/>
      </c>
      <c r="C199" s="245" t="str">
        <f t="shared" si="66"/>
        <v/>
      </c>
      <c r="D199" s="245" t="str">
        <f>IF(COUNTIF(B$2:B199,B199)=1,B199,"")</f>
        <v/>
      </c>
      <c r="E199" s="162" t="str">
        <f>IF(Affected_Source!D221="","",Affected_Source!D221)</f>
        <v/>
      </c>
      <c r="F199" s="162"/>
      <c r="G199" s="162"/>
      <c r="H199" s="162"/>
      <c r="I199" s="162"/>
      <c r="J199" s="162"/>
      <c r="K199" s="162"/>
      <c r="L199" s="162"/>
      <c r="M199" s="162"/>
      <c r="N199" s="162"/>
      <c r="O199" s="162"/>
      <c r="P199" s="162"/>
      <c r="Q199" s="162"/>
      <c r="R199" s="269"/>
      <c r="S199" s="162"/>
      <c r="T199" s="255" t="str">
        <f>+IF(Y199="","",MAX(T$1:T198)+1)</f>
        <v/>
      </c>
      <c r="U199" s="241" t="str">
        <f>IF(Affected_Source!B221="","",Affected_Source!B221)</f>
        <v/>
      </c>
      <c r="V199" s="241" t="str">
        <f>IF(Affected_Source!D221="","",Affected_Source!D221)</f>
        <v/>
      </c>
      <c r="W199" s="241" t="str">
        <f>IF(Affected_Source!E221="","",Affected_Source!E221)</f>
        <v/>
      </c>
      <c r="X199" s="241" t="str">
        <f t="shared" si="67"/>
        <v/>
      </c>
      <c r="Y199" s="244" t="str">
        <f>IF(COUNTIF(X$2:X199,X199)=1,X199,"")</f>
        <v/>
      </c>
      <c r="Z199" s="241" t="str">
        <f t="shared" si="76"/>
        <v xml:space="preserve"> </v>
      </c>
      <c r="AA199" s="255" t="str">
        <f t="shared" si="68"/>
        <v/>
      </c>
      <c r="AB199" s="255" t="str">
        <f t="shared" si="69"/>
        <v/>
      </c>
      <c r="AC199" s="241" t="str">
        <f t="shared" si="77"/>
        <v/>
      </c>
      <c r="AD199" s="248"/>
      <c r="AE199" s="257" t="str">
        <f>+IF(AJ199="","",MAX(AE$1:AE198)+1)</f>
        <v/>
      </c>
      <c r="AF199" s="257" t="str">
        <f>IF(CMS_Inoperative_OoC!B221="","",CMS_Inoperative_OoC!B221)</f>
        <v/>
      </c>
      <c r="AG199" s="257" t="str">
        <f>IF(CMS_Inoperative_OoC!C221="","",CMS_Inoperative_OoC!C221)</f>
        <v/>
      </c>
      <c r="AH199" s="257" t="str">
        <f>IF(CMS_Inoperative_OoC!D221="","",CMS_Inoperative_OoC!D221)</f>
        <v/>
      </c>
      <c r="AI199" s="257" t="str">
        <f t="shared" si="78"/>
        <v/>
      </c>
      <c r="AJ199" s="258" t="str">
        <f>IF(COUNTIF(AI$2:AI199,AI199)=1,AI199,"")</f>
        <v/>
      </c>
      <c r="AK199" s="257" t="str">
        <f t="shared" si="70"/>
        <v/>
      </c>
      <c r="AL199" s="257" t="str">
        <f t="shared" si="71"/>
        <v/>
      </c>
      <c r="AM199" s="257" t="str">
        <f t="shared" si="72"/>
        <v/>
      </c>
      <c r="AN199" s="251" t="str">
        <f t="shared" si="79"/>
        <v/>
      </c>
      <c r="AO199" s="162"/>
      <c r="AP199" s="162"/>
      <c r="AQ199" s="162"/>
      <c r="AR199" s="257" t="str">
        <f>+IF(AW199="","",MAX(AR$1:AR198)+1)</f>
        <v/>
      </c>
      <c r="AS199" s="257" t="str">
        <f>IF(Limit_Deviation_Detail!B221="","",Limit_Deviation_Detail!B221)</f>
        <v/>
      </c>
      <c r="AT199" s="257" t="str">
        <f>IF(Limit_Deviation_Detail!C221="","",Limit_Deviation_Detail!C221)</f>
        <v/>
      </c>
      <c r="AU199" s="252" t="str">
        <f>IF(Limit_Deviation_Detail!F221="","",Limit_Deviation_Detail!F221)</f>
        <v/>
      </c>
      <c r="AV199" s="257" t="str">
        <f t="shared" si="80"/>
        <v/>
      </c>
      <c r="AW199" s="258" t="str">
        <f>IF(COUNTIF(AV$2:AV199,AV199)=1,AV199,"")</f>
        <v/>
      </c>
      <c r="AX199" s="257" t="str">
        <f t="shared" si="73"/>
        <v/>
      </c>
      <c r="AY199" s="257" t="str">
        <f t="shared" si="74"/>
        <v/>
      </c>
      <c r="AZ199" s="257" t="str">
        <f t="shared" si="75"/>
        <v/>
      </c>
      <c r="BA199" s="254" t="str">
        <f t="shared" si="81"/>
        <v/>
      </c>
      <c r="BB199" s="162"/>
      <c r="BC199" s="255" t="str">
        <f>+IF(BI199="","",MAX(BC$1:BC198)+1)</f>
        <v/>
      </c>
      <c r="BD199" s="241" t="str">
        <f>IF(CMS_Identification!B221="","",CMS_Identification!B221)</f>
        <v/>
      </c>
      <c r="BE199" s="241" t="str">
        <f>IF(CMS_Identification!C221="","",CMS_Identification!C221)</f>
        <v/>
      </c>
      <c r="BF199" s="241" t="str">
        <f>IF(CMS_Identification!E221="","",CMS_Identification!E221)</f>
        <v/>
      </c>
      <c r="BG199" s="241" t="str">
        <f>IF(Affected_Source!AL221="","",Affected_Source!AL221)</f>
        <v/>
      </c>
      <c r="BH199" s="241" t="str">
        <f t="shared" si="82"/>
        <v/>
      </c>
      <c r="BI199" s="244" t="str">
        <f>IF(COUNTIF(BH$2:BH199,BH199)=1,BH199,"")</f>
        <v/>
      </c>
      <c r="BJ199" s="241" t="str">
        <f t="shared" si="83"/>
        <v xml:space="preserve">  </v>
      </c>
      <c r="BK199" s="241" t="str">
        <f t="shared" si="84"/>
        <v/>
      </c>
      <c r="BL199" s="241" t="str">
        <f t="shared" si="85"/>
        <v/>
      </c>
      <c r="BM199" s="241" t="str">
        <f t="shared" si="86"/>
        <v/>
      </c>
    </row>
    <row r="200" spans="1:65" ht="16.5" x14ac:dyDescent="0.45">
      <c r="A200" s="259" t="str">
        <f>+IF(D200="","",MAX(A$1:A199)+1)</f>
        <v/>
      </c>
      <c r="B200" s="242" t="str">
        <f>IF(Affected_Source!C222="","",Affected_Source!C222)</f>
        <v/>
      </c>
      <c r="C200" s="260" t="str">
        <f t="shared" si="66"/>
        <v/>
      </c>
      <c r="D200" s="260" t="str">
        <f>IF(COUNTIF(B$2:B200,B200)=1,B200,"")</f>
        <v/>
      </c>
      <c r="E200" s="162" t="str">
        <f>IF(Affected_Source!D222="","",Affected_Source!D222)</f>
        <v/>
      </c>
      <c r="F200" s="162"/>
      <c r="G200" s="162"/>
      <c r="H200" s="162"/>
      <c r="I200" s="162"/>
      <c r="J200" s="162"/>
      <c r="K200" s="162"/>
      <c r="L200" s="162"/>
      <c r="M200" s="162"/>
      <c r="N200" s="162"/>
      <c r="O200" s="162"/>
      <c r="P200" s="162"/>
      <c r="Q200" s="162"/>
      <c r="R200" s="269"/>
      <c r="S200" s="162"/>
      <c r="T200" s="259" t="str">
        <f>+IF(Y200="","",MAX(T$1:T199)+1)</f>
        <v/>
      </c>
      <c r="U200" s="241" t="str">
        <f>IF(Affected_Source!B222="","",Affected_Source!B222)</f>
        <v/>
      </c>
      <c r="V200" s="241" t="str">
        <f>IF(Affected_Source!D222="","",Affected_Source!D222)</f>
        <v/>
      </c>
      <c r="W200" s="241" t="str">
        <f>IF(Affected_Source!E222="","",Affected_Source!E222)</f>
        <v/>
      </c>
      <c r="X200" s="241" t="str">
        <f t="shared" si="67"/>
        <v/>
      </c>
      <c r="Y200" s="244" t="str">
        <f>IF(COUNTIF(X$2:X200,X200)=1,X200,"")</f>
        <v/>
      </c>
      <c r="Z200" s="241" t="str">
        <f t="shared" si="76"/>
        <v xml:space="preserve"> </v>
      </c>
      <c r="AA200" s="259" t="str">
        <f t="shared" si="68"/>
        <v/>
      </c>
      <c r="AB200" s="259" t="str">
        <f t="shared" si="69"/>
        <v/>
      </c>
      <c r="AC200" s="241" t="str">
        <f t="shared" si="77"/>
        <v/>
      </c>
      <c r="AD200" s="248"/>
      <c r="AE200" s="261" t="str">
        <f>+IF(AJ200="","",MAX(AE$1:AE199)+1)</f>
        <v/>
      </c>
      <c r="AF200" s="261" t="str">
        <f>IF(CMS_Inoperative_OoC!B222="","",CMS_Inoperative_OoC!B222)</f>
        <v/>
      </c>
      <c r="AG200" s="261" t="str">
        <f>IF(CMS_Inoperative_OoC!C222="","",CMS_Inoperative_OoC!C222)</f>
        <v/>
      </c>
      <c r="AH200" s="261" t="str">
        <f>IF(CMS_Inoperative_OoC!D222="","",CMS_Inoperative_OoC!D222)</f>
        <v/>
      </c>
      <c r="AI200" s="261" t="str">
        <f t="shared" si="78"/>
        <v/>
      </c>
      <c r="AJ200" s="262" t="str">
        <f>IF(COUNTIF(AI$2:AI200,AI200)=1,AI200,"")</f>
        <v/>
      </c>
      <c r="AK200" s="261" t="str">
        <f t="shared" si="70"/>
        <v/>
      </c>
      <c r="AL200" s="261" t="str">
        <f t="shared" si="71"/>
        <v/>
      </c>
      <c r="AM200" s="261" t="str">
        <f t="shared" si="72"/>
        <v/>
      </c>
      <c r="AN200" s="251" t="str">
        <f t="shared" si="79"/>
        <v/>
      </c>
      <c r="AO200" s="162"/>
      <c r="AP200" s="162"/>
      <c r="AQ200" s="162"/>
      <c r="AR200" s="263" t="str">
        <f>+IF(AW200="","",MAX(AR$1:AR199)+1)</f>
        <v/>
      </c>
      <c r="AS200" s="263" t="str">
        <f>IF(Limit_Deviation_Detail!B222="","",Limit_Deviation_Detail!B222)</f>
        <v/>
      </c>
      <c r="AT200" s="263" t="str">
        <f>IF(Limit_Deviation_Detail!C222="","",Limit_Deviation_Detail!C222)</f>
        <v/>
      </c>
      <c r="AU200" s="252" t="str">
        <f>IF(Limit_Deviation_Detail!F222="","",Limit_Deviation_Detail!F222)</f>
        <v/>
      </c>
      <c r="AV200" s="263" t="str">
        <f t="shared" si="80"/>
        <v/>
      </c>
      <c r="AW200" s="264" t="str">
        <f>IF(COUNTIF(AV$2:AV200,AV200)=1,AV200,"")</f>
        <v/>
      </c>
      <c r="AX200" s="263" t="str">
        <f t="shared" si="73"/>
        <v/>
      </c>
      <c r="AY200" s="263" t="str">
        <f t="shared" si="74"/>
        <v/>
      </c>
      <c r="AZ200" s="263" t="str">
        <f t="shared" si="75"/>
        <v/>
      </c>
      <c r="BA200" s="254" t="str">
        <f t="shared" si="81"/>
        <v/>
      </c>
      <c r="BB200" s="162"/>
      <c r="BC200" s="259" t="str">
        <f>+IF(BI200="","",MAX(BC$1:BC199)+1)</f>
        <v/>
      </c>
      <c r="BD200" s="241" t="str">
        <f>IF(CMS_Identification!B222="","",CMS_Identification!B222)</f>
        <v/>
      </c>
      <c r="BE200" s="241" t="str">
        <f>IF(CMS_Identification!C222="","",CMS_Identification!C222)</f>
        <v/>
      </c>
      <c r="BF200" s="241" t="str">
        <f>IF(CMS_Identification!E222="","",CMS_Identification!E222)</f>
        <v/>
      </c>
      <c r="BG200" s="241" t="str">
        <f>IF(Affected_Source!AL222="","",Affected_Source!AL222)</f>
        <v/>
      </c>
      <c r="BH200" s="241" t="str">
        <f t="shared" si="82"/>
        <v/>
      </c>
      <c r="BI200" s="244" t="str">
        <f>IF(COUNTIF(BH$2:BH200,BH200)=1,BH200,"")</f>
        <v/>
      </c>
      <c r="BJ200" s="241" t="str">
        <f t="shared" si="83"/>
        <v xml:space="preserve">  </v>
      </c>
      <c r="BK200" s="241" t="str">
        <f t="shared" si="84"/>
        <v/>
      </c>
      <c r="BL200" s="241" t="str">
        <f t="shared" si="85"/>
        <v/>
      </c>
      <c r="BM200" s="241" t="str">
        <f t="shared" si="86"/>
        <v/>
      </c>
    </row>
    <row r="201" spans="1:65" ht="16.5" x14ac:dyDescent="0.45">
      <c r="A201" s="255" t="str">
        <f>+IF(D201="","",MAX(A$1:A200)+1)</f>
        <v/>
      </c>
      <c r="B201" s="242" t="str">
        <f>IF(Affected_Source!C223="","",Affected_Source!C223)</f>
        <v/>
      </c>
      <c r="C201" s="245" t="str">
        <f t="shared" si="66"/>
        <v/>
      </c>
      <c r="D201" s="245" t="str">
        <f>IF(COUNTIF(B$2:B201,B201)=1,B201,"")</f>
        <v/>
      </c>
      <c r="E201" s="162" t="str">
        <f>IF(Affected_Source!D223="","",Affected_Source!D223)</f>
        <v/>
      </c>
      <c r="F201" s="162"/>
      <c r="G201" s="162"/>
      <c r="H201" s="162"/>
      <c r="I201" s="162"/>
      <c r="J201" s="162"/>
      <c r="K201" s="162"/>
      <c r="L201" s="162"/>
      <c r="M201" s="162"/>
      <c r="N201" s="162"/>
      <c r="O201" s="162"/>
      <c r="P201" s="162"/>
      <c r="Q201" s="162"/>
      <c r="R201" s="269"/>
      <c r="S201" s="162"/>
      <c r="T201" s="255" t="str">
        <f>+IF(Y201="","",MAX(T$1:T200)+1)</f>
        <v/>
      </c>
      <c r="U201" s="241" t="str">
        <f>IF(Affected_Source!B223="","",Affected_Source!B223)</f>
        <v/>
      </c>
      <c r="V201" s="241" t="str">
        <f>IF(Affected_Source!D223="","",Affected_Source!D223)</f>
        <v/>
      </c>
      <c r="W201" s="241" t="str">
        <f>IF(Affected_Source!E223="","",Affected_Source!E223)</f>
        <v/>
      </c>
      <c r="X201" s="241" t="str">
        <f t="shared" si="67"/>
        <v/>
      </c>
      <c r="Y201" s="244" t="str">
        <f>IF(COUNTIF(X$2:X201,X201)=1,X201,"")</f>
        <v/>
      </c>
      <c r="Z201" s="241" t="str">
        <f t="shared" si="76"/>
        <v xml:space="preserve"> </v>
      </c>
      <c r="AA201" s="255" t="str">
        <f t="shared" si="68"/>
        <v/>
      </c>
      <c r="AB201" s="255" t="str">
        <f t="shared" si="69"/>
        <v/>
      </c>
      <c r="AC201" s="241" t="str">
        <f t="shared" si="77"/>
        <v/>
      </c>
      <c r="AD201" s="248"/>
      <c r="AE201" s="257" t="str">
        <f>+IF(AJ201="","",MAX(AE$1:AE200)+1)</f>
        <v/>
      </c>
      <c r="AF201" s="257" t="str">
        <f>IF(CMS_Inoperative_OoC!B223="","",CMS_Inoperative_OoC!B223)</f>
        <v/>
      </c>
      <c r="AG201" s="257" t="str">
        <f>IF(CMS_Inoperative_OoC!C223="","",CMS_Inoperative_OoC!C223)</f>
        <v/>
      </c>
      <c r="AH201" s="257" t="str">
        <f>IF(CMS_Inoperative_OoC!D223="","",CMS_Inoperative_OoC!D223)</f>
        <v/>
      </c>
      <c r="AI201" s="257" t="str">
        <f t="shared" si="78"/>
        <v/>
      </c>
      <c r="AJ201" s="258" t="str">
        <f>IF(COUNTIF(AI$2:AI201,AI201)=1,AI201,"")</f>
        <v/>
      </c>
      <c r="AK201" s="257" t="str">
        <f t="shared" si="70"/>
        <v/>
      </c>
      <c r="AL201" s="257" t="str">
        <f t="shared" si="71"/>
        <v/>
      </c>
      <c r="AM201" s="257" t="str">
        <f t="shared" si="72"/>
        <v/>
      </c>
      <c r="AN201" s="251" t="str">
        <f t="shared" si="79"/>
        <v/>
      </c>
      <c r="AO201" s="162"/>
      <c r="AP201" s="162"/>
      <c r="AQ201" s="162"/>
      <c r="AR201" s="257" t="str">
        <f>+IF(AW201="","",MAX(AR$1:AR200)+1)</f>
        <v/>
      </c>
      <c r="AS201" s="257" t="str">
        <f>IF(Limit_Deviation_Detail!B223="","",Limit_Deviation_Detail!B223)</f>
        <v/>
      </c>
      <c r="AT201" s="257" t="str">
        <f>IF(Limit_Deviation_Detail!C223="","",Limit_Deviation_Detail!C223)</f>
        <v/>
      </c>
      <c r="AU201" s="252" t="str">
        <f>IF(Limit_Deviation_Detail!F223="","",Limit_Deviation_Detail!F223)</f>
        <v/>
      </c>
      <c r="AV201" s="257" t="str">
        <f t="shared" si="80"/>
        <v/>
      </c>
      <c r="AW201" s="258" t="str">
        <f>IF(COUNTIF(AV$2:AV201,AV201)=1,AV201,"")</f>
        <v/>
      </c>
      <c r="AX201" s="257" t="str">
        <f t="shared" si="73"/>
        <v/>
      </c>
      <c r="AY201" s="257" t="str">
        <f t="shared" si="74"/>
        <v/>
      </c>
      <c r="AZ201" s="257" t="str">
        <f t="shared" si="75"/>
        <v/>
      </c>
      <c r="BA201" s="254" t="str">
        <f t="shared" si="81"/>
        <v/>
      </c>
      <c r="BB201" s="162"/>
      <c r="BC201" s="255" t="str">
        <f>+IF(BI201="","",MAX(BC$1:BC200)+1)</f>
        <v/>
      </c>
      <c r="BD201" s="241" t="str">
        <f>IF(CMS_Identification!B223="","",CMS_Identification!B223)</f>
        <v/>
      </c>
      <c r="BE201" s="241" t="str">
        <f>IF(CMS_Identification!C223="","",CMS_Identification!C223)</f>
        <v/>
      </c>
      <c r="BF201" s="241" t="str">
        <f>IF(CMS_Identification!E223="","",CMS_Identification!E223)</f>
        <v/>
      </c>
      <c r="BG201" s="241" t="str">
        <f>IF(Affected_Source!AL223="","",Affected_Source!AL223)</f>
        <v/>
      </c>
      <c r="BH201" s="241" t="str">
        <f t="shared" si="82"/>
        <v/>
      </c>
      <c r="BI201" s="244" t="str">
        <f>IF(COUNTIF(BH$2:BH201,BH201)=1,BH201,"")</f>
        <v/>
      </c>
      <c r="BJ201" s="241" t="str">
        <f t="shared" si="83"/>
        <v xml:space="preserve">  </v>
      </c>
      <c r="BK201" s="241" t="str">
        <f t="shared" si="84"/>
        <v/>
      </c>
      <c r="BL201" s="241" t="str">
        <f t="shared" si="85"/>
        <v/>
      </c>
      <c r="BM201" s="241" t="str">
        <f t="shared" si="86"/>
        <v/>
      </c>
    </row>
    <row r="202" spans="1:65" ht="16.5" x14ac:dyDescent="0.45">
      <c r="A202" s="259" t="str">
        <f>+IF(D202="","",MAX(A$1:A201)+1)</f>
        <v/>
      </c>
      <c r="B202" s="242" t="str">
        <f>IF(Affected_Source!C224="","",Affected_Source!C224)</f>
        <v/>
      </c>
      <c r="C202" s="260" t="str">
        <f t="shared" si="66"/>
        <v/>
      </c>
      <c r="D202" s="260" t="str">
        <f>IF(COUNTIF(B$2:B202,B202)=1,B202,"")</f>
        <v/>
      </c>
      <c r="E202" s="162" t="str">
        <f>IF(Affected_Source!D224="","",Affected_Source!D224)</f>
        <v/>
      </c>
      <c r="F202" s="162"/>
      <c r="G202" s="162"/>
      <c r="H202" s="162"/>
      <c r="I202" s="162"/>
      <c r="J202" s="162"/>
      <c r="K202" s="162"/>
      <c r="L202" s="162"/>
      <c r="M202" s="162"/>
      <c r="N202" s="162"/>
      <c r="O202" s="162"/>
      <c r="P202" s="162"/>
      <c r="Q202" s="162"/>
      <c r="R202" s="269"/>
      <c r="S202" s="162"/>
      <c r="T202" s="259" t="str">
        <f>+IF(Y202="","",MAX(T$1:T201)+1)</f>
        <v/>
      </c>
      <c r="U202" s="241" t="str">
        <f>IF(Affected_Source!B224="","",Affected_Source!B224)</f>
        <v/>
      </c>
      <c r="V202" s="241" t="str">
        <f>IF(Affected_Source!D224="","",Affected_Source!D224)</f>
        <v/>
      </c>
      <c r="W202" s="241" t="str">
        <f>IF(Affected_Source!E224="","",Affected_Source!E224)</f>
        <v/>
      </c>
      <c r="X202" s="241" t="str">
        <f t="shared" si="67"/>
        <v/>
      </c>
      <c r="Y202" s="244" t="str">
        <f>IF(COUNTIF(X$2:X202,X202)=1,X202,"")</f>
        <v/>
      </c>
      <c r="Z202" s="241" t="str">
        <f t="shared" si="76"/>
        <v xml:space="preserve"> </v>
      </c>
      <c r="AA202" s="259" t="str">
        <f t="shared" si="68"/>
        <v/>
      </c>
      <c r="AB202" s="259" t="str">
        <f t="shared" si="69"/>
        <v/>
      </c>
      <c r="AC202" s="241" t="str">
        <f t="shared" si="77"/>
        <v/>
      </c>
      <c r="AD202" s="248"/>
      <c r="AE202" s="261" t="str">
        <f>+IF(AJ202="","",MAX(AE$1:AE201)+1)</f>
        <v/>
      </c>
      <c r="AF202" s="261" t="str">
        <f>IF(CMS_Inoperative_OoC!B224="","",CMS_Inoperative_OoC!B224)</f>
        <v/>
      </c>
      <c r="AG202" s="261" t="str">
        <f>IF(CMS_Inoperative_OoC!C224="","",CMS_Inoperative_OoC!C224)</f>
        <v/>
      </c>
      <c r="AH202" s="261" t="str">
        <f>IF(CMS_Inoperative_OoC!D224="","",CMS_Inoperative_OoC!D224)</f>
        <v/>
      </c>
      <c r="AI202" s="261" t="str">
        <f t="shared" si="78"/>
        <v/>
      </c>
      <c r="AJ202" s="262" t="str">
        <f>IF(COUNTIF(AI$2:AI202,AI202)=1,AI202,"")</f>
        <v/>
      </c>
      <c r="AK202" s="261" t="str">
        <f t="shared" si="70"/>
        <v/>
      </c>
      <c r="AL202" s="261" t="str">
        <f t="shared" si="71"/>
        <v/>
      </c>
      <c r="AM202" s="261" t="str">
        <f t="shared" si="72"/>
        <v/>
      </c>
      <c r="AN202" s="251" t="str">
        <f t="shared" si="79"/>
        <v/>
      </c>
      <c r="AO202" s="162"/>
      <c r="AP202" s="162"/>
      <c r="AQ202" s="162"/>
      <c r="AR202" s="263" t="str">
        <f>+IF(AW202="","",MAX(AR$1:AR201)+1)</f>
        <v/>
      </c>
      <c r="AS202" s="263" t="str">
        <f>IF(Limit_Deviation_Detail!B224="","",Limit_Deviation_Detail!B224)</f>
        <v/>
      </c>
      <c r="AT202" s="263" t="str">
        <f>IF(Limit_Deviation_Detail!C224="","",Limit_Deviation_Detail!C224)</f>
        <v/>
      </c>
      <c r="AU202" s="252" t="str">
        <f>IF(Limit_Deviation_Detail!F224="","",Limit_Deviation_Detail!F224)</f>
        <v/>
      </c>
      <c r="AV202" s="263" t="str">
        <f t="shared" si="80"/>
        <v/>
      </c>
      <c r="AW202" s="264" t="str">
        <f>IF(COUNTIF(AV$2:AV202,AV202)=1,AV202,"")</f>
        <v/>
      </c>
      <c r="AX202" s="263" t="str">
        <f t="shared" si="73"/>
        <v/>
      </c>
      <c r="AY202" s="263" t="str">
        <f t="shared" si="74"/>
        <v/>
      </c>
      <c r="AZ202" s="263" t="str">
        <f t="shared" si="75"/>
        <v/>
      </c>
      <c r="BA202" s="254" t="str">
        <f t="shared" si="81"/>
        <v/>
      </c>
      <c r="BB202" s="162"/>
      <c r="BC202" s="259" t="str">
        <f>+IF(BI202="","",MAX(BC$1:BC201)+1)</f>
        <v/>
      </c>
      <c r="BD202" s="241" t="str">
        <f>IF(CMS_Identification!B224="","",CMS_Identification!B224)</f>
        <v/>
      </c>
      <c r="BE202" s="241" t="str">
        <f>IF(CMS_Identification!C224="","",CMS_Identification!C224)</f>
        <v/>
      </c>
      <c r="BF202" s="241" t="str">
        <f>IF(CMS_Identification!E224="","",CMS_Identification!E224)</f>
        <v/>
      </c>
      <c r="BG202" s="241" t="str">
        <f>IF(Affected_Source!AL224="","",Affected_Source!AL224)</f>
        <v/>
      </c>
      <c r="BH202" s="241" t="str">
        <f t="shared" si="82"/>
        <v/>
      </c>
      <c r="BI202" s="244" t="str">
        <f>IF(COUNTIF(BH$2:BH202,BH202)=1,BH202,"")</f>
        <v/>
      </c>
      <c r="BJ202" s="241" t="str">
        <f t="shared" si="83"/>
        <v xml:space="preserve">  </v>
      </c>
      <c r="BK202" s="241" t="str">
        <f t="shared" si="84"/>
        <v/>
      </c>
      <c r="BL202" s="241" t="str">
        <f t="shared" si="85"/>
        <v/>
      </c>
      <c r="BM202" s="241" t="str">
        <f t="shared" si="86"/>
        <v/>
      </c>
    </row>
    <row r="203" spans="1:65" ht="16.5" x14ac:dyDescent="0.45">
      <c r="A203" s="255" t="str">
        <f>+IF(D203="","",MAX(A$1:A202)+1)</f>
        <v/>
      </c>
      <c r="B203" s="242" t="str">
        <f>IF(Affected_Source!C225="","",Affected_Source!C225)</f>
        <v/>
      </c>
      <c r="C203" s="245" t="str">
        <f t="shared" si="66"/>
        <v/>
      </c>
      <c r="D203" s="245" t="str">
        <f>IF(COUNTIF(B$2:B203,B203)=1,B203,"")</f>
        <v/>
      </c>
      <c r="E203" s="162" t="str">
        <f>IF(Affected_Source!D225="","",Affected_Source!D225)</f>
        <v/>
      </c>
      <c r="F203" s="162"/>
      <c r="G203" s="162"/>
      <c r="H203" s="162"/>
      <c r="I203" s="162"/>
      <c r="J203" s="162"/>
      <c r="K203" s="162"/>
      <c r="L203" s="162"/>
      <c r="M203" s="162"/>
      <c r="N203" s="162"/>
      <c r="O203" s="162"/>
      <c r="P203" s="162"/>
      <c r="Q203" s="162"/>
      <c r="R203" s="269"/>
      <c r="S203" s="162"/>
      <c r="T203" s="255" t="str">
        <f>+IF(Y203="","",MAX(T$1:T202)+1)</f>
        <v/>
      </c>
      <c r="U203" s="241" t="str">
        <f>IF(Affected_Source!B225="","",Affected_Source!B225)</f>
        <v/>
      </c>
      <c r="V203" s="241" t="str">
        <f>IF(Affected_Source!D225="","",Affected_Source!D225)</f>
        <v/>
      </c>
      <c r="W203" s="241" t="str">
        <f>IF(Affected_Source!E225="","",Affected_Source!E225)</f>
        <v/>
      </c>
      <c r="X203" s="241" t="str">
        <f t="shared" si="67"/>
        <v/>
      </c>
      <c r="Y203" s="244" t="str">
        <f>IF(COUNTIF(X$2:X203,X203)=1,X203,"")</f>
        <v/>
      </c>
      <c r="Z203" s="241" t="str">
        <f t="shared" si="76"/>
        <v xml:space="preserve"> </v>
      </c>
      <c r="AA203" s="255" t="str">
        <f t="shared" si="68"/>
        <v/>
      </c>
      <c r="AB203" s="255" t="str">
        <f t="shared" si="69"/>
        <v/>
      </c>
      <c r="AC203" s="241" t="str">
        <f t="shared" si="77"/>
        <v/>
      </c>
      <c r="AD203" s="248"/>
      <c r="AE203" s="257" t="str">
        <f>+IF(AJ203="","",MAX(AE$1:AE202)+1)</f>
        <v/>
      </c>
      <c r="AF203" s="257" t="str">
        <f>IF(CMS_Inoperative_OoC!B225="","",CMS_Inoperative_OoC!B225)</f>
        <v/>
      </c>
      <c r="AG203" s="257" t="str">
        <f>IF(CMS_Inoperative_OoC!C225="","",CMS_Inoperative_OoC!C225)</f>
        <v/>
      </c>
      <c r="AH203" s="257" t="str">
        <f>IF(CMS_Inoperative_OoC!D225="","",CMS_Inoperative_OoC!D225)</f>
        <v/>
      </c>
      <c r="AI203" s="257" t="str">
        <f t="shared" si="78"/>
        <v/>
      </c>
      <c r="AJ203" s="258" t="str">
        <f>IF(COUNTIF(AI$2:AI203,AI203)=1,AI203,"")</f>
        <v/>
      </c>
      <c r="AK203" s="257" t="str">
        <f t="shared" si="70"/>
        <v/>
      </c>
      <c r="AL203" s="257" t="str">
        <f t="shared" si="71"/>
        <v/>
      </c>
      <c r="AM203" s="257" t="str">
        <f t="shared" si="72"/>
        <v/>
      </c>
      <c r="AN203" s="251" t="str">
        <f t="shared" si="79"/>
        <v/>
      </c>
      <c r="AO203" s="162"/>
      <c r="AP203" s="162"/>
      <c r="AQ203" s="162"/>
      <c r="AR203" s="257" t="str">
        <f>+IF(AW203="","",MAX(AR$1:AR202)+1)</f>
        <v/>
      </c>
      <c r="AS203" s="257" t="str">
        <f>IF(Limit_Deviation_Detail!B225="","",Limit_Deviation_Detail!B225)</f>
        <v/>
      </c>
      <c r="AT203" s="257" t="str">
        <f>IF(Limit_Deviation_Detail!C225="","",Limit_Deviation_Detail!C225)</f>
        <v/>
      </c>
      <c r="AU203" s="252" t="str">
        <f>IF(Limit_Deviation_Detail!F225="","",Limit_Deviation_Detail!F225)</f>
        <v/>
      </c>
      <c r="AV203" s="257" t="str">
        <f t="shared" si="80"/>
        <v/>
      </c>
      <c r="AW203" s="258" t="str">
        <f>IF(COUNTIF(AV$2:AV203,AV203)=1,AV203,"")</f>
        <v/>
      </c>
      <c r="AX203" s="257" t="str">
        <f t="shared" si="73"/>
        <v/>
      </c>
      <c r="AY203" s="257" t="str">
        <f t="shared" si="74"/>
        <v/>
      </c>
      <c r="AZ203" s="257" t="str">
        <f t="shared" si="75"/>
        <v/>
      </c>
      <c r="BA203" s="254" t="str">
        <f t="shared" si="81"/>
        <v/>
      </c>
      <c r="BB203" s="162"/>
      <c r="BC203" s="255" t="str">
        <f>+IF(BI203="","",MAX(BC$1:BC202)+1)</f>
        <v/>
      </c>
      <c r="BD203" s="241" t="str">
        <f>IF(CMS_Identification!B225="","",CMS_Identification!B225)</f>
        <v/>
      </c>
      <c r="BE203" s="241" t="str">
        <f>IF(CMS_Identification!C225="","",CMS_Identification!C225)</f>
        <v/>
      </c>
      <c r="BF203" s="241" t="str">
        <f>IF(CMS_Identification!E225="","",CMS_Identification!E225)</f>
        <v/>
      </c>
      <c r="BG203" s="241" t="str">
        <f>IF(Affected_Source!AL225="","",Affected_Source!AL225)</f>
        <v/>
      </c>
      <c r="BH203" s="241" t="str">
        <f t="shared" si="82"/>
        <v/>
      </c>
      <c r="BI203" s="244" t="str">
        <f>IF(COUNTIF(BH$2:BH203,BH203)=1,BH203,"")</f>
        <v/>
      </c>
      <c r="BJ203" s="241" t="str">
        <f t="shared" si="83"/>
        <v xml:space="preserve">  </v>
      </c>
      <c r="BK203" s="241" t="str">
        <f t="shared" si="84"/>
        <v/>
      </c>
      <c r="BL203" s="241" t="str">
        <f t="shared" si="85"/>
        <v/>
      </c>
      <c r="BM203" s="241" t="str">
        <f t="shared" si="86"/>
        <v/>
      </c>
    </row>
    <row r="204" spans="1:65" ht="16.5" x14ac:dyDescent="0.45">
      <c r="A204" s="259" t="str">
        <f>+IF(D204="","",MAX(A$1:A203)+1)</f>
        <v/>
      </c>
      <c r="B204" s="242" t="str">
        <f>IF(Affected_Source!C226="","",Affected_Source!C226)</f>
        <v/>
      </c>
      <c r="C204" s="260" t="str">
        <f t="shared" si="66"/>
        <v/>
      </c>
      <c r="D204" s="260" t="str">
        <f>IF(COUNTIF(B$2:B204,B204)=1,B204,"")</f>
        <v/>
      </c>
      <c r="E204" s="162" t="str">
        <f>IF(Affected_Source!D226="","",Affected_Source!D226)</f>
        <v/>
      </c>
      <c r="F204" s="162"/>
      <c r="G204" s="162"/>
      <c r="H204" s="162"/>
      <c r="I204" s="162"/>
      <c r="J204" s="162"/>
      <c r="K204" s="162"/>
      <c r="L204" s="162"/>
      <c r="M204" s="162"/>
      <c r="N204" s="162"/>
      <c r="O204" s="162"/>
      <c r="P204" s="162"/>
      <c r="Q204" s="162"/>
      <c r="R204" s="269"/>
      <c r="S204" s="162"/>
      <c r="T204" s="259" t="str">
        <f>+IF(Y204="","",MAX(T$1:T203)+1)</f>
        <v/>
      </c>
      <c r="U204" s="241" t="str">
        <f>IF(Affected_Source!B226="","",Affected_Source!B226)</f>
        <v/>
      </c>
      <c r="V204" s="241" t="str">
        <f>IF(Affected_Source!D226="","",Affected_Source!D226)</f>
        <v/>
      </c>
      <c r="W204" s="241" t="str">
        <f>IF(Affected_Source!E226="","",Affected_Source!E226)</f>
        <v/>
      </c>
      <c r="X204" s="241" t="str">
        <f t="shared" si="67"/>
        <v/>
      </c>
      <c r="Y204" s="244" t="str">
        <f>IF(COUNTIF(X$2:X204,X204)=1,X204,"")</f>
        <v/>
      </c>
      <c r="Z204" s="241" t="str">
        <f t="shared" si="76"/>
        <v xml:space="preserve"> </v>
      </c>
      <c r="AA204" s="259" t="str">
        <f t="shared" si="68"/>
        <v/>
      </c>
      <c r="AB204" s="259" t="str">
        <f t="shared" si="69"/>
        <v/>
      </c>
      <c r="AC204" s="241" t="str">
        <f t="shared" si="77"/>
        <v/>
      </c>
      <c r="AD204" s="248"/>
      <c r="AE204" s="261" t="str">
        <f>+IF(AJ204="","",MAX(AE$1:AE203)+1)</f>
        <v/>
      </c>
      <c r="AF204" s="261" t="str">
        <f>IF(CMS_Inoperative_OoC!B226="","",CMS_Inoperative_OoC!B226)</f>
        <v/>
      </c>
      <c r="AG204" s="261" t="str">
        <f>IF(CMS_Inoperative_OoC!C226="","",CMS_Inoperative_OoC!C226)</f>
        <v/>
      </c>
      <c r="AH204" s="261" t="str">
        <f>IF(CMS_Inoperative_OoC!D226="","",CMS_Inoperative_OoC!D226)</f>
        <v/>
      </c>
      <c r="AI204" s="261" t="str">
        <f t="shared" si="78"/>
        <v/>
      </c>
      <c r="AJ204" s="262" t="str">
        <f>IF(COUNTIF(AI$2:AI204,AI204)=1,AI204,"")</f>
        <v/>
      </c>
      <c r="AK204" s="261" t="str">
        <f t="shared" si="70"/>
        <v/>
      </c>
      <c r="AL204" s="261" t="str">
        <f t="shared" si="71"/>
        <v/>
      </c>
      <c r="AM204" s="261" t="str">
        <f t="shared" si="72"/>
        <v/>
      </c>
      <c r="AN204" s="251" t="str">
        <f t="shared" si="79"/>
        <v/>
      </c>
      <c r="AO204" s="162"/>
      <c r="AP204" s="162"/>
      <c r="AQ204" s="162"/>
      <c r="AR204" s="263" t="str">
        <f>+IF(AW204="","",MAX(AR$1:AR203)+1)</f>
        <v/>
      </c>
      <c r="AS204" s="263" t="str">
        <f>IF(Limit_Deviation_Detail!B226="","",Limit_Deviation_Detail!B226)</f>
        <v/>
      </c>
      <c r="AT204" s="263" t="str">
        <f>IF(Limit_Deviation_Detail!C226="","",Limit_Deviation_Detail!C226)</f>
        <v/>
      </c>
      <c r="AU204" s="252" t="str">
        <f>IF(Limit_Deviation_Detail!F226="","",Limit_Deviation_Detail!F226)</f>
        <v/>
      </c>
      <c r="AV204" s="263" t="str">
        <f t="shared" si="80"/>
        <v/>
      </c>
      <c r="AW204" s="264" t="str">
        <f>IF(COUNTIF(AV$2:AV204,AV204)=1,AV204,"")</f>
        <v/>
      </c>
      <c r="AX204" s="263" t="str">
        <f t="shared" si="73"/>
        <v/>
      </c>
      <c r="AY204" s="263" t="str">
        <f t="shared" si="74"/>
        <v/>
      </c>
      <c r="AZ204" s="263" t="str">
        <f t="shared" si="75"/>
        <v/>
      </c>
      <c r="BA204" s="254" t="str">
        <f t="shared" si="81"/>
        <v/>
      </c>
      <c r="BB204" s="162"/>
      <c r="BC204" s="259" t="str">
        <f>+IF(BI204="","",MAX(BC$1:BC203)+1)</f>
        <v/>
      </c>
      <c r="BD204" s="241" t="str">
        <f>IF(CMS_Identification!B226="","",CMS_Identification!B226)</f>
        <v/>
      </c>
      <c r="BE204" s="241" t="str">
        <f>IF(CMS_Identification!C226="","",CMS_Identification!C226)</f>
        <v/>
      </c>
      <c r="BF204" s="241" t="str">
        <f>IF(CMS_Identification!E226="","",CMS_Identification!E226)</f>
        <v/>
      </c>
      <c r="BG204" s="241" t="str">
        <f>IF(Affected_Source!AL226="","",Affected_Source!AL226)</f>
        <v/>
      </c>
      <c r="BH204" s="241" t="str">
        <f t="shared" si="82"/>
        <v/>
      </c>
      <c r="BI204" s="244" t="str">
        <f>IF(COUNTIF(BH$2:BH204,BH204)=1,BH204,"")</f>
        <v/>
      </c>
      <c r="BJ204" s="241" t="str">
        <f t="shared" si="83"/>
        <v xml:space="preserve">  </v>
      </c>
      <c r="BK204" s="241" t="str">
        <f t="shared" si="84"/>
        <v/>
      </c>
      <c r="BL204" s="241" t="str">
        <f t="shared" si="85"/>
        <v/>
      </c>
      <c r="BM204" s="241" t="str">
        <f t="shared" si="86"/>
        <v/>
      </c>
    </row>
    <row r="205" spans="1:65" ht="16.5" x14ac:dyDescent="0.45">
      <c r="A205" s="255" t="str">
        <f>+IF(D205="","",MAX(A$1:A204)+1)</f>
        <v/>
      </c>
      <c r="B205" s="242" t="str">
        <f>IF(Affected_Source!C227="","",Affected_Source!C227)</f>
        <v/>
      </c>
      <c r="C205" s="245" t="str">
        <f t="shared" si="66"/>
        <v/>
      </c>
      <c r="D205" s="245" t="str">
        <f>IF(COUNTIF(B$2:B205,B205)=1,B205,"")</f>
        <v/>
      </c>
      <c r="E205" s="162" t="str">
        <f>IF(Affected_Source!D227="","",Affected_Source!D227)</f>
        <v/>
      </c>
      <c r="F205" s="162"/>
      <c r="G205" s="162"/>
      <c r="H205" s="162"/>
      <c r="I205" s="162"/>
      <c r="J205" s="162"/>
      <c r="K205" s="162"/>
      <c r="L205" s="162"/>
      <c r="M205" s="162"/>
      <c r="N205" s="162"/>
      <c r="O205" s="162"/>
      <c r="P205" s="162"/>
      <c r="Q205" s="162"/>
      <c r="R205" s="269"/>
      <c r="S205" s="162"/>
      <c r="T205" s="255" t="str">
        <f>+IF(Y205="","",MAX(T$1:T204)+1)</f>
        <v/>
      </c>
      <c r="U205" s="241" t="str">
        <f>IF(Affected_Source!B227="","",Affected_Source!B227)</f>
        <v/>
      </c>
      <c r="V205" s="241" t="str">
        <f>IF(Affected_Source!D227="","",Affected_Source!D227)</f>
        <v/>
      </c>
      <c r="W205" s="241" t="str">
        <f>IF(Affected_Source!E227="","",Affected_Source!E227)</f>
        <v/>
      </c>
      <c r="X205" s="241" t="str">
        <f t="shared" si="67"/>
        <v/>
      </c>
      <c r="Y205" s="244" t="str">
        <f>IF(COUNTIF(X$2:X205,X205)=1,X205,"")</f>
        <v/>
      </c>
      <c r="Z205" s="241" t="str">
        <f t="shared" si="76"/>
        <v xml:space="preserve"> </v>
      </c>
      <c r="AA205" s="255" t="str">
        <f t="shared" si="68"/>
        <v/>
      </c>
      <c r="AB205" s="255" t="str">
        <f t="shared" si="69"/>
        <v/>
      </c>
      <c r="AC205" s="241" t="str">
        <f t="shared" si="77"/>
        <v/>
      </c>
      <c r="AD205" s="248"/>
      <c r="AE205" s="257" t="str">
        <f>+IF(AJ205="","",MAX(AE$1:AE204)+1)</f>
        <v/>
      </c>
      <c r="AF205" s="257" t="str">
        <f>IF(CMS_Inoperative_OoC!B227="","",CMS_Inoperative_OoC!B227)</f>
        <v/>
      </c>
      <c r="AG205" s="257" t="str">
        <f>IF(CMS_Inoperative_OoC!C227="","",CMS_Inoperative_OoC!C227)</f>
        <v/>
      </c>
      <c r="AH205" s="257" t="str">
        <f>IF(CMS_Inoperative_OoC!D227="","",CMS_Inoperative_OoC!D227)</f>
        <v/>
      </c>
      <c r="AI205" s="257" t="str">
        <f t="shared" si="78"/>
        <v/>
      </c>
      <c r="AJ205" s="258" t="str">
        <f>IF(COUNTIF(AI$2:AI205,AI205)=1,AI205,"")</f>
        <v/>
      </c>
      <c r="AK205" s="257" t="str">
        <f t="shared" si="70"/>
        <v/>
      </c>
      <c r="AL205" s="257" t="str">
        <f t="shared" si="71"/>
        <v/>
      </c>
      <c r="AM205" s="257" t="str">
        <f t="shared" si="72"/>
        <v/>
      </c>
      <c r="AN205" s="251" t="str">
        <f t="shared" si="79"/>
        <v/>
      </c>
      <c r="AO205" s="162"/>
      <c r="AP205" s="162"/>
      <c r="AQ205" s="162"/>
      <c r="AR205" s="257" t="str">
        <f>+IF(AW205="","",MAX(AR$1:AR204)+1)</f>
        <v/>
      </c>
      <c r="AS205" s="257" t="str">
        <f>IF(Limit_Deviation_Detail!B227="","",Limit_Deviation_Detail!B227)</f>
        <v/>
      </c>
      <c r="AT205" s="257" t="str">
        <f>IF(Limit_Deviation_Detail!C227="","",Limit_Deviation_Detail!C227)</f>
        <v/>
      </c>
      <c r="AU205" s="252" t="str">
        <f>IF(Limit_Deviation_Detail!F227="","",Limit_Deviation_Detail!F227)</f>
        <v/>
      </c>
      <c r="AV205" s="257" t="str">
        <f t="shared" si="80"/>
        <v/>
      </c>
      <c r="AW205" s="258" t="str">
        <f>IF(COUNTIF(AV$2:AV205,AV205)=1,AV205,"")</f>
        <v/>
      </c>
      <c r="AX205" s="257" t="str">
        <f t="shared" si="73"/>
        <v/>
      </c>
      <c r="AY205" s="257" t="str">
        <f t="shared" si="74"/>
        <v/>
      </c>
      <c r="AZ205" s="257" t="str">
        <f t="shared" si="75"/>
        <v/>
      </c>
      <c r="BA205" s="254" t="str">
        <f t="shared" si="81"/>
        <v/>
      </c>
      <c r="BB205" s="162"/>
      <c r="BC205" s="255" t="str">
        <f>+IF(BI205="","",MAX(BC$1:BC204)+1)</f>
        <v/>
      </c>
      <c r="BD205" s="241" t="str">
        <f>IF(CMS_Identification!B227="","",CMS_Identification!B227)</f>
        <v/>
      </c>
      <c r="BE205" s="241" t="str">
        <f>IF(CMS_Identification!C227="","",CMS_Identification!C227)</f>
        <v/>
      </c>
      <c r="BF205" s="241" t="str">
        <f>IF(CMS_Identification!E227="","",CMS_Identification!E227)</f>
        <v/>
      </c>
      <c r="BG205" s="241" t="str">
        <f>IF(Affected_Source!AL227="","",Affected_Source!AL227)</f>
        <v/>
      </c>
      <c r="BH205" s="241" t="str">
        <f t="shared" si="82"/>
        <v/>
      </c>
      <c r="BI205" s="244" t="str">
        <f>IF(COUNTIF(BH$2:BH205,BH205)=1,BH205,"")</f>
        <v/>
      </c>
      <c r="BJ205" s="241" t="str">
        <f t="shared" si="83"/>
        <v xml:space="preserve">  </v>
      </c>
      <c r="BK205" s="241" t="str">
        <f t="shared" si="84"/>
        <v/>
      </c>
      <c r="BL205" s="241" t="str">
        <f t="shared" si="85"/>
        <v/>
      </c>
      <c r="BM205" s="241" t="str">
        <f t="shared" si="86"/>
        <v/>
      </c>
    </row>
    <row r="206" spans="1:65" ht="16.5" x14ac:dyDescent="0.45">
      <c r="A206" s="259" t="str">
        <f>+IF(D206="","",MAX(A$1:A205)+1)</f>
        <v/>
      </c>
      <c r="B206" s="242" t="str">
        <f>IF(Affected_Source!C228="","",Affected_Source!C228)</f>
        <v/>
      </c>
      <c r="C206" s="260" t="str">
        <f t="shared" si="66"/>
        <v/>
      </c>
      <c r="D206" s="260" t="str">
        <f>IF(COUNTIF(B$2:B206,B206)=1,B206,"")</f>
        <v/>
      </c>
      <c r="E206" s="162" t="str">
        <f>IF(Affected_Source!D228="","",Affected_Source!D228)</f>
        <v/>
      </c>
      <c r="F206" s="162"/>
      <c r="G206" s="162"/>
      <c r="H206" s="162"/>
      <c r="I206" s="162"/>
      <c r="J206" s="162"/>
      <c r="K206" s="162"/>
      <c r="L206" s="162"/>
      <c r="M206" s="162"/>
      <c r="N206" s="162"/>
      <c r="O206" s="162"/>
      <c r="P206" s="162"/>
      <c r="Q206" s="162"/>
      <c r="R206" s="269"/>
      <c r="S206" s="162"/>
      <c r="T206" s="259" t="str">
        <f>+IF(Y206="","",MAX(T$1:T205)+1)</f>
        <v/>
      </c>
      <c r="U206" s="241" t="str">
        <f>IF(Affected_Source!B228="","",Affected_Source!B228)</f>
        <v/>
      </c>
      <c r="V206" s="241" t="str">
        <f>IF(Affected_Source!D228="","",Affected_Source!D228)</f>
        <v/>
      </c>
      <c r="W206" s="241" t="str">
        <f>IF(Affected_Source!E228="","",Affected_Source!E228)</f>
        <v/>
      </c>
      <c r="X206" s="241" t="str">
        <f t="shared" si="67"/>
        <v/>
      </c>
      <c r="Y206" s="244" t="str">
        <f>IF(COUNTIF(X$2:X206,X206)=1,X206,"")</f>
        <v/>
      </c>
      <c r="Z206" s="241" t="str">
        <f t="shared" si="76"/>
        <v xml:space="preserve"> </v>
      </c>
      <c r="AA206" s="259" t="str">
        <f t="shared" si="68"/>
        <v/>
      </c>
      <c r="AB206" s="259" t="str">
        <f t="shared" si="69"/>
        <v/>
      </c>
      <c r="AC206" s="241" t="str">
        <f t="shared" si="77"/>
        <v/>
      </c>
      <c r="AD206" s="248"/>
      <c r="AE206" s="261" t="str">
        <f>+IF(AJ206="","",MAX(AE$1:AE205)+1)</f>
        <v/>
      </c>
      <c r="AF206" s="261" t="str">
        <f>IF(CMS_Inoperative_OoC!B228="","",CMS_Inoperative_OoC!B228)</f>
        <v/>
      </c>
      <c r="AG206" s="261" t="str">
        <f>IF(CMS_Inoperative_OoC!C228="","",CMS_Inoperative_OoC!C228)</f>
        <v/>
      </c>
      <c r="AH206" s="261" t="str">
        <f>IF(CMS_Inoperative_OoC!D228="","",CMS_Inoperative_OoC!D228)</f>
        <v/>
      </c>
      <c r="AI206" s="261" t="str">
        <f t="shared" si="78"/>
        <v/>
      </c>
      <c r="AJ206" s="262" t="str">
        <f>IF(COUNTIF(AI$2:AI206,AI206)=1,AI206,"")</f>
        <v/>
      </c>
      <c r="AK206" s="261" t="str">
        <f t="shared" si="70"/>
        <v/>
      </c>
      <c r="AL206" s="261" t="str">
        <f t="shared" si="71"/>
        <v/>
      </c>
      <c r="AM206" s="261" t="str">
        <f t="shared" si="72"/>
        <v/>
      </c>
      <c r="AN206" s="251" t="str">
        <f t="shared" si="79"/>
        <v/>
      </c>
      <c r="AO206" s="162"/>
      <c r="AP206" s="162"/>
      <c r="AQ206" s="162"/>
      <c r="AR206" s="263" t="str">
        <f>+IF(AW206="","",MAX(AR$1:AR205)+1)</f>
        <v/>
      </c>
      <c r="AS206" s="263" t="str">
        <f>IF(Limit_Deviation_Detail!B228="","",Limit_Deviation_Detail!B228)</f>
        <v/>
      </c>
      <c r="AT206" s="263" t="str">
        <f>IF(Limit_Deviation_Detail!C228="","",Limit_Deviation_Detail!C228)</f>
        <v/>
      </c>
      <c r="AU206" s="252" t="str">
        <f>IF(Limit_Deviation_Detail!F228="","",Limit_Deviation_Detail!F228)</f>
        <v/>
      </c>
      <c r="AV206" s="263" t="str">
        <f t="shared" si="80"/>
        <v/>
      </c>
      <c r="AW206" s="264" t="str">
        <f>IF(COUNTIF(AV$2:AV206,AV206)=1,AV206,"")</f>
        <v/>
      </c>
      <c r="AX206" s="263" t="str">
        <f t="shared" si="73"/>
        <v/>
      </c>
      <c r="AY206" s="263" t="str">
        <f t="shared" si="74"/>
        <v/>
      </c>
      <c r="AZ206" s="263" t="str">
        <f t="shared" si="75"/>
        <v/>
      </c>
      <c r="BA206" s="254" t="str">
        <f t="shared" si="81"/>
        <v/>
      </c>
      <c r="BB206" s="162"/>
      <c r="BC206" s="259" t="str">
        <f>+IF(BI206="","",MAX(BC$1:BC205)+1)</f>
        <v/>
      </c>
      <c r="BD206" s="241" t="str">
        <f>IF(CMS_Identification!B228="","",CMS_Identification!B228)</f>
        <v/>
      </c>
      <c r="BE206" s="241" t="str">
        <f>IF(CMS_Identification!C228="","",CMS_Identification!C228)</f>
        <v/>
      </c>
      <c r="BF206" s="241" t="str">
        <f>IF(CMS_Identification!E228="","",CMS_Identification!E228)</f>
        <v/>
      </c>
      <c r="BG206" s="241" t="str">
        <f>IF(Affected_Source!AL228="","",Affected_Source!AL228)</f>
        <v/>
      </c>
      <c r="BH206" s="241" t="str">
        <f t="shared" si="82"/>
        <v/>
      </c>
      <c r="BI206" s="244" t="str">
        <f>IF(COUNTIF(BH$2:BH206,BH206)=1,BH206,"")</f>
        <v/>
      </c>
      <c r="BJ206" s="241" t="str">
        <f t="shared" si="83"/>
        <v xml:space="preserve">  </v>
      </c>
      <c r="BK206" s="241" t="str">
        <f t="shared" si="84"/>
        <v/>
      </c>
      <c r="BL206" s="241" t="str">
        <f t="shared" si="85"/>
        <v/>
      </c>
      <c r="BM206" s="241" t="str">
        <f t="shared" si="86"/>
        <v/>
      </c>
    </row>
    <row r="207" spans="1:65" ht="16.5" x14ac:dyDescent="0.45">
      <c r="A207" s="255" t="str">
        <f>+IF(D207="","",MAX(A$1:A206)+1)</f>
        <v/>
      </c>
      <c r="B207" s="242" t="str">
        <f>IF(Affected_Source!C229="","",Affected_Source!C229)</f>
        <v/>
      </c>
      <c r="C207" s="245" t="str">
        <f t="shared" si="66"/>
        <v/>
      </c>
      <c r="D207" s="245" t="str">
        <f>IF(COUNTIF(B$2:B207,B207)=1,B207,"")</f>
        <v/>
      </c>
      <c r="E207" s="162" t="str">
        <f>IF(Affected_Source!D229="","",Affected_Source!D229)</f>
        <v/>
      </c>
      <c r="F207" s="162"/>
      <c r="G207" s="162"/>
      <c r="H207" s="162"/>
      <c r="I207" s="162"/>
      <c r="J207" s="162"/>
      <c r="K207" s="162"/>
      <c r="L207" s="162"/>
      <c r="M207" s="162"/>
      <c r="N207" s="162"/>
      <c r="O207" s="162"/>
      <c r="P207" s="162"/>
      <c r="Q207" s="162"/>
      <c r="R207" s="269"/>
      <c r="S207" s="162"/>
      <c r="T207" s="255" t="str">
        <f>+IF(Y207="","",MAX(T$1:T206)+1)</f>
        <v/>
      </c>
      <c r="U207" s="241" t="str">
        <f>IF(Affected_Source!B229="","",Affected_Source!B229)</f>
        <v/>
      </c>
      <c r="V207" s="241" t="str">
        <f>IF(Affected_Source!D229="","",Affected_Source!D229)</f>
        <v/>
      </c>
      <c r="W207" s="241" t="str">
        <f>IF(Affected_Source!E229="","",Affected_Source!E229)</f>
        <v/>
      </c>
      <c r="X207" s="241" t="str">
        <f t="shared" si="67"/>
        <v/>
      </c>
      <c r="Y207" s="244" t="str">
        <f>IF(COUNTIF(X$2:X207,X207)=1,X207,"")</f>
        <v/>
      </c>
      <c r="Z207" s="241" t="str">
        <f t="shared" si="76"/>
        <v xml:space="preserve"> </v>
      </c>
      <c r="AA207" s="255" t="str">
        <f t="shared" si="68"/>
        <v/>
      </c>
      <c r="AB207" s="255" t="str">
        <f t="shared" si="69"/>
        <v/>
      </c>
      <c r="AC207" s="241" t="str">
        <f t="shared" si="77"/>
        <v/>
      </c>
      <c r="AD207" s="248"/>
      <c r="AE207" s="257" t="str">
        <f>+IF(AJ207="","",MAX(AE$1:AE206)+1)</f>
        <v/>
      </c>
      <c r="AF207" s="257" t="str">
        <f>IF(CMS_Inoperative_OoC!B229="","",CMS_Inoperative_OoC!B229)</f>
        <v/>
      </c>
      <c r="AG207" s="257" t="str">
        <f>IF(CMS_Inoperative_OoC!C229="","",CMS_Inoperative_OoC!C229)</f>
        <v/>
      </c>
      <c r="AH207" s="257" t="str">
        <f>IF(CMS_Inoperative_OoC!D229="","",CMS_Inoperative_OoC!D229)</f>
        <v/>
      </c>
      <c r="AI207" s="257" t="str">
        <f t="shared" si="78"/>
        <v/>
      </c>
      <c r="AJ207" s="258" t="str">
        <f>IF(COUNTIF(AI$2:AI207,AI207)=1,AI207,"")</f>
        <v/>
      </c>
      <c r="AK207" s="257" t="str">
        <f t="shared" si="70"/>
        <v/>
      </c>
      <c r="AL207" s="257" t="str">
        <f t="shared" si="71"/>
        <v/>
      </c>
      <c r="AM207" s="257" t="str">
        <f t="shared" si="72"/>
        <v/>
      </c>
      <c r="AN207" s="251" t="str">
        <f t="shared" si="79"/>
        <v/>
      </c>
      <c r="AO207" s="162"/>
      <c r="AP207" s="162"/>
      <c r="AQ207" s="162"/>
      <c r="AR207" s="257" t="str">
        <f>+IF(AW207="","",MAX(AR$1:AR206)+1)</f>
        <v/>
      </c>
      <c r="AS207" s="257" t="str">
        <f>IF(Limit_Deviation_Detail!B229="","",Limit_Deviation_Detail!B229)</f>
        <v/>
      </c>
      <c r="AT207" s="257" t="str">
        <f>IF(Limit_Deviation_Detail!C229="","",Limit_Deviation_Detail!C229)</f>
        <v/>
      </c>
      <c r="AU207" s="252" t="str">
        <f>IF(Limit_Deviation_Detail!F229="","",Limit_Deviation_Detail!F229)</f>
        <v/>
      </c>
      <c r="AV207" s="257" t="str">
        <f t="shared" si="80"/>
        <v/>
      </c>
      <c r="AW207" s="258" t="str">
        <f>IF(COUNTIF(AV$2:AV207,AV207)=1,AV207,"")</f>
        <v/>
      </c>
      <c r="AX207" s="257" t="str">
        <f t="shared" si="73"/>
        <v/>
      </c>
      <c r="AY207" s="257" t="str">
        <f t="shared" si="74"/>
        <v/>
      </c>
      <c r="AZ207" s="257" t="str">
        <f t="shared" si="75"/>
        <v/>
      </c>
      <c r="BA207" s="254" t="str">
        <f t="shared" si="81"/>
        <v/>
      </c>
      <c r="BB207" s="162"/>
      <c r="BC207" s="255" t="str">
        <f>+IF(BI207="","",MAX(BC$1:BC206)+1)</f>
        <v/>
      </c>
      <c r="BD207" s="241" t="str">
        <f>IF(CMS_Identification!B229="","",CMS_Identification!B229)</f>
        <v/>
      </c>
      <c r="BE207" s="241" t="str">
        <f>IF(CMS_Identification!C229="","",CMS_Identification!C229)</f>
        <v/>
      </c>
      <c r="BF207" s="241" t="str">
        <f>IF(CMS_Identification!E229="","",CMS_Identification!E229)</f>
        <v/>
      </c>
      <c r="BG207" s="241" t="str">
        <f>IF(Affected_Source!AL229="","",Affected_Source!AL229)</f>
        <v/>
      </c>
      <c r="BH207" s="241" t="str">
        <f t="shared" si="82"/>
        <v/>
      </c>
      <c r="BI207" s="244" t="str">
        <f>IF(COUNTIF(BH$2:BH207,BH207)=1,BH207,"")</f>
        <v/>
      </c>
      <c r="BJ207" s="241" t="str">
        <f t="shared" si="83"/>
        <v xml:space="preserve">  </v>
      </c>
      <c r="BK207" s="241" t="str">
        <f t="shared" si="84"/>
        <v/>
      </c>
      <c r="BL207" s="241" t="str">
        <f t="shared" si="85"/>
        <v/>
      </c>
      <c r="BM207" s="241" t="str">
        <f t="shared" si="86"/>
        <v/>
      </c>
    </row>
    <row r="208" spans="1:65" ht="16.5" x14ac:dyDescent="0.45">
      <c r="A208" s="259" t="str">
        <f>+IF(D208="","",MAX(A$1:A207)+1)</f>
        <v/>
      </c>
      <c r="B208" s="242" t="str">
        <f>IF(Affected_Source!C230="","",Affected_Source!C230)</f>
        <v/>
      </c>
      <c r="C208" s="260" t="str">
        <f t="shared" si="66"/>
        <v/>
      </c>
      <c r="D208" s="260" t="str">
        <f>IF(COUNTIF(B$2:B208,B208)=1,B208,"")</f>
        <v/>
      </c>
      <c r="E208" s="162" t="str">
        <f>IF(Affected_Source!D230="","",Affected_Source!D230)</f>
        <v/>
      </c>
      <c r="F208" s="162"/>
      <c r="G208" s="162"/>
      <c r="H208" s="162"/>
      <c r="I208" s="162"/>
      <c r="J208" s="162"/>
      <c r="K208" s="162"/>
      <c r="L208" s="162"/>
      <c r="M208" s="162"/>
      <c r="N208" s="162"/>
      <c r="O208" s="162"/>
      <c r="P208" s="162"/>
      <c r="Q208" s="162"/>
      <c r="R208" s="269"/>
      <c r="S208" s="162"/>
      <c r="T208" s="259" t="str">
        <f>+IF(Y208="","",MAX(T$1:T207)+1)</f>
        <v/>
      </c>
      <c r="U208" s="241" t="str">
        <f>IF(Affected_Source!B230="","",Affected_Source!B230)</f>
        <v/>
      </c>
      <c r="V208" s="241" t="str">
        <f>IF(Affected_Source!D230="","",Affected_Source!D230)</f>
        <v/>
      </c>
      <c r="W208" s="241" t="str">
        <f>IF(Affected_Source!E230="","",Affected_Source!E230)</f>
        <v/>
      </c>
      <c r="X208" s="241" t="str">
        <f t="shared" si="67"/>
        <v/>
      </c>
      <c r="Y208" s="244" t="str">
        <f>IF(COUNTIF(X$2:X208,X208)=1,X208,"")</f>
        <v/>
      </c>
      <c r="Z208" s="241" t="str">
        <f t="shared" si="76"/>
        <v xml:space="preserve"> </v>
      </c>
      <c r="AA208" s="259" t="str">
        <f t="shared" si="68"/>
        <v/>
      </c>
      <c r="AB208" s="259" t="str">
        <f t="shared" si="69"/>
        <v/>
      </c>
      <c r="AC208" s="241" t="str">
        <f t="shared" si="77"/>
        <v/>
      </c>
      <c r="AD208" s="248"/>
      <c r="AE208" s="261" t="str">
        <f>+IF(AJ208="","",MAX(AE$1:AE207)+1)</f>
        <v/>
      </c>
      <c r="AF208" s="261" t="str">
        <f>IF(CMS_Inoperative_OoC!B230="","",CMS_Inoperative_OoC!B230)</f>
        <v/>
      </c>
      <c r="AG208" s="261" t="str">
        <f>IF(CMS_Inoperative_OoC!C230="","",CMS_Inoperative_OoC!C230)</f>
        <v/>
      </c>
      <c r="AH208" s="261" t="str">
        <f>IF(CMS_Inoperative_OoC!D230="","",CMS_Inoperative_OoC!D230)</f>
        <v/>
      </c>
      <c r="AI208" s="261" t="str">
        <f t="shared" si="78"/>
        <v/>
      </c>
      <c r="AJ208" s="262" t="str">
        <f>IF(COUNTIF(AI$2:AI208,AI208)=1,AI208,"")</f>
        <v/>
      </c>
      <c r="AK208" s="261" t="str">
        <f t="shared" si="70"/>
        <v/>
      </c>
      <c r="AL208" s="261" t="str">
        <f t="shared" si="71"/>
        <v/>
      </c>
      <c r="AM208" s="261" t="str">
        <f t="shared" si="72"/>
        <v/>
      </c>
      <c r="AN208" s="251" t="str">
        <f t="shared" si="79"/>
        <v/>
      </c>
      <c r="AO208" s="162"/>
      <c r="AP208" s="162"/>
      <c r="AQ208" s="162"/>
      <c r="AR208" s="263" t="str">
        <f>+IF(AW208="","",MAX(AR$1:AR207)+1)</f>
        <v/>
      </c>
      <c r="AS208" s="263" t="str">
        <f>IF(Limit_Deviation_Detail!B230="","",Limit_Deviation_Detail!B230)</f>
        <v/>
      </c>
      <c r="AT208" s="263" t="str">
        <f>IF(Limit_Deviation_Detail!C230="","",Limit_Deviation_Detail!C230)</f>
        <v/>
      </c>
      <c r="AU208" s="252" t="str">
        <f>IF(Limit_Deviation_Detail!F230="","",Limit_Deviation_Detail!F230)</f>
        <v/>
      </c>
      <c r="AV208" s="263" t="str">
        <f t="shared" si="80"/>
        <v/>
      </c>
      <c r="AW208" s="264" t="str">
        <f>IF(COUNTIF(AV$2:AV208,AV208)=1,AV208,"")</f>
        <v/>
      </c>
      <c r="AX208" s="263" t="str">
        <f t="shared" si="73"/>
        <v/>
      </c>
      <c r="AY208" s="263" t="str">
        <f t="shared" si="74"/>
        <v/>
      </c>
      <c r="AZ208" s="263" t="str">
        <f t="shared" si="75"/>
        <v/>
      </c>
      <c r="BA208" s="254" t="str">
        <f t="shared" si="81"/>
        <v/>
      </c>
      <c r="BB208" s="162"/>
      <c r="BC208" s="259" t="str">
        <f>+IF(BI208="","",MAX(BC$1:BC207)+1)</f>
        <v/>
      </c>
      <c r="BD208" s="241" t="str">
        <f>IF(CMS_Identification!B230="","",CMS_Identification!B230)</f>
        <v/>
      </c>
      <c r="BE208" s="241" t="str">
        <f>IF(CMS_Identification!C230="","",CMS_Identification!C230)</f>
        <v/>
      </c>
      <c r="BF208" s="241" t="str">
        <f>IF(CMS_Identification!E230="","",CMS_Identification!E230)</f>
        <v/>
      </c>
      <c r="BG208" s="241" t="str">
        <f>IF(Affected_Source!AL230="","",Affected_Source!AL230)</f>
        <v/>
      </c>
      <c r="BH208" s="241" t="str">
        <f t="shared" si="82"/>
        <v/>
      </c>
      <c r="BI208" s="244" t="str">
        <f>IF(COUNTIF(BH$2:BH208,BH208)=1,BH208,"")</f>
        <v/>
      </c>
      <c r="BJ208" s="241" t="str">
        <f t="shared" si="83"/>
        <v xml:space="preserve">  </v>
      </c>
      <c r="BK208" s="241" t="str">
        <f t="shared" si="84"/>
        <v/>
      </c>
      <c r="BL208" s="241" t="str">
        <f t="shared" si="85"/>
        <v/>
      </c>
      <c r="BM208" s="241" t="str">
        <f t="shared" si="86"/>
        <v/>
      </c>
    </row>
    <row r="209" spans="1:65" ht="16.5" x14ac:dyDescent="0.45">
      <c r="A209" s="255" t="str">
        <f>+IF(D209="","",MAX(A$1:A208)+1)</f>
        <v/>
      </c>
      <c r="B209" s="242" t="str">
        <f>IF(Affected_Source!C231="","",Affected_Source!C231)</f>
        <v/>
      </c>
      <c r="C209" s="245" t="str">
        <f t="shared" si="66"/>
        <v/>
      </c>
      <c r="D209" s="245" t="str">
        <f>IF(COUNTIF(B$2:B209,B209)=1,B209,"")</f>
        <v/>
      </c>
      <c r="E209" s="162" t="str">
        <f>IF(Affected_Source!D231="","",Affected_Source!D231)</f>
        <v/>
      </c>
      <c r="F209" s="162"/>
      <c r="G209" s="162"/>
      <c r="H209" s="162"/>
      <c r="I209" s="162"/>
      <c r="J209" s="162"/>
      <c r="K209" s="162"/>
      <c r="L209" s="162"/>
      <c r="M209" s="162"/>
      <c r="N209" s="162"/>
      <c r="O209" s="162"/>
      <c r="P209" s="162"/>
      <c r="Q209" s="162"/>
      <c r="R209" s="269"/>
      <c r="S209" s="162"/>
      <c r="T209" s="255" t="str">
        <f>+IF(Y209="","",MAX(T$1:T208)+1)</f>
        <v/>
      </c>
      <c r="U209" s="241" t="str">
        <f>IF(Affected_Source!B231="","",Affected_Source!B231)</f>
        <v/>
      </c>
      <c r="V209" s="241" t="str">
        <f>IF(Affected_Source!D231="","",Affected_Source!D231)</f>
        <v/>
      </c>
      <c r="W209" s="241" t="str">
        <f>IF(Affected_Source!E231="","",Affected_Source!E231)</f>
        <v/>
      </c>
      <c r="X209" s="241" t="str">
        <f t="shared" si="67"/>
        <v/>
      </c>
      <c r="Y209" s="244" t="str">
        <f>IF(COUNTIF(X$2:X209,X209)=1,X209,"")</f>
        <v/>
      </c>
      <c r="Z209" s="241" t="str">
        <f t="shared" si="76"/>
        <v xml:space="preserve"> </v>
      </c>
      <c r="AA209" s="255" t="str">
        <f t="shared" si="68"/>
        <v/>
      </c>
      <c r="AB209" s="255" t="str">
        <f t="shared" si="69"/>
        <v/>
      </c>
      <c r="AC209" s="241" t="str">
        <f t="shared" si="77"/>
        <v/>
      </c>
      <c r="AD209" s="248"/>
      <c r="AE209" s="257" t="str">
        <f>+IF(AJ209="","",MAX(AE$1:AE208)+1)</f>
        <v/>
      </c>
      <c r="AF209" s="257" t="str">
        <f>IF(CMS_Inoperative_OoC!B231="","",CMS_Inoperative_OoC!B231)</f>
        <v/>
      </c>
      <c r="AG209" s="257" t="str">
        <f>IF(CMS_Inoperative_OoC!C231="","",CMS_Inoperative_OoC!C231)</f>
        <v/>
      </c>
      <c r="AH209" s="257" t="str">
        <f>IF(CMS_Inoperative_OoC!D231="","",CMS_Inoperative_OoC!D231)</f>
        <v/>
      </c>
      <c r="AI209" s="257" t="str">
        <f t="shared" si="78"/>
        <v/>
      </c>
      <c r="AJ209" s="258" t="str">
        <f>IF(COUNTIF(AI$2:AI209,AI209)=1,AI209,"")</f>
        <v/>
      </c>
      <c r="AK209" s="257" t="str">
        <f t="shared" si="70"/>
        <v/>
      </c>
      <c r="AL209" s="257" t="str">
        <f t="shared" si="71"/>
        <v/>
      </c>
      <c r="AM209" s="257" t="str">
        <f t="shared" si="72"/>
        <v/>
      </c>
      <c r="AN209" s="251" t="str">
        <f t="shared" si="79"/>
        <v/>
      </c>
      <c r="AO209" s="162"/>
      <c r="AP209" s="162"/>
      <c r="AQ209" s="162"/>
      <c r="AR209" s="257" t="str">
        <f>+IF(AW209="","",MAX(AR$1:AR208)+1)</f>
        <v/>
      </c>
      <c r="AS209" s="257" t="str">
        <f>IF(Limit_Deviation_Detail!B231="","",Limit_Deviation_Detail!B231)</f>
        <v/>
      </c>
      <c r="AT209" s="257" t="str">
        <f>IF(Limit_Deviation_Detail!C231="","",Limit_Deviation_Detail!C231)</f>
        <v/>
      </c>
      <c r="AU209" s="252" t="str">
        <f>IF(Limit_Deviation_Detail!F231="","",Limit_Deviation_Detail!F231)</f>
        <v/>
      </c>
      <c r="AV209" s="257" t="str">
        <f t="shared" si="80"/>
        <v/>
      </c>
      <c r="AW209" s="258" t="str">
        <f>IF(COUNTIF(AV$2:AV209,AV209)=1,AV209,"")</f>
        <v/>
      </c>
      <c r="AX209" s="257" t="str">
        <f t="shared" si="73"/>
        <v/>
      </c>
      <c r="AY209" s="257" t="str">
        <f t="shared" si="74"/>
        <v/>
      </c>
      <c r="AZ209" s="257" t="str">
        <f t="shared" si="75"/>
        <v/>
      </c>
      <c r="BA209" s="254" t="str">
        <f t="shared" si="81"/>
        <v/>
      </c>
      <c r="BB209" s="162"/>
      <c r="BC209" s="255" t="str">
        <f>+IF(BI209="","",MAX(BC$1:BC208)+1)</f>
        <v/>
      </c>
      <c r="BD209" s="241" t="str">
        <f>IF(CMS_Identification!B231="","",CMS_Identification!B231)</f>
        <v/>
      </c>
      <c r="BE209" s="241" t="str">
        <f>IF(CMS_Identification!C231="","",CMS_Identification!C231)</f>
        <v/>
      </c>
      <c r="BF209" s="241" t="str">
        <f>IF(CMS_Identification!E231="","",CMS_Identification!E231)</f>
        <v/>
      </c>
      <c r="BG209" s="241" t="str">
        <f>IF(Affected_Source!AL231="","",Affected_Source!AL231)</f>
        <v/>
      </c>
      <c r="BH209" s="241" t="str">
        <f t="shared" si="82"/>
        <v/>
      </c>
      <c r="BI209" s="244" t="str">
        <f>IF(COUNTIF(BH$2:BH209,BH209)=1,BH209,"")</f>
        <v/>
      </c>
      <c r="BJ209" s="241" t="str">
        <f t="shared" si="83"/>
        <v xml:space="preserve">  </v>
      </c>
      <c r="BK209" s="241" t="str">
        <f t="shared" si="84"/>
        <v/>
      </c>
      <c r="BL209" s="241" t="str">
        <f t="shared" si="85"/>
        <v/>
      </c>
      <c r="BM209" s="241" t="str">
        <f t="shared" si="86"/>
        <v/>
      </c>
    </row>
    <row r="210" spans="1:65" ht="16.5" x14ac:dyDescent="0.45">
      <c r="A210" s="259" t="str">
        <f>+IF(D210="","",MAX(A$1:A209)+1)</f>
        <v/>
      </c>
      <c r="B210" s="242" t="str">
        <f>IF(Affected_Source!C232="","",Affected_Source!C232)</f>
        <v/>
      </c>
      <c r="C210" s="260" t="str">
        <f t="shared" si="66"/>
        <v/>
      </c>
      <c r="D210" s="260" t="str">
        <f>IF(COUNTIF(B$2:B210,B210)=1,B210,"")</f>
        <v/>
      </c>
      <c r="E210" s="162" t="str">
        <f>IF(Affected_Source!D232="","",Affected_Source!D232)</f>
        <v/>
      </c>
      <c r="F210" s="162"/>
      <c r="G210" s="162"/>
      <c r="H210" s="162"/>
      <c r="I210" s="162"/>
      <c r="J210" s="162"/>
      <c r="K210" s="162"/>
      <c r="L210" s="162"/>
      <c r="M210" s="162"/>
      <c r="N210" s="162"/>
      <c r="O210" s="162"/>
      <c r="P210" s="162"/>
      <c r="Q210" s="162"/>
      <c r="R210" s="269"/>
      <c r="S210" s="162"/>
      <c r="T210" s="259" t="str">
        <f>+IF(Y210="","",MAX(T$1:T209)+1)</f>
        <v/>
      </c>
      <c r="U210" s="241" t="str">
        <f>IF(Affected_Source!B232="","",Affected_Source!B232)</f>
        <v/>
      </c>
      <c r="V210" s="241" t="str">
        <f>IF(Affected_Source!D232="","",Affected_Source!D232)</f>
        <v/>
      </c>
      <c r="W210" s="241" t="str">
        <f>IF(Affected_Source!E232="","",Affected_Source!E232)</f>
        <v/>
      </c>
      <c r="X210" s="241" t="str">
        <f t="shared" si="67"/>
        <v/>
      </c>
      <c r="Y210" s="244" t="str">
        <f>IF(COUNTIF(X$2:X210,X210)=1,X210,"")</f>
        <v/>
      </c>
      <c r="Z210" s="241" t="str">
        <f t="shared" si="76"/>
        <v xml:space="preserve"> </v>
      </c>
      <c r="AA210" s="259" t="str">
        <f t="shared" si="68"/>
        <v/>
      </c>
      <c r="AB210" s="259" t="str">
        <f t="shared" si="69"/>
        <v/>
      </c>
      <c r="AC210" s="241" t="str">
        <f t="shared" si="77"/>
        <v/>
      </c>
      <c r="AD210" s="248"/>
      <c r="AE210" s="261" t="str">
        <f>+IF(AJ210="","",MAX(AE$1:AE209)+1)</f>
        <v/>
      </c>
      <c r="AF210" s="261" t="str">
        <f>IF(CMS_Inoperative_OoC!B232="","",CMS_Inoperative_OoC!B232)</f>
        <v/>
      </c>
      <c r="AG210" s="261" t="str">
        <f>IF(CMS_Inoperative_OoC!C232="","",CMS_Inoperative_OoC!C232)</f>
        <v/>
      </c>
      <c r="AH210" s="261" t="str">
        <f>IF(CMS_Inoperative_OoC!D232="","",CMS_Inoperative_OoC!D232)</f>
        <v/>
      </c>
      <c r="AI210" s="261" t="str">
        <f t="shared" si="78"/>
        <v/>
      </c>
      <c r="AJ210" s="262" t="str">
        <f>IF(COUNTIF(AI$2:AI210,AI210)=1,AI210,"")</f>
        <v/>
      </c>
      <c r="AK210" s="261" t="str">
        <f t="shared" si="70"/>
        <v/>
      </c>
      <c r="AL210" s="261" t="str">
        <f t="shared" si="71"/>
        <v/>
      </c>
      <c r="AM210" s="261" t="str">
        <f t="shared" si="72"/>
        <v/>
      </c>
      <c r="AN210" s="251" t="str">
        <f t="shared" si="79"/>
        <v/>
      </c>
      <c r="AO210" s="162"/>
      <c r="AP210" s="162"/>
      <c r="AQ210" s="162"/>
      <c r="AR210" s="263" t="str">
        <f>+IF(AW210="","",MAX(AR$1:AR209)+1)</f>
        <v/>
      </c>
      <c r="AS210" s="263" t="str">
        <f>IF(Limit_Deviation_Detail!B232="","",Limit_Deviation_Detail!B232)</f>
        <v/>
      </c>
      <c r="AT210" s="263" t="str">
        <f>IF(Limit_Deviation_Detail!C232="","",Limit_Deviation_Detail!C232)</f>
        <v/>
      </c>
      <c r="AU210" s="252" t="str">
        <f>IF(Limit_Deviation_Detail!F232="","",Limit_Deviation_Detail!F232)</f>
        <v/>
      </c>
      <c r="AV210" s="263" t="str">
        <f t="shared" si="80"/>
        <v/>
      </c>
      <c r="AW210" s="264" t="str">
        <f>IF(COUNTIF(AV$2:AV210,AV210)=1,AV210,"")</f>
        <v/>
      </c>
      <c r="AX210" s="263" t="str">
        <f t="shared" si="73"/>
        <v/>
      </c>
      <c r="AY210" s="263" t="str">
        <f t="shared" si="74"/>
        <v/>
      </c>
      <c r="AZ210" s="263" t="str">
        <f t="shared" si="75"/>
        <v/>
      </c>
      <c r="BA210" s="254" t="str">
        <f t="shared" si="81"/>
        <v/>
      </c>
      <c r="BB210" s="162"/>
      <c r="BC210" s="259" t="str">
        <f>+IF(BI210="","",MAX(BC$1:BC209)+1)</f>
        <v/>
      </c>
      <c r="BD210" s="241" t="str">
        <f>IF(CMS_Identification!B232="","",CMS_Identification!B232)</f>
        <v/>
      </c>
      <c r="BE210" s="241" t="str">
        <f>IF(CMS_Identification!C232="","",CMS_Identification!C232)</f>
        <v/>
      </c>
      <c r="BF210" s="241" t="str">
        <f>IF(CMS_Identification!E232="","",CMS_Identification!E232)</f>
        <v/>
      </c>
      <c r="BG210" s="241" t="str">
        <f>IF(Affected_Source!AL232="","",Affected_Source!AL232)</f>
        <v/>
      </c>
      <c r="BH210" s="241" t="str">
        <f t="shared" si="82"/>
        <v/>
      </c>
      <c r="BI210" s="244" t="str">
        <f>IF(COUNTIF(BH$2:BH210,BH210)=1,BH210,"")</f>
        <v/>
      </c>
      <c r="BJ210" s="241" t="str">
        <f t="shared" si="83"/>
        <v xml:space="preserve">  </v>
      </c>
      <c r="BK210" s="241" t="str">
        <f t="shared" si="84"/>
        <v/>
      </c>
      <c r="BL210" s="241" t="str">
        <f t="shared" si="85"/>
        <v/>
      </c>
      <c r="BM210" s="241" t="str">
        <f t="shared" si="86"/>
        <v/>
      </c>
    </row>
    <row r="211" spans="1:65" ht="16.5" x14ac:dyDescent="0.45">
      <c r="A211" s="255" t="str">
        <f>+IF(D211="","",MAX(A$1:A210)+1)</f>
        <v/>
      </c>
      <c r="B211" s="242" t="str">
        <f>IF(Affected_Source!C233="","",Affected_Source!C233)</f>
        <v/>
      </c>
      <c r="C211" s="245" t="str">
        <f t="shared" si="66"/>
        <v/>
      </c>
      <c r="D211" s="245" t="str">
        <f>IF(COUNTIF(B$2:B211,B211)=1,B211,"")</f>
        <v/>
      </c>
      <c r="E211" s="162" t="str">
        <f>IF(Affected_Source!D233="","",Affected_Source!D233)</f>
        <v/>
      </c>
      <c r="F211" s="162"/>
      <c r="G211" s="162"/>
      <c r="H211" s="162"/>
      <c r="I211" s="162"/>
      <c r="J211" s="162"/>
      <c r="K211" s="162"/>
      <c r="L211" s="162"/>
      <c r="M211" s="162"/>
      <c r="N211" s="162"/>
      <c r="O211" s="162"/>
      <c r="P211" s="162"/>
      <c r="Q211" s="162"/>
      <c r="R211" s="269"/>
      <c r="S211" s="162"/>
      <c r="T211" s="255" t="str">
        <f>+IF(Y211="","",MAX(T$1:T210)+1)</f>
        <v/>
      </c>
      <c r="U211" s="241" t="str">
        <f>IF(Affected_Source!B233="","",Affected_Source!B233)</f>
        <v/>
      </c>
      <c r="V211" s="241" t="str">
        <f>IF(Affected_Source!D233="","",Affected_Source!D233)</f>
        <v/>
      </c>
      <c r="W211" s="241" t="str">
        <f>IF(Affected_Source!E233="","",Affected_Source!E233)</f>
        <v/>
      </c>
      <c r="X211" s="241" t="str">
        <f t="shared" si="67"/>
        <v/>
      </c>
      <c r="Y211" s="244" t="str">
        <f>IF(COUNTIF(X$2:X211,X211)=1,X211,"")</f>
        <v/>
      </c>
      <c r="Z211" s="241" t="str">
        <f t="shared" si="76"/>
        <v xml:space="preserve"> </v>
      </c>
      <c r="AA211" s="255" t="str">
        <f t="shared" si="68"/>
        <v/>
      </c>
      <c r="AB211" s="255" t="str">
        <f t="shared" si="69"/>
        <v/>
      </c>
      <c r="AC211" s="241" t="str">
        <f t="shared" si="77"/>
        <v/>
      </c>
      <c r="AD211" s="248"/>
      <c r="AE211" s="257" t="str">
        <f>+IF(AJ211="","",MAX(AE$1:AE210)+1)</f>
        <v/>
      </c>
      <c r="AF211" s="257" t="str">
        <f>IF(CMS_Inoperative_OoC!B233="","",CMS_Inoperative_OoC!B233)</f>
        <v/>
      </c>
      <c r="AG211" s="257" t="str">
        <f>IF(CMS_Inoperative_OoC!C233="","",CMS_Inoperative_OoC!C233)</f>
        <v/>
      </c>
      <c r="AH211" s="257" t="str">
        <f>IF(CMS_Inoperative_OoC!D233="","",CMS_Inoperative_OoC!D233)</f>
        <v/>
      </c>
      <c r="AI211" s="257" t="str">
        <f t="shared" si="78"/>
        <v/>
      </c>
      <c r="AJ211" s="258" t="str">
        <f>IF(COUNTIF(AI$2:AI211,AI211)=1,AI211,"")</f>
        <v/>
      </c>
      <c r="AK211" s="257" t="str">
        <f t="shared" si="70"/>
        <v/>
      </c>
      <c r="AL211" s="257" t="str">
        <f t="shared" si="71"/>
        <v/>
      </c>
      <c r="AM211" s="257" t="str">
        <f t="shared" si="72"/>
        <v/>
      </c>
      <c r="AN211" s="251" t="str">
        <f t="shared" si="79"/>
        <v/>
      </c>
      <c r="AO211" s="162"/>
      <c r="AP211" s="162"/>
      <c r="AQ211" s="162"/>
      <c r="AR211" s="257" t="str">
        <f>+IF(AW211="","",MAX(AR$1:AR210)+1)</f>
        <v/>
      </c>
      <c r="AS211" s="257" t="str">
        <f>IF(Limit_Deviation_Detail!B233="","",Limit_Deviation_Detail!B233)</f>
        <v/>
      </c>
      <c r="AT211" s="257" t="str">
        <f>IF(Limit_Deviation_Detail!C233="","",Limit_Deviation_Detail!C233)</f>
        <v/>
      </c>
      <c r="AU211" s="252" t="str">
        <f>IF(Limit_Deviation_Detail!F233="","",Limit_Deviation_Detail!F233)</f>
        <v/>
      </c>
      <c r="AV211" s="257" t="str">
        <f t="shared" si="80"/>
        <v/>
      </c>
      <c r="AW211" s="258" t="str">
        <f>IF(COUNTIF(AV$2:AV211,AV211)=1,AV211,"")</f>
        <v/>
      </c>
      <c r="AX211" s="257" t="str">
        <f t="shared" si="73"/>
        <v/>
      </c>
      <c r="AY211" s="257" t="str">
        <f t="shared" si="74"/>
        <v/>
      </c>
      <c r="AZ211" s="257" t="str">
        <f t="shared" si="75"/>
        <v/>
      </c>
      <c r="BA211" s="254" t="str">
        <f t="shared" si="81"/>
        <v/>
      </c>
      <c r="BB211" s="162"/>
      <c r="BC211" s="255" t="str">
        <f>+IF(BI211="","",MAX(BC$1:BC210)+1)</f>
        <v/>
      </c>
      <c r="BD211" s="241" t="str">
        <f>IF(CMS_Identification!B233="","",CMS_Identification!B233)</f>
        <v/>
      </c>
      <c r="BE211" s="241" t="str">
        <f>IF(CMS_Identification!C233="","",CMS_Identification!C233)</f>
        <v/>
      </c>
      <c r="BF211" s="241" t="str">
        <f>IF(CMS_Identification!E233="","",CMS_Identification!E233)</f>
        <v/>
      </c>
      <c r="BG211" s="241" t="str">
        <f>IF(Affected_Source!AL233="","",Affected_Source!AL233)</f>
        <v/>
      </c>
      <c r="BH211" s="241" t="str">
        <f t="shared" si="82"/>
        <v/>
      </c>
      <c r="BI211" s="244" t="str">
        <f>IF(COUNTIF(BH$2:BH211,BH211)=1,BH211,"")</f>
        <v/>
      </c>
      <c r="BJ211" s="241" t="str">
        <f t="shared" si="83"/>
        <v xml:space="preserve">  </v>
      </c>
      <c r="BK211" s="241" t="str">
        <f t="shared" si="84"/>
        <v/>
      </c>
      <c r="BL211" s="241" t="str">
        <f t="shared" si="85"/>
        <v/>
      </c>
      <c r="BM211" s="241" t="str">
        <f t="shared" si="86"/>
        <v/>
      </c>
    </row>
    <row r="212" spans="1:65" ht="16.5" x14ac:dyDescent="0.45">
      <c r="A212" s="259" t="str">
        <f>+IF(D212="","",MAX(A$1:A211)+1)</f>
        <v/>
      </c>
      <c r="B212" s="242" t="str">
        <f>IF(Affected_Source!C234="","",Affected_Source!C234)</f>
        <v/>
      </c>
      <c r="C212" s="260" t="str">
        <f t="shared" si="66"/>
        <v/>
      </c>
      <c r="D212" s="260" t="str">
        <f>IF(COUNTIF(B$2:B212,B212)=1,B212,"")</f>
        <v/>
      </c>
      <c r="E212" s="162" t="str">
        <f>IF(Affected_Source!D234="","",Affected_Source!D234)</f>
        <v/>
      </c>
      <c r="F212" s="162"/>
      <c r="G212" s="162"/>
      <c r="H212" s="162"/>
      <c r="I212" s="162"/>
      <c r="J212" s="162"/>
      <c r="K212" s="162"/>
      <c r="L212" s="162"/>
      <c r="M212" s="162"/>
      <c r="N212" s="162"/>
      <c r="O212" s="162"/>
      <c r="P212" s="162"/>
      <c r="Q212" s="162"/>
      <c r="R212" s="269"/>
      <c r="S212" s="162"/>
      <c r="T212" s="259" t="str">
        <f>+IF(Y212="","",MAX(T$1:T211)+1)</f>
        <v/>
      </c>
      <c r="U212" s="241" t="str">
        <f>IF(Affected_Source!B234="","",Affected_Source!B234)</f>
        <v/>
      </c>
      <c r="V212" s="241" t="str">
        <f>IF(Affected_Source!D234="","",Affected_Source!D234)</f>
        <v/>
      </c>
      <c r="W212" s="241" t="str">
        <f>IF(Affected_Source!E234="","",Affected_Source!E234)</f>
        <v/>
      </c>
      <c r="X212" s="241" t="str">
        <f t="shared" si="67"/>
        <v/>
      </c>
      <c r="Y212" s="244" t="str">
        <f>IF(COUNTIF(X$2:X212,X212)=1,X212,"")</f>
        <v/>
      </c>
      <c r="Z212" s="241" t="str">
        <f t="shared" si="76"/>
        <v xml:space="preserve"> </v>
      </c>
      <c r="AA212" s="259" t="str">
        <f t="shared" si="68"/>
        <v/>
      </c>
      <c r="AB212" s="259" t="str">
        <f t="shared" si="69"/>
        <v/>
      </c>
      <c r="AC212" s="241" t="str">
        <f t="shared" si="77"/>
        <v/>
      </c>
      <c r="AD212" s="248"/>
      <c r="AE212" s="261" t="str">
        <f>+IF(AJ212="","",MAX(AE$1:AE211)+1)</f>
        <v/>
      </c>
      <c r="AF212" s="261" t="str">
        <f>IF(CMS_Inoperative_OoC!B234="","",CMS_Inoperative_OoC!B234)</f>
        <v/>
      </c>
      <c r="AG212" s="261" t="str">
        <f>IF(CMS_Inoperative_OoC!C234="","",CMS_Inoperative_OoC!C234)</f>
        <v/>
      </c>
      <c r="AH212" s="261" t="str">
        <f>IF(CMS_Inoperative_OoC!D234="","",CMS_Inoperative_OoC!D234)</f>
        <v/>
      </c>
      <c r="AI212" s="261" t="str">
        <f t="shared" si="78"/>
        <v/>
      </c>
      <c r="AJ212" s="262" t="str">
        <f>IF(COUNTIF(AI$2:AI212,AI212)=1,AI212,"")</f>
        <v/>
      </c>
      <c r="AK212" s="261" t="str">
        <f t="shared" si="70"/>
        <v/>
      </c>
      <c r="AL212" s="261" t="str">
        <f t="shared" si="71"/>
        <v/>
      </c>
      <c r="AM212" s="261" t="str">
        <f t="shared" si="72"/>
        <v/>
      </c>
      <c r="AN212" s="251" t="str">
        <f t="shared" si="79"/>
        <v/>
      </c>
      <c r="AO212" s="162"/>
      <c r="AP212" s="162"/>
      <c r="AQ212" s="162"/>
      <c r="AR212" s="263" t="str">
        <f>+IF(AW212="","",MAX(AR$1:AR211)+1)</f>
        <v/>
      </c>
      <c r="AS212" s="263" t="str">
        <f>IF(Limit_Deviation_Detail!B234="","",Limit_Deviation_Detail!B234)</f>
        <v/>
      </c>
      <c r="AT212" s="263" t="str">
        <f>IF(Limit_Deviation_Detail!C234="","",Limit_Deviation_Detail!C234)</f>
        <v/>
      </c>
      <c r="AU212" s="252" t="str">
        <f>IF(Limit_Deviation_Detail!F234="","",Limit_Deviation_Detail!F234)</f>
        <v/>
      </c>
      <c r="AV212" s="263" t="str">
        <f t="shared" si="80"/>
        <v/>
      </c>
      <c r="AW212" s="264" t="str">
        <f>IF(COUNTIF(AV$2:AV212,AV212)=1,AV212,"")</f>
        <v/>
      </c>
      <c r="AX212" s="263" t="str">
        <f t="shared" si="73"/>
        <v/>
      </c>
      <c r="AY212" s="263" t="str">
        <f t="shared" si="74"/>
        <v/>
      </c>
      <c r="AZ212" s="263" t="str">
        <f t="shared" si="75"/>
        <v/>
      </c>
      <c r="BA212" s="254" t="str">
        <f t="shared" si="81"/>
        <v/>
      </c>
      <c r="BB212" s="162"/>
      <c r="BC212" s="259" t="str">
        <f>+IF(BI212="","",MAX(BC$1:BC211)+1)</f>
        <v/>
      </c>
      <c r="BD212" s="241" t="str">
        <f>IF(CMS_Identification!B234="","",CMS_Identification!B234)</f>
        <v/>
      </c>
      <c r="BE212" s="241" t="str">
        <f>IF(CMS_Identification!C234="","",CMS_Identification!C234)</f>
        <v/>
      </c>
      <c r="BF212" s="241" t="str">
        <f>IF(CMS_Identification!E234="","",CMS_Identification!E234)</f>
        <v/>
      </c>
      <c r="BG212" s="241" t="str">
        <f>IF(Affected_Source!AL234="","",Affected_Source!AL234)</f>
        <v/>
      </c>
      <c r="BH212" s="241" t="str">
        <f t="shared" si="82"/>
        <v/>
      </c>
      <c r="BI212" s="244" t="str">
        <f>IF(COUNTIF(BH$2:BH212,BH212)=1,BH212,"")</f>
        <v/>
      </c>
      <c r="BJ212" s="241" t="str">
        <f t="shared" si="83"/>
        <v xml:space="preserve">  </v>
      </c>
      <c r="BK212" s="241" t="str">
        <f t="shared" si="84"/>
        <v/>
      </c>
      <c r="BL212" s="241" t="str">
        <f t="shared" si="85"/>
        <v/>
      </c>
      <c r="BM212" s="241" t="str">
        <f t="shared" si="86"/>
        <v/>
      </c>
    </row>
    <row r="213" spans="1:65" ht="16.5" x14ac:dyDescent="0.45">
      <c r="A213" s="255" t="str">
        <f>+IF(D213="","",MAX(A$1:A212)+1)</f>
        <v/>
      </c>
      <c r="B213" s="242" t="str">
        <f>IF(Affected_Source!C235="","",Affected_Source!C235)</f>
        <v/>
      </c>
      <c r="C213" s="245" t="str">
        <f t="shared" si="66"/>
        <v/>
      </c>
      <c r="D213" s="245" t="str">
        <f>IF(COUNTIF(B$2:B213,B213)=1,B213,"")</f>
        <v/>
      </c>
      <c r="E213" s="162" t="str">
        <f>IF(Affected_Source!D235="","",Affected_Source!D235)</f>
        <v/>
      </c>
      <c r="F213" s="162"/>
      <c r="G213" s="162"/>
      <c r="H213" s="162"/>
      <c r="I213" s="162"/>
      <c r="J213" s="162"/>
      <c r="K213" s="162"/>
      <c r="L213" s="162"/>
      <c r="M213" s="162"/>
      <c r="N213" s="162"/>
      <c r="O213" s="162"/>
      <c r="P213" s="162"/>
      <c r="Q213" s="162"/>
      <c r="R213" s="269"/>
      <c r="S213" s="162"/>
      <c r="T213" s="255" t="str">
        <f>+IF(Y213="","",MAX(T$1:T212)+1)</f>
        <v/>
      </c>
      <c r="U213" s="241" t="str">
        <f>IF(Affected_Source!B235="","",Affected_Source!B235)</f>
        <v/>
      </c>
      <c r="V213" s="241" t="str">
        <f>IF(Affected_Source!D235="","",Affected_Source!D235)</f>
        <v/>
      </c>
      <c r="W213" s="241" t="str">
        <f>IF(Affected_Source!E235="","",Affected_Source!E235)</f>
        <v/>
      </c>
      <c r="X213" s="241" t="str">
        <f t="shared" si="67"/>
        <v/>
      </c>
      <c r="Y213" s="244" t="str">
        <f>IF(COUNTIF(X$2:X213,X213)=1,X213,"")</f>
        <v/>
      </c>
      <c r="Z213" s="241" t="str">
        <f t="shared" si="76"/>
        <v xml:space="preserve"> </v>
      </c>
      <c r="AA213" s="255" t="str">
        <f t="shared" si="68"/>
        <v/>
      </c>
      <c r="AB213" s="255" t="str">
        <f t="shared" si="69"/>
        <v/>
      </c>
      <c r="AC213" s="241" t="str">
        <f t="shared" si="77"/>
        <v/>
      </c>
      <c r="AD213" s="248"/>
      <c r="AE213" s="257" t="str">
        <f>+IF(AJ213="","",MAX(AE$1:AE212)+1)</f>
        <v/>
      </c>
      <c r="AF213" s="257" t="str">
        <f>IF(CMS_Inoperative_OoC!B235="","",CMS_Inoperative_OoC!B235)</f>
        <v/>
      </c>
      <c r="AG213" s="257" t="str">
        <f>IF(CMS_Inoperative_OoC!C235="","",CMS_Inoperative_OoC!C235)</f>
        <v/>
      </c>
      <c r="AH213" s="257" t="str">
        <f>IF(CMS_Inoperative_OoC!D235="","",CMS_Inoperative_OoC!D235)</f>
        <v/>
      </c>
      <c r="AI213" s="257" t="str">
        <f t="shared" si="78"/>
        <v/>
      </c>
      <c r="AJ213" s="258" t="str">
        <f>IF(COUNTIF(AI$2:AI213,AI213)=1,AI213,"")</f>
        <v/>
      </c>
      <c r="AK213" s="257" t="str">
        <f t="shared" si="70"/>
        <v/>
      </c>
      <c r="AL213" s="257" t="str">
        <f t="shared" si="71"/>
        <v/>
      </c>
      <c r="AM213" s="257" t="str">
        <f t="shared" si="72"/>
        <v/>
      </c>
      <c r="AN213" s="251" t="str">
        <f t="shared" si="79"/>
        <v/>
      </c>
      <c r="AO213" s="162"/>
      <c r="AP213" s="162"/>
      <c r="AQ213" s="162"/>
      <c r="AR213" s="257" t="str">
        <f>+IF(AW213="","",MAX(AR$1:AR212)+1)</f>
        <v/>
      </c>
      <c r="AS213" s="257" t="str">
        <f>IF(Limit_Deviation_Detail!B235="","",Limit_Deviation_Detail!B235)</f>
        <v/>
      </c>
      <c r="AT213" s="257" t="str">
        <f>IF(Limit_Deviation_Detail!C235="","",Limit_Deviation_Detail!C235)</f>
        <v/>
      </c>
      <c r="AU213" s="252" t="str">
        <f>IF(Limit_Deviation_Detail!F235="","",Limit_Deviation_Detail!F235)</f>
        <v/>
      </c>
      <c r="AV213" s="257" t="str">
        <f t="shared" si="80"/>
        <v/>
      </c>
      <c r="AW213" s="258" t="str">
        <f>IF(COUNTIF(AV$2:AV213,AV213)=1,AV213,"")</f>
        <v/>
      </c>
      <c r="AX213" s="257" t="str">
        <f t="shared" si="73"/>
        <v/>
      </c>
      <c r="AY213" s="257" t="str">
        <f t="shared" si="74"/>
        <v/>
      </c>
      <c r="AZ213" s="257" t="str">
        <f t="shared" si="75"/>
        <v/>
      </c>
      <c r="BA213" s="254" t="str">
        <f t="shared" si="81"/>
        <v/>
      </c>
      <c r="BB213" s="162"/>
      <c r="BC213" s="255" t="str">
        <f>+IF(BI213="","",MAX(BC$1:BC212)+1)</f>
        <v/>
      </c>
      <c r="BD213" s="241" t="str">
        <f>IF(CMS_Identification!B235="","",CMS_Identification!B235)</f>
        <v/>
      </c>
      <c r="BE213" s="241" t="str">
        <f>IF(CMS_Identification!C235="","",CMS_Identification!C235)</f>
        <v/>
      </c>
      <c r="BF213" s="241" t="str">
        <f>IF(CMS_Identification!E235="","",CMS_Identification!E235)</f>
        <v/>
      </c>
      <c r="BG213" s="241" t="str">
        <f>IF(Affected_Source!AL235="","",Affected_Source!AL235)</f>
        <v/>
      </c>
      <c r="BH213" s="241" t="str">
        <f t="shared" si="82"/>
        <v/>
      </c>
      <c r="BI213" s="244" t="str">
        <f>IF(COUNTIF(BH$2:BH213,BH213)=1,BH213,"")</f>
        <v/>
      </c>
      <c r="BJ213" s="241" t="str">
        <f t="shared" si="83"/>
        <v xml:space="preserve">  </v>
      </c>
      <c r="BK213" s="241" t="str">
        <f t="shared" si="84"/>
        <v/>
      </c>
      <c r="BL213" s="241" t="str">
        <f t="shared" si="85"/>
        <v/>
      </c>
      <c r="BM213" s="241" t="str">
        <f t="shared" si="86"/>
        <v/>
      </c>
    </row>
    <row r="214" spans="1:65" ht="16.5" x14ac:dyDescent="0.45">
      <c r="A214" s="259" t="str">
        <f>+IF(D214="","",MAX(A$1:A213)+1)</f>
        <v/>
      </c>
      <c r="B214" s="242" t="str">
        <f>IF(Affected_Source!C236="","",Affected_Source!C236)</f>
        <v/>
      </c>
      <c r="C214" s="260" t="str">
        <f t="shared" si="66"/>
        <v/>
      </c>
      <c r="D214" s="260" t="str">
        <f>IF(COUNTIF(B$2:B214,B214)=1,B214,"")</f>
        <v/>
      </c>
      <c r="E214" s="162" t="str">
        <f>IF(Affected_Source!D236="","",Affected_Source!D236)</f>
        <v/>
      </c>
      <c r="F214" s="162"/>
      <c r="G214" s="162"/>
      <c r="H214" s="162"/>
      <c r="I214" s="162"/>
      <c r="J214" s="162"/>
      <c r="K214" s="162"/>
      <c r="L214" s="162"/>
      <c r="M214" s="162"/>
      <c r="N214" s="162"/>
      <c r="O214" s="162"/>
      <c r="P214" s="162"/>
      <c r="Q214" s="162"/>
      <c r="R214" s="269"/>
      <c r="S214" s="162"/>
      <c r="T214" s="259" t="str">
        <f>+IF(Y214="","",MAX(T$1:T213)+1)</f>
        <v/>
      </c>
      <c r="U214" s="241" t="str">
        <f>IF(Affected_Source!B236="","",Affected_Source!B236)</f>
        <v/>
      </c>
      <c r="V214" s="241" t="str">
        <f>IF(Affected_Source!D236="","",Affected_Source!D236)</f>
        <v/>
      </c>
      <c r="W214" s="241" t="str">
        <f>IF(Affected_Source!E236="","",Affected_Source!E236)</f>
        <v/>
      </c>
      <c r="X214" s="241" t="str">
        <f t="shared" si="67"/>
        <v/>
      </c>
      <c r="Y214" s="244" t="str">
        <f>IF(COUNTIF(X$2:X214,X214)=1,X214,"")</f>
        <v/>
      </c>
      <c r="Z214" s="241" t="str">
        <f t="shared" si="76"/>
        <v xml:space="preserve"> </v>
      </c>
      <c r="AA214" s="259" t="str">
        <f t="shared" si="68"/>
        <v/>
      </c>
      <c r="AB214" s="259" t="str">
        <f t="shared" si="69"/>
        <v/>
      </c>
      <c r="AC214" s="241" t="str">
        <f t="shared" si="77"/>
        <v/>
      </c>
      <c r="AD214" s="248"/>
      <c r="AE214" s="261" t="str">
        <f>+IF(AJ214="","",MAX(AE$1:AE213)+1)</f>
        <v/>
      </c>
      <c r="AF214" s="261" t="str">
        <f>IF(CMS_Inoperative_OoC!B236="","",CMS_Inoperative_OoC!B236)</f>
        <v/>
      </c>
      <c r="AG214" s="261" t="str">
        <f>IF(CMS_Inoperative_OoC!C236="","",CMS_Inoperative_OoC!C236)</f>
        <v/>
      </c>
      <c r="AH214" s="261" t="str">
        <f>IF(CMS_Inoperative_OoC!D236="","",CMS_Inoperative_OoC!D236)</f>
        <v/>
      </c>
      <c r="AI214" s="261" t="str">
        <f t="shared" si="78"/>
        <v/>
      </c>
      <c r="AJ214" s="262" t="str">
        <f>IF(COUNTIF(AI$2:AI214,AI214)=1,AI214,"")</f>
        <v/>
      </c>
      <c r="AK214" s="261" t="str">
        <f t="shared" si="70"/>
        <v/>
      </c>
      <c r="AL214" s="261" t="str">
        <f t="shared" si="71"/>
        <v/>
      </c>
      <c r="AM214" s="261" t="str">
        <f t="shared" si="72"/>
        <v/>
      </c>
      <c r="AN214" s="251" t="str">
        <f t="shared" si="79"/>
        <v/>
      </c>
      <c r="AO214" s="162"/>
      <c r="AP214" s="162"/>
      <c r="AQ214" s="162"/>
      <c r="AR214" s="263" t="str">
        <f>+IF(AW214="","",MAX(AR$1:AR213)+1)</f>
        <v/>
      </c>
      <c r="AS214" s="263" t="str">
        <f>IF(Limit_Deviation_Detail!B236="","",Limit_Deviation_Detail!B236)</f>
        <v/>
      </c>
      <c r="AT214" s="263" t="str">
        <f>IF(Limit_Deviation_Detail!C236="","",Limit_Deviation_Detail!C236)</f>
        <v/>
      </c>
      <c r="AU214" s="252" t="str">
        <f>IF(Limit_Deviation_Detail!F236="","",Limit_Deviation_Detail!F236)</f>
        <v/>
      </c>
      <c r="AV214" s="263" t="str">
        <f t="shared" si="80"/>
        <v/>
      </c>
      <c r="AW214" s="264" t="str">
        <f>IF(COUNTIF(AV$2:AV214,AV214)=1,AV214,"")</f>
        <v/>
      </c>
      <c r="AX214" s="263" t="str">
        <f t="shared" si="73"/>
        <v/>
      </c>
      <c r="AY214" s="263" t="str">
        <f t="shared" si="74"/>
        <v/>
      </c>
      <c r="AZ214" s="263" t="str">
        <f t="shared" si="75"/>
        <v/>
      </c>
      <c r="BA214" s="254" t="str">
        <f t="shared" si="81"/>
        <v/>
      </c>
      <c r="BB214" s="162"/>
      <c r="BC214" s="259" t="str">
        <f>+IF(BI214="","",MAX(BC$1:BC213)+1)</f>
        <v/>
      </c>
      <c r="BD214" s="241" t="str">
        <f>IF(CMS_Identification!B236="","",CMS_Identification!B236)</f>
        <v/>
      </c>
      <c r="BE214" s="241" t="str">
        <f>IF(CMS_Identification!C236="","",CMS_Identification!C236)</f>
        <v/>
      </c>
      <c r="BF214" s="241" t="str">
        <f>IF(CMS_Identification!E236="","",CMS_Identification!E236)</f>
        <v/>
      </c>
      <c r="BG214" s="241" t="str">
        <f>IF(Affected_Source!AL236="","",Affected_Source!AL236)</f>
        <v/>
      </c>
      <c r="BH214" s="241" t="str">
        <f t="shared" si="82"/>
        <v/>
      </c>
      <c r="BI214" s="244" t="str">
        <f>IF(COUNTIF(BH$2:BH214,BH214)=1,BH214,"")</f>
        <v/>
      </c>
      <c r="BJ214" s="241" t="str">
        <f t="shared" si="83"/>
        <v xml:space="preserve">  </v>
      </c>
      <c r="BK214" s="241" t="str">
        <f t="shared" si="84"/>
        <v/>
      </c>
      <c r="BL214" s="241" t="str">
        <f t="shared" si="85"/>
        <v/>
      </c>
      <c r="BM214" s="241" t="str">
        <f t="shared" si="86"/>
        <v/>
      </c>
    </row>
    <row r="215" spans="1:65" ht="16.5" x14ac:dyDescent="0.45">
      <c r="A215" s="255" t="str">
        <f>+IF(D215="","",MAX(A$1:A214)+1)</f>
        <v/>
      </c>
      <c r="B215" s="242" t="str">
        <f>IF(Affected_Source!C237="","",Affected_Source!C237)</f>
        <v/>
      </c>
      <c r="C215" s="245" t="str">
        <f t="shared" si="66"/>
        <v/>
      </c>
      <c r="D215" s="245" t="str">
        <f>IF(COUNTIF(B$2:B215,B215)=1,B215,"")</f>
        <v/>
      </c>
      <c r="E215" s="162" t="str">
        <f>IF(Affected_Source!D237="","",Affected_Source!D237)</f>
        <v/>
      </c>
      <c r="F215" s="162"/>
      <c r="G215" s="162"/>
      <c r="H215" s="162"/>
      <c r="I215" s="162"/>
      <c r="J215" s="162"/>
      <c r="K215" s="162"/>
      <c r="L215" s="162"/>
      <c r="M215" s="162"/>
      <c r="N215" s="162"/>
      <c r="O215" s="162"/>
      <c r="P215" s="162"/>
      <c r="Q215" s="162"/>
      <c r="R215" s="269"/>
      <c r="S215" s="162"/>
      <c r="T215" s="255" t="str">
        <f>+IF(Y215="","",MAX(T$1:T214)+1)</f>
        <v/>
      </c>
      <c r="U215" s="241" t="str">
        <f>IF(Affected_Source!B237="","",Affected_Source!B237)</f>
        <v/>
      </c>
      <c r="V215" s="241" t="str">
        <f>IF(Affected_Source!D237="","",Affected_Source!D237)</f>
        <v/>
      </c>
      <c r="W215" s="241" t="str">
        <f>IF(Affected_Source!E237="","",Affected_Source!E237)</f>
        <v/>
      </c>
      <c r="X215" s="241" t="str">
        <f t="shared" si="67"/>
        <v/>
      </c>
      <c r="Y215" s="244" t="str">
        <f>IF(COUNTIF(X$2:X215,X215)=1,X215,"")</f>
        <v/>
      </c>
      <c r="Z215" s="241" t="str">
        <f t="shared" si="76"/>
        <v xml:space="preserve"> </v>
      </c>
      <c r="AA215" s="255" t="str">
        <f t="shared" si="68"/>
        <v/>
      </c>
      <c r="AB215" s="255" t="str">
        <f t="shared" si="69"/>
        <v/>
      </c>
      <c r="AC215" s="241" t="str">
        <f t="shared" si="77"/>
        <v/>
      </c>
      <c r="AD215" s="248"/>
      <c r="AE215" s="257" t="str">
        <f>+IF(AJ215="","",MAX(AE$1:AE214)+1)</f>
        <v/>
      </c>
      <c r="AF215" s="257" t="str">
        <f>IF(CMS_Inoperative_OoC!B237="","",CMS_Inoperative_OoC!B237)</f>
        <v/>
      </c>
      <c r="AG215" s="257" t="str">
        <f>IF(CMS_Inoperative_OoC!C237="","",CMS_Inoperative_OoC!C237)</f>
        <v/>
      </c>
      <c r="AH215" s="257" t="str">
        <f>IF(CMS_Inoperative_OoC!D237="","",CMS_Inoperative_OoC!D237)</f>
        <v/>
      </c>
      <c r="AI215" s="257" t="str">
        <f t="shared" si="78"/>
        <v/>
      </c>
      <c r="AJ215" s="258" t="str">
        <f>IF(COUNTIF(AI$2:AI215,AI215)=1,AI215,"")</f>
        <v/>
      </c>
      <c r="AK215" s="257" t="str">
        <f t="shared" si="70"/>
        <v/>
      </c>
      <c r="AL215" s="257" t="str">
        <f t="shared" si="71"/>
        <v/>
      </c>
      <c r="AM215" s="257" t="str">
        <f t="shared" si="72"/>
        <v/>
      </c>
      <c r="AN215" s="251" t="str">
        <f t="shared" si="79"/>
        <v/>
      </c>
      <c r="AO215" s="162"/>
      <c r="AP215" s="162"/>
      <c r="AQ215" s="162"/>
      <c r="AR215" s="257" t="str">
        <f>+IF(AW215="","",MAX(AR$1:AR214)+1)</f>
        <v/>
      </c>
      <c r="AS215" s="257" t="str">
        <f>IF(Limit_Deviation_Detail!B237="","",Limit_Deviation_Detail!B237)</f>
        <v/>
      </c>
      <c r="AT215" s="257" t="str">
        <f>IF(Limit_Deviation_Detail!C237="","",Limit_Deviation_Detail!C237)</f>
        <v/>
      </c>
      <c r="AU215" s="252" t="str">
        <f>IF(Limit_Deviation_Detail!F237="","",Limit_Deviation_Detail!F237)</f>
        <v/>
      </c>
      <c r="AV215" s="257" t="str">
        <f t="shared" si="80"/>
        <v/>
      </c>
      <c r="AW215" s="258" t="str">
        <f>IF(COUNTIF(AV$2:AV215,AV215)=1,AV215,"")</f>
        <v/>
      </c>
      <c r="AX215" s="257" t="str">
        <f t="shared" si="73"/>
        <v/>
      </c>
      <c r="AY215" s="257" t="str">
        <f t="shared" si="74"/>
        <v/>
      </c>
      <c r="AZ215" s="257" t="str">
        <f t="shared" si="75"/>
        <v/>
      </c>
      <c r="BA215" s="254" t="str">
        <f t="shared" si="81"/>
        <v/>
      </c>
      <c r="BB215" s="162"/>
      <c r="BC215" s="255" t="str">
        <f>+IF(BI215="","",MAX(BC$1:BC214)+1)</f>
        <v/>
      </c>
      <c r="BD215" s="241" t="str">
        <f>IF(CMS_Identification!B237="","",CMS_Identification!B237)</f>
        <v/>
      </c>
      <c r="BE215" s="241" t="str">
        <f>IF(CMS_Identification!C237="","",CMS_Identification!C237)</f>
        <v/>
      </c>
      <c r="BF215" s="241" t="str">
        <f>IF(CMS_Identification!E237="","",CMS_Identification!E237)</f>
        <v/>
      </c>
      <c r="BG215" s="241" t="str">
        <f>IF(Affected_Source!AL237="","",Affected_Source!AL237)</f>
        <v/>
      </c>
      <c r="BH215" s="241" t="str">
        <f t="shared" si="82"/>
        <v/>
      </c>
      <c r="BI215" s="244" t="str">
        <f>IF(COUNTIF(BH$2:BH215,BH215)=1,BH215,"")</f>
        <v/>
      </c>
      <c r="BJ215" s="241" t="str">
        <f t="shared" si="83"/>
        <v xml:space="preserve">  </v>
      </c>
      <c r="BK215" s="241" t="str">
        <f t="shared" si="84"/>
        <v/>
      </c>
      <c r="BL215" s="241" t="str">
        <f t="shared" si="85"/>
        <v/>
      </c>
      <c r="BM215" s="241" t="str">
        <f t="shared" si="86"/>
        <v/>
      </c>
    </row>
    <row r="216" spans="1:65" ht="16.5" x14ac:dyDescent="0.45">
      <c r="A216" s="259" t="str">
        <f>+IF(D216="","",MAX(A$1:A215)+1)</f>
        <v/>
      </c>
      <c r="B216" s="242" t="str">
        <f>IF(Affected_Source!C238="","",Affected_Source!C238)</f>
        <v/>
      </c>
      <c r="C216" s="260" t="str">
        <f t="shared" si="66"/>
        <v/>
      </c>
      <c r="D216" s="260" t="str">
        <f>IF(COUNTIF(B$2:B216,B216)=1,B216,"")</f>
        <v/>
      </c>
      <c r="E216" s="162" t="str">
        <f>IF(Affected_Source!D238="","",Affected_Source!D238)</f>
        <v/>
      </c>
      <c r="F216" s="162"/>
      <c r="G216" s="162"/>
      <c r="H216" s="162"/>
      <c r="I216" s="162"/>
      <c r="J216" s="162"/>
      <c r="K216" s="162"/>
      <c r="L216" s="162"/>
      <c r="M216" s="162"/>
      <c r="N216" s="162"/>
      <c r="O216" s="162"/>
      <c r="P216" s="162"/>
      <c r="Q216" s="162"/>
      <c r="R216" s="269"/>
      <c r="S216" s="162"/>
      <c r="T216" s="259" t="str">
        <f>+IF(Y216="","",MAX(T$1:T215)+1)</f>
        <v/>
      </c>
      <c r="U216" s="241" t="str">
        <f>IF(Affected_Source!B238="","",Affected_Source!B238)</f>
        <v/>
      </c>
      <c r="V216" s="241" t="str">
        <f>IF(Affected_Source!D238="","",Affected_Source!D238)</f>
        <v/>
      </c>
      <c r="W216" s="241" t="str">
        <f>IF(Affected_Source!E238="","",Affected_Source!E238)</f>
        <v/>
      </c>
      <c r="X216" s="241" t="str">
        <f t="shared" si="67"/>
        <v/>
      </c>
      <c r="Y216" s="244" t="str">
        <f>IF(COUNTIF(X$2:X216,X216)=1,X216,"")</f>
        <v/>
      </c>
      <c r="Z216" s="241" t="str">
        <f t="shared" si="76"/>
        <v xml:space="preserve"> </v>
      </c>
      <c r="AA216" s="259" t="str">
        <f t="shared" si="68"/>
        <v/>
      </c>
      <c r="AB216" s="259" t="str">
        <f t="shared" si="69"/>
        <v/>
      </c>
      <c r="AC216" s="241" t="str">
        <f t="shared" si="77"/>
        <v/>
      </c>
      <c r="AD216" s="248"/>
      <c r="AE216" s="261" t="str">
        <f>+IF(AJ216="","",MAX(AE$1:AE215)+1)</f>
        <v/>
      </c>
      <c r="AF216" s="261" t="str">
        <f>IF(CMS_Inoperative_OoC!B238="","",CMS_Inoperative_OoC!B238)</f>
        <v/>
      </c>
      <c r="AG216" s="261" t="str">
        <f>IF(CMS_Inoperative_OoC!C238="","",CMS_Inoperative_OoC!C238)</f>
        <v/>
      </c>
      <c r="AH216" s="261" t="str">
        <f>IF(CMS_Inoperative_OoC!D238="","",CMS_Inoperative_OoC!D238)</f>
        <v/>
      </c>
      <c r="AI216" s="261" t="str">
        <f t="shared" si="78"/>
        <v/>
      </c>
      <c r="AJ216" s="262" t="str">
        <f>IF(COUNTIF(AI$2:AI216,AI216)=1,AI216,"")</f>
        <v/>
      </c>
      <c r="AK216" s="261" t="str">
        <f t="shared" si="70"/>
        <v/>
      </c>
      <c r="AL216" s="261" t="str">
        <f t="shared" si="71"/>
        <v/>
      </c>
      <c r="AM216" s="261" t="str">
        <f t="shared" si="72"/>
        <v/>
      </c>
      <c r="AN216" s="251" t="str">
        <f t="shared" si="79"/>
        <v/>
      </c>
      <c r="AO216" s="162"/>
      <c r="AP216" s="162"/>
      <c r="AQ216" s="162"/>
      <c r="AR216" s="263" t="str">
        <f>+IF(AW216="","",MAX(AR$1:AR215)+1)</f>
        <v/>
      </c>
      <c r="AS216" s="263" t="str">
        <f>IF(Limit_Deviation_Detail!B238="","",Limit_Deviation_Detail!B238)</f>
        <v/>
      </c>
      <c r="AT216" s="263" t="str">
        <f>IF(Limit_Deviation_Detail!C238="","",Limit_Deviation_Detail!C238)</f>
        <v/>
      </c>
      <c r="AU216" s="252" t="str">
        <f>IF(Limit_Deviation_Detail!F238="","",Limit_Deviation_Detail!F238)</f>
        <v/>
      </c>
      <c r="AV216" s="263" t="str">
        <f t="shared" si="80"/>
        <v/>
      </c>
      <c r="AW216" s="264" t="str">
        <f>IF(COUNTIF(AV$2:AV216,AV216)=1,AV216,"")</f>
        <v/>
      </c>
      <c r="AX216" s="263" t="str">
        <f t="shared" si="73"/>
        <v/>
      </c>
      <c r="AY216" s="263" t="str">
        <f t="shared" si="74"/>
        <v/>
      </c>
      <c r="AZ216" s="263" t="str">
        <f t="shared" si="75"/>
        <v/>
      </c>
      <c r="BA216" s="254" t="str">
        <f t="shared" si="81"/>
        <v/>
      </c>
      <c r="BB216" s="162"/>
      <c r="BC216" s="259" t="str">
        <f>+IF(BI216="","",MAX(BC$1:BC215)+1)</f>
        <v/>
      </c>
      <c r="BD216" s="241" t="str">
        <f>IF(CMS_Identification!B238="","",CMS_Identification!B238)</f>
        <v/>
      </c>
      <c r="BE216" s="241" t="str">
        <f>IF(CMS_Identification!C238="","",CMS_Identification!C238)</f>
        <v/>
      </c>
      <c r="BF216" s="241" t="str">
        <f>IF(CMS_Identification!E238="","",CMS_Identification!E238)</f>
        <v/>
      </c>
      <c r="BG216" s="241" t="str">
        <f>IF(Affected_Source!AL238="","",Affected_Source!AL238)</f>
        <v/>
      </c>
      <c r="BH216" s="241" t="str">
        <f t="shared" si="82"/>
        <v/>
      </c>
      <c r="BI216" s="244" t="str">
        <f>IF(COUNTIF(BH$2:BH216,BH216)=1,BH216,"")</f>
        <v/>
      </c>
      <c r="BJ216" s="241" t="str">
        <f t="shared" si="83"/>
        <v xml:space="preserve">  </v>
      </c>
      <c r="BK216" s="241" t="str">
        <f t="shared" si="84"/>
        <v/>
      </c>
      <c r="BL216" s="241" t="str">
        <f t="shared" si="85"/>
        <v/>
      </c>
      <c r="BM216" s="241" t="str">
        <f t="shared" si="86"/>
        <v/>
      </c>
    </row>
    <row r="217" spans="1:65" ht="16.5" x14ac:dyDescent="0.45">
      <c r="A217" s="255" t="str">
        <f>+IF(D217="","",MAX(A$1:A216)+1)</f>
        <v/>
      </c>
      <c r="B217" s="242" t="str">
        <f>IF(Affected_Source!C239="","",Affected_Source!C239)</f>
        <v/>
      </c>
      <c r="C217" s="245" t="str">
        <f t="shared" si="66"/>
        <v/>
      </c>
      <c r="D217" s="245" t="str">
        <f>IF(COUNTIF(B$2:B217,B217)=1,B217,"")</f>
        <v/>
      </c>
      <c r="E217" s="162" t="str">
        <f>IF(Affected_Source!D239="","",Affected_Source!D239)</f>
        <v/>
      </c>
      <c r="F217" s="162"/>
      <c r="G217" s="162"/>
      <c r="H217" s="162"/>
      <c r="I217" s="162"/>
      <c r="J217" s="162"/>
      <c r="K217" s="162"/>
      <c r="L217" s="162"/>
      <c r="M217" s="162"/>
      <c r="N217" s="162"/>
      <c r="O217" s="162"/>
      <c r="P217" s="162"/>
      <c r="Q217" s="162"/>
      <c r="R217" s="269"/>
      <c r="S217" s="162"/>
      <c r="T217" s="255" t="str">
        <f>+IF(Y217="","",MAX(T$1:T216)+1)</f>
        <v/>
      </c>
      <c r="U217" s="241" t="str">
        <f>IF(Affected_Source!B239="","",Affected_Source!B239)</f>
        <v/>
      </c>
      <c r="V217" s="241" t="str">
        <f>IF(Affected_Source!D239="","",Affected_Source!D239)</f>
        <v/>
      </c>
      <c r="W217" s="241" t="str">
        <f>IF(Affected_Source!E239="","",Affected_Source!E239)</f>
        <v/>
      </c>
      <c r="X217" s="241" t="str">
        <f t="shared" si="67"/>
        <v/>
      </c>
      <c r="Y217" s="244" t="str">
        <f>IF(COUNTIF(X$2:X217,X217)=1,X217,"")</f>
        <v/>
      </c>
      <c r="Z217" s="241" t="str">
        <f t="shared" si="76"/>
        <v xml:space="preserve"> </v>
      </c>
      <c r="AA217" s="255" t="str">
        <f t="shared" si="68"/>
        <v/>
      </c>
      <c r="AB217" s="255" t="str">
        <f t="shared" si="69"/>
        <v/>
      </c>
      <c r="AC217" s="241" t="str">
        <f t="shared" si="77"/>
        <v/>
      </c>
      <c r="AD217" s="248"/>
      <c r="AE217" s="257" t="str">
        <f>+IF(AJ217="","",MAX(AE$1:AE216)+1)</f>
        <v/>
      </c>
      <c r="AF217" s="257" t="str">
        <f>IF(CMS_Inoperative_OoC!B239="","",CMS_Inoperative_OoC!B239)</f>
        <v/>
      </c>
      <c r="AG217" s="257" t="str">
        <f>IF(CMS_Inoperative_OoC!C239="","",CMS_Inoperative_OoC!C239)</f>
        <v/>
      </c>
      <c r="AH217" s="257" t="str">
        <f>IF(CMS_Inoperative_OoC!D239="","",CMS_Inoperative_OoC!D239)</f>
        <v/>
      </c>
      <c r="AI217" s="257" t="str">
        <f t="shared" si="78"/>
        <v/>
      </c>
      <c r="AJ217" s="258" t="str">
        <f>IF(COUNTIF(AI$2:AI217,AI217)=1,AI217,"")</f>
        <v/>
      </c>
      <c r="AK217" s="257" t="str">
        <f t="shared" si="70"/>
        <v/>
      </c>
      <c r="AL217" s="257" t="str">
        <f t="shared" si="71"/>
        <v/>
      </c>
      <c r="AM217" s="257" t="str">
        <f t="shared" si="72"/>
        <v/>
      </c>
      <c r="AN217" s="251" t="str">
        <f t="shared" si="79"/>
        <v/>
      </c>
      <c r="AO217" s="162"/>
      <c r="AP217" s="162"/>
      <c r="AQ217" s="162"/>
      <c r="AR217" s="257" t="str">
        <f>+IF(AW217="","",MAX(AR$1:AR216)+1)</f>
        <v/>
      </c>
      <c r="AS217" s="257" t="str">
        <f>IF(Limit_Deviation_Detail!B239="","",Limit_Deviation_Detail!B239)</f>
        <v/>
      </c>
      <c r="AT217" s="257" t="str">
        <f>IF(Limit_Deviation_Detail!C239="","",Limit_Deviation_Detail!C239)</f>
        <v/>
      </c>
      <c r="AU217" s="252" t="str">
        <f>IF(Limit_Deviation_Detail!F239="","",Limit_Deviation_Detail!F239)</f>
        <v/>
      </c>
      <c r="AV217" s="257" t="str">
        <f t="shared" si="80"/>
        <v/>
      </c>
      <c r="AW217" s="258" t="str">
        <f>IF(COUNTIF(AV$2:AV217,AV217)=1,AV217,"")</f>
        <v/>
      </c>
      <c r="AX217" s="257" t="str">
        <f t="shared" si="73"/>
        <v/>
      </c>
      <c r="AY217" s="257" t="str">
        <f t="shared" si="74"/>
        <v/>
      </c>
      <c r="AZ217" s="257" t="str">
        <f t="shared" si="75"/>
        <v/>
      </c>
      <c r="BA217" s="254" t="str">
        <f t="shared" si="81"/>
        <v/>
      </c>
      <c r="BB217" s="162"/>
      <c r="BC217" s="255" t="str">
        <f>+IF(BI217="","",MAX(BC$1:BC216)+1)</f>
        <v/>
      </c>
      <c r="BD217" s="241" t="str">
        <f>IF(CMS_Identification!B239="","",CMS_Identification!B239)</f>
        <v/>
      </c>
      <c r="BE217" s="241" t="str">
        <f>IF(CMS_Identification!C239="","",CMS_Identification!C239)</f>
        <v/>
      </c>
      <c r="BF217" s="241" t="str">
        <f>IF(CMS_Identification!E239="","",CMS_Identification!E239)</f>
        <v/>
      </c>
      <c r="BG217" s="241" t="str">
        <f>IF(Affected_Source!AL239="","",Affected_Source!AL239)</f>
        <v/>
      </c>
      <c r="BH217" s="241" t="str">
        <f t="shared" si="82"/>
        <v/>
      </c>
      <c r="BI217" s="244" t="str">
        <f>IF(COUNTIF(BH$2:BH217,BH217)=1,BH217,"")</f>
        <v/>
      </c>
      <c r="BJ217" s="241" t="str">
        <f t="shared" si="83"/>
        <v xml:space="preserve">  </v>
      </c>
      <c r="BK217" s="241" t="str">
        <f t="shared" si="84"/>
        <v/>
      </c>
      <c r="BL217" s="241" t="str">
        <f t="shared" si="85"/>
        <v/>
      </c>
      <c r="BM217" s="241" t="str">
        <f t="shared" si="86"/>
        <v/>
      </c>
    </row>
    <row r="218" spans="1:65" ht="16.5" x14ac:dyDescent="0.45">
      <c r="A218" s="259" t="str">
        <f>+IF(D218="","",MAX(A$1:A217)+1)</f>
        <v/>
      </c>
      <c r="B218" s="242" t="str">
        <f>IF(Affected_Source!C240="","",Affected_Source!C240)</f>
        <v/>
      </c>
      <c r="C218" s="260" t="str">
        <f t="shared" si="66"/>
        <v/>
      </c>
      <c r="D218" s="260" t="str">
        <f>IF(COUNTIF(B$2:B218,B218)=1,B218,"")</f>
        <v/>
      </c>
      <c r="E218" s="162" t="str">
        <f>IF(Affected_Source!D240="","",Affected_Source!D240)</f>
        <v/>
      </c>
      <c r="F218" s="162"/>
      <c r="G218" s="162"/>
      <c r="H218" s="162"/>
      <c r="I218" s="162"/>
      <c r="J218" s="162"/>
      <c r="K218" s="162"/>
      <c r="L218" s="162"/>
      <c r="M218" s="162"/>
      <c r="N218" s="162"/>
      <c r="O218" s="162"/>
      <c r="P218" s="162"/>
      <c r="Q218" s="162"/>
      <c r="R218" s="269"/>
      <c r="S218" s="162"/>
      <c r="T218" s="259" t="str">
        <f>+IF(Y218="","",MAX(T$1:T217)+1)</f>
        <v/>
      </c>
      <c r="U218" s="241" t="str">
        <f>IF(Affected_Source!B240="","",Affected_Source!B240)</f>
        <v/>
      </c>
      <c r="V218" s="241" t="str">
        <f>IF(Affected_Source!D240="","",Affected_Source!D240)</f>
        <v/>
      </c>
      <c r="W218" s="241" t="str">
        <f>IF(Affected_Source!E240="","",Affected_Source!E240)</f>
        <v/>
      </c>
      <c r="X218" s="241" t="str">
        <f t="shared" si="67"/>
        <v/>
      </c>
      <c r="Y218" s="244" t="str">
        <f>IF(COUNTIF(X$2:X218,X218)=1,X218,"")</f>
        <v/>
      </c>
      <c r="Z218" s="241" t="str">
        <f t="shared" si="76"/>
        <v xml:space="preserve"> </v>
      </c>
      <c r="AA218" s="259" t="str">
        <f t="shared" si="68"/>
        <v/>
      </c>
      <c r="AB218" s="259" t="str">
        <f t="shared" si="69"/>
        <v/>
      </c>
      <c r="AC218" s="241" t="str">
        <f t="shared" si="77"/>
        <v/>
      </c>
      <c r="AD218" s="248"/>
      <c r="AE218" s="261" t="str">
        <f>+IF(AJ218="","",MAX(AE$1:AE217)+1)</f>
        <v/>
      </c>
      <c r="AF218" s="261" t="str">
        <f>IF(CMS_Inoperative_OoC!B240="","",CMS_Inoperative_OoC!B240)</f>
        <v/>
      </c>
      <c r="AG218" s="261" t="str">
        <f>IF(CMS_Inoperative_OoC!C240="","",CMS_Inoperative_OoC!C240)</f>
        <v/>
      </c>
      <c r="AH218" s="261" t="str">
        <f>IF(CMS_Inoperative_OoC!D240="","",CMS_Inoperative_OoC!D240)</f>
        <v/>
      </c>
      <c r="AI218" s="261" t="str">
        <f t="shared" si="78"/>
        <v/>
      </c>
      <c r="AJ218" s="262" t="str">
        <f>IF(COUNTIF(AI$2:AI218,AI218)=1,AI218,"")</f>
        <v/>
      </c>
      <c r="AK218" s="261" t="str">
        <f t="shared" si="70"/>
        <v/>
      </c>
      <c r="AL218" s="261" t="str">
        <f t="shared" si="71"/>
        <v/>
      </c>
      <c r="AM218" s="261" t="str">
        <f t="shared" si="72"/>
        <v/>
      </c>
      <c r="AN218" s="251" t="str">
        <f t="shared" si="79"/>
        <v/>
      </c>
      <c r="AO218" s="162"/>
      <c r="AP218" s="162"/>
      <c r="AQ218" s="162"/>
      <c r="AR218" s="263" t="str">
        <f>+IF(AW218="","",MAX(AR$1:AR217)+1)</f>
        <v/>
      </c>
      <c r="AS218" s="263" t="str">
        <f>IF(Limit_Deviation_Detail!B240="","",Limit_Deviation_Detail!B240)</f>
        <v/>
      </c>
      <c r="AT218" s="263" t="str">
        <f>IF(Limit_Deviation_Detail!C240="","",Limit_Deviation_Detail!C240)</f>
        <v/>
      </c>
      <c r="AU218" s="252" t="str">
        <f>IF(Limit_Deviation_Detail!F240="","",Limit_Deviation_Detail!F240)</f>
        <v/>
      </c>
      <c r="AV218" s="263" t="str">
        <f t="shared" si="80"/>
        <v/>
      </c>
      <c r="AW218" s="264" t="str">
        <f>IF(COUNTIF(AV$2:AV218,AV218)=1,AV218,"")</f>
        <v/>
      </c>
      <c r="AX218" s="263" t="str">
        <f t="shared" si="73"/>
        <v/>
      </c>
      <c r="AY218" s="263" t="str">
        <f t="shared" si="74"/>
        <v/>
      </c>
      <c r="AZ218" s="263" t="str">
        <f t="shared" si="75"/>
        <v/>
      </c>
      <c r="BA218" s="254" t="str">
        <f t="shared" si="81"/>
        <v/>
      </c>
      <c r="BB218" s="162"/>
      <c r="BC218" s="259" t="str">
        <f>+IF(BI218="","",MAX(BC$1:BC217)+1)</f>
        <v/>
      </c>
      <c r="BD218" s="241" t="str">
        <f>IF(CMS_Identification!B240="","",CMS_Identification!B240)</f>
        <v/>
      </c>
      <c r="BE218" s="241" t="str">
        <f>IF(CMS_Identification!C240="","",CMS_Identification!C240)</f>
        <v/>
      </c>
      <c r="BF218" s="241" t="str">
        <f>IF(CMS_Identification!E240="","",CMS_Identification!E240)</f>
        <v/>
      </c>
      <c r="BG218" s="241" t="str">
        <f>IF(Affected_Source!AL240="","",Affected_Source!AL240)</f>
        <v/>
      </c>
      <c r="BH218" s="241" t="str">
        <f t="shared" si="82"/>
        <v/>
      </c>
      <c r="BI218" s="244" t="str">
        <f>IF(COUNTIF(BH$2:BH218,BH218)=1,BH218,"")</f>
        <v/>
      </c>
      <c r="BJ218" s="241" t="str">
        <f t="shared" si="83"/>
        <v xml:space="preserve">  </v>
      </c>
      <c r="BK218" s="241" t="str">
        <f t="shared" si="84"/>
        <v/>
      </c>
      <c r="BL218" s="241" t="str">
        <f t="shared" si="85"/>
        <v/>
      </c>
      <c r="BM218" s="241" t="str">
        <f t="shared" si="86"/>
        <v/>
      </c>
    </row>
    <row r="219" spans="1:65" ht="16.5" x14ac:dyDescent="0.45">
      <c r="A219" s="255" t="str">
        <f>+IF(D219="","",MAX(A$1:A218)+1)</f>
        <v/>
      </c>
      <c r="B219" s="242" t="str">
        <f>IF(Affected_Source!C241="","",Affected_Source!C241)</f>
        <v/>
      </c>
      <c r="C219" s="245" t="str">
        <f t="shared" si="66"/>
        <v/>
      </c>
      <c r="D219" s="245" t="str">
        <f>IF(COUNTIF(B$2:B219,B219)=1,B219,"")</f>
        <v/>
      </c>
      <c r="E219" s="162" t="str">
        <f>IF(Affected_Source!D241="","",Affected_Source!D241)</f>
        <v/>
      </c>
      <c r="F219" s="162"/>
      <c r="G219" s="162"/>
      <c r="H219" s="162"/>
      <c r="I219" s="162"/>
      <c r="J219" s="162"/>
      <c r="K219" s="162"/>
      <c r="L219" s="162"/>
      <c r="M219" s="162"/>
      <c r="N219" s="162"/>
      <c r="O219" s="162"/>
      <c r="P219" s="162"/>
      <c r="Q219" s="162"/>
      <c r="R219" s="269"/>
      <c r="S219" s="162"/>
      <c r="T219" s="255" t="str">
        <f>+IF(Y219="","",MAX(T$1:T218)+1)</f>
        <v/>
      </c>
      <c r="U219" s="241" t="str">
        <f>IF(Affected_Source!B241="","",Affected_Source!B241)</f>
        <v/>
      </c>
      <c r="V219" s="241" t="str">
        <f>IF(Affected_Source!D241="","",Affected_Source!D241)</f>
        <v/>
      </c>
      <c r="W219" s="241" t="str">
        <f>IF(Affected_Source!E241="","",Affected_Source!E241)</f>
        <v/>
      </c>
      <c r="X219" s="241" t="str">
        <f t="shared" si="67"/>
        <v/>
      </c>
      <c r="Y219" s="244" t="str">
        <f>IF(COUNTIF(X$2:X219,X219)=1,X219,"")</f>
        <v/>
      </c>
      <c r="Z219" s="241" t="str">
        <f t="shared" si="76"/>
        <v xml:space="preserve"> </v>
      </c>
      <c r="AA219" s="255" t="str">
        <f t="shared" si="68"/>
        <v/>
      </c>
      <c r="AB219" s="255" t="str">
        <f t="shared" si="69"/>
        <v/>
      </c>
      <c r="AC219" s="241" t="str">
        <f t="shared" si="77"/>
        <v/>
      </c>
      <c r="AD219" s="248"/>
      <c r="AE219" s="257" t="str">
        <f>+IF(AJ219="","",MAX(AE$1:AE218)+1)</f>
        <v/>
      </c>
      <c r="AF219" s="257" t="str">
        <f>IF(CMS_Inoperative_OoC!B241="","",CMS_Inoperative_OoC!B241)</f>
        <v/>
      </c>
      <c r="AG219" s="257" t="str">
        <f>IF(CMS_Inoperative_OoC!C241="","",CMS_Inoperative_OoC!C241)</f>
        <v/>
      </c>
      <c r="AH219" s="257" t="str">
        <f>IF(CMS_Inoperative_OoC!D241="","",CMS_Inoperative_OoC!D241)</f>
        <v/>
      </c>
      <c r="AI219" s="257" t="str">
        <f t="shared" si="78"/>
        <v/>
      </c>
      <c r="AJ219" s="258" t="str">
        <f>IF(COUNTIF(AI$2:AI219,AI219)=1,AI219,"")</f>
        <v/>
      </c>
      <c r="AK219" s="257" t="str">
        <f t="shared" si="70"/>
        <v/>
      </c>
      <c r="AL219" s="257" t="str">
        <f t="shared" si="71"/>
        <v/>
      </c>
      <c r="AM219" s="257" t="str">
        <f t="shared" si="72"/>
        <v/>
      </c>
      <c r="AN219" s="251" t="str">
        <f t="shared" si="79"/>
        <v/>
      </c>
      <c r="AO219" s="162"/>
      <c r="AP219" s="162"/>
      <c r="AQ219" s="162"/>
      <c r="AR219" s="257" t="str">
        <f>+IF(AW219="","",MAX(AR$1:AR218)+1)</f>
        <v/>
      </c>
      <c r="AS219" s="257" t="str">
        <f>IF(Limit_Deviation_Detail!B241="","",Limit_Deviation_Detail!B241)</f>
        <v/>
      </c>
      <c r="AT219" s="257" t="str">
        <f>IF(Limit_Deviation_Detail!C241="","",Limit_Deviation_Detail!C241)</f>
        <v/>
      </c>
      <c r="AU219" s="252" t="str">
        <f>IF(Limit_Deviation_Detail!F241="","",Limit_Deviation_Detail!F241)</f>
        <v/>
      </c>
      <c r="AV219" s="257" t="str">
        <f t="shared" si="80"/>
        <v/>
      </c>
      <c r="AW219" s="258" t="str">
        <f>IF(COUNTIF(AV$2:AV219,AV219)=1,AV219,"")</f>
        <v/>
      </c>
      <c r="AX219" s="257" t="str">
        <f t="shared" si="73"/>
        <v/>
      </c>
      <c r="AY219" s="257" t="str">
        <f t="shared" si="74"/>
        <v/>
      </c>
      <c r="AZ219" s="257" t="str">
        <f t="shared" si="75"/>
        <v/>
      </c>
      <c r="BA219" s="254" t="str">
        <f t="shared" si="81"/>
        <v/>
      </c>
      <c r="BB219" s="162"/>
      <c r="BC219" s="255" t="str">
        <f>+IF(BI219="","",MAX(BC$1:BC218)+1)</f>
        <v/>
      </c>
      <c r="BD219" s="241" t="str">
        <f>IF(CMS_Identification!B241="","",CMS_Identification!B241)</f>
        <v/>
      </c>
      <c r="BE219" s="241" t="str">
        <f>IF(CMS_Identification!C241="","",CMS_Identification!C241)</f>
        <v/>
      </c>
      <c r="BF219" s="241" t="str">
        <f>IF(CMS_Identification!E241="","",CMS_Identification!E241)</f>
        <v/>
      </c>
      <c r="BG219" s="241" t="str">
        <f>IF(Affected_Source!AL241="","",Affected_Source!AL241)</f>
        <v/>
      </c>
      <c r="BH219" s="241" t="str">
        <f t="shared" si="82"/>
        <v/>
      </c>
      <c r="BI219" s="244" t="str">
        <f>IF(COUNTIF(BH$2:BH219,BH219)=1,BH219,"")</f>
        <v/>
      </c>
      <c r="BJ219" s="241" t="str">
        <f t="shared" si="83"/>
        <v xml:space="preserve">  </v>
      </c>
      <c r="BK219" s="241" t="str">
        <f t="shared" si="84"/>
        <v/>
      </c>
      <c r="BL219" s="241" t="str">
        <f t="shared" si="85"/>
        <v/>
      </c>
      <c r="BM219" s="241" t="str">
        <f t="shared" si="86"/>
        <v/>
      </c>
    </row>
    <row r="220" spans="1:65" ht="16.5" x14ac:dyDescent="0.45">
      <c r="A220" s="259" t="str">
        <f>+IF(D220="","",MAX(A$1:A219)+1)</f>
        <v/>
      </c>
      <c r="B220" s="242" t="str">
        <f>IF(Affected_Source!C242="","",Affected_Source!C242)</f>
        <v/>
      </c>
      <c r="C220" s="260" t="str">
        <f t="shared" si="66"/>
        <v/>
      </c>
      <c r="D220" s="260" t="str">
        <f>IF(COUNTIF(B$2:B220,B220)=1,B220,"")</f>
        <v/>
      </c>
      <c r="E220" s="162" t="str">
        <f>IF(Affected_Source!D242="","",Affected_Source!D242)</f>
        <v/>
      </c>
      <c r="F220" s="162"/>
      <c r="G220" s="162"/>
      <c r="H220" s="162"/>
      <c r="I220" s="162"/>
      <c r="J220" s="162"/>
      <c r="K220" s="162"/>
      <c r="L220" s="162"/>
      <c r="M220" s="162"/>
      <c r="N220" s="162"/>
      <c r="O220" s="162"/>
      <c r="P220" s="162"/>
      <c r="Q220" s="162"/>
      <c r="R220" s="269"/>
      <c r="S220" s="162"/>
      <c r="T220" s="259" t="str">
        <f>+IF(Y220="","",MAX(T$1:T219)+1)</f>
        <v/>
      </c>
      <c r="U220" s="241" t="str">
        <f>IF(Affected_Source!B242="","",Affected_Source!B242)</f>
        <v/>
      </c>
      <c r="V220" s="241" t="str">
        <f>IF(Affected_Source!D242="","",Affected_Source!D242)</f>
        <v/>
      </c>
      <c r="W220" s="241" t="str">
        <f>IF(Affected_Source!E242="","",Affected_Source!E242)</f>
        <v/>
      </c>
      <c r="X220" s="241" t="str">
        <f t="shared" si="67"/>
        <v/>
      </c>
      <c r="Y220" s="244" t="str">
        <f>IF(COUNTIF(X$2:X220,X220)=1,X220,"")</f>
        <v/>
      </c>
      <c r="Z220" s="241" t="str">
        <f t="shared" si="76"/>
        <v xml:space="preserve"> </v>
      </c>
      <c r="AA220" s="259" t="str">
        <f t="shared" si="68"/>
        <v/>
      </c>
      <c r="AB220" s="259" t="str">
        <f t="shared" si="69"/>
        <v/>
      </c>
      <c r="AC220" s="241" t="str">
        <f t="shared" si="77"/>
        <v/>
      </c>
      <c r="AD220" s="248"/>
      <c r="AE220" s="261" t="str">
        <f>+IF(AJ220="","",MAX(AE$1:AE219)+1)</f>
        <v/>
      </c>
      <c r="AF220" s="261" t="str">
        <f>IF(CMS_Inoperative_OoC!B242="","",CMS_Inoperative_OoC!B242)</f>
        <v/>
      </c>
      <c r="AG220" s="261" t="str">
        <f>IF(CMS_Inoperative_OoC!C242="","",CMS_Inoperative_OoC!C242)</f>
        <v/>
      </c>
      <c r="AH220" s="261" t="str">
        <f>IF(CMS_Inoperative_OoC!D242="","",CMS_Inoperative_OoC!D242)</f>
        <v/>
      </c>
      <c r="AI220" s="261" t="str">
        <f t="shared" si="78"/>
        <v/>
      </c>
      <c r="AJ220" s="262" t="str">
        <f>IF(COUNTIF(AI$2:AI220,AI220)=1,AI220,"")</f>
        <v/>
      </c>
      <c r="AK220" s="261" t="str">
        <f t="shared" si="70"/>
        <v/>
      </c>
      <c r="AL220" s="261" t="str">
        <f t="shared" si="71"/>
        <v/>
      </c>
      <c r="AM220" s="261" t="str">
        <f t="shared" si="72"/>
        <v/>
      </c>
      <c r="AN220" s="251" t="str">
        <f t="shared" si="79"/>
        <v/>
      </c>
      <c r="AO220" s="162"/>
      <c r="AP220" s="162"/>
      <c r="AQ220" s="162"/>
      <c r="AR220" s="263" t="str">
        <f>+IF(AW220="","",MAX(AR$1:AR219)+1)</f>
        <v/>
      </c>
      <c r="AS220" s="263" t="str">
        <f>IF(Limit_Deviation_Detail!B242="","",Limit_Deviation_Detail!B242)</f>
        <v/>
      </c>
      <c r="AT220" s="263" t="str">
        <f>IF(Limit_Deviation_Detail!C242="","",Limit_Deviation_Detail!C242)</f>
        <v/>
      </c>
      <c r="AU220" s="252" t="str">
        <f>IF(Limit_Deviation_Detail!F242="","",Limit_Deviation_Detail!F242)</f>
        <v/>
      </c>
      <c r="AV220" s="263" t="str">
        <f t="shared" si="80"/>
        <v/>
      </c>
      <c r="AW220" s="264" t="str">
        <f>IF(COUNTIF(AV$2:AV220,AV220)=1,AV220,"")</f>
        <v/>
      </c>
      <c r="AX220" s="263" t="str">
        <f t="shared" si="73"/>
        <v/>
      </c>
      <c r="AY220" s="263" t="str">
        <f t="shared" si="74"/>
        <v/>
      </c>
      <c r="AZ220" s="263" t="str">
        <f t="shared" si="75"/>
        <v/>
      </c>
      <c r="BA220" s="254" t="str">
        <f t="shared" si="81"/>
        <v/>
      </c>
      <c r="BB220" s="162"/>
      <c r="BC220" s="259" t="str">
        <f>+IF(BI220="","",MAX(BC$1:BC219)+1)</f>
        <v/>
      </c>
      <c r="BD220" s="241" t="str">
        <f>IF(CMS_Identification!B242="","",CMS_Identification!B242)</f>
        <v/>
      </c>
      <c r="BE220" s="241" t="str">
        <f>IF(CMS_Identification!C242="","",CMS_Identification!C242)</f>
        <v/>
      </c>
      <c r="BF220" s="241" t="str">
        <f>IF(CMS_Identification!E242="","",CMS_Identification!E242)</f>
        <v/>
      </c>
      <c r="BG220" s="241" t="str">
        <f>IF(Affected_Source!AL242="","",Affected_Source!AL242)</f>
        <v/>
      </c>
      <c r="BH220" s="241" t="str">
        <f t="shared" si="82"/>
        <v/>
      </c>
      <c r="BI220" s="244" t="str">
        <f>IF(COUNTIF(BH$2:BH220,BH220)=1,BH220,"")</f>
        <v/>
      </c>
      <c r="BJ220" s="241" t="str">
        <f t="shared" si="83"/>
        <v xml:space="preserve">  </v>
      </c>
      <c r="BK220" s="241" t="str">
        <f t="shared" si="84"/>
        <v/>
      </c>
      <c r="BL220" s="241" t="str">
        <f t="shared" si="85"/>
        <v/>
      </c>
      <c r="BM220" s="241" t="str">
        <f t="shared" si="86"/>
        <v/>
      </c>
    </row>
    <row r="221" spans="1:65" ht="16.5" x14ac:dyDescent="0.45">
      <c r="A221" s="255" t="str">
        <f>+IF(D221="","",MAX(A$1:A220)+1)</f>
        <v/>
      </c>
      <c r="B221" s="242" t="str">
        <f>IF(Affected_Source!C243="","",Affected_Source!C243)</f>
        <v/>
      </c>
      <c r="C221" s="245" t="str">
        <f t="shared" si="66"/>
        <v/>
      </c>
      <c r="D221" s="245" t="str">
        <f>IF(COUNTIF(B$2:B221,B221)=1,B221,"")</f>
        <v/>
      </c>
      <c r="E221" s="162" t="str">
        <f>IF(Affected_Source!D243="","",Affected_Source!D243)</f>
        <v/>
      </c>
      <c r="F221" s="162"/>
      <c r="G221" s="162"/>
      <c r="H221" s="162"/>
      <c r="I221" s="162"/>
      <c r="J221" s="162"/>
      <c r="K221" s="162"/>
      <c r="L221" s="162"/>
      <c r="M221" s="162"/>
      <c r="N221" s="162"/>
      <c r="O221" s="162"/>
      <c r="P221" s="162"/>
      <c r="Q221" s="162"/>
      <c r="R221" s="269"/>
      <c r="S221" s="162"/>
      <c r="T221" s="255" t="str">
        <f>+IF(Y221="","",MAX(T$1:T220)+1)</f>
        <v/>
      </c>
      <c r="U221" s="241" t="str">
        <f>IF(Affected_Source!B243="","",Affected_Source!B243)</f>
        <v/>
      </c>
      <c r="V221" s="241" t="str">
        <f>IF(Affected_Source!D243="","",Affected_Source!D243)</f>
        <v/>
      </c>
      <c r="W221" s="241" t="str">
        <f>IF(Affected_Source!E243="","",Affected_Source!E243)</f>
        <v/>
      </c>
      <c r="X221" s="241" t="str">
        <f t="shared" si="67"/>
        <v/>
      </c>
      <c r="Y221" s="244" t="str">
        <f>IF(COUNTIF(X$2:X221,X221)=1,X221,"")</f>
        <v/>
      </c>
      <c r="Z221" s="241" t="str">
        <f t="shared" si="76"/>
        <v xml:space="preserve"> </v>
      </c>
      <c r="AA221" s="255" t="str">
        <f t="shared" si="68"/>
        <v/>
      </c>
      <c r="AB221" s="255" t="str">
        <f t="shared" si="69"/>
        <v/>
      </c>
      <c r="AC221" s="241" t="str">
        <f t="shared" si="77"/>
        <v/>
      </c>
      <c r="AD221" s="248"/>
      <c r="AE221" s="257" t="str">
        <f>+IF(AJ221="","",MAX(AE$1:AE220)+1)</f>
        <v/>
      </c>
      <c r="AF221" s="257" t="str">
        <f>IF(CMS_Inoperative_OoC!B243="","",CMS_Inoperative_OoC!B243)</f>
        <v/>
      </c>
      <c r="AG221" s="257" t="str">
        <f>IF(CMS_Inoperative_OoC!C243="","",CMS_Inoperative_OoC!C243)</f>
        <v/>
      </c>
      <c r="AH221" s="257" t="str">
        <f>IF(CMS_Inoperative_OoC!D243="","",CMS_Inoperative_OoC!D243)</f>
        <v/>
      </c>
      <c r="AI221" s="257" t="str">
        <f t="shared" si="78"/>
        <v/>
      </c>
      <c r="AJ221" s="258" t="str">
        <f>IF(COUNTIF(AI$2:AI221,AI221)=1,AI221,"")</f>
        <v/>
      </c>
      <c r="AK221" s="257" t="str">
        <f t="shared" si="70"/>
        <v/>
      </c>
      <c r="AL221" s="257" t="str">
        <f t="shared" si="71"/>
        <v/>
      </c>
      <c r="AM221" s="257" t="str">
        <f t="shared" si="72"/>
        <v/>
      </c>
      <c r="AN221" s="251" t="str">
        <f t="shared" si="79"/>
        <v/>
      </c>
      <c r="AO221" s="162"/>
      <c r="AP221" s="162"/>
      <c r="AQ221" s="162"/>
      <c r="AR221" s="257" t="str">
        <f>+IF(AW221="","",MAX(AR$1:AR220)+1)</f>
        <v/>
      </c>
      <c r="AS221" s="257" t="str">
        <f>IF(Limit_Deviation_Detail!B243="","",Limit_Deviation_Detail!B243)</f>
        <v/>
      </c>
      <c r="AT221" s="257" t="str">
        <f>IF(Limit_Deviation_Detail!C243="","",Limit_Deviation_Detail!C243)</f>
        <v/>
      </c>
      <c r="AU221" s="252" t="str">
        <f>IF(Limit_Deviation_Detail!F243="","",Limit_Deviation_Detail!F243)</f>
        <v/>
      </c>
      <c r="AV221" s="257" t="str">
        <f t="shared" si="80"/>
        <v/>
      </c>
      <c r="AW221" s="258" t="str">
        <f>IF(COUNTIF(AV$2:AV221,AV221)=1,AV221,"")</f>
        <v/>
      </c>
      <c r="AX221" s="257" t="str">
        <f t="shared" si="73"/>
        <v/>
      </c>
      <c r="AY221" s="257" t="str">
        <f t="shared" si="74"/>
        <v/>
      </c>
      <c r="AZ221" s="257" t="str">
        <f t="shared" si="75"/>
        <v/>
      </c>
      <c r="BA221" s="254" t="str">
        <f t="shared" si="81"/>
        <v/>
      </c>
      <c r="BB221" s="162"/>
      <c r="BC221" s="255" t="str">
        <f>+IF(BI221="","",MAX(BC$1:BC220)+1)</f>
        <v/>
      </c>
      <c r="BD221" s="241" t="str">
        <f>IF(CMS_Identification!B243="","",CMS_Identification!B243)</f>
        <v/>
      </c>
      <c r="BE221" s="241" t="str">
        <f>IF(CMS_Identification!C243="","",CMS_Identification!C243)</f>
        <v/>
      </c>
      <c r="BF221" s="241" t="str">
        <f>IF(CMS_Identification!E243="","",CMS_Identification!E243)</f>
        <v/>
      </c>
      <c r="BG221" s="241" t="str">
        <f>IF(Affected_Source!AL243="","",Affected_Source!AL243)</f>
        <v/>
      </c>
      <c r="BH221" s="241" t="str">
        <f t="shared" si="82"/>
        <v/>
      </c>
      <c r="BI221" s="244" t="str">
        <f>IF(COUNTIF(BH$2:BH221,BH221)=1,BH221,"")</f>
        <v/>
      </c>
      <c r="BJ221" s="241" t="str">
        <f t="shared" si="83"/>
        <v xml:space="preserve">  </v>
      </c>
      <c r="BK221" s="241" t="str">
        <f t="shared" si="84"/>
        <v/>
      </c>
      <c r="BL221" s="241" t="str">
        <f t="shared" si="85"/>
        <v/>
      </c>
      <c r="BM221" s="241" t="str">
        <f t="shared" si="86"/>
        <v/>
      </c>
    </row>
    <row r="222" spans="1:65" ht="16.5" x14ac:dyDescent="0.45">
      <c r="A222" s="259" t="str">
        <f>+IF(D222="","",MAX(A$1:A221)+1)</f>
        <v/>
      </c>
      <c r="B222" s="242" t="str">
        <f>IF(Affected_Source!C244="","",Affected_Source!C244)</f>
        <v/>
      </c>
      <c r="C222" s="260" t="str">
        <f t="shared" si="66"/>
        <v/>
      </c>
      <c r="D222" s="260" t="str">
        <f>IF(COUNTIF(B$2:B222,B222)=1,B222,"")</f>
        <v/>
      </c>
      <c r="E222" s="162" t="str">
        <f>IF(Affected_Source!D244="","",Affected_Source!D244)</f>
        <v/>
      </c>
      <c r="F222" s="162"/>
      <c r="G222" s="162"/>
      <c r="H222" s="162"/>
      <c r="I222" s="162"/>
      <c r="J222" s="162"/>
      <c r="K222" s="162"/>
      <c r="L222" s="162"/>
      <c r="M222" s="162"/>
      <c r="N222" s="162"/>
      <c r="O222" s="162"/>
      <c r="P222" s="162"/>
      <c r="Q222" s="162"/>
      <c r="R222" s="269"/>
      <c r="S222" s="162"/>
      <c r="T222" s="259" t="str">
        <f>+IF(Y222="","",MAX(T$1:T221)+1)</f>
        <v/>
      </c>
      <c r="U222" s="241" t="str">
        <f>IF(Affected_Source!B244="","",Affected_Source!B244)</f>
        <v/>
      </c>
      <c r="V222" s="241" t="str">
        <f>IF(Affected_Source!D244="","",Affected_Source!D244)</f>
        <v/>
      </c>
      <c r="W222" s="241" t="str">
        <f>IF(Affected_Source!E244="","",Affected_Source!E244)</f>
        <v/>
      </c>
      <c r="X222" s="241" t="str">
        <f t="shared" si="67"/>
        <v/>
      </c>
      <c r="Y222" s="244" t="str">
        <f>IF(COUNTIF(X$2:X222,X222)=1,X222,"")</f>
        <v/>
      </c>
      <c r="Z222" s="241" t="str">
        <f t="shared" si="76"/>
        <v xml:space="preserve"> </v>
      </c>
      <c r="AA222" s="259" t="str">
        <f t="shared" si="68"/>
        <v/>
      </c>
      <c r="AB222" s="259" t="str">
        <f t="shared" si="69"/>
        <v/>
      </c>
      <c r="AC222" s="241" t="str">
        <f t="shared" si="77"/>
        <v/>
      </c>
      <c r="AD222" s="248"/>
      <c r="AE222" s="261" t="str">
        <f>+IF(AJ222="","",MAX(AE$1:AE221)+1)</f>
        <v/>
      </c>
      <c r="AF222" s="261" t="str">
        <f>IF(CMS_Inoperative_OoC!B244="","",CMS_Inoperative_OoC!B244)</f>
        <v/>
      </c>
      <c r="AG222" s="261" t="str">
        <f>IF(CMS_Inoperative_OoC!C244="","",CMS_Inoperative_OoC!C244)</f>
        <v/>
      </c>
      <c r="AH222" s="261" t="str">
        <f>IF(CMS_Inoperative_OoC!D244="","",CMS_Inoperative_OoC!D244)</f>
        <v/>
      </c>
      <c r="AI222" s="261" t="str">
        <f t="shared" si="78"/>
        <v/>
      </c>
      <c r="AJ222" s="262" t="str">
        <f>IF(COUNTIF(AI$2:AI222,AI222)=1,AI222,"")</f>
        <v/>
      </c>
      <c r="AK222" s="261" t="str">
        <f t="shared" si="70"/>
        <v/>
      </c>
      <c r="AL222" s="261" t="str">
        <f t="shared" si="71"/>
        <v/>
      </c>
      <c r="AM222" s="261" t="str">
        <f t="shared" si="72"/>
        <v/>
      </c>
      <c r="AN222" s="251" t="str">
        <f t="shared" si="79"/>
        <v/>
      </c>
      <c r="AO222" s="162"/>
      <c r="AP222" s="162"/>
      <c r="AQ222" s="162"/>
      <c r="AR222" s="263" t="str">
        <f>+IF(AW222="","",MAX(AR$1:AR221)+1)</f>
        <v/>
      </c>
      <c r="AS222" s="263" t="str">
        <f>IF(Limit_Deviation_Detail!B244="","",Limit_Deviation_Detail!B244)</f>
        <v/>
      </c>
      <c r="AT222" s="263" t="str">
        <f>IF(Limit_Deviation_Detail!C244="","",Limit_Deviation_Detail!C244)</f>
        <v/>
      </c>
      <c r="AU222" s="252" t="str">
        <f>IF(Limit_Deviation_Detail!F244="","",Limit_Deviation_Detail!F244)</f>
        <v/>
      </c>
      <c r="AV222" s="263" t="str">
        <f t="shared" si="80"/>
        <v/>
      </c>
      <c r="AW222" s="264" t="str">
        <f>IF(COUNTIF(AV$2:AV222,AV222)=1,AV222,"")</f>
        <v/>
      </c>
      <c r="AX222" s="263" t="str">
        <f t="shared" si="73"/>
        <v/>
      </c>
      <c r="AY222" s="263" t="str">
        <f t="shared" si="74"/>
        <v/>
      </c>
      <c r="AZ222" s="263" t="str">
        <f t="shared" si="75"/>
        <v/>
      </c>
      <c r="BA222" s="254" t="str">
        <f t="shared" si="81"/>
        <v/>
      </c>
      <c r="BB222" s="162"/>
      <c r="BC222" s="259" t="str">
        <f>+IF(BI222="","",MAX(BC$1:BC221)+1)</f>
        <v/>
      </c>
      <c r="BD222" s="241" t="str">
        <f>IF(CMS_Identification!B244="","",CMS_Identification!B244)</f>
        <v/>
      </c>
      <c r="BE222" s="241" t="str">
        <f>IF(CMS_Identification!C244="","",CMS_Identification!C244)</f>
        <v/>
      </c>
      <c r="BF222" s="241" t="str">
        <f>IF(CMS_Identification!E244="","",CMS_Identification!E244)</f>
        <v/>
      </c>
      <c r="BG222" s="241" t="str">
        <f>IF(Affected_Source!AL244="","",Affected_Source!AL244)</f>
        <v/>
      </c>
      <c r="BH222" s="241" t="str">
        <f t="shared" si="82"/>
        <v/>
      </c>
      <c r="BI222" s="244" t="str">
        <f>IF(COUNTIF(BH$2:BH222,BH222)=1,BH222,"")</f>
        <v/>
      </c>
      <c r="BJ222" s="241" t="str">
        <f t="shared" si="83"/>
        <v xml:space="preserve">  </v>
      </c>
      <c r="BK222" s="241" t="str">
        <f t="shared" si="84"/>
        <v/>
      </c>
      <c r="BL222" s="241" t="str">
        <f t="shared" si="85"/>
        <v/>
      </c>
      <c r="BM222" s="241" t="str">
        <f t="shared" si="86"/>
        <v/>
      </c>
    </row>
    <row r="223" spans="1:65" ht="16.5" x14ac:dyDescent="0.45">
      <c r="A223" s="255" t="str">
        <f>+IF(D223="","",MAX(A$1:A222)+1)</f>
        <v/>
      </c>
      <c r="B223" s="242" t="str">
        <f>IF(Affected_Source!C245="","",Affected_Source!C245)</f>
        <v/>
      </c>
      <c r="C223" s="245" t="str">
        <f t="shared" si="66"/>
        <v/>
      </c>
      <c r="D223" s="245" t="str">
        <f>IF(COUNTIF(B$2:B223,B223)=1,B223,"")</f>
        <v/>
      </c>
      <c r="E223" s="162" t="str">
        <f>IF(Affected_Source!D245="","",Affected_Source!D245)</f>
        <v/>
      </c>
      <c r="F223" s="162"/>
      <c r="G223" s="162"/>
      <c r="H223" s="162"/>
      <c r="I223" s="162"/>
      <c r="J223" s="162"/>
      <c r="K223" s="162"/>
      <c r="L223" s="162"/>
      <c r="M223" s="162"/>
      <c r="N223" s="162"/>
      <c r="O223" s="162"/>
      <c r="P223" s="162"/>
      <c r="Q223" s="162"/>
      <c r="R223" s="269"/>
      <c r="S223" s="162"/>
      <c r="T223" s="255" t="str">
        <f>+IF(Y223="","",MAX(T$1:T222)+1)</f>
        <v/>
      </c>
      <c r="U223" s="241" t="str">
        <f>IF(Affected_Source!B245="","",Affected_Source!B245)</f>
        <v/>
      </c>
      <c r="V223" s="241" t="str">
        <f>IF(Affected_Source!D245="","",Affected_Source!D245)</f>
        <v/>
      </c>
      <c r="W223" s="241" t="str">
        <f>IF(Affected_Source!E245="","",Affected_Source!E245)</f>
        <v/>
      </c>
      <c r="X223" s="241" t="str">
        <f t="shared" si="67"/>
        <v/>
      </c>
      <c r="Y223" s="244" t="str">
        <f>IF(COUNTIF(X$2:X223,X223)=1,X223,"")</f>
        <v/>
      </c>
      <c r="Z223" s="241" t="str">
        <f t="shared" si="76"/>
        <v xml:space="preserve"> </v>
      </c>
      <c r="AA223" s="255" t="str">
        <f t="shared" si="68"/>
        <v/>
      </c>
      <c r="AB223" s="255" t="str">
        <f t="shared" si="69"/>
        <v/>
      </c>
      <c r="AC223" s="241" t="str">
        <f t="shared" si="77"/>
        <v/>
      </c>
      <c r="AD223" s="248"/>
      <c r="AE223" s="257" t="str">
        <f>+IF(AJ223="","",MAX(AE$1:AE222)+1)</f>
        <v/>
      </c>
      <c r="AF223" s="257" t="str">
        <f>IF(CMS_Inoperative_OoC!B245="","",CMS_Inoperative_OoC!B245)</f>
        <v/>
      </c>
      <c r="AG223" s="257" t="str">
        <f>IF(CMS_Inoperative_OoC!C245="","",CMS_Inoperative_OoC!C245)</f>
        <v/>
      </c>
      <c r="AH223" s="257" t="str">
        <f>IF(CMS_Inoperative_OoC!D245="","",CMS_Inoperative_OoC!D245)</f>
        <v/>
      </c>
      <c r="AI223" s="257" t="str">
        <f t="shared" si="78"/>
        <v/>
      </c>
      <c r="AJ223" s="258" t="str">
        <f>IF(COUNTIF(AI$2:AI223,AI223)=1,AI223,"")</f>
        <v/>
      </c>
      <c r="AK223" s="257" t="str">
        <f t="shared" si="70"/>
        <v/>
      </c>
      <c r="AL223" s="257" t="str">
        <f t="shared" si="71"/>
        <v/>
      </c>
      <c r="AM223" s="257" t="str">
        <f t="shared" si="72"/>
        <v/>
      </c>
      <c r="AN223" s="251" t="str">
        <f t="shared" si="79"/>
        <v/>
      </c>
      <c r="AO223" s="162"/>
      <c r="AP223" s="162"/>
      <c r="AQ223" s="162"/>
      <c r="AR223" s="257" t="str">
        <f>+IF(AW223="","",MAX(AR$1:AR222)+1)</f>
        <v/>
      </c>
      <c r="AS223" s="257" t="str">
        <f>IF(Limit_Deviation_Detail!B245="","",Limit_Deviation_Detail!B245)</f>
        <v/>
      </c>
      <c r="AT223" s="257" t="str">
        <f>IF(Limit_Deviation_Detail!C245="","",Limit_Deviation_Detail!C245)</f>
        <v/>
      </c>
      <c r="AU223" s="252" t="str">
        <f>IF(Limit_Deviation_Detail!F245="","",Limit_Deviation_Detail!F245)</f>
        <v/>
      </c>
      <c r="AV223" s="257" t="str">
        <f t="shared" si="80"/>
        <v/>
      </c>
      <c r="AW223" s="258" t="str">
        <f>IF(COUNTIF(AV$2:AV223,AV223)=1,AV223,"")</f>
        <v/>
      </c>
      <c r="AX223" s="257" t="str">
        <f t="shared" si="73"/>
        <v/>
      </c>
      <c r="AY223" s="257" t="str">
        <f t="shared" si="74"/>
        <v/>
      </c>
      <c r="AZ223" s="257" t="str">
        <f t="shared" si="75"/>
        <v/>
      </c>
      <c r="BA223" s="254" t="str">
        <f t="shared" si="81"/>
        <v/>
      </c>
      <c r="BB223" s="162"/>
      <c r="BC223" s="255" t="str">
        <f>+IF(BI223="","",MAX(BC$1:BC222)+1)</f>
        <v/>
      </c>
      <c r="BD223" s="241" t="str">
        <f>IF(CMS_Identification!B245="","",CMS_Identification!B245)</f>
        <v/>
      </c>
      <c r="BE223" s="241" t="str">
        <f>IF(CMS_Identification!C245="","",CMS_Identification!C245)</f>
        <v/>
      </c>
      <c r="BF223" s="241" t="str">
        <f>IF(CMS_Identification!E245="","",CMS_Identification!E245)</f>
        <v/>
      </c>
      <c r="BG223" s="241" t="str">
        <f>IF(Affected_Source!AL245="","",Affected_Source!AL245)</f>
        <v/>
      </c>
      <c r="BH223" s="241" t="str">
        <f t="shared" si="82"/>
        <v/>
      </c>
      <c r="BI223" s="244" t="str">
        <f>IF(COUNTIF(BH$2:BH223,BH223)=1,BH223,"")</f>
        <v/>
      </c>
      <c r="BJ223" s="241" t="str">
        <f t="shared" si="83"/>
        <v xml:space="preserve">  </v>
      </c>
      <c r="BK223" s="241" t="str">
        <f t="shared" si="84"/>
        <v/>
      </c>
      <c r="BL223" s="241" t="str">
        <f t="shared" si="85"/>
        <v/>
      </c>
      <c r="BM223" s="241" t="str">
        <f t="shared" si="86"/>
        <v/>
      </c>
    </row>
    <row r="224" spans="1:65" ht="16.5" x14ac:dyDescent="0.45">
      <c r="A224" s="259" t="str">
        <f>+IF(D224="","",MAX(A$1:A223)+1)</f>
        <v/>
      </c>
      <c r="B224" s="242" t="str">
        <f>IF(Affected_Source!C246="","",Affected_Source!C246)</f>
        <v/>
      </c>
      <c r="C224" s="260" t="str">
        <f t="shared" si="66"/>
        <v/>
      </c>
      <c r="D224" s="260" t="str">
        <f>IF(COUNTIF(B$2:B224,B224)=1,B224,"")</f>
        <v/>
      </c>
      <c r="E224" s="162" t="str">
        <f>IF(Affected_Source!D246="","",Affected_Source!D246)</f>
        <v/>
      </c>
      <c r="F224" s="162"/>
      <c r="G224" s="162"/>
      <c r="H224" s="162"/>
      <c r="I224" s="162"/>
      <c r="J224" s="162"/>
      <c r="K224" s="162"/>
      <c r="L224" s="162"/>
      <c r="M224" s="162"/>
      <c r="N224" s="162"/>
      <c r="O224" s="162"/>
      <c r="P224" s="162"/>
      <c r="Q224" s="162"/>
      <c r="R224" s="269"/>
      <c r="S224" s="162"/>
      <c r="T224" s="259" t="str">
        <f>+IF(Y224="","",MAX(T$1:T223)+1)</f>
        <v/>
      </c>
      <c r="U224" s="241" t="str">
        <f>IF(Affected_Source!B246="","",Affected_Source!B246)</f>
        <v/>
      </c>
      <c r="V224" s="241" t="str">
        <f>IF(Affected_Source!D246="","",Affected_Source!D246)</f>
        <v/>
      </c>
      <c r="W224" s="241" t="str">
        <f>IF(Affected_Source!E246="","",Affected_Source!E246)</f>
        <v/>
      </c>
      <c r="X224" s="241" t="str">
        <f t="shared" si="67"/>
        <v/>
      </c>
      <c r="Y224" s="244" t="str">
        <f>IF(COUNTIF(X$2:X224,X224)=1,X224,"")</f>
        <v/>
      </c>
      <c r="Z224" s="241" t="str">
        <f t="shared" si="76"/>
        <v xml:space="preserve"> </v>
      </c>
      <c r="AA224" s="259" t="str">
        <f t="shared" si="68"/>
        <v/>
      </c>
      <c r="AB224" s="259" t="str">
        <f t="shared" si="69"/>
        <v/>
      </c>
      <c r="AC224" s="241" t="str">
        <f t="shared" si="77"/>
        <v/>
      </c>
      <c r="AD224" s="248"/>
      <c r="AE224" s="261" t="str">
        <f>+IF(AJ224="","",MAX(AE$1:AE223)+1)</f>
        <v/>
      </c>
      <c r="AF224" s="261" t="str">
        <f>IF(CMS_Inoperative_OoC!B246="","",CMS_Inoperative_OoC!B246)</f>
        <v/>
      </c>
      <c r="AG224" s="261" t="str">
        <f>IF(CMS_Inoperative_OoC!C246="","",CMS_Inoperative_OoC!C246)</f>
        <v/>
      </c>
      <c r="AH224" s="261" t="str">
        <f>IF(CMS_Inoperative_OoC!D246="","",CMS_Inoperative_OoC!D246)</f>
        <v/>
      </c>
      <c r="AI224" s="261" t="str">
        <f t="shared" si="78"/>
        <v/>
      </c>
      <c r="AJ224" s="262" t="str">
        <f>IF(COUNTIF(AI$2:AI224,AI224)=1,AI224,"")</f>
        <v/>
      </c>
      <c r="AK224" s="261" t="str">
        <f t="shared" si="70"/>
        <v/>
      </c>
      <c r="AL224" s="261" t="str">
        <f t="shared" si="71"/>
        <v/>
      </c>
      <c r="AM224" s="261" t="str">
        <f t="shared" si="72"/>
        <v/>
      </c>
      <c r="AN224" s="251" t="str">
        <f t="shared" si="79"/>
        <v/>
      </c>
      <c r="AO224" s="162"/>
      <c r="AP224" s="162"/>
      <c r="AQ224" s="162"/>
      <c r="AR224" s="263" t="str">
        <f>+IF(AW224="","",MAX(AR$1:AR223)+1)</f>
        <v/>
      </c>
      <c r="AS224" s="263" t="str">
        <f>IF(Limit_Deviation_Detail!B246="","",Limit_Deviation_Detail!B246)</f>
        <v/>
      </c>
      <c r="AT224" s="263" t="str">
        <f>IF(Limit_Deviation_Detail!C246="","",Limit_Deviation_Detail!C246)</f>
        <v/>
      </c>
      <c r="AU224" s="252" t="str">
        <f>IF(Limit_Deviation_Detail!F246="","",Limit_Deviation_Detail!F246)</f>
        <v/>
      </c>
      <c r="AV224" s="263" t="str">
        <f t="shared" si="80"/>
        <v/>
      </c>
      <c r="AW224" s="264" t="str">
        <f>IF(COUNTIF(AV$2:AV224,AV224)=1,AV224,"")</f>
        <v/>
      </c>
      <c r="AX224" s="263" t="str">
        <f t="shared" si="73"/>
        <v/>
      </c>
      <c r="AY224" s="263" t="str">
        <f t="shared" si="74"/>
        <v/>
      </c>
      <c r="AZ224" s="263" t="str">
        <f t="shared" si="75"/>
        <v/>
      </c>
      <c r="BA224" s="254" t="str">
        <f t="shared" si="81"/>
        <v/>
      </c>
      <c r="BB224" s="162"/>
      <c r="BC224" s="259" t="str">
        <f>+IF(BI224="","",MAX(BC$1:BC223)+1)</f>
        <v/>
      </c>
      <c r="BD224" s="241" t="str">
        <f>IF(CMS_Identification!B246="","",CMS_Identification!B246)</f>
        <v/>
      </c>
      <c r="BE224" s="241" t="str">
        <f>IF(CMS_Identification!C246="","",CMS_Identification!C246)</f>
        <v/>
      </c>
      <c r="BF224" s="241" t="str">
        <f>IF(CMS_Identification!E246="","",CMS_Identification!E246)</f>
        <v/>
      </c>
      <c r="BG224" s="241" t="str">
        <f>IF(Affected_Source!AL246="","",Affected_Source!AL246)</f>
        <v/>
      </c>
      <c r="BH224" s="241" t="str">
        <f t="shared" si="82"/>
        <v/>
      </c>
      <c r="BI224" s="244" t="str">
        <f>IF(COUNTIF(BH$2:BH224,BH224)=1,BH224,"")</f>
        <v/>
      </c>
      <c r="BJ224" s="241" t="str">
        <f t="shared" si="83"/>
        <v xml:space="preserve">  </v>
      </c>
      <c r="BK224" s="241" t="str">
        <f t="shared" si="84"/>
        <v/>
      </c>
      <c r="BL224" s="241" t="str">
        <f t="shared" si="85"/>
        <v/>
      </c>
      <c r="BM224" s="241" t="str">
        <f t="shared" si="86"/>
        <v/>
      </c>
    </row>
    <row r="225" spans="1:65" ht="16.5" x14ac:dyDescent="0.45">
      <c r="A225" s="255" t="str">
        <f>+IF(D225="","",MAX(A$1:A224)+1)</f>
        <v/>
      </c>
      <c r="B225" s="242" t="str">
        <f>IF(Affected_Source!C247="","",Affected_Source!C247)</f>
        <v/>
      </c>
      <c r="C225" s="245" t="str">
        <f t="shared" si="66"/>
        <v/>
      </c>
      <c r="D225" s="245" t="str">
        <f>IF(COUNTIF(B$2:B225,B225)=1,B225,"")</f>
        <v/>
      </c>
      <c r="E225" s="162" t="str">
        <f>IF(Affected_Source!D247="","",Affected_Source!D247)</f>
        <v/>
      </c>
      <c r="F225" s="162"/>
      <c r="G225" s="162"/>
      <c r="H225" s="162"/>
      <c r="I225" s="162"/>
      <c r="J225" s="162"/>
      <c r="K225" s="162"/>
      <c r="L225" s="162"/>
      <c r="M225" s="162"/>
      <c r="N225" s="162"/>
      <c r="O225" s="162"/>
      <c r="P225" s="162"/>
      <c r="Q225" s="162"/>
      <c r="R225" s="269"/>
      <c r="S225" s="162"/>
      <c r="T225" s="255" t="str">
        <f>+IF(Y225="","",MAX(T$1:T224)+1)</f>
        <v/>
      </c>
      <c r="U225" s="241" t="str">
        <f>IF(Affected_Source!B247="","",Affected_Source!B247)</f>
        <v/>
      </c>
      <c r="V225" s="241" t="str">
        <f>IF(Affected_Source!D247="","",Affected_Source!D247)</f>
        <v/>
      </c>
      <c r="W225" s="241" t="str">
        <f>IF(Affected_Source!E247="","",Affected_Source!E247)</f>
        <v/>
      </c>
      <c r="X225" s="241" t="str">
        <f t="shared" si="67"/>
        <v/>
      </c>
      <c r="Y225" s="244" t="str">
        <f>IF(COUNTIF(X$2:X225,X225)=1,X225,"")</f>
        <v/>
      </c>
      <c r="Z225" s="241" t="str">
        <f t="shared" si="76"/>
        <v xml:space="preserve"> </v>
      </c>
      <c r="AA225" s="255" t="str">
        <f t="shared" si="68"/>
        <v/>
      </c>
      <c r="AB225" s="255" t="str">
        <f t="shared" si="69"/>
        <v/>
      </c>
      <c r="AC225" s="241" t="str">
        <f t="shared" si="77"/>
        <v/>
      </c>
      <c r="AD225" s="248"/>
      <c r="AE225" s="257" t="str">
        <f>+IF(AJ225="","",MAX(AE$1:AE224)+1)</f>
        <v/>
      </c>
      <c r="AF225" s="257" t="str">
        <f>IF(CMS_Inoperative_OoC!B247="","",CMS_Inoperative_OoC!B247)</f>
        <v/>
      </c>
      <c r="AG225" s="257" t="str">
        <f>IF(CMS_Inoperative_OoC!C247="","",CMS_Inoperative_OoC!C247)</f>
        <v/>
      </c>
      <c r="AH225" s="257" t="str">
        <f>IF(CMS_Inoperative_OoC!D247="","",CMS_Inoperative_OoC!D247)</f>
        <v/>
      </c>
      <c r="AI225" s="257" t="str">
        <f t="shared" si="78"/>
        <v/>
      </c>
      <c r="AJ225" s="258" t="str">
        <f>IF(COUNTIF(AI$2:AI225,AI225)=1,AI225,"")</f>
        <v/>
      </c>
      <c r="AK225" s="257" t="str">
        <f t="shared" si="70"/>
        <v/>
      </c>
      <c r="AL225" s="257" t="str">
        <f t="shared" si="71"/>
        <v/>
      </c>
      <c r="AM225" s="257" t="str">
        <f t="shared" si="72"/>
        <v/>
      </c>
      <c r="AN225" s="251" t="str">
        <f t="shared" si="79"/>
        <v/>
      </c>
      <c r="AO225" s="162"/>
      <c r="AP225" s="162"/>
      <c r="AQ225" s="162"/>
      <c r="AR225" s="257" t="str">
        <f>+IF(AW225="","",MAX(AR$1:AR224)+1)</f>
        <v/>
      </c>
      <c r="AS225" s="257" t="str">
        <f>IF(Limit_Deviation_Detail!B247="","",Limit_Deviation_Detail!B247)</f>
        <v/>
      </c>
      <c r="AT225" s="257" t="str">
        <f>IF(Limit_Deviation_Detail!C247="","",Limit_Deviation_Detail!C247)</f>
        <v/>
      </c>
      <c r="AU225" s="252" t="str">
        <f>IF(Limit_Deviation_Detail!F247="","",Limit_Deviation_Detail!F247)</f>
        <v/>
      </c>
      <c r="AV225" s="257" t="str">
        <f t="shared" si="80"/>
        <v/>
      </c>
      <c r="AW225" s="258" t="str">
        <f>IF(COUNTIF(AV$2:AV225,AV225)=1,AV225,"")</f>
        <v/>
      </c>
      <c r="AX225" s="257" t="str">
        <f t="shared" si="73"/>
        <v/>
      </c>
      <c r="AY225" s="257" t="str">
        <f t="shared" si="74"/>
        <v/>
      </c>
      <c r="AZ225" s="257" t="str">
        <f t="shared" si="75"/>
        <v/>
      </c>
      <c r="BA225" s="254" t="str">
        <f t="shared" si="81"/>
        <v/>
      </c>
      <c r="BB225" s="162"/>
      <c r="BC225" s="255" t="str">
        <f>+IF(BI225="","",MAX(BC$1:BC224)+1)</f>
        <v/>
      </c>
      <c r="BD225" s="241" t="str">
        <f>IF(CMS_Identification!B247="","",CMS_Identification!B247)</f>
        <v/>
      </c>
      <c r="BE225" s="241" t="str">
        <f>IF(CMS_Identification!C247="","",CMS_Identification!C247)</f>
        <v/>
      </c>
      <c r="BF225" s="241" t="str">
        <f>IF(CMS_Identification!E247="","",CMS_Identification!E247)</f>
        <v/>
      </c>
      <c r="BG225" s="241" t="str">
        <f>IF(Affected_Source!AL247="","",Affected_Source!AL247)</f>
        <v/>
      </c>
      <c r="BH225" s="241" t="str">
        <f t="shared" si="82"/>
        <v/>
      </c>
      <c r="BI225" s="244" t="str">
        <f>IF(COUNTIF(BH$2:BH225,BH225)=1,BH225,"")</f>
        <v/>
      </c>
      <c r="BJ225" s="241" t="str">
        <f t="shared" si="83"/>
        <v xml:space="preserve">  </v>
      </c>
      <c r="BK225" s="241" t="str">
        <f t="shared" si="84"/>
        <v/>
      </c>
      <c r="BL225" s="241" t="str">
        <f t="shared" si="85"/>
        <v/>
      </c>
      <c r="BM225" s="241" t="str">
        <f t="shared" si="86"/>
        <v/>
      </c>
    </row>
    <row r="226" spans="1:65" ht="16.5" x14ac:dyDescent="0.45">
      <c r="A226" s="259" t="str">
        <f>+IF(D226="","",MAX(A$1:A225)+1)</f>
        <v/>
      </c>
      <c r="B226" s="242" t="str">
        <f>IF(Affected_Source!C248="","",Affected_Source!C248)</f>
        <v/>
      </c>
      <c r="C226" s="260" t="str">
        <f t="shared" si="66"/>
        <v/>
      </c>
      <c r="D226" s="260" t="str">
        <f>IF(COUNTIF(B$2:B226,B226)=1,B226,"")</f>
        <v/>
      </c>
      <c r="E226" s="162" t="str">
        <f>IF(Affected_Source!D248="","",Affected_Source!D248)</f>
        <v/>
      </c>
      <c r="F226" s="162"/>
      <c r="G226" s="162"/>
      <c r="H226" s="162"/>
      <c r="I226" s="162"/>
      <c r="J226" s="162"/>
      <c r="K226" s="162"/>
      <c r="L226" s="162"/>
      <c r="M226" s="162"/>
      <c r="N226" s="162"/>
      <c r="O226" s="162"/>
      <c r="P226" s="162"/>
      <c r="Q226" s="162"/>
      <c r="R226" s="269"/>
      <c r="S226" s="162"/>
      <c r="T226" s="259" t="str">
        <f>+IF(Y226="","",MAX(T$1:T225)+1)</f>
        <v/>
      </c>
      <c r="U226" s="241" t="str">
        <f>IF(Affected_Source!B248="","",Affected_Source!B248)</f>
        <v/>
      </c>
      <c r="V226" s="241" t="str">
        <f>IF(Affected_Source!D248="","",Affected_Source!D248)</f>
        <v/>
      </c>
      <c r="W226" s="241" t="str">
        <f>IF(Affected_Source!E248="","",Affected_Source!E248)</f>
        <v/>
      </c>
      <c r="X226" s="241" t="str">
        <f t="shared" si="67"/>
        <v/>
      </c>
      <c r="Y226" s="244" t="str">
        <f>IF(COUNTIF(X$2:X226,X226)=1,X226,"")</f>
        <v/>
      </c>
      <c r="Z226" s="241" t="str">
        <f t="shared" si="76"/>
        <v xml:space="preserve"> </v>
      </c>
      <c r="AA226" s="259" t="str">
        <f t="shared" si="68"/>
        <v/>
      </c>
      <c r="AB226" s="259" t="str">
        <f t="shared" si="69"/>
        <v/>
      </c>
      <c r="AC226" s="241" t="str">
        <f t="shared" si="77"/>
        <v/>
      </c>
      <c r="AD226" s="248"/>
      <c r="AE226" s="261" t="str">
        <f>+IF(AJ226="","",MAX(AE$1:AE225)+1)</f>
        <v/>
      </c>
      <c r="AF226" s="261" t="str">
        <f>IF(CMS_Inoperative_OoC!B248="","",CMS_Inoperative_OoC!B248)</f>
        <v/>
      </c>
      <c r="AG226" s="261" t="str">
        <f>IF(CMS_Inoperative_OoC!C248="","",CMS_Inoperative_OoC!C248)</f>
        <v/>
      </c>
      <c r="AH226" s="261" t="str">
        <f>IF(CMS_Inoperative_OoC!D248="","",CMS_Inoperative_OoC!D248)</f>
        <v/>
      </c>
      <c r="AI226" s="261" t="str">
        <f t="shared" si="78"/>
        <v/>
      </c>
      <c r="AJ226" s="262" t="str">
        <f>IF(COUNTIF(AI$2:AI226,AI226)=1,AI226,"")</f>
        <v/>
      </c>
      <c r="AK226" s="261" t="str">
        <f t="shared" si="70"/>
        <v/>
      </c>
      <c r="AL226" s="261" t="str">
        <f t="shared" si="71"/>
        <v/>
      </c>
      <c r="AM226" s="261" t="str">
        <f t="shared" si="72"/>
        <v/>
      </c>
      <c r="AN226" s="251" t="str">
        <f t="shared" si="79"/>
        <v/>
      </c>
      <c r="AO226" s="162"/>
      <c r="AP226" s="162"/>
      <c r="AQ226" s="162"/>
      <c r="AR226" s="263" t="str">
        <f>+IF(AW226="","",MAX(AR$1:AR225)+1)</f>
        <v/>
      </c>
      <c r="AS226" s="263" t="str">
        <f>IF(Limit_Deviation_Detail!B248="","",Limit_Deviation_Detail!B248)</f>
        <v/>
      </c>
      <c r="AT226" s="263" t="str">
        <f>IF(Limit_Deviation_Detail!C248="","",Limit_Deviation_Detail!C248)</f>
        <v/>
      </c>
      <c r="AU226" s="252" t="str">
        <f>IF(Limit_Deviation_Detail!F248="","",Limit_Deviation_Detail!F248)</f>
        <v/>
      </c>
      <c r="AV226" s="263" t="str">
        <f t="shared" si="80"/>
        <v/>
      </c>
      <c r="AW226" s="264" t="str">
        <f>IF(COUNTIF(AV$2:AV226,AV226)=1,AV226,"")</f>
        <v/>
      </c>
      <c r="AX226" s="263" t="str">
        <f t="shared" si="73"/>
        <v/>
      </c>
      <c r="AY226" s="263" t="str">
        <f t="shared" si="74"/>
        <v/>
      </c>
      <c r="AZ226" s="263" t="str">
        <f t="shared" si="75"/>
        <v/>
      </c>
      <c r="BA226" s="254" t="str">
        <f t="shared" si="81"/>
        <v/>
      </c>
      <c r="BB226" s="162"/>
      <c r="BC226" s="259" t="str">
        <f>+IF(BI226="","",MAX(BC$1:BC225)+1)</f>
        <v/>
      </c>
      <c r="BD226" s="241" t="str">
        <f>IF(CMS_Identification!B248="","",CMS_Identification!B248)</f>
        <v/>
      </c>
      <c r="BE226" s="241" t="str">
        <f>IF(CMS_Identification!C248="","",CMS_Identification!C248)</f>
        <v/>
      </c>
      <c r="BF226" s="241" t="str">
        <f>IF(CMS_Identification!E248="","",CMS_Identification!E248)</f>
        <v/>
      </c>
      <c r="BG226" s="241" t="str">
        <f>IF(Affected_Source!AL248="","",Affected_Source!AL248)</f>
        <v/>
      </c>
      <c r="BH226" s="241" t="str">
        <f t="shared" si="82"/>
        <v/>
      </c>
      <c r="BI226" s="244" t="str">
        <f>IF(COUNTIF(BH$2:BH226,BH226)=1,BH226,"")</f>
        <v/>
      </c>
      <c r="BJ226" s="241" t="str">
        <f t="shared" si="83"/>
        <v xml:space="preserve">  </v>
      </c>
      <c r="BK226" s="241" t="str">
        <f t="shared" si="84"/>
        <v/>
      </c>
      <c r="BL226" s="241" t="str">
        <f t="shared" si="85"/>
        <v/>
      </c>
      <c r="BM226" s="241" t="str">
        <f t="shared" si="86"/>
        <v/>
      </c>
    </row>
    <row r="227" spans="1:65" ht="16.5" x14ac:dyDescent="0.45">
      <c r="A227" s="255" t="str">
        <f>+IF(D227="","",MAX(A$1:A226)+1)</f>
        <v/>
      </c>
      <c r="B227" s="242" t="str">
        <f>IF(Affected_Source!C249="","",Affected_Source!C249)</f>
        <v/>
      </c>
      <c r="C227" s="245" t="str">
        <f t="shared" si="66"/>
        <v/>
      </c>
      <c r="D227" s="245" t="str">
        <f>IF(COUNTIF(B$2:B227,B227)=1,B227,"")</f>
        <v/>
      </c>
      <c r="E227" s="162" t="str">
        <f>IF(Affected_Source!D249="","",Affected_Source!D249)</f>
        <v/>
      </c>
      <c r="F227" s="162"/>
      <c r="G227" s="162"/>
      <c r="H227" s="162"/>
      <c r="I227" s="162"/>
      <c r="J227" s="162"/>
      <c r="K227" s="162"/>
      <c r="L227" s="162"/>
      <c r="M227" s="162"/>
      <c r="N227" s="162"/>
      <c r="O227" s="162"/>
      <c r="P227" s="162"/>
      <c r="Q227" s="162"/>
      <c r="R227" s="269"/>
      <c r="S227" s="162"/>
      <c r="T227" s="255" t="str">
        <f>+IF(Y227="","",MAX(T$1:T226)+1)</f>
        <v/>
      </c>
      <c r="U227" s="241" t="str">
        <f>IF(Affected_Source!B249="","",Affected_Source!B249)</f>
        <v/>
      </c>
      <c r="V227" s="241" t="str">
        <f>IF(Affected_Source!D249="","",Affected_Source!D249)</f>
        <v/>
      </c>
      <c r="W227" s="241" t="str">
        <f>IF(Affected_Source!E249="","",Affected_Source!E249)</f>
        <v/>
      </c>
      <c r="X227" s="241" t="str">
        <f t="shared" si="67"/>
        <v/>
      </c>
      <c r="Y227" s="244" t="str">
        <f>IF(COUNTIF(X$2:X227,X227)=1,X227,"")</f>
        <v/>
      </c>
      <c r="Z227" s="241" t="str">
        <f t="shared" si="76"/>
        <v xml:space="preserve"> </v>
      </c>
      <c r="AA227" s="255" t="str">
        <f t="shared" si="68"/>
        <v/>
      </c>
      <c r="AB227" s="255" t="str">
        <f t="shared" si="69"/>
        <v/>
      </c>
      <c r="AC227" s="241" t="str">
        <f t="shared" si="77"/>
        <v/>
      </c>
      <c r="AD227" s="248"/>
      <c r="AE227" s="257" t="str">
        <f>+IF(AJ227="","",MAX(AE$1:AE226)+1)</f>
        <v/>
      </c>
      <c r="AF227" s="257" t="str">
        <f>IF(CMS_Inoperative_OoC!B249="","",CMS_Inoperative_OoC!B249)</f>
        <v/>
      </c>
      <c r="AG227" s="257" t="str">
        <f>IF(CMS_Inoperative_OoC!C249="","",CMS_Inoperative_OoC!C249)</f>
        <v/>
      </c>
      <c r="AH227" s="257" t="str">
        <f>IF(CMS_Inoperative_OoC!D249="","",CMS_Inoperative_OoC!D249)</f>
        <v/>
      </c>
      <c r="AI227" s="257" t="str">
        <f t="shared" si="78"/>
        <v/>
      </c>
      <c r="AJ227" s="258" t="str">
        <f>IF(COUNTIF(AI$2:AI227,AI227)=1,AI227,"")</f>
        <v/>
      </c>
      <c r="AK227" s="257" t="str">
        <f t="shared" si="70"/>
        <v/>
      </c>
      <c r="AL227" s="257" t="str">
        <f t="shared" si="71"/>
        <v/>
      </c>
      <c r="AM227" s="257" t="str">
        <f t="shared" si="72"/>
        <v/>
      </c>
      <c r="AN227" s="251" t="str">
        <f t="shared" si="79"/>
        <v/>
      </c>
      <c r="AO227" s="162"/>
      <c r="AP227" s="162"/>
      <c r="AQ227" s="162"/>
      <c r="AR227" s="257" t="str">
        <f>+IF(AW227="","",MAX(AR$1:AR226)+1)</f>
        <v/>
      </c>
      <c r="AS227" s="257" t="str">
        <f>IF(Limit_Deviation_Detail!B249="","",Limit_Deviation_Detail!B249)</f>
        <v/>
      </c>
      <c r="AT227" s="257" t="str">
        <f>IF(Limit_Deviation_Detail!C249="","",Limit_Deviation_Detail!C249)</f>
        <v/>
      </c>
      <c r="AU227" s="252" t="str">
        <f>IF(Limit_Deviation_Detail!F249="","",Limit_Deviation_Detail!F249)</f>
        <v/>
      </c>
      <c r="AV227" s="257" t="str">
        <f t="shared" si="80"/>
        <v/>
      </c>
      <c r="AW227" s="258" t="str">
        <f>IF(COUNTIF(AV$2:AV227,AV227)=1,AV227,"")</f>
        <v/>
      </c>
      <c r="AX227" s="257" t="str">
        <f t="shared" si="73"/>
        <v/>
      </c>
      <c r="AY227" s="257" t="str">
        <f t="shared" si="74"/>
        <v/>
      </c>
      <c r="AZ227" s="257" t="str">
        <f t="shared" si="75"/>
        <v/>
      </c>
      <c r="BA227" s="254" t="str">
        <f t="shared" si="81"/>
        <v/>
      </c>
      <c r="BB227" s="162"/>
      <c r="BC227" s="255" t="str">
        <f>+IF(BI227="","",MAX(BC$1:BC226)+1)</f>
        <v/>
      </c>
      <c r="BD227" s="241" t="str">
        <f>IF(CMS_Identification!B249="","",CMS_Identification!B249)</f>
        <v/>
      </c>
      <c r="BE227" s="241" t="str">
        <f>IF(CMS_Identification!C249="","",CMS_Identification!C249)</f>
        <v/>
      </c>
      <c r="BF227" s="241" t="str">
        <f>IF(CMS_Identification!E249="","",CMS_Identification!E249)</f>
        <v/>
      </c>
      <c r="BG227" s="241" t="str">
        <f>IF(Affected_Source!AL249="","",Affected_Source!AL249)</f>
        <v/>
      </c>
      <c r="BH227" s="241" t="str">
        <f t="shared" si="82"/>
        <v/>
      </c>
      <c r="BI227" s="244" t="str">
        <f>IF(COUNTIF(BH$2:BH227,BH227)=1,BH227,"")</f>
        <v/>
      </c>
      <c r="BJ227" s="241" t="str">
        <f t="shared" si="83"/>
        <v xml:space="preserve">  </v>
      </c>
      <c r="BK227" s="241" t="str">
        <f t="shared" si="84"/>
        <v/>
      </c>
      <c r="BL227" s="241" t="str">
        <f t="shared" si="85"/>
        <v/>
      </c>
      <c r="BM227" s="241" t="str">
        <f t="shared" si="86"/>
        <v/>
      </c>
    </row>
    <row r="228" spans="1:65" ht="16.5" x14ac:dyDescent="0.45">
      <c r="A228" s="259" t="str">
        <f>+IF(D228="","",MAX(A$1:A227)+1)</f>
        <v/>
      </c>
      <c r="B228" s="242" t="str">
        <f>IF(Affected_Source!C250="","",Affected_Source!C250)</f>
        <v/>
      </c>
      <c r="C228" s="260" t="str">
        <f t="shared" si="66"/>
        <v/>
      </c>
      <c r="D228" s="260" t="str">
        <f>IF(COUNTIF(B$2:B228,B228)=1,B228,"")</f>
        <v/>
      </c>
      <c r="E228" s="162" t="str">
        <f>IF(Affected_Source!D250="","",Affected_Source!D250)</f>
        <v/>
      </c>
      <c r="F228" s="162"/>
      <c r="G228" s="162"/>
      <c r="H228" s="162"/>
      <c r="I228" s="162"/>
      <c r="J228" s="162"/>
      <c r="K228" s="162"/>
      <c r="L228" s="162"/>
      <c r="M228" s="162"/>
      <c r="N228" s="162"/>
      <c r="O228" s="162"/>
      <c r="P228" s="162"/>
      <c r="Q228" s="162"/>
      <c r="R228" s="269"/>
      <c r="S228" s="162"/>
      <c r="T228" s="259" t="str">
        <f>+IF(Y228="","",MAX(T$1:T227)+1)</f>
        <v/>
      </c>
      <c r="U228" s="241" t="str">
        <f>IF(Affected_Source!B250="","",Affected_Source!B250)</f>
        <v/>
      </c>
      <c r="V228" s="241" t="str">
        <f>IF(Affected_Source!D250="","",Affected_Source!D250)</f>
        <v/>
      </c>
      <c r="W228" s="241" t="str">
        <f>IF(Affected_Source!E250="","",Affected_Source!E250)</f>
        <v/>
      </c>
      <c r="X228" s="241" t="str">
        <f t="shared" si="67"/>
        <v/>
      </c>
      <c r="Y228" s="244" t="str">
        <f>IF(COUNTIF(X$2:X228,X228)=1,X228,"")</f>
        <v/>
      </c>
      <c r="Z228" s="241" t="str">
        <f t="shared" si="76"/>
        <v xml:space="preserve"> </v>
      </c>
      <c r="AA228" s="259" t="str">
        <f t="shared" si="68"/>
        <v/>
      </c>
      <c r="AB228" s="259" t="str">
        <f t="shared" si="69"/>
        <v/>
      </c>
      <c r="AC228" s="241" t="str">
        <f t="shared" si="77"/>
        <v/>
      </c>
      <c r="AD228" s="248"/>
      <c r="AE228" s="261" t="str">
        <f>+IF(AJ228="","",MAX(AE$1:AE227)+1)</f>
        <v/>
      </c>
      <c r="AF228" s="261" t="str">
        <f>IF(CMS_Inoperative_OoC!B250="","",CMS_Inoperative_OoC!B250)</f>
        <v/>
      </c>
      <c r="AG228" s="261" t="str">
        <f>IF(CMS_Inoperative_OoC!C250="","",CMS_Inoperative_OoC!C250)</f>
        <v/>
      </c>
      <c r="AH228" s="261" t="str">
        <f>IF(CMS_Inoperative_OoC!D250="","",CMS_Inoperative_OoC!D250)</f>
        <v/>
      </c>
      <c r="AI228" s="261" t="str">
        <f t="shared" si="78"/>
        <v/>
      </c>
      <c r="AJ228" s="262" t="str">
        <f>IF(COUNTIF(AI$2:AI228,AI228)=1,AI228,"")</f>
        <v/>
      </c>
      <c r="AK228" s="261" t="str">
        <f t="shared" si="70"/>
        <v/>
      </c>
      <c r="AL228" s="261" t="str">
        <f t="shared" si="71"/>
        <v/>
      </c>
      <c r="AM228" s="261" t="str">
        <f t="shared" si="72"/>
        <v/>
      </c>
      <c r="AN228" s="251" t="str">
        <f t="shared" si="79"/>
        <v/>
      </c>
      <c r="AO228" s="162"/>
      <c r="AP228" s="162"/>
      <c r="AQ228" s="162"/>
      <c r="AR228" s="263" t="str">
        <f>+IF(AW228="","",MAX(AR$1:AR227)+1)</f>
        <v/>
      </c>
      <c r="AS228" s="263" t="str">
        <f>IF(Limit_Deviation_Detail!B250="","",Limit_Deviation_Detail!B250)</f>
        <v/>
      </c>
      <c r="AT228" s="263" t="str">
        <f>IF(Limit_Deviation_Detail!C250="","",Limit_Deviation_Detail!C250)</f>
        <v/>
      </c>
      <c r="AU228" s="252" t="str">
        <f>IF(Limit_Deviation_Detail!F250="","",Limit_Deviation_Detail!F250)</f>
        <v/>
      </c>
      <c r="AV228" s="263" t="str">
        <f t="shared" si="80"/>
        <v/>
      </c>
      <c r="AW228" s="264" t="str">
        <f>IF(COUNTIF(AV$2:AV228,AV228)=1,AV228,"")</f>
        <v/>
      </c>
      <c r="AX228" s="263" t="str">
        <f t="shared" si="73"/>
        <v/>
      </c>
      <c r="AY228" s="263" t="str">
        <f t="shared" si="74"/>
        <v/>
      </c>
      <c r="AZ228" s="263" t="str">
        <f t="shared" si="75"/>
        <v/>
      </c>
      <c r="BA228" s="254" t="str">
        <f t="shared" si="81"/>
        <v/>
      </c>
      <c r="BB228" s="162"/>
      <c r="BC228" s="259" t="str">
        <f>+IF(BI228="","",MAX(BC$1:BC227)+1)</f>
        <v/>
      </c>
      <c r="BD228" s="241" t="str">
        <f>IF(CMS_Identification!B250="","",CMS_Identification!B250)</f>
        <v/>
      </c>
      <c r="BE228" s="241" t="str">
        <f>IF(CMS_Identification!C250="","",CMS_Identification!C250)</f>
        <v/>
      </c>
      <c r="BF228" s="241" t="str">
        <f>IF(CMS_Identification!E250="","",CMS_Identification!E250)</f>
        <v/>
      </c>
      <c r="BG228" s="241" t="str">
        <f>IF(Affected_Source!AL250="","",Affected_Source!AL250)</f>
        <v/>
      </c>
      <c r="BH228" s="241" t="str">
        <f t="shared" si="82"/>
        <v/>
      </c>
      <c r="BI228" s="244" t="str">
        <f>IF(COUNTIF(BH$2:BH228,BH228)=1,BH228,"")</f>
        <v/>
      </c>
      <c r="BJ228" s="241" t="str">
        <f t="shared" si="83"/>
        <v xml:space="preserve">  </v>
      </c>
      <c r="BK228" s="241" t="str">
        <f t="shared" si="84"/>
        <v/>
      </c>
      <c r="BL228" s="241" t="str">
        <f t="shared" si="85"/>
        <v/>
      </c>
      <c r="BM228" s="241" t="str">
        <f t="shared" si="86"/>
        <v/>
      </c>
    </row>
    <row r="229" spans="1:65" ht="16.5" x14ac:dyDescent="0.45">
      <c r="A229" s="255" t="str">
        <f>+IF(D229="","",MAX(A$1:A228)+1)</f>
        <v/>
      </c>
      <c r="B229" s="242" t="str">
        <f>IF(Affected_Source!C251="","",Affected_Source!C251)</f>
        <v/>
      </c>
      <c r="C229" s="245" t="str">
        <f t="shared" si="66"/>
        <v/>
      </c>
      <c r="D229" s="245" t="str">
        <f>IF(COUNTIF(B$2:B229,B229)=1,B229,"")</f>
        <v/>
      </c>
      <c r="E229" s="162" t="str">
        <f>IF(Affected_Source!D251="","",Affected_Source!D251)</f>
        <v/>
      </c>
      <c r="F229" s="162"/>
      <c r="G229" s="162"/>
      <c r="H229" s="162"/>
      <c r="I229" s="162"/>
      <c r="J229" s="162"/>
      <c r="K229" s="162"/>
      <c r="L229" s="162"/>
      <c r="M229" s="162"/>
      <c r="N229" s="162"/>
      <c r="O229" s="162"/>
      <c r="P229" s="162"/>
      <c r="Q229" s="162"/>
      <c r="R229" s="269"/>
      <c r="S229" s="162"/>
      <c r="T229" s="255" t="str">
        <f>+IF(Y229="","",MAX(T$1:T228)+1)</f>
        <v/>
      </c>
      <c r="U229" s="241" t="str">
        <f>IF(Affected_Source!B251="","",Affected_Source!B251)</f>
        <v/>
      </c>
      <c r="V229" s="241" t="str">
        <f>IF(Affected_Source!D251="","",Affected_Source!D251)</f>
        <v/>
      </c>
      <c r="W229" s="241" t="str">
        <f>IF(Affected_Source!E251="","",Affected_Source!E251)</f>
        <v/>
      </c>
      <c r="X229" s="241" t="str">
        <f t="shared" si="67"/>
        <v/>
      </c>
      <c r="Y229" s="244" t="str">
        <f>IF(COUNTIF(X$2:X229,X229)=1,X229,"")</f>
        <v/>
      </c>
      <c r="Z229" s="241" t="str">
        <f t="shared" si="76"/>
        <v xml:space="preserve"> </v>
      </c>
      <c r="AA229" s="255" t="str">
        <f t="shared" si="68"/>
        <v/>
      </c>
      <c r="AB229" s="255" t="str">
        <f t="shared" si="69"/>
        <v/>
      </c>
      <c r="AC229" s="241" t="str">
        <f t="shared" si="77"/>
        <v/>
      </c>
      <c r="AD229" s="248"/>
      <c r="AE229" s="257" t="str">
        <f>+IF(AJ229="","",MAX(AE$1:AE228)+1)</f>
        <v/>
      </c>
      <c r="AF229" s="257" t="str">
        <f>IF(CMS_Inoperative_OoC!B251="","",CMS_Inoperative_OoC!B251)</f>
        <v/>
      </c>
      <c r="AG229" s="257" t="str">
        <f>IF(CMS_Inoperative_OoC!C251="","",CMS_Inoperative_OoC!C251)</f>
        <v/>
      </c>
      <c r="AH229" s="257" t="str">
        <f>IF(CMS_Inoperative_OoC!D251="","",CMS_Inoperative_OoC!D251)</f>
        <v/>
      </c>
      <c r="AI229" s="257" t="str">
        <f t="shared" si="78"/>
        <v/>
      </c>
      <c r="AJ229" s="258" t="str">
        <f>IF(COUNTIF(AI$2:AI229,AI229)=1,AI229,"")</f>
        <v/>
      </c>
      <c r="AK229" s="257" t="str">
        <f t="shared" si="70"/>
        <v/>
      </c>
      <c r="AL229" s="257" t="str">
        <f t="shared" si="71"/>
        <v/>
      </c>
      <c r="AM229" s="257" t="str">
        <f t="shared" si="72"/>
        <v/>
      </c>
      <c r="AN229" s="251" t="str">
        <f t="shared" si="79"/>
        <v/>
      </c>
      <c r="AO229" s="162"/>
      <c r="AP229" s="162"/>
      <c r="AQ229" s="162"/>
      <c r="AR229" s="257" t="str">
        <f>+IF(AW229="","",MAX(AR$1:AR228)+1)</f>
        <v/>
      </c>
      <c r="AS229" s="257" t="str">
        <f>IF(Limit_Deviation_Detail!B251="","",Limit_Deviation_Detail!B251)</f>
        <v/>
      </c>
      <c r="AT229" s="257" t="str">
        <f>IF(Limit_Deviation_Detail!C251="","",Limit_Deviation_Detail!C251)</f>
        <v/>
      </c>
      <c r="AU229" s="252" t="str">
        <f>IF(Limit_Deviation_Detail!F251="","",Limit_Deviation_Detail!F251)</f>
        <v/>
      </c>
      <c r="AV229" s="257" t="str">
        <f t="shared" si="80"/>
        <v/>
      </c>
      <c r="AW229" s="258" t="str">
        <f>IF(COUNTIF(AV$2:AV229,AV229)=1,AV229,"")</f>
        <v/>
      </c>
      <c r="AX229" s="257" t="str">
        <f t="shared" si="73"/>
        <v/>
      </c>
      <c r="AY229" s="257" t="str">
        <f t="shared" si="74"/>
        <v/>
      </c>
      <c r="AZ229" s="257" t="str">
        <f t="shared" si="75"/>
        <v/>
      </c>
      <c r="BA229" s="254" t="str">
        <f t="shared" si="81"/>
        <v/>
      </c>
      <c r="BB229" s="162"/>
      <c r="BC229" s="255" t="str">
        <f>+IF(BI229="","",MAX(BC$1:BC228)+1)</f>
        <v/>
      </c>
      <c r="BD229" s="241" t="str">
        <f>IF(CMS_Identification!B251="","",CMS_Identification!B251)</f>
        <v/>
      </c>
      <c r="BE229" s="241" t="str">
        <f>IF(CMS_Identification!C251="","",CMS_Identification!C251)</f>
        <v/>
      </c>
      <c r="BF229" s="241" t="str">
        <f>IF(CMS_Identification!E251="","",CMS_Identification!E251)</f>
        <v/>
      </c>
      <c r="BG229" s="241" t="str">
        <f>IF(Affected_Source!AL251="","",Affected_Source!AL251)</f>
        <v/>
      </c>
      <c r="BH229" s="241" t="str">
        <f t="shared" si="82"/>
        <v/>
      </c>
      <c r="BI229" s="244" t="str">
        <f>IF(COUNTIF(BH$2:BH229,BH229)=1,BH229,"")</f>
        <v/>
      </c>
      <c r="BJ229" s="241" t="str">
        <f t="shared" si="83"/>
        <v xml:space="preserve">  </v>
      </c>
      <c r="BK229" s="241" t="str">
        <f t="shared" si="84"/>
        <v/>
      </c>
      <c r="BL229" s="241" t="str">
        <f t="shared" si="85"/>
        <v/>
      </c>
      <c r="BM229" s="241" t="str">
        <f t="shared" si="86"/>
        <v/>
      </c>
    </row>
    <row r="230" spans="1:65" ht="16.5" x14ac:dyDescent="0.45">
      <c r="A230" s="259" t="str">
        <f>+IF(D230="","",MAX(A$1:A229)+1)</f>
        <v/>
      </c>
      <c r="B230" s="242" t="str">
        <f>IF(Affected_Source!C252="","",Affected_Source!C252)</f>
        <v/>
      </c>
      <c r="C230" s="260" t="str">
        <f t="shared" si="66"/>
        <v/>
      </c>
      <c r="D230" s="260" t="str">
        <f>IF(COUNTIF(B$2:B230,B230)=1,B230,"")</f>
        <v/>
      </c>
      <c r="E230" s="162" t="str">
        <f>IF(Affected_Source!D252="","",Affected_Source!D252)</f>
        <v/>
      </c>
      <c r="F230" s="162"/>
      <c r="G230" s="162"/>
      <c r="H230" s="162"/>
      <c r="I230" s="162"/>
      <c r="J230" s="162"/>
      <c r="K230" s="162"/>
      <c r="L230" s="162"/>
      <c r="M230" s="162"/>
      <c r="N230" s="162"/>
      <c r="O230" s="162"/>
      <c r="P230" s="162"/>
      <c r="Q230" s="162"/>
      <c r="R230" s="269"/>
      <c r="S230" s="162"/>
      <c r="T230" s="259" t="str">
        <f>+IF(Y230="","",MAX(T$1:T229)+1)</f>
        <v/>
      </c>
      <c r="U230" s="241" t="str">
        <f>IF(Affected_Source!B252="","",Affected_Source!B252)</f>
        <v/>
      </c>
      <c r="V230" s="241" t="str">
        <f>IF(Affected_Source!D252="","",Affected_Source!D252)</f>
        <v/>
      </c>
      <c r="W230" s="241" t="str">
        <f>IF(Affected_Source!E252="","",Affected_Source!E252)</f>
        <v/>
      </c>
      <c r="X230" s="241" t="str">
        <f t="shared" si="67"/>
        <v/>
      </c>
      <c r="Y230" s="244" t="str">
        <f>IF(COUNTIF(X$2:X230,X230)=1,X230,"")</f>
        <v/>
      </c>
      <c r="Z230" s="241" t="str">
        <f t="shared" si="76"/>
        <v xml:space="preserve"> </v>
      </c>
      <c r="AA230" s="259" t="str">
        <f t="shared" si="68"/>
        <v/>
      </c>
      <c r="AB230" s="259" t="str">
        <f t="shared" si="69"/>
        <v/>
      </c>
      <c r="AC230" s="241" t="str">
        <f t="shared" si="77"/>
        <v/>
      </c>
      <c r="AD230" s="248"/>
      <c r="AE230" s="261" t="str">
        <f>+IF(AJ230="","",MAX(AE$1:AE229)+1)</f>
        <v/>
      </c>
      <c r="AF230" s="261" t="str">
        <f>IF(CMS_Inoperative_OoC!B252="","",CMS_Inoperative_OoC!B252)</f>
        <v/>
      </c>
      <c r="AG230" s="261" t="str">
        <f>IF(CMS_Inoperative_OoC!C252="","",CMS_Inoperative_OoC!C252)</f>
        <v/>
      </c>
      <c r="AH230" s="261" t="str">
        <f>IF(CMS_Inoperative_OoC!D252="","",CMS_Inoperative_OoC!D252)</f>
        <v/>
      </c>
      <c r="AI230" s="261" t="str">
        <f t="shared" si="78"/>
        <v/>
      </c>
      <c r="AJ230" s="262" t="str">
        <f>IF(COUNTIF(AI$2:AI230,AI230)=1,AI230,"")</f>
        <v/>
      </c>
      <c r="AK230" s="261" t="str">
        <f t="shared" si="70"/>
        <v/>
      </c>
      <c r="AL230" s="261" t="str">
        <f t="shared" si="71"/>
        <v/>
      </c>
      <c r="AM230" s="261" t="str">
        <f t="shared" si="72"/>
        <v/>
      </c>
      <c r="AN230" s="251" t="str">
        <f t="shared" si="79"/>
        <v/>
      </c>
      <c r="AO230" s="162"/>
      <c r="AP230" s="162"/>
      <c r="AQ230" s="162"/>
      <c r="AR230" s="263" t="str">
        <f>+IF(AW230="","",MAX(AR$1:AR229)+1)</f>
        <v/>
      </c>
      <c r="AS230" s="263" t="str">
        <f>IF(Limit_Deviation_Detail!B252="","",Limit_Deviation_Detail!B252)</f>
        <v/>
      </c>
      <c r="AT230" s="263" t="str">
        <f>IF(Limit_Deviation_Detail!C252="","",Limit_Deviation_Detail!C252)</f>
        <v/>
      </c>
      <c r="AU230" s="252" t="str">
        <f>IF(Limit_Deviation_Detail!F252="","",Limit_Deviation_Detail!F252)</f>
        <v/>
      </c>
      <c r="AV230" s="263" t="str">
        <f t="shared" si="80"/>
        <v/>
      </c>
      <c r="AW230" s="264" t="str">
        <f>IF(COUNTIF(AV$2:AV230,AV230)=1,AV230,"")</f>
        <v/>
      </c>
      <c r="AX230" s="263" t="str">
        <f t="shared" si="73"/>
        <v/>
      </c>
      <c r="AY230" s="263" t="str">
        <f t="shared" si="74"/>
        <v/>
      </c>
      <c r="AZ230" s="263" t="str">
        <f t="shared" si="75"/>
        <v/>
      </c>
      <c r="BA230" s="254" t="str">
        <f t="shared" si="81"/>
        <v/>
      </c>
      <c r="BB230" s="162"/>
      <c r="BC230" s="259" t="str">
        <f>+IF(BI230="","",MAX(BC$1:BC229)+1)</f>
        <v/>
      </c>
      <c r="BD230" s="241" t="str">
        <f>IF(CMS_Identification!B252="","",CMS_Identification!B252)</f>
        <v/>
      </c>
      <c r="BE230" s="241" t="str">
        <f>IF(CMS_Identification!C252="","",CMS_Identification!C252)</f>
        <v/>
      </c>
      <c r="BF230" s="241" t="str">
        <f>IF(CMS_Identification!E252="","",CMS_Identification!E252)</f>
        <v/>
      </c>
      <c r="BG230" s="241" t="str">
        <f>IF(Affected_Source!AL252="","",Affected_Source!AL252)</f>
        <v/>
      </c>
      <c r="BH230" s="241" t="str">
        <f t="shared" si="82"/>
        <v/>
      </c>
      <c r="BI230" s="244" t="str">
        <f>IF(COUNTIF(BH$2:BH230,BH230)=1,BH230,"")</f>
        <v/>
      </c>
      <c r="BJ230" s="241" t="str">
        <f t="shared" si="83"/>
        <v xml:space="preserve">  </v>
      </c>
      <c r="BK230" s="241" t="str">
        <f t="shared" si="84"/>
        <v/>
      </c>
      <c r="BL230" s="241" t="str">
        <f t="shared" si="85"/>
        <v/>
      </c>
      <c r="BM230" s="241" t="str">
        <f t="shared" si="86"/>
        <v/>
      </c>
    </row>
    <row r="231" spans="1:65" ht="16.5" x14ac:dyDescent="0.45">
      <c r="A231" s="255" t="str">
        <f>+IF(D231="","",MAX(A$1:A230)+1)</f>
        <v/>
      </c>
      <c r="B231" s="242" t="str">
        <f>IF(Affected_Source!C253="","",Affected_Source!C253)</f>
        <v/>
      </c>
      <c r="C231" s="245" t="str">
        <f t="shared" si="66"/>
        <v/>
      </c>
      <c r="D231" s="245" t="str">
        <f>IF(COUNTIF(B$2:B231,B231)=1,B231,"")</f>
        <v/>
      </c>
      <c r="E231" s="162" t="str">
        <f>IF(Affected_Source!D253="","",Affected_Source!D253)</f>
        <v/>
      </c>
      <c r="F231" s="162"/>
      <c r="G231" s="162"/>
      <c r="H231" s="162"/>
      <c r="I231" s="162"/>
      <c r="J231" s="162"/>
      <c r="K231" s="162"/>
      <c r="L231" s="162"/>
      <c r="M231" s="162"/>
      <c r="N231" s="162"/>
      <c r="O231" s="162"/>
      <c r="P231" s="162"/>
      <c r="Q231" s="162"/>
      <c r="R231" s="269"/>
      <c r="S231" s="162"/>
      <c r="T231" s="255" t="str">
        <f>+IF(Y231="","",MAX(T$1:T230)+1)</f>
        <v/>
      </c>
      <c r="U231" s="241" t="str">
        <f>IF(Affected_Source!B253="","",Affected_Source!B253)</f>
        <v/>
      </c>
      <c r="V231" s="241" t="str">
        <f>IF(Affected_Source!D253="","",Affected_Source!D253)</f>
        <v/>
      </c>
      <c r="W231" s="241" t="str">
        <f>IF(Affected_Source!E253="","",Affected_Source!E253)</f>
        <v/>
      </c>
      <c r="X231" s="241" t="str">
        <f t="shared" si="67"/>
        <v/>
      </c>
      <c r="Y231" s="244" t="str">
        <f>IF(COUNTIF(X$2:X231,X231)=1,X231,"")</f>
        <v/>
      </c>
      <c r="Z231" s="241" t="str">
        <f t="shared" si="76"/>
        <v xml:space="preserve"> </v>
      </c>
      <c r="AA231" s="255" t="str">
        <f t="shared" si="68"/>
        <v/>
      </c>
      <c r="AB231" s="255" t="str">
        <f t="shared" si="69"/>
        <v/>
      </c>
      <c r="AC231" s="241" t="str">
        <f t="shared" si="77"/>
        <v/>
      </c>
      <c r="AD231" s="248"/>
      <c r="AE231" s="257" t="str">
        <f>+IF(AJ231="","",MAX(AE$1:AE230)+1)</f>
        <v/>
      </c>
      <c r="AF231" s="257" t="str">
        <f>IF(CMS_Inoperative_OoC!B253="","",CMS_Inoperative_OoC!B253)</f>
        <v/>
      </c>
      <c r="AG231" s="257" t="str">
        <f>IF(CMS_Inoperative_OoC!C253="","",CMS_Inoperative_OoC!C253)</f>
        <v/>
      </c>
      <c r="AH231" s="257" t="str">
        <f>IF(CMS_Inoperative_OoC!D253="","",CMS_Inoperative_OoC!D253)</f>
        <v/>
      </c>
      <c r="AI231" s="257" t="str">
        <f t="shared" si="78"/>
        <v/>
      </c>
      <c r="AJ231" s="258" t="str">
        <f>IF(COUNTIF(AI$2:AI231,AI231)=1,AI231,"")</f>
        <v/>
      </c>
      <c r="AK231" s="257" t="str">
        <f t="shared" si="70"/>
        <v/>
      </c>
      <c r="AL231" s="257" t="str">
        <f t="shared" si="71"/>
        <v/>
      </c>
      <c r="AM231" s="257" t="str">
        <f t="shared" si="72"/>
        <v/>
      </c>
      <c r="AN231" s="251" t="str">
        <f t="shared" si="79"/>
        <v/>
      </c>
      <c r="AO231" s="162"/>
      <c r="AP231" s="162"/>
      <c r="AQ231" s="162"/>
      <c r="AR231" s="257" t="str">
        <f>+IF(AW231="","",MAX(AR$1:AR230)+1)</f>
        <v/>
      </c>
      <c r="AS231" s="257" t="str">
        <f>IF(Limit_Deviation_Detail!B253="","",Limit_Deviation_Detail!B253)</f>
        <v/>
      </c>
      <c r="AT231" s="257" t="str">
        <f>IF(Limit_Deviation_Detail!C253="","",Limit_Deviation_Detail!C253)</f>
        <v/>
      </c>
      <c r="AU231" s="252" t="str">
        <f>IF(Limit_Deviation_Detail!F253="","",Limit_Deviation_Detail!F253)</f>
        <v/>
      </c>
      <c r="AV231" s="257" t="str">
        <f t="shared" si="80"/>
        <v/>
      </c>
      <c r="AW231" s="258" t="str">
        <f>IF(COUNTIF(AV$2:AV231,AV231)=1,AV231,"")</f>
        <v/>
      </c>
      <c r="AX231" s="257" t="str">
        <f t="shared" si="73"/>
        <v/>
      </c>
      <c r="AY231" s="257" t="str">
        <f t="shared" si="74"/>
        <v/>
      </c>
      <c r="AZ231" s="257" t="str">
        <f t="shared" si="75"/>
        <v/>
      </c>
      <c r="BA231" s="254" t="str">
        <f t="shared" si="81"/>
        <v/>
      </c>
      <c r="BB231" s="162"/>
      <c r="BC231" s="255" t="str">
        <f>+IF(BI231="","",MAX(BC$1:BC230)+1)</f>
        <v/>
      </c>
      <c r="BD231" s="241" t="str">
        <f>IF(CMS_Identification!B253="","",CMS_Identification!B253)</f>
        <v/>
      </c>
      <c r="BE231" s="241" t="str">
        <f>IF(CMS_Identification!C253="","",CMS_Identification!C253)</f>
        <v/>
      </c>
      <c r="BF231" s="241" t="str">
        <f>IF(CMS_Identification!E253="","",CMS_Identification!E253)</f>
        <v/>
      </c>
      <c r="BG231" s="241" t="str">
        <f>IF(Affected_Source!AL253="","",Affected_Source!AL253)</f>
        <v/>
      </c>
      <c r="BH231" s="241" t="str">
        <f t="shared" si="82"/>
        <v/>
      </c>
      <c r="BI231" s="244" t="str">
        <f>IF(COUNTIF(BH$2:BH231,BH231)=1,BH231,"")</f>
        <v/>
      </c>
      <c r="BJ231" s="241" t="str">
        <f t="shared" si="83"/>
        <v xml:space="preserve">  </v>
      </c>
      <c r="BK231" s="241" t="str">
        <f t="shared" si="84"/>
        <v/>
      </c>
      <c r="BL231" s="241" t="str">
        <f t="shared" si="85"/>
        <v/>
      </c>
      <c r="BM231" s="241" t="str">
        <f t="shared" si="86"/>
        <v/>
      </c>
    </row>
    <row r="232" spans="1:65" ht="16.5" x14ac:dyDescent="0.45">
      <c r="A232" s="259" t="str">
        <f>+IF(D232="","",MAX(A$1:A231)+1)</f>
        <v/>
      </c>
      <c r="B232" s="242" t="str">
        <f>IF(Affected_Source!C254="","",Affected_Source!C254)</f>
        <v/>
      </c>
      <c r="C232" s="260" t="str">
        <f t="shared" si="66"/>
        <v/>
      </c>
      <c r="D232" s="260" t="str">
        <f>IF(COUNTIF(B$2:B232,B232)=1,B232,"")</f>
        <v/>
      </c>
      <c r="E232" s="162" t="str">
        <f>IF(Affected_Source!D254="","",Affected_Source!D254)</f>
        <v/>
      </c>
      <c r="F232" s="162"/>
      <c r="G232" s="162"/>
      <c r="H232" s="162"/>
      <c r="I232" s="162"/>
      <c r="J232" s="162"/>
      <c r="K232" s="162"/>
      <c r="L232" s="162"/>
      <c r="M232" s="162"/>
      <c r="N232" s="162"/>
      <c r="O232" s="162"/>
      <c r="P232" s="162"/>
      <c r="Q232" s="162"/>
      <c r="R232" s="269"/>
      <c r="S232" s="162"/>
      <c r="T232" s="259" t="str">
        <f>+IF(Y232="","",MAX(T$1:T231)+1)</f>
        <v/>
      </c>
      <c r="U232" s="241" t="str">
        <f>IF(Affected_Source!B254="","",Affected_Source!B254)</f>
        <v/>
      </c>
      <c r="V232" s="241" t="str">
        <f>IF(Affected_Source!D254="","",Affected_Source!D254)</f>
        <v/>
      </c>
      <c r="W232" s="241" t="str">
        <f>IF(Affected_Source!E254="","",Affected_Source!E254)</f>
        <v/>
      </c>
      <c r="X232" s="241" t="str">
        <f t="shared" si="67"/>
        <v/>
      </c>
      <c r="Y232" s="244" t="str">
        <f>IF(COUNTIF(X$2:X232,X232)=1,X232,"")</f>
        <v/>
      </c>
      <c r="Z232" s="241" t="str">
        <f t="shared" si="76"/>
        <v xml:space="preserve"> </v>
      </c>
      <c r="AA232" s="259" t="str">
        <f t="shared" si="68"/>
        <v/>
      </c>
      <c r="AB232" s="259" t="str">
        <f t="shared" si="69"/>
        <v/>
      </c>
      <c r="AC232" s="241" t="str">
        <f t="shared" si="77"/>
        <v/>
      </c>
      <c r="AD232" s="248"/>
      <c r="AE232" s="261" t="str">
        <f>+IF(AJ232="","",MAX(AE$1:AE231)+1)</f>
        <v/>
      </c>
      <c r="AF232" s="261" t="str">
        <f>IF(CMS_Inoperative_OoC!B254="","",CMS_Inoperative_OoC!B254)</f>
        <v/>
      </c>
      <c r="AG232" s="261" t="str">
        <f>IF(CMS_Inoperative_OoC!C254="","",CMS_Inoperative_OoC!C254)</f>
        <v/>
      </c>
      <c r="AH232" s="261" t="str">
        <f>IF(CMS_Inoperative_OoC!D254="","",CMS_Inoperative_OoC!D254)</f>
        <v/>
      </c>
      <c r="AI232" s="261" t="str">
        <f t="shared" si="78"/>
        <v/>
      </c>
      <c r="AJ232" s="262" t="str">
        <f>IF(COUNTIF(AI$2:AI232,AI232)=1,AI232,"")</f>
        <v/>
      </c>
      <c r="AK232" s="261" t="str">
        <f t="shared" si="70"/>
        <v/>
      </c>
      <c r="AL232" s="261" t="str">
        <f t="shared" si="71"/>
        <v/>
      </c>
      <c r="AM232" s="261" t="str">
        <f t="shared" si="72"/>
        <v/>
      </c>
      <c r="AN232" s="251" t="str">
        <f t="shared" si="79"/>
        <v/>
      </c>
      <c r="AO232" s="162"/>
      <c r="AP232" s="162"/>
      <c r="AQ232" s="162"/>
      <c r="AR232" s="263" t="str">
        <f>+IF(AW232="","",MAX(AR$1:AR231)+1)</f>
        <v/>
      </c>
      <c r="AS232" s="263" t="str">
        <f>IF(Limit_Deviation_Detail!B254="","",Limit_Deviation_Detail!B254)</f>
        <v/>
      </c>
      <c r="AT232" s="263" t="str">
        <f>IF(Limit_Deviation_Detail!C254="","",Limit_Deviation_Detail!C254)</f>
        <v/>
      </c>
      <c r="AU232" s="252" t="str">
        <f>IF(Limit_Deviation_Detail!F254="","",Limit_Deviation_Detail!F254)</f>
        <v/>
      </c>
      <c r="AV232" s="263" t="str">
        <f t="shared" si="80"/>
        <v/>
      </c>
      <c r="AW232" s="264" t="str">
        <f>IF(COUNTIF(AV$2:AV232,AV232)=1,AV232,"")</f>
        <v/>
      </c>
      <c r="AX232" s="263" t="str">
        <f t="shared" si="73"/>
        <v/>
      </c>
      <c r="AY232" s="263" t="str">
        <f t="shared" si="74"/>
        <v/>
      </c>
      <c r="AZ232" s="263" t="str">
        <f t="shared" si="75"/>
        <v/>
      </c>
      <c r="BA232" s="254" t="str">
        <f t="shared" si="81"/>
        <v/>
      </c>
      <c r="BB232" s="162"/>
      <c r="BC232" s="259" t="str">
        <f>+IF(BI232="","",MAX(BC$1:BC231)+1)</f>
        <v/>
      </c>
      <c r="BD232" s="241" t="str">
        <f>IF(CMS_Identification!B254="","",CMS_Identification!B254)</f>
        <v/>
      </c>
      <c r="BE232" s="241" t="str">
        <f>IF(CMS_Identification!C254="","",CMS_Identification!C254)</f>
        <v/>
      </c>
      <c r="BF232" s="241" t="str">
        <f>IF(CMS_Identification!E254="","",CMS_Identification!E254)</f>
        <v/>
      </c>
      <c r="BG232" s="241" t="str">
        <f>IF(Affected_Source!AL254="","",Affected_Source!AL254)</f>
        <v/>
      </c>
      <c r="BH232" s="241" t="str">
        <f t="shared" si="82"/>
        <v/>
      </c>
      <c r="BI232" s="244" t="str">
        <f>IF(COUNTIF(BH$2:BH232,BH232)=1,BH232,"")</f>
        <v/>
      </c>
      <c r="BJ232" s="241" t="str">
        <f t="shared" si="83"/>
        <v xml:space="preserve">  </v>
      </c>
      <c r="BK232" s="241" t="str">
        <f t="shared" si="84"/>
        <v/>
      </c>
      <c r="BL232" s="241" t="str">
        <f t="shared" si="85"/>
        <v/>
      </c>
      <c r="BM232" s="241" t="str">
        <f t="shared" si="86"/>
        <v/>
      </c>
    </row>
    <row r="233" spans="1:65" ht="16.5" x14ac:dyDescent="0.45">
      <c r="A233" s="255" t="str">
        <f>+IF(D233="","",MAX(A$1:A232)+1)</f>
        <v/>
      </c>
      <c r="B233" s="242" t="str">
        <f>IF(Affected_Source!C255="","",Affected_Source!C255)</f>
        <v/>
      </c>
      <c r="C233" s="245" t="str">
        <f t="shared" si="66"/>
        <v/>
      </c>
      <c r="D233" s="245" t="str">
        <f>IF(COUNTIF(B$2:B233,B233)=1,B233,"")</f>
        <v/>
      </c>
      <c r="E233" s="162" t="str">
        <f>IF(Affected_Source!D255="","",Affected_Source!D255)</f>
        <v/>
      </c>
      <c r="F233" s="162"/>
      <c r="G233" s="162"/>
      <c r="H233" s="162"/>
      <c r="I233" s="162"/>
      <c r="J233" s="162"/>
      <c r="K233" s="162"/>
      <c r="L233" s="162"/>
      <c r="M233" s="162"/>
      <c r="N233" s="162"/>
      <c r="O233" s="162"/>
      <c r="P233" s="162"/>
      <c r="Q233" s="162"/>
      <c r="R233" s="269"/>
      <c r="S233" s="162"/>
      <c r="T233" s="255" t="str">
        <f>+IF(Y233="","",MAX(T$1:T232)+1)</f>
        <v/>
      </c>
      <c r="U233" s="241" t="str">
        <f>IF(Affected_Source!B255="","",Affected_Source!B255)</f>
        <v/>
      </c>
      <c r="V233" s="241" t="str">
        <f>IF(Affected_Source!D255="","",Affected_Source!D255)</f>
        <v/>
      </c>
      <c r="W233" s="241" t="str">
        <f>IF(Affected_Source!E255="","",Affected_Source!E255)</f>
        <v/>
      </c>
      <c r="X233" s="241" t="str">
        <f t="shared" si="67"/>
        <v/>
      </c>
      <c r="Y233" s="244" t="str">
        <f>IF(COUNTIF(X$2:X233,X233)=1,X233,"")</f>
        <v/>
      </c>
      <c r="Z233" s="241" t="str">
        <f t="shared" si="76"/>
        <v xml:space="preserve"> </v>
      </c>
      <c r="AA233" s="255" t="str">
        <f t="shared" si="68"/>
        <v/>
      </c>
      <c r="AB233" s="255" t="str">
        <f t="shared" si="69"/>
        <v/>
      </c>
      <c r="AC233" s="241" t="str">
        <f t="shared" si="77"/>
        <v/>
      </c>
      <c r="AD233" s="248"/>
      <c r="AE233" s="257" t="str">
        <f>+IF(AJ233="","",MAX(AE$1:AE232)+1)</f>
        <v/>
      </c>
      <c r="AF233" s="257" t="str">
        <f>IF(CMS_Inoperative_OoC!B255="","",CMS_Inoperative_OoC!B255)</f>
        <v/>
      </c>
      <c r="AG233" s="257" t="str">
        <f>IF(CMS_Inoperative_OoC!C255="","",CMS_Inoperative_OoC!C255)</f>
        <v/>
      </c>
      <c r="AH233" s="257" t="str">
        <f>IF(CMS_Inoperative_OoC!D255="","",CMS_Inoperative_OoC!D255)</f>
        <v/>
      </c>
      <c r="AI233" s="257" t="str">
        <f t="shared" si="78"/>
        <v/>
      </c>
      <c r="AJ233" s="258" t="str">
        <f>IF(COUNTIF(AI$2:AI233,AI233)=1,AI233,"")</f>
        <v/>
      </c>
      <c r="AK233" s="257" t="str">
        <f t="shared" si="70"/>
        <v/>
      </c>
      <c r="AL233" s="257" t="str">
        <f t="shared" si="71"/>
        <v/>
      </c>
      <c r="AM233" s="257" t="str">
        <f t="shared" si="72"/>
        <v/>
      </c>
      <c r="AN233" s="251" t="str">
        <f t="shared" si="79"/>
        <v/>
      </c>
      <c r="AO233" s="162"/>
      <c r="AP233" s="162"/>
      <c r="AQ233" s="162"/>
      <c r="AR233" s="257" t="str">
        <f>+IF(AW233="","",MAX(AR$1:AR232)+1)</f>
        <v/>
      </c>
      <c r="AS233" s="257" t="str">
        <f>IF(Limit_Deviation_Detail!B255="","",Limit_Deviation_Detail!B255)</f>
        <v/>
      </c>
      <c r="AT233" s="257" t="str">
        <f>IF(Limit_Deviation_Detail!C255="","",Limit_Deviation_Detail!C255)</f>
        <v/>
      </c>
      <c r="AU233" s="252" t="str">
        <f>IF(Limit_Deviation_Detail!F255="","",Limit_Deviation_Detail!F255)</f>
        <v/>
      </c>
      <c r="AV233" s="257" t="str">
        <f t="shared" si="80"/>
        <v/>
      </c>
      <c r="AW233" s="258" t="str">
        <f>IF(COUNTIF(AV$2:AV233,AV233)=1,AV233,"")</f>
        <v/>
      </c>
      <c r="AX233" s="257" t="str">
        <f t="shared" si="73"/>
        <v/>
      </c>
      <c r="AY233" s="257" t="str">
        <f t="shared" si="74"/>
        <v/>
      </c>
      <c r="AZ233" s="257" t="str">
        <f t="shared" si="75"/>
        <v/>
      </c>
      <c r="BA233" s="254" t="str">
        <f t="shared" si="81"/>
        <v/>
      </c>
      <c r="BB233" s="162"/>
      <c r="BC233" s="255" t="str">
        <f>+IF(BI233="","",MAX(BC$1:BC232)+1)</f>
        <v/>
      </c>
      <c r="BD233" s="241" t="str">
        <f>IF(CMS_Identification!B255="","",CMS_Identification!B255)</f>
        <v/>
      </c>
      <c r="BE233" s="241" t="str">
        <f>IF(CMS_Identification!C255="","",CMS_Identification!C255)</f>
        <v/>
      </c>
      <c r="BF233" s="241" t="str">
        <f>IF(CMS_Identification!E255="","",CMS_Identification!E255)</f>
        <v/>
      </c>
      <c r="BG233" s="241" t="str">
        <f>IF(Affected_Source!AL255="","",Affected_Source!AL255)</f>
        <v/>
      </c>
      <c r="BH233" s="241" t="str">
        <f t="shared" si="82"/>
        <v/>
      </c>
      <c r="BI233" s="244" t="str">
        <f>IF(COUNTIF(BH$2:BH233,BH233)=1,BH233,"")</f>
        <v/>
      </c>
      <c r="BJ233" s="241" t="str">
        <f t="shared" si="83"/>
        <v xml:space="preserve">  </v>
      </c>
      <c r="BK233" s="241" t="str">
        <f t="shared" si="84"/>
        <v/>
      </c>
      <c r="BL233" s="241" t="str">
        <f t="shared" si="85"/>
        <v/>
      </c>
      <c r="BM233" s="241" t="str">
        <f t="shared" si="86"/>
        <v/>
      </c>
    </row>
    <row r="234" spans="1:65" ht="16.5" x14ac:dyDescent="0.45">
      <c r="A234" s="259" t="str">
        <f>+IF(D234="","",MAX(A$1:A233)+1)</f>
        <v/>
      </c>
      <c r="B234" s="242" t="str">
        <f>IF(Affected_Source!C256="","",Affected_Source!C256)</f>
        <v/>
      </c>
      <c r="C234" s="260" t="str">
        <f t="shared" si="66"/>
        <v/>
      </c>
      <c r="D234" s="260" t="str">
        <f>IF(COUNTIF(B$2:B234,B234)=1,B234,"")</f>
        <v/>
      </c>
      <c r="E234" s="162" t="str">
        <f>IF(Affected_Source!D256="","",Affected_Source!D256)</f>
        <v/>
      </c>
      <c r="F234" s="162"/>
      <c r="G234" s="162"/>
      <c r="H234" s="162"/>
      <c r="I234" s="162"/>
      <c r="J234" s="162"/>
      <c r="K234" s="162"/>
      <c r="L234" s="162"/>
      <c r="M234" s="162"/>
      <c r="N234" s="162"/>
      <c r="O234" s="162"/>
      <c r="P234" s="162"/>
      <c r="Q234" s="162"/>
      <c r="R234" s="269"/>
      <c r="S234" s="162"/>
      <c r="T234" s="259" t="str">
        <f>+IF(Y234="","",MAX(T$1:T233)+1)</f>
        <v/>
      </c>
      <c r="U234" s="241" t="str">
        <f>IF(Affected_Source!B256="","",Affected_Source!B256)</f>
        <v/>
      </c>
      <c r="V234" s="241" t="str">
        <f>IF(Affected_Source!D256="","",Affected_Source!D256)</f>
        <v/>
      </c>
      <c r="W234" s="241" t="str">
        <f>IF(Affected_Source!E256="","",Affected_Source!E256)</f>
        <v/>
      </c>
      <c r="X234" s="241" t="str">
        <f t="shared" si="67"/>
        <v/>
      </c>
      <c r="Y234" s="244" t="str">
        <f>IF(COUNTIF(X$2:X234,X234)=1,X234,"")</f>
        <v/>
      </c>
      <c r="Z234" s="241" t="str">
        <f t="shared" si="76"/>
        <v xml:space="preserve"> </v>
      </c>
      <c r="AA234" s="259" t="str">
        <f t="shared" si="68"/>
        <v/>
      </c>
      <c r="AB234" s="259" t="str">
        <f t="shared" si="69"/>
        <v/>
      </c>
      <c r="AC234" s="241" t="str">
        <f t="shared" si="77"/>
        <v/>
      </c>
      <c r="AD234" s="248"/>
      <c r="AE234" s="261" t="str">
        <f>+IF(AJ234="","",MAX(AE$1:AE233)+1)</f>
        <v/>
      </c>
      <c r="AF234" s="261" t="str">
        <f>IF(CMS_Inoperative_OoC!B256="","",CMS_Inoperative_OoC!B256)</f>
        <v/>
      </c>
      <c r="AG234" s="261" t="str">
        <f>IF(CMS_Inoperative_OoC!C256="","",CMS_Inoperative_OoC!C256)</f>
        <v/>
      </c>
      <c r="AH234" s="261" t="str">
        <f>IF(CMS_Inoperative_OoC!D256="","",CMS_Inoperative_OoC!D256)</f>
        <v/>
      </c>
      <c r="AI234" s="261" t="str">
        <f t="shared" si="78"/>
        <v/>
      </c>
      <c r="AJ234" s="262" t="str">
        <f>IF(COUNTIF(AI$2:AI234,AI234)=1,AI234,"")</f>
        <v/>
      </c>
      <c r="AK234" s="261" t="str">
        <f t="shared" si="70"/>
        <v/>
      </c>
      <c r="AL234" s="261" t="str">
        <f t="shared" si="71"/>
        <v/>
      </c>
      <c r="AM234" s="261" t="str">
        <f t="shared" si="72"/>
        <v/>
      </c>
      <c r="AN234" s="251" t="str">
        <f t="shared" si="79"/>
        <v/>
      </c>
      <c r="AO234" s="162"/>
      <c r="AP234" s="162"/>
      <c r="AQ234" s="162"/>
      <c r="AR234" s="263" t="str">
        <f>+IF(AW234="","",MAX(AR$1:AR233)+1)</f>
        <v/>
      </c>
      <c r="AS234" s="263" t="str">
        <f>IF(Limit_Deviation_Detail!B256="","",Limit_Deviation_Detail!B256)</f>
        <v/>
      </c>
      <c r="AT234" s="263" t="str">
        <f>IF(Limit_Deviation_Detail!C256="","",Limit_Deviation_Detail!C256)</f>
        <v/>
      </c>
      <c r="AU234" s="252" t="str">
        <f>IF(Limit_Deviation_Detail!F256="","",Limit_Deviation_Detail!F256)</f>
        <v/>
      </c>
      <c r="AV234" s="263" t="str">
        <f t="shared" si="80"/>
        <v/>
      </c>
      <c r="AW234" s="264" t="str">
        <f>IF(COUNTIF(AV$2:AV234,AV234)=1,AV234,"")</f>
        <v/>
      </c>
      <c r="AX234" s="263" t="str">
        <f t="shared" si="73"/>
        <v/>
      </c>
      <c r="AY234" s="263" t="str">
        <f t="shared" si="74"/>
        <v/>
      </c>
      <c r="AZ234" s="263" t="str">
        <f t="shared" si="75"/>
        <v/>
      </c>
      <c r="BA234" s="254" t="str">
        <f t="shared" si="81"/>
        <v/>
      </c>
      <c r="BB234" s="162"/>
      <c r="BC234" s="259" t="str">
        <f>+IF(BI234="","",MAX(BC$1:BC233)+1)</f>
        <v/>
      </c>
      <c r="BD234" s="241" t="str">
        <f>IF(CMS_Identification!B256="","",CMS_Identification!B256)</f>
        <v/>
      </c>
      <c r="BE234" s="241" t="str">
        <f>IF(CMS_Identification!C256="","",CMS_Identification!C256)</f>
        <v/>
      </c>
      <c r="BF234" s="241" t="str">
        <f>IF(CMS_Identification!E256="","",CMS_Identification!E256)</f>
        <v/>
      </c>
      <c r="BG234" s="241" t="str">
        <f>IF(Affected_Source!AL256="","",Affected_Source!AL256)</f>
        <v/>
      </c>
      <c r="BH234" s="241" t="str">
        <f t="shared" si="82"/>
        <v/>
      </c>
      <c r="BI234" s="244" t="str">
        <f>IF(COUNTIF(BH$2:BH234,BH234)=1,BH234,"")</f>
        <v/>
      </c>
      <c r="BJ234" s="241" t="str">
        <f t="shared" si="83"/>
        <v xml:space="preserve">  </v>
      </c>
      <c r="BK234" s="241" t="str">
        <f t="shared" si="84"/>
        <v/>
      </c>
      <c r="BL234" s="241" t="str">
        <f t="shared" si="85"/>
        <v/>
      </c>
      <c r="BM234" s="241" t="str">
        <f t="shared" si="86"/>
        <v/>
      </c>
    </row>
    <row r="235" spans="1:65" ht="16.5" x14ac:dyDescent="0.45">
      <c r="A235" s="255" t="str">
        <f>+IF(D235="","",MAX(A$1:A234)+1)</f>
        <v/>
      </c>
      <c r="B235" s="242" t="str">
        <f>IF(Affected_Source!C257="","",Affected_Source!C257)</f>
        <v/>
      </c>
      <c r="C235" s="245" t="str">
        <f t="shared" si="66"/>
        <v/>
      </c>
      <c r="D235" s="245" t="str">
        <f>IF(COUNTIF(B$2:B235,B235)=1,B235,"")</f>
        <v/>
      </c>
      <c r="E235" s="162" t="str">
        <f>IF(Affected_Source!D257="","",Affected_Source!D257)</f>
        <v/>
      </c>
      <c r="F235" s="162"/>
      <c r="G235" s="162"/>
      <c r="H235" s="162"/>
      <c r="I235" s="162"/>
      <c r="J235" s="162"/>
      <c r="K235" s="162"/>
      <c r="L235" s="162"/>
      <c r="M235" s="162"/>
      <c r="N235" s="162"/>
      <c r="O235" s="162"/>
      <c r="P235" s="162"/>
      <c r="Q235" s="162"/>
      <c r="R235" s="269"/>
      <c r="S235" s="162"/>
      <c r="T235" s="255" t="str">
        <f>+IF(Y235="","",MAX(T$1:T234)+1)</f>
        <v/>
      </c>
      <c r="U235" s="241" t="str">
        <f>IF(Affected_Source!B257="","",Affected_Source!B257)</f>
        <v/>
      </c>
      <c r="V235" s="241" t="str">
        <f>IF(Affected_Source!D257="","",Affected_Source!D257)</f>
        <v/>
      </c>
      <c r="W235" s="241" t="str">
        <f>IF(Affected_Source!E257="","",Affected_Source!E257)</f>
        <v/>
      </c>
      <c r="X235" s="241" t="str">
        <f t="shared" si="67"/>
        <v/>
      </c>
      <c r="Y235" s="244" t="str">
        <f>IF(COUNTIF(X$2:X235,X235)=1,X235,"")</f>
        <v/>
      </c>
      <c r="Z235" s="241" t="str">
        <f t="shared" si="76"/>
        <v xml:space="preserve"> </v>
      </c>
      <c r="AA235" s="255" t="str">
        <f t="shared" si="68"/>
        <v/>
      </c>
      <c r="AB235" s="255" t="str">
        <f t="shared" si="69"/>
        <v/>
      </c>
      <c r="AC235" s="241" t="str">
        <f t="shared" si="77"/>
        <v/>
      </c>
      <c r="AD235" s="248"/>
      <c r="AE235" s="257" t="str">
        <f>+IF(AJ235="","",MAX(AE$1:AE234)+1)</f>
        <v/>
      </c>
      <c r="AF235" s="257" t="str">
        <f>IF(CMS_Inoperative_OoC!B257="","",CMS_Inoperative_OoC!B257)</f>
        <v/>
      </c>
      <c r="AG235" s="257" t="str">
        <f>IF(CMS_Inoperative_OoC!C257="","",CMS_Inoperative_OoC!C257)</f>
        <v/>
      </c>
      <c r="AH235" s="257" t="str">
        <f>IF(CMS_Inoperative_OoC!D257="","",CMS_Inoperative_OoC!D257)</f>
        <v/>
      </c>
      <c r="AI235" s="257" t="str">
        <f t="shared" si="78"/>
        <v/>
      </c>
      <c r="AJ235" s="258" t="str">
        <f>IF(COUNTIF(AI$2:AI235,AI235)=1,AI235,"")</f>
        <v/>
      </c>
      <c r="AK235" s="257" t="str">
        <f t="shared" si="70"/>
        <v/>
      </c>
      <c r="AL235" s="257" t="str">
        <f t="shared" si="71"/>
        <v/>
      </c>
      <c r="AM235" s="257" t="str">
        <f t="shared" si="72"/>
        <v/>
      </c>
      <c r="AN235" s="251" t="str">
        <f t="shared" si="79"/>
        <v/>
      </c>
      <c r="AO235" s="162"/>
      <c r="AP235" s="162"/>
      <c r="AQ235" s="162"/>
      <c r="AR235" s="257" t="str">
        <f>+IF(AW235="","",MAX(AR$1:AR234)+1)</f>
        <v/>
      </c>
      <c r="AS235" s="257" t="str">
        <f>IF(Limit_Deviation_Detail!B257="","",Limit_Deviation_Detail!B257)</f>
        <v/>
      </c>
      <c r="AT235" s="257" t="str">
        <f>IF(Limit_Deviation_Detail!C257="","",Limit_Deviation_Detail!C257)</f>
        <v/>
      </c>
      <c r="AU235" s="252" t="str">
        <f>IF(Limit_Deviation_Detail!F257="","",Limit_Deviation_Detail!F257)</f>
        <v/>
      </c>
      <c r="AV235" s="257" t="str">
        <f t="shared" si="80"/>
        <v/>
      </c>
      <c r="AW235" s="258" t="str">
        <f>IF(COUNTIF(AV$2:AV235,AV235)=1,AV235,"")</f>
        <v/>
      </c>
      <c r="AX235" s="257" t="str">
        <f t="shared" si="73"/>
        <v/>
      </c>
      <c r="AY235" s="257" t="str">
        <f t="shared" si="74"/>
        <v/>
      </c>
      <c r="AZ235" s="257" t="str">
        <f t="shared" si="75"/>
        <v/>
      </c>
      <c r="BA235" s="254" t="str">
        <f t="shared" si="81"/>
        <v/>
      </c>
      <c r="BB235" s="162"/>
      <c r="BC235" s="255" t="str">
        <f>+IF(BI235="","",MAX(BC$1:BC234)+1)</f>
        <v/>
      </c>
      <c r="BD235" s="241" t="str">
        <f>IF(CMS_Identification!B257="","",CMS_Identification!B257)</f>
        <v/>
      </c>
      <c r="BE235" s="241" t="str">
        <f>IF(CMS_Identification!C257="","",CMS_Identification!C257)</f>
        <v/>
      </c>
      <c r="BF235" s="241" t="str">
        <f>IF(CMS_Identification!E257="","",CMS_Identification!E257)</f>
        <v/>
      </c>
      <c r="BG235" s="241" t="str">
        <f>IF(Affected_Source!AL257="","",Affected_Source!AL257)</f>
        <v/>
      </c>
      <c r="BH235" s="241" t="str">
        <f t="shared" si="82"/>
        <v/>
      </c>
      <c r="BI235" s="244" t="str">
        <f>IF(COUNTIF(BH$2:BH235,BH235)=1,BH235,"")</f>
        <v/>
      </c>
      <c r="BJ235" s="241" t="str">
        <f t="shared" si="83"/>
        <v xml:space="preserve">  </v>
      </c>
      <c r="BK235" s="241" t="str">
        <f t="shared" si="84"/>
        <v/>
      </c>
      <c r="BL235" s="241" t="str">
        <f t="shared" si="85"/>
        <v/>
      </c>
      <c r="BM235" s="241" t="str">
        <f t="shared" si="86"/>
        <v/>
      </c>
    </row>
    <row r="236" spans="1:65" ht="16.5" x14ac:dyDescent="0.45">
      <c r="A236" s="259" t="str">
        <f>+IF(D236="","",MAX(A$1:A235)+1)</f>
        <v/>
      </c>
      <c r="B236" s="242" t="str">
        <f>IF(Affected_Source!C258="","",Affected_Source!C258)</f>
        <v/>
      </c>
      <c r="C236" s="260" t="str">
        <f t="shared" si="66"/>
        <v/>
      </c>
      <c r="D236" s="260" t="str">
        <f>IF(COUNTIF(B$2:B236,B236)=1,B236,"")</f>
        <v/>
      </c>
      <c r="E236" s="162" t="str">
        <f>IF(Affected_Source!D258="","",Affected_Source!D258)</f>
        <v/>
      </c>
      <c r="F236" s="162"/>
      <c r="G236" s="162"/>
      <c r="H236" s="162"/>
      <c r="I236" s="162"/>
      <c r="J236" s="162"/>
      <c r="K236" s="162"/>
      <c r="L236" s="162"/>
      <c r="M236" s="162"/>
      <c r="N236" s="162"/>
      <c r="O236" s="162"/>
      <c r="P236" s="162"/>
      <c r="Q236" s="162"/>
      <c r="R236" s="269"/>
      <c r="S236" s="162"/>
      <c r="T236" s="259" t="str">
        <f>+IF(Y236="","",MAX(T$1:T235)+1)</f>
        <v/>
      </c>
      <c r="U236" s="241" t="str">
        <f>IF(Affected_Source!B258="","",Affected_Source!B258)</f>
        <v/>
      </c>
      <c r="V236" s="241" t="str">
        <f>IF(Affected_Source!D258="","",Affected_Source!D258)</f>
        <v/>
      </c>
      <c r="W236" s="241" t="str">
        <f>IF(Affected_Source!E258="","",Affected_Source!E258)</f>
        <v/>
      </c>
      <c r="X236" s="241" t="str">
        <f t="shared" si="67"/>
        <v/>
      </c>
      <c r="Y236" s="244" t="str">
        <f>IF(COUNTIF(X$2:X236,X236)=1,X236,"")</f>
        <v/>
      </c>
      <c r="Z236" s="241" t="str">
        <f t="shared" si="76"/>
        <v xml:space="preserve"> </v>
      </c>
      <c r="AA236" s="259" t="str">
        <f t="shared" si="68"/>
        <v/>
      </c>
      <c r="AB236" s="259" t="str">
        <f t="shared" si="69"/>
        <v/>
      </c>
      <c r="AC236" s="241" t="str">
        <f t="shared" si="77"/>
        <v/>
      </c>
      <c r="AD236" s="248"/>
      <c r="AE236" s="261" t="str">
        <f>+IF(AJ236="","",MAX(AE$1:AE235)+1)</f>
        <v/>
      </c>
      <c r="AF236" s="261" t="str">
        <f>IF(CMS_Inoperative_OoC!B258="","",CMS_Inoperative_OoC!B258)</f>
        <v/>
      </c>
      <c r="AG236" s="261" t="str">
        <f>IF(CMS_Inoperative_OoC!C258="","",CMS_Inoperative_OoC!C258)</f>
        <v/>
      </c>
      <c r="AH236" s="261" t="str">
        <f>IF(CMS_Inoperative_OoC!D258="","",CMS_Inoperative_OoC!D258)</f>
        <v/>
      </c>
      <c r="AI236" s="261" t="str">
        <f t="shared" si="78"/>
        <v/>
      </c>
      <c r="AJ236" s="262" t="str">
        <f>IF(COUNTIF(AI$2:AI236,AI236)=1,AI236,"")</f>
        <v/>
      </c>
      <c r="AK236" s="261" t="str">
        <f t="shared" si="70"/>
        <v/>
      </c>
      <c r="AL236" s="261" t="str">
        <f t="shared" si="71"/>
        <v/>
      </c>
      <c r="AM236" s="261" t="str">
        <f t="shared" si="72"/>
        <v/>
      </c>
      <c r="AN236" s="251" t="str">
        <f t="shared" si="79"/>
        <v/>
      </c>
      <c r="AO236" s="162"/>
      <c r="AP236" s="162"/>
      <c r="AQ236" s="162"/>
      <c r="AR236" s="263" t="str">
        <f>+IF(AW236="","",MAX(AR$1:AR235)+1)</f>
        <v/>
      </c>
      <c r="AS236" s="263" t="str">
        <f>IF(Limit_Deviation_Detail!B258="","",Limit_Deviation_Detail!B258)</f>
        <v/>
      </c>
      <c r="AT236" s="263" t="str">
        <f>IF(Limit_Deviation_Detail!C258="","",Limit_Deviation_Detail!C258)</f>
        <v/>
      </c>
      <c r="AU236" s="252" t="str">
        <f>IF(Limit_Deviation_Detail!F258="","",Limit_Deviation_Detail!F258)</f>
        <v/>
      </c>
      <c r="AV236" s="263" t="str">
        <f t="shared" si="80"/>
        <v/>
      </c>
      <c r="AW236" s="264" t="str">
        <f>IF(COUNTIF(AV$2:AV236,AV236)=1,AV236,"")</f>
        <v/>
      </c>
      <c r="AX236" s="263" t="str">
        <f t="shared" si="73"/>
        <v/>
      </c>
      <c r="AY236" s="263" t="str">
        <f t="shared" si="74"/>
        <v/>
      </c>
      <c r="AZ236" s="263" t="str">
        <f t="shared" si="75"/>
        <v/>
      </c>
      <c r="BA236" s="254" t="str">
        <f t="shared" si="81"/>
        <v/>
      </c>
      <c r="BB236" s="162"/>
      <c r="BC236" s="259" t="str">
        <f>+IF(BI236="","",MAX(BC$1:BC235)+1)</f>
        <v/>
      </c>
      <c r="BD236" s="241" t="str">
        <f>IF(CMS_Identification!B258="","",CMS_Identification!B258)</f>
        <v/>
      </c>
      <c r="BE236" s="241" t="str">
        <f>IF(CMS_Identification!C258="","",CMS_Identification!C258)</f>
        <v/>
      </c>
      <c r="BF236" s="241" t="str">
        <f>IF(CMS_Identification!E258="","",CMS_Identification!E258)</f>
        <v/>
      </c>
      <c r="BG236" s="241" t="str">
        <f>IF(Affected_Source!AL258="","",Affected_Source!AL258)</f>
        <v/>
      </c>
      <c r="BH236" s="241" t="str">
        <f t="shared" si="82"/>
        <v/>
      </c>
      <c r="BI236" s="244" t="str">
        <f>IF(COUNTIF(BH$2:BH236,BH236)=1,BH236,"")</f>
        <v/>
      </c>
      <c r="BJ236" s="241" t="str">
        <f t="shared" si="83"/>
        <v xml:space="preserve">  </v>
      </c>
      <c r="BK236" s="241" t="str">
        <f t="shared" si="84"/>
        <v/>
      </c>
      <c r="BL236" s="241" t="str">
        <f t="shared" si="85"/>
        <v/>
      </c>
      <c r="BM236" s="241" t="str">
        <f t="shared" si="86"/>
        <v/>
      </c>
    </row>
    <row r="237" spans="1:65" ht="16.5" x14ac:dyDescent="0.45">
      <c r="A237" s="255" t="str">
        <f>+IF(D237="","",MAX(A$1:A236)+1)</f>
        <v/>
      </c>
      <c r="B237" s="242" t="str">
        <f>IF(Affected_Source!C259="","",Affected_Source!C259)</f>
        <v/>
      </c>
      <c r="C237" s="245" t="str">
        <f t="shared" si="66"/>
        <v/>
      </c>
      <c r="D237" s="245" t="str">
        <f>IF(COUNTIF(B$2:B237,B237)=1,B237,"")</f>
        <v/>
      </c>
      <c r="E237" s="162" t="str">
        <f>IF(Affected_Source!D259="","",Affected_Source!D259)</f>
        <v/>
      </c>
      <c r="F237" s="162"/>
      <c r="G237" s="162"/>
      <c r="H237" s="162"/>
      <c r="I237" s="162"/>
      <c r="J237" s="162"/>
      <c r="K237" s="162"/>
      <c r="L237" s="162"/>
      <c r="M237" s="162"/>
      <c r="N237" s="162"/>
      <c r="O237" s="162"/>
      <c r="P237" s="162"/>
      <c r="Q237" s="162"/>
      <c r="R237" s="269"/>
      <c r="S237" s="162"/>
      <c r="T237" s="255" t="str">
        <f>+IF(Y237="","",MAX(T$1:T236)+1)</f>
        <v/>
      </c>
      <c r="U237" s="241" t="str">
        <f>IF(Affected_Source!B259="","",Affected_Source!B259)</f>
        <v/>
      </c>
      <c r="V237" s="241" t="str">
        <f>IF(Affected_Source!D259="","",Affected_Source!D259)</f>
        <v/>
      </c>
      <c r="W237" s="241" t="str">
        <f>IF(Affected_Source!E259="","",Affected_Source!E259)</f>
        <v/>
      </c>
      <c r="X237" s="241" t="str">
        <f t="shared" si="67"/>
        <v/>
      </c>
      <c r="Y237" s="244" t="str">
        <f>IF(COUNTIF(X$2:X237,X237)=1,X237,"")</f>
        <v/>
      </c>
      <c r="Z237" s="241" t="str">
        <f t="shared" si="76"/>
        <v xml:space="preserve"> </v>
      </c>
      <c r="AA237" s="255" t="str">
        <f t="shared" si="68"/>
        <v/>
      </c>
      <c r="AB237" s="255" t="str">
        <f t="shared" si="69"/>
        <v/>
      </c>
      <c r="AC237" s="241" t="str">
        <f t="shared" si="77"/>
        <v/>
      </c>
      <c r="AD237" s="248"/>
      <c r="AE237" s="257" t="str">
        <f>+IF(AJ237="","",MAX(AE$1:AE236)+1)</f>
        <v/>
      </c>
      <c r="AF237" s="257" t="str">
        <f>IF(CMS_Inoperative_OoC!B259="","",CMS_Inoperative_OoC!B259)</f>
        <v/>
      </c>
      <c r="AG237" s="257" t="str">
        <f>IF(CMS_Inoperative_OoC!C259="","",CMS_Inoperative_OoC!C259)</f>
        <v/>
      </c>
      <c r="AH237" s="257" t="str">
        <f>IF(CMS_Inoperative_OoC!D259="","",CMS_Inoperative_OoC!D259)</f>
        <v/>
      </c>
      <c r="AI237" s="257" t="str">
        <f t="shared" si="78"/>
        <v/>
      </c>
      <c r="AJ237" s="258" t="str">
        <f>IF(COUNTIF(AI$2:AI237,AI237)=1,AI237,"")</f>
        <v/>
      </c>
      <c r="AK237" s="257" t="str">
        <f t="shared" si="70"/>
        <v/>
      </c>
      <c r="AL237" s="257" t="str">
        <f t="shared" si="71"/>
        <v/>
      </c>
      <c r="AM237" s="257" t="str">
        <f t="shared" si="72"/>
        <v/>
      </c>
      <c r="AN237" s="251" t="str">
        <f t="shared" si="79"/>
        <v/>
      </c>
      <c r="AO237" s="162"/>
      <c r="AP237" s="162"/>
      <c r="AQ237" s="162"/>
      <c r="AR237" s="257" t="str">
        <f>+IF(AW237="","",MAX(AR$1:AR236)+1)</f>
        <v/>
      </c>
      <c r="AS237" s="257" t="str">
        <f>IF(Limit_Deviation_Detail!B259="","",Limit_Deviation_Detail!B259)</f>
        <v/>
      </c>
      <c r="AT237" s="257" t="str">
        <f>IF(Limit_Deviation_Detail!C259="","",Limit_Deviation_Detail!C259)</f>
        <v/>
      </c>
      <c r="AU237" s="252" t="str">
        <f>IF(Limit_Deviation_Detail!F259="","",Limit_Deviation_Detail!F259)</f>
        <v/>
      </c>
      <c r="AV237" s="257" t="str">
        <f t="shared" si="80"/>
        <v/>
      </c>
      <c r="AW237" s="258" t="str">
        <f>IF(COUNTIF(AV$2:AV237,AV237)=1,AV237,"")</f>
        <v/>
      </c>
      <c r="AX237" s="257" t="str">
        <f t="shared" si="73"/>
        <v/>
      </c>
      <c r="AY237" s="257" t="str">
        <f t="shared" si="74"/>
        <v/>
      </c>
      <c r="AZ237" s="257" t="str">
        <f t="shared" si="75"/>
        <v/>
      </c>
      <c r="BA237" s="254" t="str">
        <f t="shared" si="81"/>
        <v/>
      </c>
      <c r="BB237" s="162"/>
      <c r="BC237" s="255" t="str">
        <f>+IF(BI237="","",MAX(BC$1:BC236)+1)</f>
        <v/>
      </c>
      <c r="BD237" s="241" t="str">
        <f>IF(CMS_Identification!B259="","",CMS_Identification!B259)</f>
        <v/>
      </c>
      <c r="BE237" s="241" t="str">
        <f>IF(CMS_Identification!C259="","",CMS_Identification!C259)</f>
        <v/>
      </c>
      <c r="BF237" s="241" t="str">
        <f>IF(CMS_Identification!E259="","",CMS_Identification!E259)</f>
        <v/>
      </c>
      <c r="BG237" s="241" t="str">
        <f>IF(Affected_Source!AL259="","",Affected_Source!AL259)</f>
        <v/>
      </c>
      <c r="BH237" s="241" t="str">
        <f t="shared" si="82"/>
        <v/>
      </c>
      <c r="BI237" s="244" t="str">
        <f>IF(COUNTIF(BH$2:BH237,BH237)=1,BH237,"")</f>
        <v/>
      </c>
      <c r="BJ237" s="241" t="str">
        <f t="shared" si="83"/>
        <v xml:space="preserve">  </v>
      </c>
      <c r="BK237" s="241" t="str">
        <f t="shared" si="84"/>
        <v/>
      </c>
      <c r="BL237" s="241" t="str">
        <f t="shared" si="85"/>
        <v/>
      </c>
      <c r="BM237" s="241" t="str">
        <f t="shared" si="86"/>
        <v/>
      </c>
    </row>
    <row r="238" spans="1:65" ht="16.5" x14ac:dyDescent="0.45">
      <c r="A238" s="259" t="str">
        <f>+IF(D238="","",MAX(A$1:A237)+1)</f>
        <v/>
      </c>
      <c r="B238" s="242" t="str">
        <f>IF(Affected_Source!C260="","",Affected_Source!C260)</f>
        <v/>
      </c>
      <c r="C238" s="260" t="str">
        <f t="shared" si="66"/>
        <v/>
      </c>
      <c r="D238" s="260" t="str">
        <f>IF(COUNTIF(B$2:B238,B238)=1,B238,"")</f>
        <v/>
      </c>
      <c r="E238" s="162" t="str">
        <f>IF(Affected_Source!D260="","",Affected_Source!D260)</f>
        <v/>
      </c>
      <c r="F238" s="162"/>
      <c r="G238" s="162"/>
      <c r="H238" s="162"/>
      <c r="I238" s="162"/>
      <c r="J238" s="162"/>
      <c r="K238" s="162"/>
      <c r="L238" s="162"/>
      <c r="M238" s="162"/>
      <c r="N238" s="162"/>
      <c r="O238" s="162"/>
      <c r="P238" s="162"/>
      <c r="Q238" s="162"/>
      <c r="R238" s="269"/>
      <c r="S238" s="162"/>
      <c r="T238" s="259" t="str">
        <f>+IF(Y238="","",MAX(T$1:T237)+1)</f>
        <v/>
      </c>
      <c r="U238" s="241" t="str">
        <f>IF(Affected_Source!B260="","",Affected_Source!B260)</f>
        <v/>
      </c>
      <c r="V238" s="241" t="str">
        <f>IF(Affected_Source!D260="","",Affected_Source!D260)</f>
        <v/>
      </c>
      <c r="W238" s="241" t="str">
        <f>IF(Affected_Source!E260="","",Affected_Source!E260)</f>
        <v/>
      </c>
      <c r="X238" s="241" t="str">
        <f t="shared" si="67"/>
        <v/>
      </c>
      <c r="Y238" s="244" t="str">
        <f>IF(COUNTIF(X$2:X238,X238)=1,X238,"")</f>
        <v/>
      </c>
      <c r="Z238" s="241" t="str">
        <f t="shared" si="76"/>
        <v xml:space="preserve"> </v>
      </c>
      <c r="AA238" s="259" t="str">
        <f t="shared" si="68"/>
        <v/>
      </c>
      <c r="AB238" s="259" t="str">
        <f t="shared" si="69"/>
        <v/>
      </c>
      <c r="AC238" s="241" t="str">
        <f t="shared" si="77"/>
        <v/>
      </c>
      <c r="AD238" s="248"/>
      <c r="AE238" s="261" t="str">
        <f>+IF(AJ238="","",MAX(AE$1:AE237)+1)</f>
        <v/>
      </c>
      <c r="AF238" s="261" t="str">
        <f>IF(CMS_Inoperative_OoC!B260="","",CMS_Inoperative_OoC!B260)</f>
        <v/>
      </c>
      <c r="AG238" s="261" t="str">
        <f>IF(CMS_Inoperative_OoC!C260="","",CMS_Inoperative_OoC!C260)</f>
        <v/>
      </c>
      <c r="AH238" s="261" t="str">
        <f>IF(CMS_Inoperative_OoC!D260="","",CMS_Inoperative_OoC!D260)</f>
        <v/>
      </c>
      <c r="AI238" s="261" t="str">
        <f t="shared" si="78"/>
        <v/>
      </c>
      <c r="AJ238" s="262" t="str">
        <f>IF(COUNTIF(AI$2:AI238,AI238)=1,AI238,"")</f>
        <v/>
      </c>
      <c r="AK238" s="261" t="str">
        <f t="shared" si="70"/>
        <v/>
      </c>
      <c r="AL238" s="261" t="str">
        <f t="shared" si="71"/>
        <v/>
      </c>
      <c r="AM238" s="261" t="str">
        <f t="shared" si="72"/>
        <v/>
      </c>
      <c r="AN238" s="251" t="str">
        <f t="shared" si="79"/>
        <v/>
      </c>
      <c r="AO238" s="162"/>
      <c r="AP238" s="162"/>
      <c r="AQ238" s="162"/>
      <c r="AR238" s="263" t="str">
        <f>+IF(AW238="","",MAX(AR$1:AR237)+1)</f>
        <v/>
      </c>
      <c r="AS238" s="263" t="str">
        <f>IF(Limit_Deviation_Detail!B260="","",Limit_Deviation_Detail!B260)</f>
        <v/>
      </c>
      <c r="AT238" s="263" t="str">
        <f>IF(Limit_Deviation_Detail!C260="","",Limit_Deviation_Detail!C260)</f>
        <v/>
      </c>
      <c r="AU238" s="252" t="str">
        <f>IF(Limit_Deviation_Detail!F260="","",Limit_Deviation_Detail!F260)</f>
        <v/>
      </c>
      <c r="AV238" s="263" t="str">
        <f t="shared" si="80"/>
        <v/>
      </c>
      <c r="AW238" s="264" t="str">
        <f>IF(COUNTIF(AV$2:AV238,AV238)=1,AV238,"")</f>
        <v/>
      </c>
      <c r="AX238" s="263" t="str">
        <f t="shared" si="73"/>
        <v/>
      </c>
      <c r="AY238" s="263" t="str">
        <f t="shared" si="74"/>
        <v/>
      </c>
      <c r="AZ238" s="263" t="str">
        <f t="shared" si="75"/>
        <v/>
      </c>
      <c r="BA238" s="254" t="str">
        <f t="shared" si="81"/>
        <v/>
      </c>
      <c r="BB238" s="162"/>
      <c r="BC238" s="259" t="str">
        <f>+IF(BI238="","",MAX(BC$1:BC237)+1)</f>
        <v/>
      </c>
      <c r="BD238" s="241" t="str">
        <f>IF(CMS_Identification!B260="","",CMS_Identification!B260)</f>
        <v/>
      </c>
      <c r="BE238" s="241" t="str">
        <f>IF(CMS_Identification!C260="","",CMS_Identification!C260)</f>
        <v/>
      </c>
      <c r="BF238" s="241" t="str">
        <f>IF(CMS_Identification!E260="","",CMS_Identification!E260)</f>
        <v/>
      </c>
      <c r="BG238" s="241" t="str">
        <f>IF(Affected_Source!AL260="","",Affected_Source!AL260)</f>
        <v/>
      </c>
      <c r="BH238" s="241" t="str">
        <f t="shared" si="82"/>
        <v/>
      </c>
      <c r="BI238" s="244" t="str">
        <f>IF(COUNTIF(BH$2:BH238,BH238)=1,BH238,"")</f>
        <v/>
      </c>
      <c r="BJ238" s="241" t="str">
        <f t="shared" si="83"/>
        <v xml:space="preserve">  </v>
      </c>
      <c r="BK238" s="241" t="str">
        <f t="shared" si="84"/>
        <v/>
      </c>
      <c r="BL238" s="241" t="str">
        <f t="shared" si="85"/>
        <v/>
      </c>
      <c r="BM238" s="241" t="str">
        <f t="shared" si="86"/>
        <v/>
      </c>
    </row>
    <row r="239" spans="1:65" ht="16.5" x14ac:dyDescent="0.45">
      <c r="A239" s="255" t="str">
        <f>+IF(D239="","",MAX(A$1:A238)+1)</f>
        <v/>
      </c>
      <c r="B239" s="242" t="str">
        <f>IF(Affected_Source!C261="","",Affected_Source!C261)</f>
        <v/>
      </c>
      <c r="C239" s="245" t="str">
        <f t="shared" si="66"/>
        <v/>
      </c>
      <c r="D239" s="245" t="str">
        <f>IF(COUNTIF(B$2:B239,B239)=1,B239,"")</f>
        <v/>
      </c>
      <c r="E239" s="162" t="str">
        <f>IF(Affected_Source!D261="","",Affected_Source!D261)</f>
        <v/>
      </c>
      <c r="F239" s="162"/>
      <c r="G239" s="162"/>
      <c r="H239" s="162"/>
      <c r="I239" s="162"/>
      <c r="J239" s="162"/>
      <c r="K239" s="162"/>
      <c r="L239" s="162"/>
      <c r="M239" s="162"/>
      <c r="N239" s="162"/>
      <c r="O239" s="162"/>
      <c r="P239" s="162"/>
      <c r="Q239" s="162"/>
      <c r="R239" s="269"/>
      <c r="S239" s="162"/>
      <c r="T239" s="255" t="str">
        <f>+IF(Y239="","",MAX(T$1:T238)+1)</f>
        <v/>
      </c>
      <c r="U239" s="241" t="str">
        <f>IF(Affected_Source!B261="","",Affected_Source!B261)</f>
        <v/>
      </c>
      <c r="V239" s="241" t="str">
        <f>IF(Affected_Source!D261="","",Affected_Source!D261)</f>
        <v/>
      </c>
      <c r="W239" s="241" t="str">
        <f>IF(Affected_Source!E261="","",Affected_Source!E261)</f>
        <v/>
      </c>
      <c r="X239" s="241" t="str">
        <f t="shared" si="67"/>
        <v/>
      </c>
      <c r="Y239" s="244" t="str">
        <f>IF(COUNTIF(X$2:X239,X239)=1,X239,"")</f>
        <v/>
      </c>
      <c r="Z239" s="241" t="str">
        <f t="shared" si="76"/>
        <v xml:space="preserve"> </v>
      </c>
      <c r="AA239" s="255" t="str">
        <f t="shared" si="68"/>
        <v/>
      </c>
      <c r="AB239" s="255" t="str">
        <f t="shared" si="69"/>
        <v/>
      </c>
      <c r="AC239" s="241" t="str">
        <f t="shared" si="77"/>
        <v/>
      </c>
      <c r="AD239" s="248"/>
      <c r="AE239" s="257" t="str">
        <f>+IF(AJ239="","",MAX(AE$1:AE238)+1)</f>
        <v/>
      </c>
      <c r="AF239" s="257" t="str">
        <f>IF(CMS_Inoperative_OoC!B261="","",CMS_Inoperative_OoC!B261)</f>
        <v/>
      </c>
      <c r="AG239" s="257" t="str">
        <f>IF(CMS_Inoperative_OoC!C261="","",CMS_Inoperative_OoC!C261)</f>
        <v/>
      </c>
      <c r="AH239" s="257" t="str">
        <f>IF(CMS_Inoperative_OoC!D261="","",CMS_Inoperative_OoC!D261)</f>
        <v/>
      </c>
      <c r="AI239" s="257" t="str">
        <f t="shared" si="78"/>
        <v/>
      </c>
      <c r="AJ239" s="258" t="str">
        <f>IF(COUNTIF(AI$2:AI239,AI239)=1,AI239,"")</f>
        <v/>
      </c>
      <c r="AK239" s="257" t="str">
        <f t="shared" si="70"/>
        <v/>
      </c>
      <c r="AL239" s="257" t="str">
        <f t="shared" si="71"/>
        <v/>
      </c>
      <c r="AM239" s="257" t="str">
        <f t="shared" si="72"/>
        <v/>
      </c>
      <c r="AN239" s="251" t="str">
        <f t="shared" si="79"/>
        <v/>
      </c>
      <c r="AO239" s="162"/>
      <c r="AP239" s="162"/>
      <c r="AQ239" s="162"/>
      <c r="AR239" s="257" t="str">
        <f>+IF(AW239="","",MAX(AR$1:AR238)+1)</f>
        <v/>
      </c>
      <c r="AS239" s="257" t="str">
        <f>IF(Limit_Deviation_Detail!B261="","",Limit_Deviation_Detail!B261)</f>
        <v/>
      </c>
      <c r="AT239" s="257" t="str">
        <f>IF(Limit_Deviation_Detail!C261="","",Limit_Deviation_Detail!C261)</f>
        <v/>
      </c>
      <c r="AU239" s="252" t="str">
        <f>IF(Limit_Deviation_Detail!F261="","",Limit_Deviation_Detail!F261)</f>
        <v/>
      </c>
      <c r="AV239" s="257" t="str">
        <f t="shared" si="80"/>
        <v/>
      </c>
      <c r="AW239" s="258" t="str">
        <f>IF(COUNTIF(AV$2:AV239,AV239)=1,AV239,"")</f>
        <v/>
      </c>
      <c r="AX239" s="257" t="str">
        <f t="shared" si="73"/>
        <v/>
      </c>
      <c r="AY239" s="257" t="str">
        <f t="shared" si="74"/>
        <v/>
      </c>
      <c r="AZ239" s="257" t="str">
        <f t="shared" si="75"/>
        <v/>
      </c>
      <c r="BA239" s="254" t="str">
        <f t="shared" si="81"/>
        <v/>
      </c>
      <c r="BB239" s="162"/>
      <c r="BC239" s="255" t="str">
        <f>+IF(BI239="","",MAX(BC$1:BC238)+1)</f>
        <v/>
      </c>
      <c r="BD239" s="241" t="str">
        <f>IF(CMS_Identification!B261="","",CMS_Identification!B261)</f>
        <v/>
      </c>
      <c r="BE239" s="241" t="str">
        <f>IF(CMS_Identification!C261="","",CMS_Identification!C261)</f>
        <v/>
      </c>
      <c r="BF239" s="241" t="str">
        <f>IF(CMS_Identification!E261="","",CMS_Identification!E261)</f>
        <v/>
      </c>
      <c r="BG239" s="241" t="str">
        <f>IF(Affected_Source!AL261="","",Affected_Source!AL261)</f>
        <v/>
      </c>
      <c r="BH239" s="241" t="str">
        <f t="shared" si="82"/>
        <v/>
      </c>
      <c r="BI239" s="244" t="str">
        <f>IF(COUNTIF(BH$2:BH239,BH239)=1,BH239,"")</f>
        <v/>
      </c>
      <c r="BJ239" s="241" t="str">
        <f t="shared" si="83"/>
        <v xml:space="preserve">  </v>
      </c>
      <c r="BK239" s="241" t="str">
        <f t="shared" si="84"/>
        <v/>
      </c>
      <c r="BL239" s="241" t="str">
        <f t="shared" si="85"/>
        <v/>
      </c>
      <c r="BM239" s="241" t="str">
        <f t="shared" si="86"/>
        <v/>
      </c>
    </row>
    <row r="240" spans="1:65" ht="16.5" x14ac:dyDescent="0.45">
      <c r="A240" s="259" t="str">
        <f>+IF(D240="","",MAX(A$1:A239)+1)</f>
        <v/>
      </c>
      <c r="B240" s="242" t="str">
        <f>IF(Affected_Source!C262="","",Affected_Source!C262)</f>
        <v/>
      </c>
      <c r="C240" s="260" t="str">
        <f t="shared" si="66"/>
        <v/>
      </c>
      <c r="D240" s="260" t="str">
        <f>IF(COUNTIF(B$2:B240,B240)=1,B240,"")</f>
        <v/>
      </c>
      <c r="E240" s="162" t="str">
        <f>IF(Affected_Source!D262="","",Affected_Source!D262)</f>
        <v/>
      </c>
      <c r="F240" s="162"/>
      <c r="G240" s="162"/>
      <c r="H240" s="162"/>
      <c r="I240" s="162"/>
      <c r="J240" s="162"/>
      <c r="K240" s="162"/>
      <c r="L240" s="162"/>
      <c r="M240" s="162"/>
      <c r="N240" s="162"/>
      <c r="O240" s="162"/>
      <c r="P240" s="162"/>
      <c r="Q240" s="162"/>
      <c r="R240" s="269"/>
      <c r="S240" s="162"/>
      <c r="T240" s="259" t="str">
        <f>+IF(Y240="","",MAX(T$1:T239)+1)</f>
        <v/>
      </c>
      <c r="U240" s="241" t="str">
        <f>IF(Affected_Source!B262="","",Affected_Source!B262)</f>
        <v/>
      </c>
      <c r="V240" s="241" t="str">
        <f>IF(Affected_Source!D262="","",Affected_Source!D262)</f>
        <v/>
      </c>
      <c r="W240" s="241" t="str">
        <f>IF(Affected_Source!E262="","",Affected_Source!E262)</f>
        <v/>
      </c>
      <c r="X240" s="241" t="str">
        <f t="shared" si="67"/>
        <v/>
      </c>
      <c r="Y240" s="244" t="str">
        <f>IF(COUNTIF(X$2:X240,X240)=1,X240,"")</f>
        <v/>
      </c>
      <c r="Z240" s="241" t="str">
        <f t="shared" si="76"/>
        <v xml:space="preserve"> </v>
      </c>
      <c r="AA240" s="259" t="str">
        <f t="shared" si="68"/>
        <v/>
      </c>
      <c r="AB240" s="259" t="str">
        <f t="shared" si="69"/>
        <v/>
      </c>
      <c r="AC240" s="241" t="str">
        <f t="shared" si="77"/>
        <v/>
      </c>
      <c r="AD240" s="248"/>
      <c r="AE240" s="261" t="str">
        <f>+IF(AJ240="","",MAX(AE$1:AE239)+1)</f>
        <v/>
      </c>
      <c r="AF240" s="261" t="str">
        <f>IF(CMS_Inoperative_OoC!B262="","",CMS_Inoperative_OoC!B262)</f>
        <v/>
      </c>
      <c r="AG240" s="261" t="str">
        <f>IF(CMS_Inoperative_OoC!C262="","",CMS_Inoperative_OoC!C262)</f>
        <v/>
      </c>
      <c r="AH240" s="261" t="str">
        <f>IF(CMS_Inoperative_OoC!D262="","",CMS_Inoperative_OoC!D262)</f>
        <v/>
      </c>
      <c r="AI240" s="261" t="str">
        <f t="shared" si="78"/>
        <v/>
      </c>
      <c r="AJ240" s="262" t="str">
        <f>IF(COUNTIF(AI$2:AI240,AI240)=1,AI240,"")</f>
        <v/>
      </c>
      <c r="AK240" s="261" t="str">
        <f t="shared" si="70"/>
        <v/>
      </c>
      <c r="AL240" s="261" t="str">
        <f t="shared" si="71"/>
        <v/>
      </c>
      <c r="AM240" s="261" t="str">
        <f t="shared" si="72"/>
        <v/>
      </c>
      <c r="AN240" s="251" t="str">
        <f t="shared" si="79"/>
        <v/>
      </c>
      <c r="AO240" s="162"/>
      <c r="AP240" s="162"/>
      <c r="AQ240" s="162"/>
      <c r="AR240" s="263" t="str">
        <f>+IF(AW240="","",MAX(AR$1:AR239)+1)</f>
        <v/>
      </c>
      <c r="AS240" s="263" t="str">
        <f>IF(Limit_Deviation_Detail!B262="","",Limit_Deviation_Detail!B262)</f>
        <v/>
      </c>
      <c r="AT240" s="263" t="str">
        <f>IF(Limit_Deviation_Detail!C262="","",Limit_Deviation_Detail!C262)</f>
        <v/>
      </c>
      <c r="AU240" s="252" t="str">
        <f>IF(Limit_Deviation_Detail!F262="","",Limit_Deviation_Detail!F262)</f>
        <v/>
      </c>
      <c r="AV240" s="263" t="str">
        <f t="shared" si="80"/>
        <v/>
      </c>
      <c r="AW240" s="264" t="str">
        <f>IF(COUNTIF(AV$2:AV240,AV240)=1,AV240,"")</f>
        <v/>
      </c>
      <c r="AX240" s="263" t="str">
        <f t="shared" si="73"/>
        <v/>
      </c>
      <c r="AY240" s="263" t="str">
        <f t="shared" si="74"/>
        <v/>
      </c>
      <c r="AZ240" s="263" t="str">
        <f t="shared" si="75"/>
        <v/>
      </c>
      <c r="BA240" s="254" t="str">
        <f t="shared" si="81"/>
        <v/>
      </c>
      <c r="BB240" s="162"/>
      <c r="BC240" s="259" t="str">
        <f>+IF(BI240="","",MAX(BC$1:BC239)+1)</f>
        <v/>
      </c>
      <c r="BD240" s="241" t="str">
        <f>IF(CMS_Identification!B262="","",CMS_Identification!B262)</f>
        <v/>
      </c>
      <c r="BE240" s="241" t="str">
        <f>IF(CMS_Identification!C262="","",CMS_Identification!C262)</f>
        <v/>
      </c>
      <c r="BF240" s="241" t="str">
        <f>IF(CMS_Identification!E262="","",CMS_Identification!E262)</f>
        <v/>
      </c>
      <c r="BG240" s="241" t="str">
        <f>IF(Affected_Source!AL262="","",Affected_Source!AL262)</f>
        <v/>
      </c>
      <c r="BH240" s="241" t="str">
        <f t="shared" si="82"/>
        <v/>
      </c>
      <c r="BI240" s="244" t="str">
        <f>IF(COUNTIF(BH$2:BH240,BH240)=1,BH240,"")</f>
        <v/>
      </c>
      <c r="BJ240" s="241" t="str">
        <f t="shared" si="83"/>
        <v xml:space="preserve">  </v>
      </c>
      <c r="BK240" s="241" t="str">
        <f t="shared" si="84"/>
        <v/>
      </c>
      <c r="BL240" s="241" t="str">
        <f t="shared" si="85"/>
        <v/>
      </c>
      <c r="BM240" s="241" t="str">
        <f t="shared" si="86"/>
        <v/>
      </c>
    </row>
    <row r="241" spans="1:65" ht="16.5" x14ac:dyDescent="0.45">
      <c r="A241" s="255" t="str">
        <f>+IF(D241="","",MAX(A$1:A240)+1)</f>
        <v/>
      </c>
      <c r="B241" s="242" t="str">
        <f>IF(Affected_Source!C263="","",Affected_Source!C263)</f>
        <v/>
      </c>
      <c r="C241" s="245" t="str">
        <f t="shared" si="66"/>
        <v/>
      </c>
      <c r="D241" s="245" t="str">
        <f>IF(COUNTIF(B$2:B241,B241)=1,B241,"")</f>
        <v/>
      </c>
      <c r="E241" s="162" t="str">
        <f>IF(Affected_Source!D263="","",Affected_Source!D263)</f>
        <v/>
      </c>
      <c r="F241" s="162"/>
      <c r="G241" s="162"/>
      <c r="H241" s="162"/>
      <c r="I241" s="162"/>
      <c r="J241" s="162"/>
      <c r="K241" s="162"/>
      <c r="L241" s="162"/>
      <c r="M241" s="162"/>
      <c r="N241" s="162"/>
      <c r="O241" s="162"/>
      <c r="P241" s="162"/>
      <c r="Q241" s="162"/>
      <c r="R241" s="269"/>
      <c r="S241" s="162"/>
      <c r="T241" s="255" t="str">
        <f>+IF(Y241="","",MAX(T$1:T240)+1)</f>
        <v/>
      </c>
      <c r="U241" s="241" t="str">
        <f>IF(Affected_Source!B263="","",Affected_Source!B263)</f>
        <v/>
      </c>
      <c r="V241" s="241" t="str">
        <f>IF(Affected_Source!D263="","",Affected_Source!D263)</f>
        <v/>
      </c>
      <c r="W241" s="241" t="str">
        <f>IF(Affected_Source!E263="","",Affected_Source!E263)</f>
        <v/>
      </c>
      <c r="X241" s="241" t="str">
        <f t="shared" si="67"/>
        <v/>
      </c>
      <c r="Y241" s="244" t="str">
        <f>IF(COUNTIF(X$2:X241,X241)=1,X241,"")</f>
        <v/>
      </c>
      <c r="Z241" s="241" t="str">
        <f t="shared" si="76"/>
        <v xml:space="preserve"> </v>
      </c>
      <c r="AA241" s="255" t="str">
        <f t="shared" si="68"/>
        <v/>
      </c>
      <c r="AB241" s="255" t="str">
        <f t="shared" si="69"/>
        <v/>
      </c>
      <c r="AC241" s="241" t="str">
        <f t="shared" si="77"/>
        <v/>
      </c>
      <c r="AD241" s="248"/>
      <c r="AE241" s="257" t="str">
        <f>+IF(AJ241="","",MAX(AE$1:AE240)+1)</f>
        <v/>
      </c>
      <c r="AF241" s="257" t="str">
        <f>IF(CMS_Inoperative_OoC!B263="","",CMS_Inoperative_OoC!B263)</f>
        <v/>
      </c>
      <c r="AG241" s="257" t="str">
        <f>IF(CMS_Inoperative_OoC!C263="","",CMS_Inoperative_OoC!C263)</f>
        <v/>
      </c>
      <c r="AH241" s="257" t="str">
        <f>IF(CMS_Inoperative_OoC!D263="","",CMS_Inoperative_OoC!D263)</f>
        <v/>
      </c>
      <c r="AI241" s="257" t="str">
        <f t="shared" si="78"/>
        <v/>
      </c>
      <c r="AJ241" s="258" t="str">
        <f>IF(COUNTIF(AI$2:AI241,AI241)=1,AI241,"")</f>
        <v/>
      </c>
      <c r="AK241" s="257" t="str">
        <f t="shared" si="70"/>
        <v/>
      </c>
      <c r="AL241" s="257" t="str">
        <f t="shared" si="71"/>
        <v/>
      </c>
      <c r="AM241" s="257" t="str">
        <f t="shared" si="72"/>
        <v/>
      </c>
      <c r="AN241" s="251" t="str">
        <f t="shared" si="79"/>
        <v/>
      </c>
      <c r="AO241" s="162"/>
      <c r="AP241" s="162"/>
      <c r="AQ241" s="162"/>
      <c r="AR241" s="257" t="str">
        <f>+IF(AW241="","",MAX(AR$1:AR240)+1)</f>
        <v/>
      </c>
      <c r="AS241" s="257" t="str">
        <f>IF(Limit_Deviation_Detail!B263="","",Limit_Deviation_Detail!B263)</f>
        <v/>
      </c>
      <c r="AT241" s="257" t="str">
        <f>IF(Limit_Deviation_Detail!C263="","",Limit_Deviation_Detail!C263)</f>
        <v/>
      </c>
      <c r="AU241" s="252" t="str">
        <f>IF(Limit_Deviation_Detail!F263="","",Limit_Deviation_Detail!F263)</f>
        <v/>
      </c>
      <c r="AV241" s="257" t="str">
        <f t="shared" si="80"/>
        <v/>
      </c>
      <c r="AW241" s="258" t="str">
        <f>IF(COUNTIF(AV$2:AV241,AV241)=1,AV241,"")</f>
        <v/>
      </c>
      <c r="AX241" s="257" t="str">
        <f t="shared" si="73"/>
        <v/>
      </c>
      <c r="AY241" s="257" t="str">
        <f t="shared" si="74"/>
        <v/>
      </c>
      <c r="AZ241" s="257" t="str">
        <f t="shared" si="75"/>
        <v/>
      </c>
      <c r="BA241" s="254" t="str">
        <f t="shared" si="81"/>
        <v/>
      </c>
      <c r="BB241" s="162"/>
      <c r="BC241" s="255" t="str">
        <f>+IF(BI241="","",MAX(BC$1:BC240)+1)</f>
        <v/>
      </c>
      <c r="BD241" s="241" t="str">
        <f>IF(CMS_Identification!B263="","",CMS_Identification!B263)</f>
        <v/>
      </c>
      <c r="BE241" s="241" t="str">
        <f>IF(CMS_Identification!C263="","",CMS_Identification!C263)</f>
        <v/>
      </c>
      <c r="BF241" s="241" t="str">
        <f>IF(CMS_Identification!E263="","",CMS_Identification!E263)</f>
        <v/>
      </c>
      <c r="BG241" s="241" t="str">
        <f>IF(Affected_Source!AL263="","",Affected_Source!AL263)</f>
        <v/>
      </c>
      <c r="BH241" s="241" t="str">
        <f t="shared" si="82"/>
        <v/>
      </c>
      <c r="BI241" s="244" t="str">
        <f>IF(COUNTIF(BH$2:BH241,BH241)=1,BH241,"")</f>
        <v/>
      </c>
      <c r="BJ241" s="241" t="str">
        <f t="shared" si="83"/>
        <v xml:space="preserve">  </v>
      </c>
      <c r="BK241" s="241" t="str">
        <f t="shared" si="84"/>
        <v/>
      </c>
      <c r="BL241" s="241" t="str">
        <f t="shared" si="85"/>
        <v/>
      </c>
      <c r="BM241" s="241" t="str">
        <f t="shared" si="86"/>
        <v/>
      </c>
    </row>
    <row r="242" spans="1:65" ht="16.5" x14ac:dyDescent="0.45">
      <c r="A242" s="259" t="str">
        <f>+IF(D242="","",MAX(A$1:A241)+1)</f>
        <v/>
      </c>
      <c r="B242" s="242" t="str">
        <f>IF(Affected_Source!C264="","",Affected_Source!C264)</f>
        <v/>
      </c>
      <c r="C242" s="260" t="str">
        <f t="shared" si="66"/>
        <v/>
      </c>
      <c r="D242" s="260" t="str">
        <f>IF(COUNTIF(B$2:B242,B242)=1,B242,"")</f>
        <v/>
      </c>
      <c r="E242" s="162" t="str">
        <f>IF(Affected_Source!D264="","",Affected_Source!D264)</f>
        <v/>
      </c>
      <c r="F242" s="162"/>
      <c r="G242" s="162"/>
      <c r="H242" s="162"/>
      <c r="I242" s="162"/>
      <c r="J242" s="162"/>
      <c r="K242" s="162"/>
      <c r="L242" s="162"/>
      <c r="M242" s="162"/>
      <c r="N242" s="162"/>
      <c r="O242" s="162"/>
      <c r="P242" s="162"/>
      <c r="Q242" s="162"/>
      <c r="R242" s="269"/>
      <c r="S242" s="162"/>
      <c r="T242" s="259" t="str">
        <f>+IF(Y242="","",MAX(T$1:T241)+1)</f>
        <v/>
      </c>
      <c r="U242" s="241" t="str">
        <f>IF(Affected_Source!B264="","",Affected_Source!B264)</f>
        <v/>
      </c>
      <c r="V242" s="241" t="str">
        <f>IF(Affected_Source!D264="","",Affected_Source!D264)</f>
        <v/>
      </c>
      <c r="W242" s="241" t="str">
        <f>IF(Affected_Source!E264="","",Affected_Source!E264)</f>
        <v/>
      </c>
      <c r="X242" s="241" t="str">
        <f t="shared" si="67"/>
        <v/>
      </c>
      <c r="Y242" s="244" t="str">
        <f>IF(COUNTIF(X$2:X242,X242)=1,X242,"")</f>
        <v/>
      </c>
      <c r="Z242" s="241" t="str">
        <f t="shared" si="76"/>
        <v xml:space="preserve"> </v>
      </c>
      <c r="AA242" s="259" t="str">
        <f t="shared" si="68"/>
        <v/>
      </c>
      <c r="AB242" s="259" t="str">
        <f t="shared" si="69"/>
        <v/>
      </c>
      <c r="AC242" s="241" t="str">
        <f t="shared" si="77"/>
        <v/>
      </c>
      <c r="AD242" s="248"/>
      <c r="AE242" s="261" t="str">
        <f>+IF(AJ242="","",MAX(AE$1:AE241)+1)</f>
        <v/>
      </c>
      <c r="AF242" s="261" t="str">
        <f>IF(CMS_Inoperative_OoC!B264="","",CMS_Inoperative_OoC!B264)</f>
        <v/>
      </c>
      <c r="AG242" s="261" t="str">
        <f>IF(CMS_Inoperative_OoC!C264="","",CMS_Inoperative_OoC!C264)</f>
        <v/>
      </c>
      <c r="AH242" s="261" t="str">
        <f>IF(CMS_Inoperative_OoC!D264="","",CMS_Inoperative_OoC!D264)</f>
        <v/>
      </c>
      <c r="AI242" s="261" t="str">
        <f t="shared" si="78"/>
        <v/>
      </c>
      <c r="AJ242" s="262" t="str">
        <f>IF(COUNTIF(AI$2:AI242,AI242)=1,AI242,"")</f>
        <v/>
      </c>
      <c r="AK242" s="261" t="str">
        <f t="shared" si="70"/>
        <v/>
      </c>
      <c r="AL242" s="261" t="str">
        <f t="shared" si="71"/>
        <v/>
      </c>
      <c r="AM242" s="261" t="str">
        <f t="shared" si="72"/>
        <v/>
      </c>
      <c r="AN242" s="251" t="str">
        <f t="shared" si="79"/>
        <v/>
      </c>
      <c r="AO242" s="162"/>
      <c r="AP242" s="162"/>
      <c r="AQ242" s="162"/>
      <c r="AR242" s="263" t="str">
        <f>+IF(AW242="","",MAX(AR$1:AR241)+1)</f>
        <v/>
      </c>
      <c r="AS242" s="263" t="str">
        <f>IF(Limit_Deviation_Detail!B264="","",Limit_Deviation_Detail!B264)</f>
        <v/>
      </c>
      <c r="AT242" s="263" t="str">
        <f>IF(Limit_Deviation_Detail!C264="","",Limit_Deviation_Detail!C264)</f>
        <v/>
      </c>
      <c r="AU242" s="252" t="str">
        <f>IF(Limit_Deviation_Detail!F264="","",Limit_Deviation_Detail!F264)</f>
        <v/>
      </c>
      <c r="AV242" s="263" t="str">
        <f t="shared" si="80"/>
        <v/>
      </c>
      <c r="AW242" s="264" t="str">
        <f>IF(COUNTIF(AV$2:AV242,AV242)=1,AV242,"")</f>
        <v/>
      </c>
      <c r="AX242" s="263" t="str">
        <f t="shared" si="73"/>
        <v/>
      </c>
      <c r="AY242" s="263" t="str">
        <f t="shared" si="74"/>
        <v/>
      </c>
      <c r="AZ242" s="263" t="str">
        <f t="shared" si="75"/>
        <v/>
      </c>
      <c r="BA242" s="254" t="str">
        <f t="shared" si="81"/>
        <v/>
      </c>
      <c r="BB242" s="162"/>
      <c r="BC242" s="259" t="str">
        <f>+IF(BI242="","",MAX(BC$1:BC241)+1)</f>
        <v/>
      </c>
      <c r="BD242" s="241" t="str">
        <f>IF(CMS_Identification!B264="","",CMS_Identification!B264)</f>
        <v/>
      </c>
      <c r="BE242" s="241" t="str">
        <f>IF(CMS_Identification!C264="","",CMS_Identification!C264)</f>
        <v/>
      </c>
      <c r="BF242" s="241" t="str">
        <f>IF(CMS_Identification!E264="","",CMS_Identification!E264)</f>
        <v/>
      </c>
      <c r="BG242" s="241" t="str">
        <f>IF(Affected_Source!AL264="","",Affected_Source!AL264)</f>
        <v/>
      </c>
      <c r="BH242" s="241" t="str">
        <f t="shared" si="82"/>
        <v/>
      </c>
      <c r="BI242" s="244" t="str">
        <f>IF(COUNTIF(BH$2:BH242,BH242)=1,BH242,"")</f>
        <v/>
      </c>
      <c r="BJ242" s="241" t="str">
        <f t="shared" si="83"/>
        <v xml:space="preserve">  </v>
      </c>
      <c r="BK242" s="241" t="str">
        <f t="shared" si="84"/>
        <v/>
      </c>
      <c r="BL242" s="241" t="str">
        <f t="shared" si="85"/>
        <v/>
      </c>
      <c r="BM242" s="241" t="str">
        <f t="shared" si="86"/>
        <v/>
      </c>
    </row>
    <row r="243" spans="1:65" ht="16.5" x14ac:dyDescent="0.45">
      <c r="A243" s="255" t="str">
        <f>+IF(D243="","",MAX(A$1:A242)+1)</f>
        <v/>
      </c>
      <c r="B243" s="242" t="str">
        <f>IF(Affected_Source!C265="","",Affected_Source!C265)</f>
        <v/>
      </c>
      <c r="C243" s="245" t="str">
        <f t="shared" si="66"/>
        <v/>
      </c>
      <c r="D243" s="245" t="str">
        <f>IF(COUNTIF(B$2:B243,B243)=1,B243,"")</f>
        <v/>
      </c>
      <c r="E243" s="162" t="str">
        <f>IF(Affected_Source!D265="","",Affected_Source!D265)</f>
        <v/>
      </c>
      <c r="F243" s="162"/>
      <c r="G243" s="162"/>
      <c r="H243" s="162"/>
      <c r="I243" s="162"/>
      <c r="J243" s="162"/>
      <c r="K243" s="162"/>
      <c r="L243" s="162"/>
      <c r="M243" s="162"/>
      <c r="N243" s="162"/>
      <c r="O243" s="162"/>
      <c r="P243" s="162"/>
      <c r="Q243" s="162"/>
      <c r="R243" s="269"/>
      <c r="S243" s="162"/>
      <c r="T243" s="255" t="str">
        <f>+IF(Y243="","",MAX(T$1:T242)+1)</f>
        <v/>
      </c>
      <c r="U243" s="241" t="str">
        <f>IF(Affected_Source!B265="","",Affected_Source!B265)</f>
        <v/>
      </c>
      <c r="V243" s="241" t="str">
        <f>IF(Affected_Source!D265="","",Affected_Source!D265)</f>
        <v/>
      </c>
      <c r="W243" s="241" t="str">
        <f>IF(Affected_Source!E265="","",Affected_Source!E265)</f>
        <v/>
      </c>
      <c r="X243" s="241" t="str">
        <f t="shared" si="67"/>
        <v/>
      </c>
      <c r="Y243" s="244" t="str">
        <f>IF(COUNTIF(X$2:X243,X243)=1,X243,"")</f>
        <v/>
      </c>
      <c r="Z243" s="241" t="str">
        <f t="shared" si="76"/>
        <v xml:space="preserve"> </v>
      </c>
      <c r="AA243" s="255" t="str">
        <f t="shared" si="68"/>
        <v/>
      </c>
      <c r="AB243" s="255" t="str">
        <f t="shared" si="69"/>
        <v/>
      </c>
      <c r="AC243" s="241" t="str">
        <f t="shared" si="77"/>
        <v/>
      </c>
      <c r="AD243" s="248"/>
      <c r="AE243" s="257" t="str">
        <f>+IF(AJ243="","",MAX(AE$1:AE242)+1)</f>
        <v/>
      </c>
      <c r="AF243" s="257" t="str">
        <f>IF(CMS_Inoperative_OoC!B265="","",CMS_Inoperative_OoC!B265)</f>
        <v/>
      </c>
      <c r="AG243" s="257" t="str">
        <f>IF(CMS_Inoperative_OoC!C265="","",CMS_Inoperative_OoC!C265)</f>
        <v/>
      </c>
      <c r="AH243" s="257" t="str">
        <f>IF(CMS_Inoperative_OoC!D265="","",CMS_Inoperative_OoC!D265)</f>
        <v/>
      </c>
      <c r="AI243" s="257" t="str">
        <f t="shared" si="78"/>
        <v/>
      </c>
      <c r="AJ243" s="258" t="str">
        <f>IF(COUNTIF(AI$2:AI243,AI243)=1,AI243,"")</f>
        <v/>
      </c>
      <c r="AK243" s="257" t="str">
        <f t="shared" si="70"/>
        <v/>
      </c>
      <c r="AL243" s="257" t="str">
        <f t="shared" si="71"/>
        <v/>
      </c>
      <c r="AM243" s="257" t="str">
        <f t="shared" si="72"/>
        <v/>
      </c>
      <c r="AN243" s="251" t="str">
        <f t="shared" si="79"/>
        <v/>
      </c>
      <c r="AO243" s="162"/>
      <c r="AP243" s="162"/>
      <c r="AQ243" s="162"/>
      <c r="AR243" s="257" t="str">
        <f>+IF(AW243="","",MAX(AR$1:AR242)+1)</f>
        <v/>
      </c>
      <c r="AS243" s="257" t="str">
        <f>IF(Limit_Deviation_Detail!B265="","",Limit_Deviation_Detail!B265)</f>
        <v/>
      </c>
      <c r="AT243" s="257" t="str">
        <f>IF(Limit_Deviation_Detail!C265="","",Limit_Deviation_Detail!C265)</f>
        <v/>
      </c>
      <c r="AU243" s="252" t="str">
        <f>IF(Limit_Deviation_Detail!F265="","",Limit_Deviation_Detail!F265)</f>
        <v/>
      </c>
      <c r="AV243" s="257" t="str">
        <f t="shared" si="80"/>
        <v/>
      </c>
      <c r="AW243" s="258" t="str">
        <f>IF(COUNTIF(AV$2:AV243,AV243)=1,AV243,"")</f>
        <v/>
      </c>
      <c r="AX243" s="257" t="str">
        <f t="shared" si="73"/>
        <v/>
      </c>
      <c r="AY243" s="257" t="str">
        <f t="shared" si="74"/>
        <v/>
      </c>
      <c r="AZ243" s="257" t="str">
        <f t="shared" si="75"/>
        <v/>
      </c>
      <c r="BA243" s="254" t="str">
        <f t="shared" si="81"/>
        <v/>
      </c>
      <c r="BB243" s="162"/>
      <c r="BC243" s="255" t="str">
        <f>+IF(BI243="","",MAX(BC$1:BC242)+1)</f>
        <v/>
      </c>
      <c r="BD243" s="241" t="str">
        <f>IF(CMS_Identification!B265="","",CMS_Identification!B265)</f>
        <v/>
      </c>
      <c r="BE243" s="241" t="str">
        <f>IF(CMS_Identification!C265="","",CMS_Identification!C265)</f>
        <v/>
      </c>
      <c r="BF243" s="241" t="str">
        <f>IF(CMS_Identification!E265="","",CMS_Identification!E265)</f>
        <v/>
      </c>
      <c r="BG243" s="241" t="str">
        <f>IF(Affected_Source!AL265="","",Affected_Source!AL265)</f>
        <v/>
      </c>
      <c r="BH243" s="241" t="str">
        <f t="shared" si="82"/>
        <v/>
      </c>
      <c r="BI243" s="244" t="str">
        <f>IF(COUNTIF(BH$2:BH243,BH243)=1,BH243,"")</f>
        <v/>
      </c>
      <c r="BJ243" s="241" t="str">
        <f t="shared" si="83"/>
        <v xml:space="preserve">  </v>
      </c>
      <c r="BK243" s="241" t="str">
        <f t="shared" si="84"/>
        <v/>
      </c>
      <c r="BL243" s="241" t="str">
        <f t="shared" si="85"/>
        <v/>
      </c>
      <c r="BM243" s="241" t="str">
        <f t="shared" si="86"/>
        <v/>
      </c>
    </row>
    <row r="244" spans="1:65" ht="16.5" x14ac:dyDescent="0.45">
      <c r="A244" s="259" t="str">
        <f>+IF(D244="","",MAX(A$1:A243)+1)</f>
        <v/>
      </c>
      <c r="B244" s="242" t="str">
        <f>IF(Affected_Source!C266="","",Affected_Source!C266)</f>
        <v/>
      </c>
      <c r="C244" s="260" t="str">
        <f t="shared" si="66"/>
        <v/>
      </c>
      <c r="D244" s="260" t="str">
        <f>IF(COUNTIF(B$2:B244,B244)=1,B244,"")</f>
        <v/>
      </c>
      <c r="E244" s="162" t="str">
        <f>IF(Affected_Source!D266="","",Affected_Source!D266)</f>
        <v/>
      </c>
      <c r="F244" s="162"/>
      <c r="G244" s="162"/>
      <c r="H244" s="162"/>
      <c r="I244" s="162"/>
      <c r="J244" s="162"/>
      <c r="K244" s="162"/>
      <c r="L244" s="162"/>
      <c r="M244" s="162"/>
      <c r="N244" s="162"/>
      <c r="O244" s="162"/>
      <c r="P244" s="162"/>
      <c r="Q244" s="162"/>
      <c r="R244" s="269"/>
      <c r="S244" s="162"/>
      <c r="T244" s="259" t="str">
        <f>+IF(Y244="","",MAX(T$1:T243)+1)</f>
        <v/>
      </c>
      <c r="U244" s="241" t="str">
        <f>IF(Affected_Source!B266="","",Affected_Source!B266)</f>
        <v/>
      </c>
      <c r="V244" s="241" t="str">
        <f>IF(Affected_Source!D266="","",Affected_Source!D266)</f>
        <v/>
      </c>
      <c r="W244" s="241" t="str">
        <f>IF(Affected_Source!E266="","",Affected_Source!E266)</f>
        <v/>
      </c>
      <c r="X244" s="241" t="str">
        <f t="shared" si="67"/>
        <v/>
      </c>
      <c r="Y244" s="244" t="str">
        <f>IF(COUNTIF(X$2:X244,X244)=1,X244,"")</f>
        <v/>
      </c>
      <c r="Z244" s="241" t="str">
        <f t="shared" si="76"/>
        <v xml:space="preserve"> </v>
      </c>
      <c r="AA244" s="259" t="str">
        <f t="shared" si="68"/>
        <v/>
      </c>
      <c r="AB244" s="259" t="str">
        <f t="shared" si="69"/>
        <v/>
      </c>
      <c r="AC244" s="241" t="str">
        <f t="shared" si="77"/>
        <v/>
      </c>
      <c r="AD244" s="248"/>
      <c r="AE244" s="261" t="str">
        <f>+IF(AJ244="","",MAX(AE$1:AE243)+1)</f>
        <v/>
      </c>
      <c r="AF244" s="261" t="str">
        <f>IF(CMS_Inoperative_OoC!B266="","",CMS_Inoperative_OoC!B266)</f>
        <v/>
      </c>
      <c r="AG244" s="261" t="str">
        <f>IF(CMS_Inoperative_OoC!C266="","",CMS_Inoperative_OoC!C266)</f>
        <v/>
      </c>
      <c r="AH244" s="261" t="str">
        <f>IF(CMS_Inoperative_OoC!D266="","",CMS_Inoperative_OoC!D266)</f>
        <v/>
      </c>
      <c r="AI244" s="261" t="str">
        <f t="shared" si="78"/>
        <v/>
      </c>
      <c r="AJ244" s="262" t="str">
        <f>IF(COUNTIF(AI$2:AI244,AI244)=1,AI244,"")</f>
        <v/>
      </c>
      <c r="AK244" s="261" t="str">
        <f t="shared" si="70"/>
        <v/>
      </c>
      <c r="AL244" s="261" t="str">
        <f t="shared" si="71"/>
        <v/>
      </c>
      <c r="AM244" s="261" t="str">
        <f t="shared" si="72"/>
        <v/>
      </c>
      <c r="AN244" s="251" t="str">
        <f t="shared" si="79"/>
        <v/>
      </c>
      <c r="AO244" s="162"/>
      <c r="AP244" s="162"/>
      <c r="AQ244" s="162"/>
      <c r="AR244" s="263" t="str">
        <f>+IF(AW244="","",MAX(AR$1:AR243)+1)</f>
        <v/>
      </c>
      <c r="AS244" s="263" t="str">
        <f>IF(Limit_Deviation_Detail!B266="","",Limit_Deviation_Detail!B266)</f>
        <v/>
      </c>
      <c r="AT244" s="263" t="str">
        <f>IF(Limit_Deviation_Detail!C266="","",Limit_Deviation_Detail!C266)</f>
        <v/>
      </c>
      <c r="AU244" s="252" t="str">
        <f>IF(Limit_Deviation_Detail!F266="","",Limit_Deviation_Detail!F266)</f>
        <v/>
      </c>
      <c r="AV244" s="263" t="str">
        <f t="shared" si="80"/>
        <v/>
      </c>
      <c r="AW244" s="264" t="str">
        <f>IF(COUNTIF(AV$2:AV244,AV244)=1,AV244,"")</f>
        <v/>
      </c>
      <c r="AX244" s="263" t="str">
        <f t="shared" si="73"/>
        <v/>
      </c>
      <c r="AY244" s="263" t="str">
        <f t="shared" si="74"/>
        <v/>
      </c>
      <c r="AZ244" s="263" t="str">
        <f t="shared" si="75"/>
        <v/>
      </c>
      <c r="BA244" s="254" t="str">
        <f t="shared" si="81"/>
        <v/>
      </c>
      <c r="BB244" s="162"/>
      <c r="BC244" s="259" t="str">
        <f>+IF(BI244="","",MAX(BC$1:BC243)+1)</f>
        <v/>
      </c>
      <c r="BD244" s="241" t="str">
        <f>IF(CMS_Identification!B266="","",CMS_Identification!B266)</f>
        <v/>
      </c>
      <c r="BE244" s="241" t="str">
        <f>IF(CMS_Identification!C266="","",CMS_Identification!C266)</f>
        <v/>
      </c>
      <c r="BF244" s="241" t="str">
        <f>IF(CMS_Identification!E266="","",CMS_Identification!E266)</f>
        <v/>
      </c>
      <c r="BG244" s="241" t="str">
        <f>IF(Affected_Source!AL266="","",Affected_Source!AL266)</f>
        <v/>
      </c>
      <c r="BH244" s="241" t="str">
        <f t="shared" si="82"/>
        <v/>
      </c>
      <c r="BI244" s="244" t="str">
        <f>IF(COUNTIF(BH$2:BH244,BH244)=1,BH244,"")</f>
        <v/>
      </c>
      <c r="BJ244" s="241" t="str">
        <f t="shared" si="83"/>
        <v xml:space="preserve">  </v>
      </c>
      <c r="BK244" s="241" t="str">
        <f t="shared" si="84"/>
        <v/>
      </c>
      <c r="BL244" s="241" t="str">
        <f t="shared" si="85"/>
        <v/>
      </c>
      <c r="BM244" s="241" t="str">
        <f t="shared" si="86"/>
        <v/>
      </c>
    </row>
    <row r="245" spans="1:65" ht="16.5" x14ac:dyDescent="0.45">
      <c r="A245" s="255" t="str">
        <f>+IF(D245="","",MAX(A$1:A244)+1)</f>
        <v/>
      </c>
      <c r="B245" s="242" t="str">
        <f>IF(Affected_Source!C267="","",Affected_Source!C267)</f>
        <v/>
      </c>
      <c r="C245" s="245" t="str">
        <f t="shared" si="66"/>
        <v/>
      </c>
      <c r="D245" s="245" t="str">
        <f>IF(COUNTIF(B$2:B245,B245)=1,B245,"")</f>
        <v/>
      </c>
      <c r="E245" s="162" t="str">
        <f>IF(Affected_Source!D267="","",Affected_Source!D267)</f>
        <v/>
      </c>
      <c r="F245" s="162"/>
      <c r="G245" s="162"/>
      <c r="H245" s="162"/>
      <c r="I245" s="162"/>
      <c r="J245" s="162"/>
      <c r="K245" s="162"/>
      <c r="L245" s="162"/>
      <c r="M245" s="162"/>
      <c r="N245" s="162"/>
      <c r="O245" s="162"/>
      <c r="P245" s="162"/>
      <c r="Q245" s="162"/>
      <c r="R245" s="269"/>
      <c r="S245" s="162"/>
      <c r="T245" s="255" t="str">
        <f>+IF(Y245="","",MAX(T$1:T244)+1)</f>
        <v/>
      </c>
      <c r="U245" s="241" t="str">
        <f>IF(Affected_Source!B267="","",Affected_Source!B267)</f>
        <v/>
      </c>
      <c r="V245" s="241" t="str">
        <f>IF(Affected_Source!D267="","",Affected_Source!D267)</f>
        <v/>
      </c>
      <c r="W245" s="241" t="str">
        <f>IF(Affected_Source!E267="","",Affected_Source!E267)</f>
        <v/>
      </c>
      <c r="X245" s="241" t="str">
        <f t="shared" si="67"/>
        <v/>
      </c>
      <c r="Y245" s="244" t="str">
        <f>IF(COUNTIF(X$2:X245,X245)=1,X245,"")</f>
        <v/>
      </c>
      <c r="Z245" s="241" t="str">
        <f t="shared" si="76"/>
        <v xml:space="preserve"> </v>
      </c>
      <c r="AA245" s="255" t="str">
        <f t="shared" si="68"/>
        <v/>
      </c>
      <c r="AB245" s="255" t="str">
        <f t="shared" si="69"/>
        <v/>
      </c>
      <c r="AC245" s="241" t="str">
        <f t="shared" si="77"/>
        <v/>
      </c>
      <c r="AD245" s="248"/>
      <c r="AE245" s="257" t="str">
        <f>+IF(AJ245="","",MAX(AE$1:AE244)+1)</f>
        <v/>
      </c>
      <c r="AF245" s="257" t="str">
        <f>IF(CMS_Inoperative_OoC!B267="","",CMS_Inoperative_OoC!B267)</f>
        <v/>
      </c>
      <c r="AG245" s="257" t="str">
        <f>IF(CMS_Inoperative_OoC!C267="","",CMS_Inoperative_OoC!C267)</f>
        <v/>
      </c>
      <c r="AH245" s="257" t="str">
        <f>IF(CMS_Inoperative_OoC!D267="","",CMS_Inoperative_OoC!D267)</f>
        <v/>
      </c>
      <c r="AI245" s="257" t="str">
        <f t="shared" si="78"/>
        <v/>
      </c>
      <c r="AJ245" s="258" t="str">
        <f>IF(COUNTIF(AI$2:AI245,AI245)=1,AI245,"")</f>
        <v/>
      </c>
      <c r="AK245" s="257" t="str">
        <f t="shared" si="70"/>
        <v/>
      </c>
      <c r="AL245" s="257" t="str">
        <f t="shared" si="71"/>
        <v/>
      </c>
      <c r="AM245" s="257" t="str">
        <f t="shared" si="72"/>
        <v/>
      </c>
      <c r="AN245" s="251" t="str">
        <f t="shared" si="79"/>
        <v/>
      </c>
      <c r="AO245" s="162"/>
      <c r="AP245" s="162"/>
      <c r="AQ245" s="162"/>
      <c r="AR245" s="257" t="str">
        <f>+IF(AW245="","",MAX(AR$1:AR244)+1)</f>
        <v/>
      </c>
      <c r="AS245" s="257" t="str">
        <f>IF(Limit_Deviation_Detail!B267="","",Limit_Deviation_Detail!B267)</f>
        <v/>
      </c>
      <c r="AT245" s="257" t="str">
        <f>IF(Limit_Deviation_Detail!C267="","",Limit_Deviation_Detail!C267)</f>
        <v/>
      </c>
      <c r="AU245" s="252" t="str">
        <f>IF(Limit_Deviation_Detail!F267="","",Limit_Deviation_Detail!F267)</f>
        <v/>
      </c>
      <c r="AV245" s="257" t="str">
        <f t="shared" si="80"/>
        <v/>
      </c>
      <c r="AW245" s="258" t="str">
        <f>IF(COUNTIF(AV$2:AV245,AV245)=1,AV245,"")</f>
        <v/>
      </c>
      <c r="AX245" s="257" t="str">
        <f t="shared" si="73"/>
        <v/>
      </c>
      <c r="AY245" s="257" t="str">
        <f t="shared" si="74"/>
        <v/>
      </c>
      <c r="AZ245" s="257" t="str">
        <f t="shared" si="75"/>
        <v/>
      </c>
      <c r="BA245" s="254" t="str">
        <f t="shared" si="81"/>
        <v/>
      </c>
      <c r="BB245" s="162"/>
      <c r="BC245" s="255" t="str">
        <f>+IF(BI245="","",MAX(BC$1:BC244)+1)</f>
        <v/>
      </c>
      <c r="BD245" s="241" t="str">
        <f>IF(CMS_Identification!B267="","",CMS_Identification!B267)</f>
        <v/>
      </c>
      <c r="BE245" s="241" t="str">
        <f>IF(CMS_Identification!C267="","",CMS_Identification!C267)</f>
        <v/>
      </c>
      <c r="BF245" s="241" t="str">
        <f>IF(CMS_Identification!E267="","",CMS_Identification!E267)</f>
        <v/>
      </c>
      <c r="BG245" s="241" t="str">
        <f>IF(Affected_Source!AL267="","",Affected_Source!AL267)</f>
        <v/>
      </c>
      <c r="BH245" s="241" t="str">
        <f t="shared" si="82"/>
        <v/>
      </c>
      <c r="BI245" s="244" t="str">
        <f>IF(COUNTIF(BH$2:BH245,BH245)=1,BH245,"")</f>
        <v/>
      </c>
      <c r="BJ245" s="241" t="str">
        <f t="shared" si="83"/>
        <v xml:space="preserve">  </v>
      </c>
      <c r="BK245" s="241" t="str">
        <f t="shared" si="84"/>
        <v/>
      </c>
      <c r="BL245" s="241" t="str">
        <f t="shared" si="85"/>
        <v/>
      </c>
      <c r="BM245" s="241" t="str">
        <f t="shared" si="86"/>
        <v/>
      </c>
    </row>
    <row r="246" spans="1:65" ht="16.5" x14ac:dyDescent="0.45">
      <c r="A246" s="259" t="str">
        <f>+IF(D246="","",MAX(A$1:A245)+1)</f>
        <v/>
      </c>
      <c r="B246" s="242" t="str">
        <f>IF(Affected_Source!C268="","",Affected_Source!C268)</f>
        <v/>
      </c>
      <c r="C246" s="260" t="str">
        <f t="shared" si="66"/>
        <v/>
      </c>
      <c r="D246" s="260" t="str">
        <f>IF(COUNTIF(B$2:B246,B246)=1,B246,"")</f>
        <v/>
      </c>
      <c r="E246" s="162" t="str">
        <f>IF(Affected_Source!D268="","",Affected_Source!D268)</f>
        <v/>
      </c>
      <c r="F246" s="162"/>
      <c r="G246" s="162"/>
      <c r="H246" s="162"/>
      <c r="I246" s="162"/>
      <c r="J246" s="162"/>
      <c r="K246" s="162"/>
      <c r="L246" s="162"/>
      <c r="M246" s="162"/>
      <c r="N246" s="162"/>
      <c r="O246" s="162"/>
      <c r="P246" s="162"/>
      <c r="Q246" s="162"/>
      <c r="R246" s="269"/>
      <c r="S246" s="162"/>
      <c r="T246" s="259" t="str">
        <f>+IF(Y246="","",MAX(T$1:T245)+1)</f>
        <v/>
      </c>
      <c r="U246" s="241" t="str">
        <f>IF(Affected_Source!B268="","",Affected_Source!B268)</f>
        <v/>
      </c>
      <c r="V246" s="241" t="str">
        <f>IF(Affected_Source!D268="","",Affected_Source!D268)</f>
        <v/>
      </c>
      <c r="W246" s="241" t="str">
        <f>IF(Affected_Source!E268="","",Affected_Source!E268)</f>
        <v/>
      </c>
      <c r="X246" s="241" t="str">
        <f t="shared" si="67"/>
        <v/>
      </c>
      <c r="Y246" s="244" t="str">
        <f>IF(COUNTIF(X$2:X246,X246)=1,X246,"")</f>
        <v/>
      </c>
      <c r="Z246" s="241" t="str">
        <f t="shared" si="76"/>
        <v xml:space="preserve"> </v>
      </c>
      <c r="AA246" s="259" t="str">
        <f t="shared" si="68"/>
        <v/>
      </c>
      <c r="AB246" s="259" t="str">
        <f t="shared" si="69"/>
        <v/>
      </c>
      <c r="AC246" s="241" t="str">
        <f t="shared" si="77"/>
        <v/>
      </c>
      <c r="AD246" s="248"/>
      <c r="AE246" s="261" t="str">
        <f>+IF(AJ246="","",MAX(AE$1:AE245)+1)</f>
        <v/>
      </c>
      <c r="AF246" s="261" t="str">
        <f>IF(CMS_Inoperative_OoC!B268="","",CMS_Inoperative_OoC!B268)</f>
        <v/>
      </c>
      <c r="AG246" s="261" t="str">
        <f>IF(CMS_Inoperative_OoC!C268="","",CMS_Inoperative_OoC!C268)</f>
        <v/>
      </c>
      <c r="AH246" s="261" t="str">
        <f>IF(CMS_Inoperative_OoC!D268="","",CMS_Inoperative_OoC!D268)</f>
        <v/>
      </c>
      <c r="AI246" s="261" t="str">
        <f t="shared" si="78"/>
        <v/>
      </c>
      <c r="AJ246" s="262" t="str">
        <f>IF(COUNTIF(AI$2:AI246,AI246)=1,AI246,"")</f>
        <v/>
      </c>
      <c r="AK246" s="261" t="str">
        <f t="shared" si="70"/>
        <v/>
      </c>
      <c r="AL246" s="261" t="str">
        <f t="shared" si="71"/>
        <v/>
      </c>
      <c r="AM246" s="261" t="str">
        <f t="shared" si="72"/>
        <v/>
      </c>
      <c r="AN246" s="251" t="str">
        <f t="shared" si="79"/>
        <v/>
      </c>
      <c r="AO246" s="162"/>
      <c r="AP246" s="162"/>
      <c r="AQ246" s="162"/>
      <c r="AR246" s="263" t="str">
        <f>+IF(AW246="","",MAX(AR$1:AR245)+1)</f>
        <v/>
      </c>
      <c r="AS246" s="263" t="str">
        <f>IF(Limit_Deviation_Detail!B268="","",Limit_Deviation_Detail!B268)</f>
        <v/>
      </c>
      <c r="AT246" s="263" t="str">
        <f>IF(Limit_Deviation_Detail!C268="","",Limit_Deviation_Detail!C268)</f>
        <v/>
      </c>
      <c r="AU246" s="252" t="str">
        <f>IF(Limit_Deviation_Detail!F268="","",Limit_Deviation_Detail!F268)</f>
        <v/>
      </c>
      <c r="AV246" s="263" t="str">
        <f t="shared" si="80"/>
        <v/>
      </c>
      <c r="AW246" s="264" t="str">
        <f>IF(COUNTIF(AV$2:AV246,AV246)=1,AV246,"")</f>
        <v/>
      </c>
      <c r="AX246" s="263" t="str">
        <f t="shared" si="73"/>
        <v/>
      </c>
      <c r="AY246" s="263" t="str">
        <f t="shared" si="74"/>
        <v/>
      </c>
      <c r="AZ246" s="263" t="str">
        <f t="shared" si="75"/>
        <v/>
      </c>
      <c r="BA246" s="254" t="str">
        <f t="shared" si="81"/>
        <v/>
      </c>
      <c r="BB246" s="162"/>
      <c r="BC246" s="259" t="str">
        <f>+IF(BI246="","",MAX(BC$1:BC245)+1)</f>
        <v/>
      </c>
      <c r="BD246" s="241" t="str">
        <f>IF(CMS_Identification!B268="","",CMS_Identification!B268)</f>
        <v/>
      </c>
      <c r="BE246" s="241" t="str">
        <f>IF(CMS_Identification!C268="","",CMS_Identification!C268)</f>
        <v/>
      </c>
      <c r="BF246" s="241" t="str">
        <f>IF(CMS_Identification!E268="","",CMS_Identification!E268)</f>
        <v/>
      </c>
      <c r="BG246" s="241" t="str">
        <f>IF(Affected_Source!AL268="","",Affected_Source!AL268)</f>
        <v/>
      </c>
      <c r="BH246" s="241" t="str">
        <f t="shared" si="82"/>
        <v/>
      </c>
      <c r="BI246" s="244" t="str">
        <f>IF(COUNTIF(BH$2:BH246,BH246)=1,BH246,"")</f>
        <v/>
      </c>
      <c r="BJ246" s="241" t="str">
        <f t="shared" si="83"/>
        <v xml:space="preserve">  </v>
      </c>
      <c r="BK246" s="241" t="str">
        <f t="shared" si="84"/>
        <v/>
      </c>
      <c r="BL246" s="241" t="str">
        <f t="shared" si="85"/>
        <v/>
      </c>
      <c r="BM246" s="241" t="str">
        <f t="shared" si="86"/>
        <v/>
      </c>
    </row>
    <row r="247" spans="1:65" ht="16.5" x14ac:dyDescent="0.45">
      <c r="A247" s="255" t="str">
        <f>+IF(D247="","",MAX(A$1:A246)+1)</f>
        <v/>
      </c>
      <c r="B247" s="242" t="str">
        <f>IF(Affected_Source!C269="","",Affected_Source!C269)</f>
        <v/>
      </c>
      <c r="C247" s="245" t="str">
        <f t="shared" si="66"/>
        <v/>
      </c>
      <c r="D247" s="245" t="str">
        <f>IF(COUNTIF(B$2:B247,B247)=1,B247,"")</f>
        <v/>
      </c>
      <c r="E247" s="162" t="str">
        <f>IF(Affected_Source!D269="","",Affected_Source!D269)</f>
        <v/>
      </c>
      <c r="F247" s="162"/>
      <c r="G247" s="162"/>
      <c r="H247" s="162"/>
      <c r="I247" s="162"/>
      <c r="J247" s="162"/>
      <c r="K247" s="162"/>
      <c r="L247" s="162"/>
      <c r="M247" s="162"/>
      <c r="N247" s="162"/>
      <c r="O247" s="162"/>
      <c r="P247" s="162"/>
      <c r="Q247" s="162"/>
      <c r="R247" s="269"/>
      <c r="S247" s="162"/>
      <c r="T247" s="255" t="str">
        <f>+IF(Y247="","",MAX(T$1:T246)+1)</f>
        <v/>
      </c>
      <c r="U247" s="241" t="str">
        <f>IF(Affected_Source!B269="","",Affected_Source!B269)</f>
        <v/>
      </c>
      <c r="V247" s="241" t="str">
        <f>IF(Affected_Source!D269="","",Affected_Source!D269)</f>
        <v/>
      </c>
      <c r="W247" s="241" t="str">
        <f>IF(Affected_Source!E269="","",Affected_Source!E269)</f>
        <v/>
      </c>
      <c r="X247" s="241" t="str">
        <f t="shared" si="67"/>
        <v/>
      </c>
      <c r="Y247" s="244" t="str">
        <f>IF(COUNTIF(X$2:X247,X247)=1,X247,"")</f>
        <v/>
      </c>
      <c r="Z247" s="241" t="str">
        <f t="shared" si="76"/>
        <v xml:space="preserve"> </v>
      </c>
      <c r="AA247" s="255" t="str">
        <f t="shared" si="68"/>
        <v/>
      </c>
      <c r="AB247" s="255" t="str">
        <f t="shared" si="69"/>
        <v/>
      </c>
      <c r="AC247" s="241" t="str">
        <f t="shared" si="77"/>
        <v/>
      </c>
      <c r="AD247" s="248"/>
      <c r="AE247" s="257" t="str">
        <f>+IF(AJ247="","",MAX(AE$1:AE246)+1)</f>
        <v/>
      </c>
      <c r="AF247" s="257" t="str">
        <f>IF(CMS_Inoperative_OoC!B269="","",CMS_Inoperative_OoC!B269)</f>
        <v/>
      </c>
      <c r="AG247" s="257" t="str">
        <f>IF(CMS_Inoperative_OoC!C269="","",CMS_Inoperative_OoC!C269)</f>
        <v/>
      </c>
      <c r="AH247" s="257" t="str">
        <f>IF(CMS_Inoperative_OoC!D269="","",CMS_Inoperative_OoC!D269)</f>
        <v/>
      </c>
      <c r="AI247" s="257" t="str">
        <f t="shared" si="78"/>
        <v/>
      </c>
      <c r="AJ247" s="258" t="str">
        <f>IF(COUNTIF(AI$2:AI247,AI247)=1,AI247,"")</f>
        <v/>
      </c>
      <c r="AK247" s="257" t="str">
        <f t="shared" si="70"/>
        <v/>
      </c>
      <c r="AL247" s="257" t="str">
        <f t="shared" si="71"/>
        <v/>
      </c>
      <c r="AM247" s="257" t="str">
        <f t="shared" si="72"/>
        <v/>
      </c>
      <c r="AN247" s="251" t="str">
        <f t="shared" si="79"/>
        <v/>
      </c>
      <c r="AO247" s="162"/>
      <c r="AP247" s="162"/>
      <c r="AQ247" s="162"/>
      <c r="AR247" s="257" t="str">
        <f>+IF(AW247="","",MAX(AR$1:AR246)+1)</f>
        <v/>
      </c>
      <c r="AS247" s="257" t="str">
        <f>IF(Limit_Deviation_Detail!B269="","",Limit_Deviation_Detail!B269)</f>
        <v/>
      </c>
      <c r="AT247" s="257" t="str">
        <f>IF(Limit_Deviation_Detail!C269="","",Limit_Deviation_Detail!C269)</f>
        <v/>
      </c>
      <c r="AU247" s="252" t="str">
        <f>IF(Limit_Deviation_Detail!F269="","",Limit_Deviation_Detail!F269)</f>
        <v/>
      </c>
      <c r="AV247" s="257" t="str">
        <f t="shared" si="80"/>
        <v/>
      </c>
      <c r="AW247" s="258" t="str">
        <f>IF(COUNTIF(AV$2:AV247,AV247)=1,AV247,"")</f>
        <v/>
      </c>
      <c r="AX247" s="257" t="str">
        <f t="shared" si="73"/>
        <v/>
      </c>
      <c r="AY247" s="257" t="str">
        <f t="shared" si="74"/>
        <v/>
      </c>
      <c r="AZ247" s="257" t="str">
        <f t="shared" si="75"/>
        <v/>
      </c>
      <c r="BA247" s="254" t="str">
        <f t="shared" si="81"/>
        <v/>
      </c>
      <c r="BB247" s="162"/>
      <c r="BC247" s="255" t="str">
        <f>+IF(BI247="","",MAX(BC$1:BC246)+1)</f>
        <v/>
      </c>
      <c r="BD247" s="241" t="str">
        <f>IF(CMS_Identification!B269="","",CMS_Identification!B269)</f>
        <v/>
      </c>
      <c r="BE247" s="241" t="str">
        <f>IF(CMS_Identification!C269="","",CMS_Identification!C269)</f>
        <v/>
      </c>
      <c r="BF247" s="241" t="str">
        <f>IF(CMS_Identification!E269="","",CMS_Identification!E269)</f>
        <v/>
      </c>
      <c r="BG247" s="241" t="str">
        <f>IF(Affected_Source!AL269="","",Affected_Source!AL269)</f>
        <v/>
      </c>
      <c r="BH247" s="241" t="str">
        <f t="shared" si="82"/>
        <v/>
      </c>
      <c r="BI247" s="244" t="str">
        <f>IF(COUNTIF(BH$2:BH247,BH247)=1,BH247,"")</f>
        <v/>
      </c>
      <c r="BJ247" s="241" t="str">
        <f t="shared" si="83"/>
        <v xml:space="preserve">  </v>
      </c>
      <c r="BK247" s="241" t="str">
        <f t="shared" si="84"/>
        <v/>
      </c>
      <c r="BL247" s="241" t="str">
        <f t="shared" si="85"/>
        <v/>
      </c>
      <c r="BM247" s="241" t="str">
        <f t="shared" si="86"/>
        <v/>
      </c>
    </row>
    <row r="248" spans="1:65" ht="16.5" x14ac:dyDescent="0.45">
      <c r="A248" s="259" t="str">
        <f>+IF(D248="","",MAX(A$1:A247)+1)</f>
        <v/>
      </c>
      <c r="B248" s="242" t="str">
        <f>IF(Affected_Source!C270="","",Affected_Source!C270)</f>
        <v/>
      </c>
      <c r="C248" s="260" t="str">
        <f t="shared" si="66"/>
        <v/>
      </c>
      <c r="D248" s="260" t="str">
        <f>IF(COUNTIF(B$2:B248,B248)=1,B248,"")</f>
        <v/>
      </c>
      <c r="E248" s="162" t="str">
        <f>IF(Affected_Source!D270="","",Affected_Source!D270)</f>
        <v/>
      </c>
      <c r="F248" s="162"/>
      <c r="G248" s="162"/>
      <c r="H248" s="162"/>
      <c r="I248" s="162"/>
      <c r="J248" s="162"/>
      <c r="K248" s="162"/>
      <c r="L248" s="162"/>
      <c r="M248" s="162"/>
      <c r="N248" s="162"/>
      <c r="O248" s="162"/>
      <c r="P248" s="162"/>
      <c r="Q248" s="162"/>
      <c r="R248" s="269"/>
      <c r="S248" s="162"/>
      <c r="T248" s="259" t="str">
        <f>+IF(Y248="","",MAX(T$1:T247)+1)</f>
        <v/>
      </c>
      <c r="U248" s="241" t="str">
        <f>IF(Affected_Source!B270="","",Affected_Source!B270)</f>
        <v/>
      </c>
      <c r="V248" s="241" t="str">
        <f>IF(Affected_Source!D270="","",Affected_Source!D270)</f>
        <v/>
      </c>
      <c r="W248" s="241" t="str">
        <f>IF(Affected_Source!E270="","",Affected_Source!E270)</f>
        <v/>
      </c>
      <c r="X248" s="241" t="str">
        <f t="shared" si="67"/>
        <v/>
      </c>
      <c r="Y248" s="244" t="str">
        <f>IF(COUNTIF(X$2:X248,X248)=1,X248,"")</f>
        <v/>
      </c>
      <c r="Z248" s="241" t="str">
        <f t="shared" si="76"/>
        <v xml:space="preserve"> </v>
      </c>
      <c r="AA248" s="259" t="str">
        <f t="shared" si="68"/>
        <v/>
      </c>
      <c r="AB248" s="259" t="str">
        <f t="shared" si="69"/>
        <v/>
      </c>
      <c r="AC248" s="241" t="str">
        <f t="shared" si="77"/>
        <v/>
      </c>
      <c r="AD248" s="248"/>
      <c r="AE248" s="261" t="str">
        <f>+IF(AJ248="","",MAX(AE$1:AE247)+1)</f>
        <v/>
      </c>
      <c r="AF248" s="261" t="str">
        <f>IF(CMS_Inoperative_OoC!B270="","",CMS_Inoperative_OoC!B270)</f>
        <v/>
      </c>
      <c r="AG248" s="261" t="str">
        <f>IF(CMS_Inoperative_OoC!C270="","",CMS_Inoperative_OoC!C270)</f>
        <v/>
      </c>
      <c r="AH248" s="261" t="str">
        <f>IF(CMS_Inoperative_OoC!D270="","",CMS_Inoperative_OoC!D270)</f>
        <v/>
      </c>
      <c r="AI248" s="261" t="str">
        <f t="shared" si="78"/>
        <v/>
      </c>
      <c r="AJ248" s="262" t="str">
        <f>IF(COUNTIF(AI$2:AI248,AI248)=1,AI248,"")</f>
        <v/>
      </c>
      <c r="AK248" s="261" t="str">
        <f t="shared" si="70"/>
        <v/>
      </c>
      <c r="AL248" s="261" t="str">
        <f t="shared" si="71"/>
        <v/>
      </c>
      <c r="AM248" s="261" t="str">
        <f t="shared" si="72"/>
        <v/>
      </c>
      <c r="AN248" s="251" t="str">
        <f t="shared" si="79"/>
        <v/>
      </c>
      <c r="AO248" s="162"/>
      <c r="AP248" s="162"/>
      <c r="AQ248" s="162"/>
      <c r="AR248" s="263" t="str">
        <f>+IF(AW248="","",MAX(AR$1:AR247)+1)</f>
        <v/>
      </c>
      <c r="AS248" s="263" t="str">
        <f>IF(Limit_Deviation_Detail!B270="","",Limit_Deviation_Detail!B270)</f>
        <v/>
      </c>
      <c r="AT248" s="263" t="str">
        <f>IF(Limit_Deviation_Detail!C270="","",Limit_Deviation_Detail!C270)</f>
        <v/>
      </c>
      <c r="AU248" s="252" t="str">
        <f>IF(Limit_Deviation_Detail!F270="","",Limit_Deviation_Detail!F270)</f>
        <v/>
      </c>
      <c r="AV248" s="263" t="str">
        <f t="shared" si="80"/>
        <v/>
      </c>
      <c r="AW248" s="264" t="str">
        <f>IF(COUNTIF(AV$2:AV248,AV248)=1,AV248,"")</f>
        <v/>
      </c>
      <c r="AX248" s="263" t="str">
        <f t="shared" si="73"/>
        <v/>
      </c>
      <c r="AY248" s="263" t="str">
        <f t="shared" si="74"/>
        <v/>
      </c>
      <c r="AZ248" s="263" t="str">
        <f t="shared" si="75"/>
        <v/>
      </c>
      <c r="BA248" s="254" t="str">
        <f t="shared" si="81"/>
        <v/>
      </c>
      <c r="BB248" s="162"/>
      <c r="BC248" s="259" t="str">
        <f>+IF(BI248="","",MAX(BC$1:BC247)+1)</f>
        <v/>
      </c>
      <c r="BD248" s="241" t="str">
        <f>IF(CMS_Identification!B270="","",CMS_Identification!B270)</f>
        <v/>
      </c>
      <c r="BE248" s="241" t="str">
        <f>IF(CMS_Identification!C270="","",CMS_Identification!C270)</f>
        <v/>
      </c>
      <c r="BF248" s="241" t="str">
        <f>IF(CMS_Identification!E270="","",CMS_Identification!E270)</f>
        <v/>
      </c>
      <c r="BG248" s="241" t="str">
        <f>IF(Affected_Source!AL270="","",Affected_Source!AL270)</f>
        <v/>
      </c>
      <c r="BH248" s="241" t="str">
        <f t="shared" si="82"/>
        <v/>
      </c>
      <c r="BI248" s="244" t="str">
        <f>IF(COUNTIF(BH$2:BH248,BH248)=1,BH248,"")</f>
        <v/>
      </c>
      <c r="BJ248" s="241" t="str">
        <f t="shared" si="83"/>
        <v xml:space="preserve">  </v>
      </c>
      <c r="BK248" s="241" t="str">
        <f t="shared" si="84"/>
        <v/>
      </c>
      <c r="BL248" s="241" t="str">
        <f t="shared" si="85"/>
        <v/>
      </c>
      <c r="BM248" s="241" t="str">
        <f t="shared" si="86"/>
        <v/>
      </c>
    </row>
    <row r="249" spans="1:65" ht="16.5" x14ac:dyDescent="0.45">
      <c r="A249" s="255" t="str">
        <f>+IF(D249="","",MAX(A$1:A248)+1)</f>
        <v/>
      </c>
      <c r="B249" s="242" t="str">
        <f>IF(Affected_Source!C271="","",Affected_Source!C271)</f>
        <v/>
      </c>
      <c r="C249" s="245" t="str">
        <f t="shared" si="66"/>
        <v/>
      </c>
      <c r="D249" s="245" t="str">
        <f>IF(COUNTIF(B$2:B249,B249)=1,B249,"")</f>
        <v/>
      </c>
      <c r="E249" s="162" t="str">
        <f>IF(Affected_Source!D271="","",Affected_Source!D271)</f>
        <v/>
      </c>
      <c r="F249" s="162"/>
      <c r="G249" s="162"/>
      <c r="H249" s="162"/>
      <c r="I249" s="162"/>
      <c r="J249" s="162"/>
      <c r="K249" s="162"/>
      <c r="L249" s="162"/>
      <c r="M249" s="162"/>
      <c r="N249" s="162"/>
      <c r="O249" s="162"/>
      <c r="P249" s="162"/>
      <c r="Q249" s="162"/>
      <c r="R249" s="269"/>
      <c r="S249" s="162"/>
      <c r="T249" s="255" t="str">
        <f>+IF(Y249="","",MAX(T$1:T248)+1)</f>
        <v/>
      </c>
      <c r="U249" s="241" t="str">
        <f>IF(Affected_Source!B271="","",Affected_Source!B271)</f>
        <v/>
      </c>
      <c r="V249" s="241" t="str">
        <f>IF(Affected_Source!D271="","",Affected_Source!D271)</f>
        <v/>
      </c>
      <c r="W249" s="241" t="str">
        <f>IF(Affected_Source!E271="","",Affected_Source!E271)</f>
        <v/>
      </c>
      <c r="X249" s="241" t="str">
        <f t="shared" si="67"/>
        <v/>
      </c>
      <c r="Y249" s="244" t="str">
        <f>IF(COUNTIF(X$2:X249,X249)=1,X249,"")</f>
        <v/>
      </c>
      <c r="Z249" s="241" t="str">
        <f t="shared" si="76"/>
        <v xml:space="preserve"> </v>
      </c>
      <c r="AA249" s="255" t="str">
        <f t="shared" si="68"/>
        <v/>
      </c>
      <c r="AB249" s="255" t="str">
        <f t="shared" si="69"/>
        <v/>
      </c>
      <c r="AC249" s="241" t="str">
        <f t="shared" si="77"/>
        <v/>
      </c>
      <c r="AD249" s="248"/>
      <c r="AE249" s="257" t="str">
        <f>+IF(AJ249="","",MAX(AE$1:AE248)+1)</f>
        <v/>
      </c>
      <c r="AF249" s="257" t="str">
        <f>IF(CMS_Inoperative_OoC!B271="","",CMS_Inoperative_OoC!B271)</f>
        <v/>
      </c>
      <c r="AG249" s="257" t="str">
        <f>IF(CMS_Inoperative_OoC!C271="","",CMS_Inoperative_OoC!C271)</f>
        <v/>
      </c>
      <c r="AH249" s="257" t="str">
        <f>IF(CMS_Inoperative_OoC!D271="","",CMS_Inoperative_OoC!D271)</f>
        <v/>
      </c>
      <c r="AI249" s="257" t="str">
        <f t="shared" si="78"/>
        <v/>
      </c>
      <c r="AJ249" s="258" t="str">
        <f>IF(COUNTIF(AI$2:AI249,AI249)=1,AI249,"")</f>
        <v/>
      </c>
      <c r="AK249" s="257" t="str">
        <f t="shared" si="70"/>
        <v/>
      </c>
      <c r="AL249" s="257" t="str">
        <f t="shared" si="71"/>
        <v/>
      </c>
      <c r="AM249" s="257" t="str">
        <f t="shared" si="72"/>
        <v/>
      </c>
      <c r="AN249" s="251" t="str">
        <f t="shared" si="79"/>
        <v/>
      </c>
      <c r="AO249" s="162"/>
      <c r="AP249" s="162"/>
      <c r="AQ249" s="162"/>
      <c r="AR249" s="257" t="str">
        <f>+IF(AW249="","",MAX(AR$1:AR248)+1)</f>
        <v/>
      </c>
      <c r="AS249" s="257" t="str">
        <f>IF(Limit_Deviation_Detail!B271="","",Limit_Deviation_Detail!B271)</f>
        <v/>
      </c>
      <c r="AT249" s="257" t="str">
        <f>IF(Limit_Deviation_Detail!C271="","",Limit_Deviation_Detail!C271)</f>
        <v/>
      </c>
      <c r="AU249" s="252" t="str">
        <f>IF(Limit_Deviation_Detail!F271="","",Limit_Deviation_Detail!F271)</f>
        <v/>
      </c>
      <c r="AV249" s="257" t="str">
        <f t="shared" si="80"/>
        <v/>
      </c>
      <c r="AW249" s="258" t="str">
        <f>IF(COUNTIF(AV$2:AV249,AV249)=1,AV249,"")</f>
        <v/>
      </c>
      <c r="AX249" s="257" t="str">
        <f t="shared" si="73"/>
        <v/>
      </c>
      <c r="AY249" s="257" t="str">
        <f t="shared" si="74"/>
        <v/>
      </c>
      <c r="AZ249" s="257" t="str">
        <f t="shared" si="75"/>
        <v/>
      </c>
      <c r="BA249" s="254" t="str">
        <f t="shared" si="81"/>
        <v/>
      </c>
      <c r="BB249" s="162"/>
      <c r="BC249" s="255" t="str">
        <f>+IF(BI249="","",MAX(BC$1:BC248)+1)</f>
        <v/>
      </c>
      <c r="BD249" s="241" t="str">
        <f>IF(CMS_Identification!B271="","",CMS_Identification!B271)</f>
        <v/>
      </c>
      <c r="BE249" s="241" t="str">
        <f>IF(CMS_Identification!C271="","",CMS_Identification!C271)</f>
        <v/>
      </c>
      <c r="BF249" s="241" t="str">
        <f>IF(CMS_Identification!E271="","",CMS_Identification!E271)</f>
        <v/>
      </c>
      <c r="BG249" s="241" t="str">
        <f>IF(Affected_Source!AL271="","",Affected_Source!AL271)</f>
        <v/>
      </c>
      <c r="BH249" s="241" t="str">
        <f t="shared" si="82"/>
        <v/>
      </c>
      <c r="BI249" s="244" t="str">
        <f>IF(COUNTIF(BH$2:BH249,BH249)=1,BH249,"")</f>
        <v/>
      </c>
      <c r="BJ249" s="241" t="str">
        <f t="shared" si="83"/>
        <v xml:space="preserve">  </v>
      </c>
      <c r="BK249" s="241" t="str">
        <f t="shared" si="84"/>
        <v/>
      </c>
      <c r="BL249" s="241" t="str">
        <f t="shared" si="85"/>
        <v/>
      </c>
      <c r="BM249" s="241" t="str">
        <f t="shared" si="86"/>
        <v/>
      </c>
    </row>
    <row r="250" spans="1:65" ht="16.5" x14ac:dyDescent="0.45">
      <c r="A250" s="259" t="str">
        <f>+IF(D250="","",MAX(A$1:A249)+1)</f>
        <v/>
      </c>
      <c r="B250" s="242" t="str">
        <f>IF(Affected_Source!C272="","",Affected_Source!C272)</f>
        <v/>
      </c>
      <c r="C250" s="260" t="str">
        <f t="shared" si="66"/>
        <v/>
      </c>
      <c r="D250" s="260" t="str">
        <f>IF(COUNTIF(B$2:B250,B250)=1,B250,"")</f>
        <v/>
      </c>
      <c r="E250" s="162" t="str">
        <f>IF(Affected_Source!D272="","",Affected_Source!D272)</f>
        <v/>
      </c>
      <c r="F250" s="162"/>
      <c r="G250" s="162"/>
      <c r="H250" s="162"/>
      <c r="I250" s="162"/>
      <c r="J250" s="162"/>
      <c r="K250" s="162"/>
      <c r="L250" s="162"/>
      <c r="M250" s="162"/>
      <c r="N250" s="162"/>
      <c r="O250" s="162"/>
      <c r="P250" s="162"/>
      <c r="Q250" s="162"/>
      <c r="R250" s="269"/>
      <c r="S250" s="162"/>
      <c r="T250" s="259" t="str">
        <f>+IF(Y250="","",MAX(T$1:T249)+1)</f>
        <v/>
      </c>
      <c r="U250" s="241" t="str">
        <f>IF(Affected_Source!B272="","",Affected_Source!B272)</f>
        <v/>
      </c>
      <c r="V250" s="241" t="str">
        <f>IF(Affected_Source!D272="","",Affected_Source!D272)</f>
        <v/>
      </c>
      <c r="W250" s="241" t="str">
        <f>IF(Affected_Source!E272="","",Affected_Source!E272)</f>
        <v/>
      </c>
      <c r="X250" s="241" t="str">
        <f t="shared" si="67"/>
        <v/>
      </c>
      <c r="Y250" s="244" t="str">
        <f>IF(COUNTIF(X$2:X250,X250)=1,X250,"")</f>
        <v/>
      </c>
      <c r="Z250" s="241" t="str">
        <f t="shared" si="76"/>
        <v xml:space="preserve"> </v>
      </c>
      <c r="AA250" s="259" t="str">
        <f t="shared" si="68"/>
        <v/>
      </c>
      <c r="AB250" s="259" t="str">
        <f t="shared" si="69"/>
        <v/>
      </c>
      <c r="AC250" s="241" t="str">
        <f t="shared" si="77"/>
        <v/>
      </c>
      <c r="AD250" s="248"/>
      <c r="AE250" s="261" t="str">
        <f>+IF(AJ250="","",MAX(AE$1:AE249)+1)</f>
        <v/>
      </c>
      <c r="AF250" s="261" t="str">
        <f>IF(CMS_Inoperative_OoC!B272="","",CMS_Inoperative_OoC!B272)</f>
        <v/>
      </c>
      <c r="AG250" s="261" t="str">
        <f>IF(CMS_Inoperative_OoC!C272="","",CMS_Inoperative_OoC!C272)</f>
        <v/>
      </c>
      <c r="AH250" s="261" t="str">
        <f>IF(CMS_Inoperative_OoC!D272="","",CMS_Inoperative_OoC!D272)</f>
        <v/>
      </c>
      <c r="AI250" s="261" t="str">
        <f t="shared" si="78"/>
        <v/>
      </c>
      <c r="AJ250" s="262" t="str">
        <f>IF(COUNTIF(AI$2:AI250,AI250)=1,AI250,"")</f>
        <v/>
      </c>
      <c r="AK250" s="261" t="str">
        <f t="shared" si="70"/>
        <v/>
      </c>
      <c r="AL250" s="261" t="str">
        <f t="shared" si="71"/>
        <v/>
      </c>
      <c r="AM250" s="261" t="str">
        <f t="shared" si="72"/>
        <v/>
      </c>
      <c r="AN250" s="251" t="str">
        <f t="shared" si="79"/>
        <v/>
      </c>
      <c r="AO250" s="162"/>
      <c r="AP250" s="162"/>
      <c r="AQ250" s="162"/>
      <c r="AR250" s="263" t="str">
        <f>+IF(AW250="","",MAX(AR$1:AR249)+1)</f>
        <v/>
      </c>
      <c r="AS250" s="263" t="str">
        <f>IF(Limit_Deviation_Detail!B272="","",Limit_Deviation_Detail!B272)</f>
        <v/>
      </c>
      <c r="AT250" s="263" t="str">
        <f>IF(Limit_Deviation_Detail!C272="","",Limit_Deviation_Detail!C272)</f>
        <v/>
      </c>
      <c r="AU250" s="252" t="str">
        <f>IF(Limit_Deviation_Detail!F272="","",Limit_Deviation_Detail!F272)</f>
        <v/>
      </c>
      <c r="AV250" s="263" t="str">
        <f t="shared" si="80"/>
        <v/>
      </c>
      <c r="AW250" s="264" t="str">
        <f>IF(COUNTIF(AV$2:AV250,AV250)=1,AV250,"")</f>
        <v/>
      </c>
      <c r="AX250" s="263" t="str">
        <f t="shared" si="73"/>
        <v/>
      </c>
      <c r="AY250" s="263" t="str">
        <f t="shared" si="74"/>
        <v/>
      </c>
      <c r="AZ250" s="263" t="str">
        <f t="shared" si="75"/>
        <v/>
      </c>
      <c r="BA250" s="254" t="str">
        <f t="shared" si="81"/>
        <v/>
      </c>
      <c r="BB250" s="162"/>
      <c r="BC250" s="259" t="str">
        <f>+IF(BI250="","",MAX(BC$1:BC249)+1)</f>
        <v/>
      </c>
      <c r="BD250" s="241" t="str">
        <f>IF(CMS_Identification!B272="","",CMS_Identification!B272)</f>
        <v/>
      </c>
      <c r="BE250" s="241" t="str">
        <f>IF(CMS_Identification!C272="","",CMS_Identification!C272)</f>
        <v/>
      </c>
      <c r="BF250" s="241" t="str">
        <f>IF(CMS_Identification!E272="","",CMS_Identification!E272)</f>
        <v/>
      </c>
      <c r="BG250" s="241" t="str">
        <f>IF(Affected_Source!AL272="","",Affected_Source!AL272)</f>
        <v/>
      </c>
      <c r="BH250" s="241" t="str">
        <f t="shared" si="82"/>
        <v/>
      </c>
      <c r="BI250" s="244" t="str">
        <f>IF(COUNTIF(BH$2:BH250,BH250)=1,BH250,"")</f>
        <v/>
      </c>
      <c r="BJ250" s="241" t="str">
        <f t="shared" si="83"/>
        <v xml:space="preserve">  </v>
      </c>
      <c r="BK250" s="241" t="str">
        <f t="shared" si="84"/>
        <v/>
      </c>
      <c r="BL250" s="241" t="str">
        <f t="shared" si="85"/>
        <v/>
      </c>
      <c r="BM250" s="241" t="str">
        <f t="shared" si="86"/>
        <v/>
      </c>
    </row>
    <row r="251" spans="1:65" ht="16.5" x14ac:dyDescent="0.45">
      <c r="A251" s="255" t="str">
        <f>+IF(D251="","",MAX(A$1:A250)+1)</f>
        <v/>
      </c>
      <c r="B251" s="242" t="str">
        <f>IF(Affected_Source!C273="","",Affected_Source!C273)</f>
        <v/>
      </c>
      <c r="C251" s="245" t="str">
        <f t="shared" si="66"/>
        <v/>
      </c>
      <c r="D251" s="245" t="str">
        <f>IF(COUNTIF(B$2:B251,B251)=1,B251,"")</f>
        <v/>
      </c>
      <c r="E251" s="162" t="str">
        <f>IF(Affected_Source!D273="","",Affected_Source!D273)</f>
        <v/>
      </c>
      <c r="F251" s="162"/>
      <c r="G251" s="162"/>
      <c r="H251" s="162"/>
      <c r="I251" s="162"/>
      <c r="J251" s="162"/>
      <c r="K251" s="162"/>
      <c r="L251" s="162"/>
      <c r="M251" s="162"/>
      <c r="N251" s="162"/>
      <c r="O251" s="162"/>
      <c r="P251" s="162"/>
      <c r="Q251" s="162"/>
      <c r="R251" s="269"/>
      <c r="S251" s="162"/>
      <c r="T251" s="255" t="str">
        <f>+IF(Y251="","",MAX(T$1:T250)+1)</f>
        <v/>
      </c>
      <c r="U251" s="241" t="str">
        <f>IF(Affected_Source!B273="","",Affected_Source!B273)</f>
        <v/>
      </c>
      <c r="V251" s="241" t="str">
        <f>IF(Affected_Source!D273="","",Affected_Source!D273)</f>
        <v/>
      </c>
      <c r="W251" s="241" t="str">
        <f>IF(Affected_Source!E273="","",Affected_Source!E273)</f>
        <v/>
      </c>
      <c r="X251" s="241" t="str">
        <f t="shared" si="67"/>
        <v/>
      </c>
      <c r="Y251" s="244" t="str">
        <f>IF(COUNTIF(X$2:X251,X251)=1,X251,"")</f>
        <v/>
      </c>
      <c r="Z251" s="241" t="str">
        <f t="shared" si="76"/>
        <v xml:space="preserve"> </v>
      </c>
      <c r="AA251" s="255" t="str">
        <f t="shared" si="68"/>
        <v/>
      </c>
      <c r="AB251" s="255" t="str">
        <f t="shared" si="69"/>
        <v/>
      </c>
      <c r="AC251" s="241" t="str">
        <f t="shared" si="77"/>
        <v/>
      </c>
      <c r="AD251" s="248"/>
      <c r="AE251" s="257" t="str">
        <f>+IF(AJ251="","",MAX(AE$1:AE250)+1)</f>
        <v/>
      </c>
      <c r="AF251" s="257" t="str">
        <f>IF(CMS_Inoperative_OoC!B273="","",CMS_Inoperative_OoC!B273)</f>
        <v/>
      </c>
      <c r="AG251" s="257" t="str">
        <f>IF(CMS_Inoperative_OoC!C273="","",CMS_Inoperative_OoC!C273)</f>
        <v/>
      </c>
      <c r="AH251" s="257" t="str">
        <f>IF(CMS_Inoperative_OoC!D273="","",CMS_Inoperative_OoC!D273)</f>
        <v/>
      </c>
      <c r="AI251" s="257" t="str">
        <f t="shared" si="78"/>
        <v/>
      </c>
      <c r="AJ251" s="258" t="str">
        <f>IF(COUNTIF(AI$2:AI251,AI251)=1,AI251,"")</f>
        <v/>
      </c>
      <c r="AK251" s="257" t="str">
        <f t="shared" si="70"/>
        <v/>
      </c>
      <c r="AL251" s="257" t="str">
        <f t="shared" si="71"/>
        <v/>
      </c>
      <c r="AM251" s="257" t="str">
        <f t="shared" si="72"/>
        <v/>
      </c>
      <c r="AN251" s="251" t="str">
        <f t="shared" si="79"/>
        <v/>
      </c>
      <c r="AO251" s="162"/>
      <c r="AP251" s="162"/>
      <c r="AQ251" s="162"/>
      <c r="AR251" s="257" t="str">
        <f>+IF(AW251="","",MAX(AR$1:AR250)+1)</f>
        <v/>
      </c>
      <c r="AS251" s="257" t="str">
        <f>IF(Limit_Deviation_Detail!B273="","",Limit_Deviation_Detail!B273)</f>
        <v/>
      </c>
      <c r="AT251" s="257" t="str">
        <f>IF(Limit_Deviation_Detail!C273="","",Limit_Deviation_Detail!C273)</f>
        <v/>
      </c>
      <c r="AU251" s="252" t="str">
        <f>IF(Limit_Deviation_Detail!F273="","",Limit_Deviation_Detail!F273)</f>
        <v/>
      </c>
      <c r="AV251" s="257" t="str">
        <f t="shared" si="80"/>
        <v/>
      </c>
      <c r="AW251" s="258" t="str">
        <f>IF(COUNTIF(AV$2:AV251,AV251)=1,AV251,"")</f>
        <v/>
      </c>
      <c r="AX251" s="257" t="str">
        <f t="shared" si="73"/>
        <v/>
      </c>
      <c r="AY251" s="257" t="str">
        <f t="shared" si="74"/>
        <v/>
      </c>
      <c r="AZ251" s="257" t="str">
        <f t="shared" si="75"/>
        <v/>
      </c>
      <c r="BA251" s="254" t="str">
        <f t="shared" si="81"/>
        <v/>
      </c>
      <c r="BB251" s="162"/>
      <c r="BC251" s="255" t="str">
        <f>+IF(BI251="","",MAX(BC$1:BC250)+1)</f>
        <v/>
      </c>
      <c r="BD251" s="241" t="str">
        <f>IF(CMS_Identification!B273="","",CMS_Identification!B273)</f>
        <v/>
      </c>
      <c r="BE251" s="241" t="str">
        <f>IF(CMS_Identification!C273="","",CMS_Identification!C273)</f>
        <v/>
      </c>
      <c r="BF251" s="241" t="str">
        <f>IF(CMS_Identification!E273="","",CMS_Identification!E273)</f>
        <v/>
      </c>
      <c r="BG251" s="241" t="str">
        <f>IF(Affected_Source!AL273="","",Affected_Source!AL273)</f>
        <v/>
      </c>
      <c r="BH251" s="241" t="str">
        <f t="shared" si="82"/>
        <v/>
      </c>
      <c r="BI251" s="244" t="str">
        <f>IF(COUNTIF(BH$2:BH251,BH251)=1,BH251,"")</f>
        <v/>
      </c>
      <c r="BJ251" s="241" t="str">
        <f t="shared" si="83"/>
        <v xml:space="preserve">  </v>
      </c>
      <c r="BK251" s="241" t="str">
        <f t="shared" si="84"/>
        <v/>
      </c>
      <c r="BL251" s="241" t="str">
        <f t="shared" si="85"/>
        <v/>
      </c>
      <c r="BM251" s="241" t="str">
        <f t="shared" si="86"/>
        <v/>
      </c>
    </row>
    <row r="252" spans="1:65" ht="16.5" x14ac:dyDescent="0.45">
      <c r="A252" s="259" t="str">
        <f>+IF(D252="","",MAX(A$1:A251)+1)</f>
        <v/>
      </c>
      <c r="B252" s="242" t="str">
        <f>IF(Affected_Source!C274="","",Affected_Source!C274)</f>
        <v/>
      </c>
      <c r="C252" s="260" t="str">
        <f t="shared" si="66"/>
        <v/>
      </c>
      <c r="D252" s="260" t="str">
        <f>IF(COUNTIF(B$2:B252,B252)=1,B252,"")</f>
        <v/>
      </c>
      <c r="E252" s="162" t="str">
        <f>IF(Affected_Source!D274="","",Affected_Source!D274)</f>
        <v/>
      </c>
      <c r="F252" s="162"/>
      <c r="G252" s="162"/>
      <c r="H252" s="162"/>
      <c r="I252" s="162"/>
      <c r="J252" s="162"/>
      <c r="K252" s="162"/>
      <c r="L252" s="162"/>
      <c r="M252" s="162"/>
      <c r="N252" s="162"/>
      <c r="O252" s="162"/>
      <c r="P252" s="162"/>
      <c r="Q252" s="162"/>
      <c r="R252" s="269"/>
      <c r="S252" s="162"/>
      <c r="T252" s="259" t="str">
        <f>+IF(Y252="","",MAX(T$1:T251)+1)</f>
        <v/>
      </c>
      <c r="U252" s="241" t="str">
        <f>IF(Affected_Source!B274="","",Affected_Source!B274)</f>
        <v/>
      </c>
      <c r="V252" s="241" t="str">
        <f>IF(Affected_Source!D274="","",Affected_Source!D274)</f>
        <v/>
      </c>
      <c r="W252" s="241" t="str">
        <f>IF(Affected_Source!E274="","",Affected_Source!E274)</f>
        <v/>
      </c>
      <c r="X252" s="241" t="str">
        <f t="shared" si="67"/>
        <v/>
      </c>
      <c r="Y252" s="244" t="str">
        <f>IF(COUNTIF(X$2:X252,X252)=1,X252,"")</f>
        <v/>
      </c>
      <c r="Z252" s="241" t="str">
        <f t="shared" si="76"/>
        <v xml:space="preserve"> </v>
      </c>
      <c r="AA252" s="259" t="str">
        <f t="shared" si="68"/>
        <v/>
      </c>
      <c r="AB252" s="259" t="str">
        <f t="shared" si="69"/>
        <v/>
      </c>
      <c r="AC252" s="241" t="str">
        <f t="shared" si="77"/>
        <v/>
      </c>
      <c r="AD252" s="248"/>
      <c r="AE252" s="261" t="str">
        <f>+IF(AJ252="","",MAX(AE$1:AE251)+1)</f>
        <v/>
      </c>
      <c r="AF252" s="261" t="str">
        <f>IF(CMS_Inoperative_OoC!B274="","",CMS_Inoperative_OoC!B274)</f>
        <v/>
      </c>
      <c r="AG252" s="261" t="str">
        <f>IF(CMS_Inoperative_OoC!C274="","",CMS_Inoperative_OoC!C274)</f>
        <v/>
      </c>
      <c r="AH252" s="261" t="str">
        <f>IF(CMS_Inoperative_OoC!D274="","",CMS_Inoperative_OoC!D274)</f>
        <v/>
      </c>
      <c r="AI252" s="261" t="str">
        <f t="shared" si="78"/>
        <v/>
      </c>
      <c r="AJ252" s="262" t="str">
        <f>IF(COUNTIF(AI$2:AI252,AI252)=1,AI252,"")</f>
        <v/>
      </c>
      <c r="AK252" s="261" t="str">
        <f t="shared" si="70"/>
        <v/>
      </c>
      <c r="AL252" s="261" t="str">
        <f t="shared" si="71"/>
        <v/>
      </c>
      <c r="AM252" s="261" t="str">
        <f t="shared" si="72"/>
        <v/>
      </c>
      <c r="AN252" s="251" t="str">
        <f t="shared" si="79"/>
        <v/>
      </c>
      <c r="AO252" s="162"/>
      <c r="AP252" s="162"/>
      <c r="AQ252" s="162"/>
      <c r="AR252" s="263" t="str">
        <f>+IF(AW252="","",MAX(AR$1:AR251)+1)</f>
        <v/>
      </c>
      <c r="AS252" s="263" t="str">
        <f>IF(Limit_Deviation_Detail!B274="","",Limit_Deviation_Detail!B274)</f>
        <v/>
      </c>
      <c r="AT252" s="263" t="str">
        <f>IF(Limit_Deviation_Detail!C274="","",Limit_Deviation_Detail!C274)</f>
        <v/>
      </c>
      <c r="AU252" s="252" t="str">
        <f>IF(Limit_Deviation_Detail!F274="","",Limit_Deviation_Detail!F274)</f>
        <v/>
      </c>
      <c r="AV252" s="263" t="str">
        <f t="shared" si="80"/>
        <v/>
      </c>
      <c r="AW252" s="264" t="str">
        <f>IF(COUNTIF(AV$2:AV252,AV252)=1,AV252,"")</f>
        <v/>
      </c>
      <c r="AX252" s="263" t="str">
        <f t="shared" si="73"/>
        <v/>
      </c>
      <c r="AY252" s="263" t="str">
        <f t="shared" si="74"/>
        <v/>
      </c>
      <c r="AZ252" s="263" t="str">
        <f t="shared" si="75"/>
        <v/>
      </c>
      <c r="BA252" s="254" t="str">
        <f t="shared" si="81"/>
        <v/>
      </c>
      <c r="BB252" s="162"/>
      <c r="BC252" s="259" t="str">
        <f>+IF(BI252="","",MAX(BC$1:BC251)+1)</f>
        <v/>
      </c>
      <c r="BD252" s="241" t="str">
        <f>IF(CMS_Identification!B274="","",CMS_Identification!B274)</f>
        <v/>
      </c>
      <c r="BE252" s="241" t="str">
        <f>IF(CMS_Identification!C274="","",CMS_Identification!C274)</f>
        <v/>
      </c>
      <c r="BF252" s="241" t="str">
        <f>IF(CMS_Identification!E274="","",CMS_Identification!E274)</f>
        <v/>
      </c>
      <c r="BG252" s="241" t="str">
        <f>IF(Affected_Source!AL274="","",Affected_Source!AL274)</f>
        <v/>
      </c>
      <c r="BH252" s="241" t="str">
        <f t="shared" si="82"/>
        <v/>
      </c>
      <c r="BI252" s="244" t="str">
        <f>IF(COUNTIF(BH$2:BH252,BH252)=1,BH252,"")</f>
        <v/>
      </c>
      <c r="BJ252" s="241" t="str">
        <f t="shared" si="83"/>
        <v xml:space="preserve">  </v>
      </c>
      <c r="BK252" s="241" t="str">
        <f t="shared" si="84"/>
        <v/>
      </c>
      <c r="BL252" s="241" t="str">
        <f t="shared" si="85"/>
        <v/>
      </c>
      <c r="BM252" s="241" t="str">
        <f t="shared" si="86"/>
        <v/>
      </c>
    </row>
    <row r="253" spans="1:65" ht="16.5" x14ac:dyDescent="0.45">
      <c r="A253" s="255" t="str">
        <f>+IF(D253="","",MAX(A$1:A252)+1)</f>
        <v/>
      </c>
      <c r="B253" s="242" t="str">
        <f>IF(Affected_Source!C275="","",Affected_Source!C275)</f>
        <v/>
      </c>
      <c r="C253" s="245" t="str">
        <f t="shared" si="66"/>
        <v/>
      </c>
      <c r="D253" s="245" t="str">
        <f>IF(COUNTIF(B$2:B253,B253)=1,B253,"")</f>
        <v/>
      </c>
      <c r="E253" s="162" t="str">
        <f>IF(Affected_Source!D275="","",Affected_Source!D275)</f>
        <v/>
      </c>
      <c r="F253" s="162"/>
      <c r="G253" s="162"/>
      <c r="H253" s="162"/>
      <c r="I253" s="162"/>
      <c r="J253" s="162"/>
      <c r="K253" s="162"/>
      <c r="L253" s="162"/>
      <c r="M253" s="162"/>
      <c r="N253" s="162"/>
      <c r="O253" s="162"/>
      <c r="P253" s="162"/>
      <c r="Q253" s="162"/>
      <c r="R253" s="269"/>
      <c r="S253" s="162"/>
      <c r="T253" s="255" t="str">
        <f>+IF(Y253="","",MAX(T$1:T252)+1)</f>
        <v/>
      </c>
      <c r="U253" s="241" t="str">
        <f>IF(Affected_Source!B275="","",Affected_Source!B275)</f>
        <v/>
      </c>
      <c r="V253" s="241" t="str">
        <f>IF(Affected_Source!D275="","",Affected_Source!D275)</f>
        <v/>
      </c>
      <c r="W253" s="241" t="str">
        <f>IF(Affected_Source!E275="","",Affected_Source!E275)</f>
        <v/>
      </c>
      <c r="X253" s="241" t="str">
        <f t="shared" si="67"/>
        <v/>
      </c>
      <c r="Y253" s="244" t="str">
        <f>IF(COUNTIF(X$2:X253,X253)=1,X253,"")</f>
        <v/>
      </c>
      <c r="Z253" s="241" t="str">
        <f t="shared" si="76"/>
        <v xml:space="preserve"> </v>
      </c>
      <c r="AA253" s="255" t="str">
        <f t="shared" si="68"/>
        <v/>
      </c>
      <c r="AB253" s="255" t="str">
        <f t="shared" si="69"/>
        <v/>
      </c>
      <c r="AC253" s="241" t="str">
        <f t="shared" si="77"/>
        <v/>
      </c>
      <c r="AD253" s="248"/>
      <c r="AE253" s="257" t="str">
        <f>+IF(AJ253="","",MAX(AE$1:AE252)+1)</f>
        <v/>
      </c>
      <c r="AF253" s="257" t="str">
        <f>IF(CMS_Inoperative_OoC!B275="","",CMS_Inoperative_OoC!B275)</f>
        <v/>
      </c>
      <c r="AG253" s="257" t="str">
        <f>IF(CMS_Inoperative_OoC!C275="","",CMS_Inoperative_OoC!C275)</f>
        <v/>
      </c>
      <c r="AH253" s="257" t="str">
        <f>IF(CMS_Inoperative_OoC!D275="","",CMS_Inoperative_OoC!D275)</f>
        <v/>
      </c>
      <c r="AI253" s="257" t="str">
        <f t="shared" si="78"/>
        <v/>
      </c>
      <c r="AJ253" s="258" t="str">
        <f>IF(COUNTIF(AI$2:AI253,AI253)=1,AI253,"")</f>
        <v/>
      </c>
      <c r="AK253" s="257" t="str">
        <f t="shared" si="70"/>
        <v/>
      </c>
      <c r="AL253" s="257" t="str">
        <f t="shared" si="71"/>
        <v/>
      </c>
      <c r="AM253" s="257" t="str">
        <f t="shared" si="72"/>
        <v/>
      </c>
      <c r="AN253" s="251" t="str">
        <f t="shared" si="79"/>
        <v/>
      </c>
      <c r="AO253" s="162"/>
      <c r="AP253" s="162"/>
      <c r="AQ253" s="162"/>
      <c r="AR253" s="257" t="str">
        <f>+IF(AW253="","",MAX(AR$1:AR252)+1)</f>
        <v/>
      </c>
      <c r="AS253" s="257" t="str">
        <f>IF(Limit_Deviation_Detail!B275="","",Limit_Deviation_Detail!B275)</f>
        <v/>
      </c>
      <c r="AT253" s="257" t="str">
        <f>IF(Limit_Deviation_Detail!C275="","",Limit_Deviation_Detail!C275)</f>
        <v/>
      </c>
      <c r="AU253" s="252" t="str">
        <f>IF(Limit_Deviation_Detail!F275="","",Limit_Deviation_Detail!F275)</f>
        <v/>
      </c>
      <c r="AV253" s="257" t="str">
        <f t="shared" si="80"/>
        <v/>
      </c>
      <c r="AW253" s="258" t="str">
        <f>IF(COUNTIF(AV$2:AV253,AV253)=1,AV253,"")</f>
        <v/>
      </c>
      <c r="AX253" s="257" t="str">
        <f t="shared" si="73"/>
        <v/>
      </c>
      <c r="AY253" s="257" t="str">
        <f t="shared" si="74"/>
        <v/>
      </c>
      <c r="AZ253" s="257" t="str">
        <f t="shared" si="75"/>
        <v/>
      </c>
      <c r="BA253" s="254" t="str">
        <f t="shared" si="81"/>
        <v/>
      </c>
      <c r="BB253" s="162"/>
      <c r="BC253" s="255" t="str">
        <f>+IF(BI253="","",MAX(BC$1:BC252)+1)</f>
        <v/>
      </c>
      <c r="BD253" s="241" t="str">
        <f>IF(CMS_Identification!B275="","",CMS_Identification!B275)</f>
        <v/>
      </c>
      <c r="BE253" s="241" t="str">
        <f>IF(CMS_Identification!C275="","",CMS_Identification!C275)</f>
        <v/>
      </c>
      <c r="BF253" s="241" t="str">
        <f>IF(CMS_Identification!E275="","",CMS_Identification!E275)</f>
        <v/>
      </c>
      <c r="BG253" s="241" t="str">
        <f>IF(Affected_Source!AL275="","",Affected_Source!AL275)</f>
        <v/>
      </c>
      <c r="BH253" s="241" t="str">
        <f t="shared" si="82"/>
        <v/>
      </c>
      <c r="BI253" s="244" t="str">
        <f>IF(COUNTIF(BH$2:BH253,BH253)=1,BH253,"")</f>
        <v/>
      </c>
      <c r="BJ253" s="241" t="str">
        <f t="shared" si="83"/>
        <v xml:space="preserve">  </v>
      </c>
      <c r="BK253" s="241" t="str">
        <f t="shared" si="84"/>
        <v/>
      </c>
      <c r="BL253" s="241" t="str">
        <f t="shared" si="85"/>
        <v/>
      </c>
      <c r="BM253" s="241" t="str">
        <f t="shared" si="86"/>
        <v/>
      </c>
    </row>
    <row r="254" spans="1:65" ht="16.5" x14ac:dyDescent="0.45">
      <c r="A254" s="259" t="str">
        <f>+IF(D254="","",MAX(A$1:A253)+1)</f>
        <v/>
      </c>
      <c r="B254" s="242" t="str">
        <f>IF(Affected_Source!C276="","",Affected_Source!C276)</f>
        <v/>
      </c>
      <c r="C254" s="260" t="str">
        <f t="shared" si="66"/>
        <v/>
      </c>
      <c r="D254" s="260" t="str">
        <f>IF(COUNTIF(B$2:B254,B254)=1,B254,"")</f>
        <v/>
      </c>
      <c r="E254" s="162" t="str">
        <f>IF(Affected_Source!D276="","",Affected_Source!D276)</f>
        <v/>
      </c>
      <c r="F254" s="162"/>
      <c r="G254" s="162"/>
      <c r="H254" s="162"/>
      <c r="I254" s="162"/>
      <c r="J254" s="162"/>
      <c r="K254" s="162"/>
      <c r="L254" s="162"/>
      <c r="M254" s="162"/>
      <c r="N254" s="162"/>
      <c r="O254" s="162"/>
      <c r="P254" s="162"/>
      <c r="Q254" s="162"/>
      <c r="R254" s="269"/>
      <c r="S254" s="162"/>
      <c r="T254" s="259" t="str">
        <f>+IF(Y254="","",MAX(T$1:T253)+1)</f>
        <v/>
      </c>
      <c r="U254" s="241" t="str">
        <f>IF(Affected_Source!B276="","",Affected_Source!B276)</f>
        <v/>
      </c>
      <c r="V254" s="241" t="str">
        <f>IF(Affected_Source!D276="","",Affected_Source!D276)</f>
        <v/>
      </c>
      <c r="W254" s="241" t="str">
        <f>IF(Affected_Source!E276="","",Affected_Source!E276)</f>
        <v/>
      </c>
      <c r="X254" s="241" t="str">
        <f t="shared" si="67"/>
        <v/>
      </c>
      <c r="Y254" s="244" t="str">
        <f>IF(COUNTIF(X$2:X254,X254)=1,X254,"")</f>
        <v/>
      </c>
      <c r="Z254" s="241" t="str">
        <f t="shared" si="76"/>
        <v xml:space="preserve"> </v>
      </c>
      <c r="AA254" s="259" t="str">
        <f t="shared" si="68"/>
        <v/>
      </c>
      <c r="AB254" s="259" t="str">
        <f t="shared" si="69"/>
        <v/>
      </c>
      <c r="AC254" s="241" t="str">
        <f t="shared" si="77"/>
        <v/>
      </c>
      <c r="AD254" s="248"/>
      <c r="AE254" s="261" t="str">
        <f>+IF(AJ254="","",MAX(AE$1:AE253)+1)</f>
        <v/>
      </c>
      <c r="AF254" s="261" t="str">
        <f>IF(CMS_Inoperative_OoC!B276="","",CMS_Inoperative_OoC!B276)</f>
        <v/>
      </c>
      <c r="AG254" s="261" t="str">
        <f>IF(CMS_Inoperative_OoC!C276="","",CMS_Inoperative_OoC!C276)</f>
        <v/>
      </c>
      <c r="AH254" s="261" t="str">
        <f>IF(CMS_Inoperative_OoC!D276="","",CMS_Inoperative_OoC!D276)</f>
        <v/>
      </c>
      <c r="AI254" s="261" t="str">
        <f t="shared" si="78"/>
        <v/>
      </c>
      <c r="AJ254" s="262" t="str">
        <f>IF(COUNTIF(AI$2:AI254,AI254)=1,AI254,"")</f>
        <v/>
      </c>
      <c r="AK254" s="261" t="str">
        <f t="shared" si="70"/>
        <v/>
      </c>
      <c r="AL254" s="261" t="str">
        <f t="shared" si="71"/>
        <v/>
      </c>
      <c r="AM254" s="261" t="str">
        <f t="shared" si="72"/>
        <v/>
      </c>
      <c r="AN254" s="251" t="str">
        <f t="shared" si="79"/>
        <v/>
      </c>
      <c r="AO254" s="162"/>
      <c r="AP254" s="162"/>
      <c r="AQ254" s="162"/>
      <c r="AR254" s="263" t="str">
        <f>+IF(AW254="","",MAX(AR$1:AR253)+1)</f>
        <v/>
      </c>
      <c r="AS254" s="263" t="str">
        <f>IF(Limit_Deviation_Detail!B276="","",Limit_Deviation_Detail!B276)</f>
        <v/>
      </c>
      <c r="AT254" s="263" t="str">
        <f>IF(Limit_Deviation_Detail!C276="","",Limit_Deviation_Detail!C276)</f>
        <v/>
      </c>
      <c r="AU254" s="252" t="str">
        <f>IF(Limit_Deviation_Detail!F276="","",Limit_Deviation_Detail!F276)</f>
        <v/>
      </c>
      <c r="AV254" s="263" t="str">
        <f t="shared" si="80"/>
        <v/>
      </c>
      <c r="AW254" s="264" t="str">
        <f>IF(COUNTIF(AV$2:AV254,AV254)=1,AV254,"")</f>
        <v/>
      </c>
      <c r="AX254" s="263" t="str">
        <f t="shared" si="73"/>
        <v/>
      </c>
      <c r="AY254" s="263" t="str">
        <f t="shared" si="74"/>
        <v/>
      </c>
      <c r="AZ254" s="263" t="str">
        <f t="shared" si="75"/>
        <v/>
      </c>
      <c r="BA254" s="254" t="str">
        <f t="shared" si="81"/>
        <v/>
      </c>
      <c r="BB254" s="162"/>
      <c r="BC254" s="259" t="str">
        <f>+IF(BI254="","",MAX(BC$1:BC253)+1)</f>
        <v/>
      </c>
      <c r="BD254" s="241" t="str">
        <f>IF(CMS_Identification!B276="","",CMS_Identification!B276)</f>
        <v/>
      </c>
      <c r="BE254" s="241" t="str">
        <f>IF(CMS_Identification!C276="","",CMS_Identification!C276)</f>
        <v/>
      </c>
      <c r="BF254" s="241" t="str">
        <f>IF(CMS_Identification!E276="","",CMS_Identification!E276)</f>
        <v/>
      </c>
      <c r="BG254" s="241" t="str">
        <f>IF(Affected_Source!AL276="","",Affected_Source!AL276)</f>
        <v/>
      </c>
      <c r="BH254" s="241" t="str">
        <f t="shared" si="82"/>
        <v/>
      </c>
      <c r="BI254" s="244" t="str">
        <f>IF(COUNTIF(BH$2:BH254,BH254)=1,BH254,"")</f>
        <v/>
      </c>
      <c r="BJ254" s="241" t="str">
        <f t="shared" si="83"/>
        <v xml:space="preserve">  </v>
      </c>
      <c r="BK254" s="241" t="str">
        <f t="shared" si="84"/>
        <v/>
      </c>
      <c r="BL254" s="241" t="str">
        <f t="shared" si="85"/>
        <v/>
      </c>
      <c r="BM254" s="241" t="str">
        <f t="shared" si="86"/>
        <v/>
      </c>
    </row>
    <row r="255" spans="1:65" ht="16.5" x14ac:dyDescent="0.45">
      <c r="A255" s="255" t="str">
        <f>+IF(D255="","",MAX(A$1:A254)+1)</f>
        <v/>
      </c>
      <c r="B255" s="242" t="str">
        <f>IF(Affected_Source!C277="","",Affected_Source!C277)</f>
        <v/>
      </c>
      <c r="C255" s="245" t="str">
        <f t="shared" si="66"/>
        <v/>
      </c>
      <c r="D255" s="245" t="str">
        <f>IF(COUNTIF(B$2:B255,B255)=1,B255,"")</f>
        <v/>
      </c>
      <c r="E255" s="162" t="str">
        <f>IF(Affected_Source!D277="","",Affected_Source!D277)</f>
        <v/>
      </c>
      <c r="F255" s="162"/>
      <c r="G255" s="162"/>
      <c r="H255" s="162"/>
      <c r="I255" s="162"/>
      <c r="J255" s="162"/>
      <c r="K255" s="162"/>
      <c r="L255" s="162"/>
      <c r="M255" s="162"/>
      <c r="N255" s="162"/>
      <c r="O255" s="162"/>
      <c r="P255" s="162"/>
      <c r="Q255" s="162"/>
      <c r="R255" s="269"/>
      <c r="S255" s="162"/>
      <c r="T255" s="255" t="str">
        <f>+IF(Y255="","",MAX(T$1:T254)+1)</f>
        <v/>
      </c>
      <c r="U255" s="241" t="str">
        <f>IF(Affected_Source!B277="","",Affected_Source!B277)</f>
        <v/>
      </c>
      <c r="V255" s="241" t="str">
        <f>IF(Affected_Source!D277="","",Affected_Source!D277)</f>
        <v/>
      </c>
      <c r="W255" s="241" t="str">
        <f>IF(Affected_Source!E277="","",Affected_Source!E277)</f>
        <v/>
      </c>
      <c r="X255" s="241" t="str">
        <f t="shared" si="67"/>
        <v/>
      </c>
      <c r="Y255" s="244" t="str">
        <f>IF(COUNTIF(X$2:X255,X255)=1,X255,"")</f>
        <v/>
      </c>
      <c r="Z255" s="241" t="str">
        <f t="shared" si="76"/>
        <v xml:space="preserve"> </v>
      </c>
      <c r="AA255" s="255" t="str">
        <f t="shared" si="68"/>
        <v/>
      </c>
      <c r="AB255" s="255" t="str">
        <f t="shared" si="69"/>
        <v/>
      </c>
      <c r="AC255" s="241" t="str">
        <f t="shared" si="77"/>
        <v/>
      </c>
      <c r="AD255" s="248"/>
      <c r="AE255" s="257" t="str">
        <f>+IF(AJ255="","",MAX(AE$1:AE254)+1)</f>
        <v/>
      </c>
      <c r="AF255" s="257" t="str">
        <f>IF(CMS_Inoperative_OoC!B277="","",CMS_Inoperative_OoC!B277)</f>
        <v/>
      </c>
      <c r="AG255" s="257" t="str">
        <f>IF(CMS_Inoperative_OoC!C277="","",CMS_Inoperative_OoC!C277)</f>
        <v/>
      </c>
      <c r="AH255" s="257" t="str">
        <f>IF(CMS_Inoperative_OoC!D277="","",CMS_Inoperative_OoC!D277)</f>
        <v/>
      </c>
      <c r="AI255" s="257" t="str">
        <f t="shared" si="78"/>
        <v/>
      </c>
      <c r="AJ255" s="258" t="str">
        <f>IF(COUNTIF(AI$2:AI255,AI255)=1,AI255,"")</f>
        <v/>
      </c>
      <c r="AK255" s="257" t="str">
        <f t="shared" si="70"/>
        <v/>
      </c>
      <c r="AL255" s="257" t="str">
        <f t="shared" si="71"/>
        <v/>
      </c>
      <c r="AM255" s="257" t="str">
        <f t="shared" si="72"/>
        <v/>
      </c>
      <c r="AN255" s="251" t="str">
        <f t="shared" si="79"/>
        <v/>
      </c>
      <c r="AO255" s="162"/>
      <c r="AP255" s="162"/>
      <c r="AQ255" s="162"/>
      <c r="AR255" s="257" t="str">
        <f>+IF(AW255="","",MAX(AR$1:AR254)+1)</f>
        <v/>
      </c>
      <c r="AS255" s="257" t="str">
        <f>IF(Limit_Deviation_Detail!B277="","",Limit_Deviation_Detail!B277)</f>
        <v/>
      </c>
      <c r="AT255" s="257" t="str">
        <f>IF(Limit_Deviation_Detail!C277="","",Limit_Deviation_Detail!C277)</f>
        <v/>
      </c>
      <c r="AU255" s="252" t="str">
        <f>IF(Limit_Deviation_Detail!F277="","",Limit_Deviation_Detail!F277)</f>
        <v/>
      </c>
      <c r="AV255" s="257" t="str">
        <f t="shared" si="80"/>
        <v/>
      </c>
      <c r="AW255" s="258" t="str">
        <f>IF(COUNTIF(AV$2:AV255,AV255)=1,AV255,"")</f>
        <v/>
      </c>
      <c r="AX255" s="257" t="str">
        <f t="shared" si="73"/>
        <v/>
      </c>
      <c r="AY255" s="257" t="str">
        <f t="shared" si="74"/>
        <v/>
      </c>
      <c r="AZ255" s="257" t="str">
        <f t="shared" si="75"/>
        <v/>
      </c>
      <c r="BA255" s="254" t="str">
        <f t="shared" si="81"/>
        <v/>
      </c>
      <c r="BB255" s="162"/>
      <c r="BC255" s="255" t="str">
        <f>+IF(BI255="","",MAX(BC$1:BC254)+1)</f>
        <v/>
      </c>
      <c r="BD255" s="241" t="str">
        <f>IF(CMS_Identification!B277="","",CMS_Identification!B277)</f>
        <v/>
      </c>
      <c r="BE255" s="241" t="str">
        <f>IF(CMS_Identification!C277="","",CMS_Identification!C277)</f>
        <v/>
      </c>
      <c r="BF255" s="241" t="str">
        <f>IF(CMS_Identification!E277="","",CMS_Identification!E277)</f>
        <v/>
      </c>
      <c r="BG255" s="241" t="str">
        <f>IF(Affected_Source!AL277="","",Affected_Source!AL277)</f>
        <v/>
      </c>
      <c r="BH255" s="241" t="str">
        <f t="shared" si="82"/>
        <v/>
      </c>
      <c r="BI255" s="244" t="str">
        <f>IF(COUNTIF(BH$2:BH255,BH255)=1,BH255,"")</f>
        <v/>
      </c>
      <c r="BJ255" s="241" t="str">
        <f t="shared" si="83"/>
        <v xml:space="preserve">  </v>
      </c>
      <c r="BK255" s="241" t="str">
        <f t="shared" si="84"/>
        <v/>
      </c>
      <c r="BL255" s="241" t="str">
        <f t="shared" si="85"/>
        <v/>
      </c>
      <c r="BM255" s="241" t="str">
        <f t="shared" si="86"/>
        <v/>
      </c>
    </row>
    <row r="256" spans="1:65" ht="16.5" x14ac:dyDescent="0.45">
      <c r="A256" s="259" t="str">
        <f>+IF(D256="","",MAX(A$1:A255)+1)</f>
        <v/>
      </c>
      <c r="B256" s="242" t="str">
        <f>IF(Affected_Source!C278="","",Affected_Source!C278)</f>
        <v/>
      </c>
      <c r="C256" s="260" t="str">
        <f t="shared" si="66"/>
        <v/>
      </c>
      <c r="D256" s="260" t="str">
        <f>IF(COUNTIF(B$2:B256,B256)=1,B256,"")</f>
        <v/>
      </c>
      <c r="E256" s="162" t="str">
        <f>IF(Affected_Source!D278="","",Affected_Source!D278)</f>
        <v/>
      </c>
      <c r="F256" s="162"/>
      <c r="G256" s="162"/>
      <c r="H256" s="162"/>
      <c r="I256" s="162"/>
      <c r="J256" s="162"/>
      <c r="K256" s="162"/>
      <c r="L256" s="162"/>
      <c r="M256" s="162"/>
      <c r="N256" s="162"/>
      <c r="O256" s="162"/>
      <c r="P256" s="162"/>
      <c r="Q256" s="162"/>
      <c r="R256" s="269"/>
      <c r="S256" s="162"/>
      <c r="T256" s="259" t="str">
        <f>+IF(Y256="","",MAX(T$1:T255)+1)</f>
        <v/>
      </c>
      <c r="U256" s="241" t="str">
        <f>IF(Affected_Source!B278="","",Affected_Source!B278)</f>
        <v/>
      </c>
      <c r="V256" s="241" t="str">
        <f>IF(Affected_Source!D278="","",Affected_Source!D278)</f>
        <v/>
      </c>
      <c r="W256" s="241" t="str">
        <f>IF(Affected_Source!E278="","",Affected_Source!E278)</f>
        <v/>
      </c>
      <c r="X256" s="241" t="str">
        <f t="shared" si="67"/>
        <v/>
      </c>
      <c r="Y256" s="244" t="str">
        <f>IF(COUNTIF(X$2:X256,X256)=1,X256,"")</f>
        <v/>
      </c>
      <c r="Z256" s="241" t="str">
        <f t="shared" si="76"/>
        <v xml:space="preserve"> </v>
      </c>
      <c r="AA256" s="259" t="str">
        <f t="shared" si="68"/>
        <v/>
      </c>
      <c r="AB256" s="259" t="str">
        <f t="shared" si="69"/>
        <v/>
      </c>
      <c r="AC256" s="241" t="str">
        <f t="shared" si="77"/>
        <v/>
      </c>
      <c r="AD256" s="248"/>
      <c r="AE256" s="261" t="str">
        <f>+IF(AJ256="","",MAX(AE$1:AE255)+1)</f>
        <v/>
      </c>
      <c r="AF256" s="261" t="str">
        <f>IF(CMS_Inoperative_OoC!B278="","",CMS_Inoperative_OoC!B278)</f>
        <v/>
      </c>
      <c r="AG256" s="261" t="str">
        <f>IF(CMS_Inoperative_OoC!C278="","",CMS_Inoperative_OoC!C278)</f>
        <v/>
      </c>
      <c r="AH256" s="261" t="str">
        <f>IF(CMS_Inoperative_OoC!D278="","",CMS_Inoperative_OoC!D278)</f>
        <v/>
      </c>
      <c r="AI256" s="261" t="str">
        <f t="shared" si="78"/>
        <v/>
      </c>
      <c r="AJ256" s="262" t="str">
        <f>IF(COUNTIF(AI$2:AI256,AI256)=1,AI256,"")</f>
        <v/>
      </c>
      <c r="AK256" s="261" t="str">
        <f t="shared" si="70"/>
        <v/>
      </c>
      <c r="AL256" s="261" t="str">
        <f t="shared" si="71"/>
        <v/>
      </c>
      <c r="AM256" s="261" t="str">
        <f t="shared" si="72"/>
        <v/>
      </c>
      <c r="AN256" s="251" t="str">
        <f t="shared" si="79"/>
        <v/>
      </c>
      <c r="AO256" s="162"/>
      <c r="AP256" s="162"/>
      <c r="AQ256" s="162"/>
      <c r="AR256" s="263" t="str">
        <f>+IF(AW256="","",MAX(AR$1:AR255)+1)</f>
        <v/>
      </c>
      <c r="AS256" s="263" t="str">
        <f>IF(Limit_Deviation_Detail!B278="","",Limit_Deviation_Detail!B278)</f>
        <v/>
      </c>
      <c r="AT256" s="263" t="str">
        <f>IF(Limit_Deviation_Detail!C278="","",Limit_Deviation_Detail!C278)</f>
        <v/>
      </c>
      <c r="AU256" s="252" t="str">
        <f>IF(Limit_Deviation_Detail!F278="","",Limit_Deviation_Detail!F278)</f>
        <v/>
      </c>
      <c r="AV256" s="263" t="str">
        <f t="shared" si="80"/>
        <v/>
      </c>
      <c r="AW256" s="264" t="str">
        <f>IF(COUNTIF(AV$2:AV256,AV256)=1,AV256,"")</f>
        <v/>
      </c>
      <c r="AX256" s="263" t="str">
        <f t="shared" si="73"/>
        <v/>
      </c>
      <c r="AY256" s="263" t="str">
        <f t="shared" si="74"/>
        <v/>
      </c>
      <c r="AZ256" s="263" t="str">
        <f t="shared" si="75"/>
        <v/>
      </c>
      <c r="BA256" s="254" t="str">
        <f t="shared" si="81"/>
        <v/>
      </c>
      <c r="BB256" s="162"/>
      <c r="BC256" s="259" t="str">
        <f>+IF(BI256="","",MAX(BC$1:BC255)+1)</f>
        <v/>
      </c>
      <c r="BD256" s="241" t="str">
        <f>IF(CMS_Identification!B278="","",CMS_Identification!B278)</f>
        <v/>
      </c>
      <c r="BE256" s="241" t="str">
        <f>IF(CMS_Identification!C278="","",CMS_Identification!C278)</f>
        <v/>
      </c>
      <c r="BF256" s="241" t="str">
        <f>IF(CMS_Identification!E278="","",CMS_Identification!E278)</f>
        <v/>
      </c>
      <c r="BG256" s="241" t="str">
        <f>IF(Affected_Source!AL278="","",Affected_Source!AL278)</f>
        <v/>
      </c>
      <c r="BH256" s="241" t="str">
        <f t="shared" si="82"/>
        <v/>
      </c>
      <c r="BI256" s="244" t="str">
        <f>IF(COUNTIF(BH$2:BH256,BH256)=1,BH256,"")</f>
        <v/>
      </c>
      <c r="BJ256" s="241" t="str">
        <f t="shared" si="83"/>
        <v xml:space="preserve">  </v>
      </c>
      <c r="BK256" s="241" t="str">
        <f t="shared" si="84"/>
        <v/>
      </c>
      <c r="BL256" s="241" t="str">
        <f t="shared" si="85"/>
        <v/>
      </c>
      <c r="BM256" s="241" t="str">
        <f t="shared" si="86"/>
        <v/>
      </c>
    </row>
    <row r="257" spans="1:65" ht="16.5" x14ac:dyDescent="0.45">
      <c r="A257" s="255" t="str">
        <f>+IF(D257="","",MAX(A$1:A256)+1)</f>
        <v/>
      </c>
      <c r="B257" s="242" t="str">
        <f>IF(Affected_Source!C279="","",Affected_Source!C279)</f>
        <v/>
      </c>
      <c r="C257" s="245" t="str">
        <f t="shared" si="66"/>
        <v/>
      </c>
      <c r="D257" s="245" t="str">
        <f>IF(COUNTIF(B$2:B257,B257)=1,B257,"")</f>
        <v/>
      </c>
      <c r="E257" s="162" t="str">
        <f>IF(Affected_Source!D279="","",Affected_Source!D279)</f>
        <v/>
      </c>
      <c r="F257" s="162"/>
      <c r="G257" s="162"/>
      <c r="H257" s="162"/>
      <c r="I257" s="162"/>
      <c r="J257" s="162"/>
      <c r="K257" s="162"/>
      <c r="L257" s="162"/>
      <c r="M257" s="162"/>
      <c r="N257" s="162"/>
      <c r="O257" s="162"/>
      <c r="P257" s="162"/>
      <c r="Q257" s="162"/>
      <c r="R257" s="269"/>
      <c r="S257" s="162"/>
      <c r="T257" s="255" t="str">
        <f>+IF(Y257="","",MAX(T$1:T256)+1)</f>
        <v/>
      </c>
      <c r="U257" s="241" t="str">
        <f>IF(Affected_Source!B279="","",Affected_Source!B279)</f>
        <v/>
      </c>
      <c r="V257" s="241" t="str">
        <f>IF(Affected_Source!D279="","",Affected_Source!D279)</f>
        <v/>
      </c>
      <c r="W257" s="241" t="str">
        <f>IF(Affected_Source!E279="","",Affected_Source!E279)</f>
        <v/>
      </c>
      <c r="X257" s="241" t="str">
        <f t="shared" si="67"/>
        <v/>
      </c>
      <c r="Y257" s="244" t="str">
        <f>IF(COUNTIF(X$2:X257,X257)=1,X257,"")</f>
        <v/>
      </c>
      <c r="Z257" s="241" t="str">
        <f t="shared" si="76"/>
        <v xml:space="preserve"> </v>
      </c>
      <c r="AA257" s="255" t="str">
        <f t="shared" si="68"/>
        <v/>
      </c>
      <c r="AB257" s="255" t="str">
        <f t="shared" si="69"/>
        <v/>
      </c>
      <c r="AC257" s="241" t="str">
        <f t="shared" si="77"/>
        <v/>
      </c>
      <c r="AD257" s="248"/>
      <c r="AE257" s="257" t="str">
        <f>+IF(AJ257="","",MAX(AE$1:AE256)+1)</f>
        <v/>
      </c>
      <c r="AF257" s="257" t="str">
        <f>IF(CMS_Inoperative_OoC!B279="","",CMS_Inoperative_OoC!B279)</f>
        <v/>
      </c>
      <c r="AG257" s="257" t="str">
        <f>IF(CMS_Inoperative_OoC!C279="","",CMS_Inoperative_OoC!C279)</f>
        <v/>
      </c>
      <c r="AH257" s="257" t="str">
        <f>IF(CMS_Inoperative_OoC!D279="","",CMS_Inoperative_OoC!D279)</f>
        <v/>
      </c>
      <c r="AI257" s="257" t="str">
        <f t="shared" si="78"/>
        <v/>
      </c>
      <c r="AJ257" s="258" t="str">
        <f>IF(COUNTIF(AI$2:AI257,AI257)=1,AI257,"")</f>
        <v/>
      </c>
      <c r="AK257" s="257" t="str">
        <f t="shared" si="70"/>
        <v/>
      </c>
      <c r="AL257" s="257" t="str">
        <f t="shared" si="71"/>
        <v/>
      </c>
      <c r="AM257" s="257" t="str">
        <f t="shared" si="72"/>
        <v/>
      </c>
      <c r="AN257" s="251" t="str">
        <f t="shared" si="79"/>
        <v/>
      </c>
      <c r="AO257" s="162"/>
      <c r="AP257" s="162"/>
      <c r="AQ257" s="162"/>
      <c r="AR257" s="257" t="str">
        <f>+IF(AW257="","",MAX(AR$1:AR256)+1)</f>
        <v/>
      </c>
      <c r="AS257" s="257" t="str">
        <f>IF(Limit_Deviation_Detail!B279="","",Limit_Deviation_Detail!B279)</f>
        <v/>
      </c>
      <c r="AT257" s="257" t="str">
        <f>IF(Limit_Deviation_Detail!C279="","",Limit_Deviation_Detail!C279)</f>
        <v/>
      </c>
      <c r="AU257" s="252" t="str">
        <f>IF(Limit_Deviation_Detail!F279="","",Limit_Deviation_Detail!F279)</f>
        <v/>
      </c>
      <c r="AV257" s="257" t="str">
        <f t="shared" si="80"/>
        <v/>
      </c>
      <c r="AW257" s="258" t="str">
        <f>IF(COUNTIF(AV$2:AV257,AV257)=1,AV257,"")</f>
        <v/>
      </c>
      <c r="AX257" s="257" t="str">
        <f t="shared" si="73"/>
        <v/>
      </c>
      <c r="AY257" s="257" t="str">
        <f t="shared" si="74"/>
        <v/>
      </c>
      <c r="AZ257" s="257" t="str">
        <f t="shared" si="75"/>
        <v/>
      </c>
      <c r="BA257" s="254" t="str">
        <f t="shared" si="81"/>
        <v/>
      </c>
      <c r="BB257" s="162"/>
      <c r="BC257" s="255" t="str">
        <f>+IF(BI257="","",MAX(BC$1:BC256)+1)</f>
        <v/>
      </c>
      <c r="BD257" s="241" t="str">
        <f>IF(CMS_Identification!B279="","",CMS_Identification!B279)</f>
        <v/>
      </c>
      <c r="BE257" s="241" t="str">
        <f>IF(CMS_Identification!C279="","",CMS_Identification!C279)</f>
        <v/>
      </c>
      <c r="BF257" s="241" t="str">
        <f>IF(CMS_Identification!E279="","",CMS_Identification!E279)</f>
        <v/>
      </c>
      <c r="BG257" s="241" t="str">
        <f>IF(Affected_Source!AL279="","",Affected_Source!AL279)</f>
        <v/>
      </c>
      <c r="BH257" s="241" t="str">
        <f t="shared" si="82"/>
        <v/>
      </c>
      <c r="BI257" s="244" t="str">
        <f>IF(COUNTIF(BH$2:BH257,BH257)=1,BH257,"")</f>
        <v/>
      </c>
      <c r="BJ257" s="241" t="str">
        <f t="shared" si="83"/>
        <v xml:space="preserve">  </v>
      </c>
      <c r="BK257" s="241" t="str">
        <f t="shared" si="84"/>
        <v/>
      </c>
      <c r="BL257" s="241" t="str">
        <f t="shared" si="85"/>
        <v/>
      </c>
      <c r="BM257" s="241" t="str">
        <f t="shared" si="86"/>
        <v/>
      </c>
    </row>
    <row r="258" spans="1:65" ht="16.5" x14ac:dyDescent="0.45">
      <c r="A258" s="259" t="str">
        <f>+IF(D258="","",MAX(A$1:A257)+1)</f>
        <v/>
      </c>
      <c r="B258" s="242" t="str">
        <f>IF(Affected_Source!C280="","",Affected_Source!C280)</f>
        <v/>
      </c>
      <c r="C258" s="260" t="str">
        <f t="shared" ref="C258:C321" si="87">+IFERROR(INDEX(B$2:B$501,MATCH(ROW()-ROW($C$1),A$2:A$501,0)),"")</f>
        <v/>
      </c>
      <c r="D258" s="260" t="str">
        <f>IF(COUNTIF(B$2:B258,B258)=1,B258,"")</f>
        <v/>
      </c>
      <c r="E258" s="162" t="str">
        <f>IF(Affected_Source!D280="","",Affected_Source!D280)</f>
        <v/>
      </c>
      <c r="F258" s="162"/>
      <c r="G258" s="162"/>
      <c r="H258" s="162"/>
      <c r="I258" s="162"/>
      <c r="J258" s="162"/>
      <c r="K258" s="162"/>
      <c r="L258" s="162"/>
      <c r="M258" s="162"/>
      <c r="N258" s="162"/>
      <c r="O258" s="162"/>
      <c r="P258" s="162"/>
      <c r="Q258" s="162"/>
      <c r="R258" s="269"/>
      <c r="S258" s="162"/>
      <c r="T258" s="259" t="str">
        <f>+IF(Y258="","",MAX(T$1:T257)+1)</f>
        <v/>
      </c>
      <c r="U258" s="241" t="str">
        <f>IF(Affected_Source!B280="","",Affected_Source!B280)</f>
        <v/>
      </c>
      <c r="V258" s="241" t="str">
        <f>IF(Affected_Source!D280="","",Affected_Source!D280)</f>
        <v/>
      </c>
      <c r="W258" s="241" t="str">
        <f>IF(Affected_Source!E280="","",Affected_Source!E280)</f>
        <v/>
      </c>
      <c r="X258" s="241" t="str">
        <f t="shared" ref="X258:X321" si="88">U258&amp;V258</f>
        <v/>
      </c>
      <c r="Y258" s="244" t="str">
        <f>IF(COUNTIF(X$2:X258,X258)=1,X258,"")</f>
        <v/>
      </c>
      <c r="Z258" s="241" t="str">
        <f t="shared" si="76"/>
        <v xml:space="preserve"> </v>
      </c>
      <c r="AA258" s="259" t="str">
        <f t="shared" ref="AA258:AA321" si="89">+IFERROR(INDEX(U$2:U$955,MATCH(ROW()-ROW($AA$1),T$2:T$955,0)),"")</f>
        <v/>
      </c>
      <c r="AB258" s="259" t="str">
        <f t="shared" ref="AB258:AB321" si="90">+IFERROR(INDEX(V$2:V$955,MATCH(ROW()-ROW($AA$1),T$2:T$955,0)),"")</f>
        <v/>
      </c>
      <c r="AC258" s="241" t="str">
        <f t="shared" si="77"/>
        <v/>
      </c>
      <c r="AD258" s="248"/>
      <c r="AE258" s="261" t="str">
        <f>+IF(AJ258="","",MAX(AE$1:AE257)+1)</f>
        <v/>
      </c>
      <c r="AF258" s="261" t="str">
        <f>IF(CMS_Inoperative_OoC!B280="","",CMS_Inoperative_OoC!B280)</f>
        <v/>
      </c>
      <c r="AG258" s="261" t="str">
        <f>IF(CMS_Inoperative_OoC!C280="","",CMS_Inoperative_OoC!C280)</f>
        <v/>
      </c>
      <c r="AH258" s="261" t="str">
        <f>IF(CMS_Inoperative_OoC!D280="","",CMS_Inoperative_OoC!D280)</f>
        <v/>
      </c>
      <c r="AI258" s="261" t="str">
        <f t="shared" si="78"/>
        <v/>
      </c>
      <c r="AJ258" s="262" t="str">
        <f>IF(COUNTIF(AI$2:AI258,AI258)=1,AI258,"")</f>
        <v/>
      </c>
      <c r="AK258" s="261" t="str">
        <f t="shared" ref="AK258:AK321" si="91">+IFERROR(INDEX(AF$2:AF$955,MATCH(ROW()-ROW(IE$1),AE$2:AE$955,0)),"")</f>
        <v/>
      </c>
      <c r="AL258" s="261" t="str">
        <f t="shared" ref="AL258:AL321" si="92">+IFERROR(INDEX(AG$2:AG$955,MATCH(ROW()-ROW(AJ$1),AE$2:AE$955,0)),"")</f>
        <v/>
      </c>
      <c r="AM258" s="261" t="str">
        <f t="shared" ref="AM258:AM321" si="93">+IFERROR(INDEX(AH$2:AH$955,MATCH(ROW()-ROW(AJ$1),AE$2:AE$955,0)),"")</f>
        <v/>
      </c>
      <c r="AN258" s="251" t="str">
        <f t="shared" si="79"/>
        <v/>
      </c>
      <c r="AO258" s="162"/>
      <c r="AP258" s="162"/>
      <c r="AQ258" s="162"/>
      <c r="AR258" s="263" t="str">
        <f>+IF(AW258="","",MAX(AR$1:AR257)+1)</f>
        <v/>
      </c>
      <c r="AS258" s="263" t="str">
        <f>IF(Limit_Deviation_Detail!B280="","",Limit_Deviation_Detail!B280)</f>
        <v/>
      </c>
      <c r="AT258" s="263" t="str">
        <f>IF(Limit_Deviation_Detail!C280="","",Limit_Deviation_Detail!C280)</f>
        <v/>
      </c>
      <c r="AU258" s="252" t="str">
        <f>IF(Limit_Deviation_Detail!F280="","",Limit_Deviation_Detail!F280)</f>
        <v/>
      </c>
      <c r="AV258" s="263" t="str">
        <f t="shared" si="80"/>
        <v/>
      </c>
      <c r="AW258" s="264" t="str">
        <f>IF(COUNTIF(AV$2:AV258,AV258)=1,AV258,"")</f>
        <v/>
      </c>
      <c r="AX258" s="263" t="str">
        <f t="shared" ref="AX258:AX321" si="94">+IFERROR(INDEX(AS$2:AS$955,MATCH(ROW()-ROW(IQ$1),AR$2:AR$955,0)),"")</f>
        <v/>
      </c>
      <c r="AY258" s="263" t="str">
        <f t="shared" ref="AY258:AY321" si="95">+IFERROR(INDEX(AT$2:AT$955,MATCH(ROW()-ROW(AW$1),AR$2:AR$955,0)),"")</f>
        <v/>
      </c>
      <c r="AZ258" s="263" t="str">
        <f t="shared" ref="AZ258:AZ321" si="96">+IFERROR(INDEX(AU$2:AU$955,MATCH(ROW()-ROW(AW$1),AR$2:AR$955,0)),"")</f>
        <v/>
      </c>
      <c r="BA258" s="254" t="str">
        <f t="shared" si="81"/>
        <v/>
      </c>
      <c r="BB258" s="162"/>
      <c r="BC258" s="259" t="str">
        <f>+IF(BI258="","",MAX(BC$1:BC257)+1)</f>
        <v/>
      </c>
      <c r="BD258" s="241" t="str">
        <f>IF(CMS_Identification!B280="","",CMS_Identification!B280)</f>
        <v/>
      </c>
      <c r="BE258" s="241" t="str">
        <f>IF(CMS_Identification!C280="","",CMS_Identification!C280)</f>
        <v/>
      </c>
      <c r="BF258" s="241" t="str">
        <f>IF(CMS_Identification!E280="","",CMS_Identification!E280)</f>
        <v/>
      </c>
      <c r="BG258" s="241" t="str">
        <f>IF(Affected_Source!AL280="","",Affected_Source!AL280)</f>
        <v/>
      </c>
      <c r="BH258" s="241" t="str">
        <f t="shared" si="82"/>
        <v/>
      </c>
      <c r="BI258" s="244" t="str">
        <f>IF(COUNTIF(BH$2:BH258,BH258)=1,BH258,"")</f>
        <v/>
      </c>
      <c r="BJ258" s="241" t="str">
        <f t="shared" si="83"/>
        <v xml:space="preserve">  </v>
      </c>
      <c r="BK258" s="241" t="str">
        <f t="shared" si="84"/>
        <v/>
      </c>
      <c r="BL258" s="241" t="str">
        <f t="shared" si="85"/>
        <v/>
      </c>
      <c r="BM258" s="241" t="str">
        <f t="shared" si="86"/>
        <v/>
      </c>
    </row>
    <row r="259" spans="1:65" ht="16.5" x14ac:dyDescent="0.45">
      <c r="A259" s="255" t="str">
        <f>+IF(D259="","",MAX(A$1:A258)+1)</f>
        <v/>
      </c>
      <c r="B259" s="242" t="str">
        <f>IF(Affected_Source!C281="","",Affected_Source!C281)</f>
        <v/>
      </c>
      <c r="C259" s="245" t="str">
        <f t="shared" si="87"/>
        <v/>
      </c>
      <c r="D259" s="245" t="str">
        <f>IF(COUNTIF(B$2:B259,B259)=1,B259,"")</f>
        <v/>
      </c>
      <c r="E259" s="162" t="str">
        <f>IF(Affected_Source!D281="","",Affected_Source!D281)</f>
        <v/>
      </c>
      <c r="F259" s="162"/>
      <c r="G259" s="162"/>
      <c r="H259" s="162"/>
      <c r="I259" s="162"/>
      <c r="J259" s="162"/>
      <c r="K259" s="162"/>
      <c r="L259" s="162"/>
      <c r="M259" s="162"/>
      <c r="N259" s="162"/>
      <c r="O259" s="162"/>
      <c r="P259" s="162"/>
      <c r="Q259" s="162"/>
      <c r="R259" s="269"/>
      <c r="S259" s="162"/>
      <c r="T259" s="255" t="str">
        <f>+IF(Y259="","",MAX(T$1:T258)+1)</f>
        <v/>
      </c>
      <c r="U259" s="241" t="str">
        <f>IF(Affected_Source!B281="","",Affected_Source!B281)</f>
        <v/>
      </c>
      <c r="V259" s="241" t="str">
        <f>IF(Affected_Source!D281="","",Affected_Source!D281)</f>
        <v/>
      </c>
      <c r="W259" s="241" t="str">
        <f>IF(Affected_Source!E281="","",Affected_Source!E281)</f>
        <v/>
      </c>
      <c r="X259" s="241" t="str">
        <f t="shared" si="88"/>
        <v/>
      </c>
      <c r="Y259" s="244" t="str">
        <f>IF(COUNTIF(X$2:X259,X259)=1,X259,"")</f>
        <v/>
      </c>
      <c r="Z259" s="241" t="str">
        <f t="shared" ref="Z259:Z322" si="97">AA259&amp;" "&amp;AB259</f>
        <v xml:space="preserve"> </v>
      </c>
      <c r="AA259" s="255" t="str">
        <f t="shared" si="89"/>
        <v/>
      </c>
      <c r="AB259" s="255" t="str">
        <f t="shared" si="90"/>
        <v/>
      </c>
      <c r="AC259" s="241" t="str">
        <f t="shared" ref="AC259:AC322" si="98">+IFERROR(INDEX(W$2:W$955,MATCH(ROW()-ROW($AA$1),U$2:U$955,0)),"")</f>
        <v/>
      </c>
      <c r="AD259" s="248"/>
      <c r="AE259" s="257" t="str">
        <f>+IF(AJ259="","",MAX(AE$1:AE258)+1)</f>
        <v/>
      </c>
      <c r="AF259" s="257" t="str">
        <f>IF(CMS_Inoperative_OoC!B281="","",CMS_Inoperative_OoC!B281)</f>
        <v/>
      </c>
      <c r="AG259" s="257" t="str">
        <f>IF(CMS_Inoperative_OoC!C281="","",CMS_Inoperative_OoC!C281)</f>
        <v/>
      </c>
      <c r="AH259" s="257" t="str">
        <f>IF(CMS_Inoperative_OoC!D281="","",CMS_Inoperative_OoC!D281)</f>
        <v/>
      </c>
      <c r="AI259" s="257" t="str">
        <f t="shared" ref="AI259:AI322" si="99">AF259&amp;AG259&amp;AH259</f>
        <v/>
      </c>
      <c r="AJ259" s="258" t="str">
        <f>IF(COUNTIF(AI$2:AI259,AI259)=1,AI259,"")</f>
        <v/>
      </c>
      <c r="AK259" s="257" t="str">
        <f t="shared" si="91"/>
        <v/>
      </c>
      <c r="AL259" s="257" t="str">
        <f t="shared" si="92"/>
        <v/>
      </c>
      <c r="AM259" s="257" t="str">
        <f t="shared" si="93"/>
        <v/>
      </c>
      <c r="AN259" s="251" t="str">
        <f t="shared" ref="AN259:AN322" si="100">IF(AM259="","",VLOOKUP(AK259&amp;AL259,$Y$2:$AC$478,5,FALSE))</f>
        <v/>
      </c>
      <c r="AO259" s="162"/>
      <c r="AP259" s="162"/>
      <c r="AQ259" s="162"/>
      <c r="AR259" s="257" t="str">
        <f>+IF(AW259="","",MAX(AR$1:AR258)+1)</f>
        <v/>
      </c>
      <c r="AS259" s="257" t="str">
        <f>IF(Limit_Deviation_Detail!B281="","",Limit_Deviation_Detail!B281)</f>
        <v/>
      </c>
      <c r="AT259" s="257" t="str">
        <f>IF(Limit_Deviation_Detail!C281="","",Limit_Deviation_Detail!C281)</f>
        <v/>
      </c>
      <c r="AU259" s="252" t="str">
        <f>IF(Limit_Deviation_Detail!F281="","",Limit_Deviation_Detail!F281)</f>
        <v/>
      </c>
      <c r="AV259" s="257" t="str">
        <f t="shared" ref="AV259:AV322" si="101">AS259&amp;AT259&amp;AU259</f>
        <v/>
      </c>
      <c r="AW259" s="258" t="str">
        <f>IF(COUNTIF(AV$2:AV259,AV259)=1,AV259,"")</f>
        <v/>
      </c>
      <c r="AX259" s="257" t="str">
        <f t="shared" si="94"/>
        <v/>
      </c>
      <c r="AY259" s="257" t="str">
        <f t="shared" si="95"/>
        <v/>
      </c>
      <c r="AZ259" s="257" t="str">
        <f t="shared" si="96"/>
        <v/>
      </c>
      <c r="BA259" s="254" t="str">
        <f t="shared" ref="BA259:BA322" si="102">IF(AZ259="","",VLOOKUP(AX259&amp;AY259,$Y$2:$AC$478,5,FALSE))</f>
        <v/>
      </c>
      <c r="BB259" s="162"/>
      <c r="BC259" s="255" t="str">
        <f>+IF(BI259="","",MAX(BC$1:BC258)+1)</f>
        <v/>
      </c>
      <c r="BD259" s="241" t="str">
        <f>IF(CMS_Identification!B281="","",CMS_Identification!B281)</f>
        <v/>
      </c>
      <c r="BE259" s="241" t="str">
        <f>IF(CMS_Identification!C281="","",CMS_Identification!C281)</f>
        <v/>
      </c>
      <c r="BF259" s="241" t="str">
        <f>IF(CMS_Identification!E281="","",CMS_Identification!E281)</f>
        <v/>
      </c>
      <c r="BG259" s="241" t="str">
        <f>IF(Affected_Source!AL281="","",Affected_Source!AL281)</f>
        <v/>
      </c>
      <c r="BH259" s="241" t="str">
        <f t="shared" ref="BH259:BH322" si="103">BD259&amp;BE259&amp;BF259</f>
        <v/>
      </c>
      <c r="BI259" s="244" t="str">
        <f>IF(COUNTIF(BH$2:BH259,BH259)=1,BH259,"")</f>
        <v/>
      </c>
      <c r="BJ259" s="241" t="str">
        <f t="shared" ref="BJ259:BJ322" si="104">BK259&amp;" "&amp;BL259&amp;" "&amp;BM259</f>
        <v xml:space="preserve">  </v>
      </c>
      <c r="BK259" s="241" t="str">
        <f t="shared" ref="BK259:BK322" si="105">+IFERROR(INDEX(BD$2:BD$955,MATCH(ROW()-ROW($BJ$1),BC$2:BC$955,0)),"")</f>
        <v/>
      </c>
      <c r="BL259" s="241" t="str">
        <f t="shared" ref="BL259:BL322" si="106">+IFERROR(INDEX(BE$2:BE$955,MATCH(ROW()-ROW($BJ$1),BC$2:BC$955,0)),"")</f>
        <v/>
      </c>
      <c r="BM259" s="241" t="str">
        <f t="shared" ref="BM259:BM322" si="107">+IFERROR(INDEX(BF$2:BF$955,MATCH(ROW()-ROW($BJ$1),BC$2:BC$955,0)),"")</f>
        <v/>
      </c>
    </row>
    <row r="260" spans="1:65" ht="16.5" x14ac:dyDescent="0.45">
      <c r="A260" s="259" t="str">
        <f>+IF(D260="","",MAX(A$1:A259)+1)</f>
        <v/>
      </c>
      <c r="B260" s="242" t="str">
        <f>IF(Affected_Source!C282="","",Affected_Source!C282)</f>
        <v/>
      </c>
      <c r="C260" s="260" t="str">
        <f t="shared" si="87"/>
        <v/>
      </c>
      <c r="D260" s="260" t="str">
        <f>IF(COUNTIF(B$2:B260,B260)=1,B260,"")</f>
        <v/>
      </c>
      <c r="E260" s="162" t="str">
        <f>IF(Affected_Source!D282="","",Affected_Source!D282)</f>
        <v/>
      </c>
      <c r="F260" s="162"/>
      <c r="G260" s="162"/>
      <c r="H260" s="162"/>
      <c r="I260" s="162"/>
      <c r="J260" s="162"/>
      <c r="K260" s="162"/>
      <c r="L260" s="162"/>
      <c r="M260" s="162"/>
      <c r="N260" s="162"/>
      <c r="O260" s="162"/>
      <c r="P260" s="162"/>
      <c r="Q260" s="162"/>
      <c r="R260" s="269"/>
      <c r="S260" s="162"/>
      <c r="T260" s="259" t="str">
        <f>+IF(Y260="","",MAX(T$1:T259)+1)</f>
        <v/>
      </c>
      <c r="U260" s="241" t="str">
        <f>IF(Affected_Source!B282="","",Affected_Source!B282)</f>
        <v/>
      </c>
      <c r="V260" s="241" t="str">
        <f>IF(Affected_Source!D282="","",Affected_Source!D282)</f>
        <v/>
      </c>
      <c r="W260" s="241" t="str">
        <f>IF(Affected_Source!E282="","",Affected_Source!E282)</f>
        <v/>
      </c>
      <c r="X260" s="241" t="str">
        <f t="shared" si="88"/>
        <v/>
      </c>
      <c r="Y260" s="244" t="str">
        <f>IF(COUNTIF(X$2:X260,X260)=1,X260,"")</f>
        <v/>
      </c>
      <c r="Z260" s="241" t="str">
        <f t="shared" si="97"/>
        <v xml:space="preserve"> </v>
      </c>
      <c r="AA260" s="259" t="str">
        <f t="shared" si="89"/>
        <v/>
      </c>
      <c r="AB260" s="259" t="str">
        <f t="shared" si="90"/>
        <v/>
      </c>
      <c r="AC260" s="241" t="str">
        <f t="shared" si="98"/>
        <v/>
      </c>
      <c r="AD260" s="248"/>
      <c r="AE260" s="261" t="str">
        <f>+IF(AJ260="","",MAX(AE$1:AE259)+1)</f>
        <v/>
      </c>
      <c r="AF260" s="261" t="str">
        <f>IF(CMS_Inoperative_OoC!B282="","",CMS_Inoperative_OoC!B282)</f>
        <v/>
      </c>
      <c r="AG260" s="261" t="str">
        <f>IF(CMS_Inoperative_OoC!C282="","",CMS_Inoperative_OoC!C282)</f>
        <v/>
      </c>
      <c r="AH260" s="261" t="str">
        <f>IF(CMS_Inoperative_OoC!D282="","",CMS_Inoperative_OoC!D282)</f>
        <v/>
      </c>
      <c r="AI260" s="261" t="str">
        <f t="shared" si="99"/>
        <v/>
      </c>
      <c r="AJ260" s="262" t="str">
        <f>IF(COUNTIF(AI$2:AI260,AI260)=1,AI260,"")</f>
        <v/>
      </c>
      <c r="AK260" s="261" t="str">
        <f t="shared" si="91"/>
        <v/>
      </c>
      <c r="AL260" s="261" t="str">
        <f t="shared" si="92"/>
        <v/>
      </c>
      <c r="AM260" s="261" t="str">
        <f t="shared" si="93"/>
        <v/>
      </c>
      <c r="AN260" s="251" t="str">
        <f t="shared" si="100"/>
        <v/>
      </c>
      <c r="AO260" s="162"/>
      <c r="AP260" s="162"/>
      <c r="AQ260" s="162"/>
      <c r="AR260" s="263" t="str">
        <f>+IF(AW260="","",MAX(AR$1:AR259)+1)</f>
        <v/>
      </c>
      <c r="AS260" s="263" t="str">
        <f>IF(Limit_Deviation_Detail!B282="","",Limit_Deviation_Detail!B282)</f>
        <v/>
      </c>
      <c r="AT260" s="263" t="str">
        <f>IF(Limit_Deviation_Detail!C282="","",Limit_Deviation_Detail!C282)</f>
        <v/>
      </c>
      <c r="AU260" s="252" t="str">
        <f>IF(Limit_Deviation_Detail!F282="","",Limit_Deviation_Detail!F282)</f>
        <v/>
      </c>
      <c r="AV260" s="263" t="str">
        <f t="shared" si="101"/>
        <v/>
      </c>
      <c r="AW260" s="264" t="str">
        <f>IF(COUNTIF(AV$2:AV260,AV260)=1,AV260,"")</f>
        <v/>
      </c>
      <c r="AX260" s="263" t="str">
        <f t="shared" si="94"/>
        <v/>
      </c>
      <c r="AY260" s="263" t="str">
        <f t="shared" si="95"/>
        <v/>
      </c>
      <c r="AZ260" s="263" t="str">
        <f t="shared" si="96"/>
        <v/>
      </c>
      <c r="BA260" s="254" t="str">
        <f t="shared" si="102"/>
        <v/>
      </c>
      <c r="BB260" s="162"/>
      <c r="BC260" s="259" t="str">
        <f>+IF(BI260="","",MAX(BC$1:BC259)+1)</f>
        <v/>
      </c>
      <c r="BD260" s="241" t="str">
        <f>IF(CMS_Identification!B282="","",CMS_Identification!B282)</f>
        <v/>
      </c>
      <c r="BE260" s="241" t="str">
        <f>IF(CMS_Identification!C282="","",CMS_Identification!C282)</f>
        <v/>
      </c>
      <c r="BF260" s="241" t="str">
        <f>IF(CMS_Identification!E282="","",CMS_Identification!E282)</f>
        <v/>
      </c>
      <c r="BG260" s="241" t="str">
        <f>IF(Affected_Source!AL282="","",Affected_Source!AL282)</f>
        <v/>
      </c>
      <c r="BH260" s="241" t="str">
        <f t="shared" si="103"/>
        <v/>
      </c>
      <c r="BI260" s="244" t="str">
        <f>IF(COUNTIF(BH$2:BH260,BH260)=1,BH260,"")</f>
        <v/>
      </c>
      <c r="BJ260" s="241" t="str">
        <f t="shared" si="104"/>
        <v xml:space="preserve">  </v>
      </c>
      <c r="BK260" s="241" t="str">
        <f t="shared" si="105"/>
        <v/>
      </c>
      <c r="BL260" s="241" t="str">
        <f t="shared" si="106"/>
        <v/>
      </c>
      <c r="BM260" s="241" t="str">
        <f t="shared" si="107"/>
        <v/>
      </c>
    </row>
    <row r="261" spans="1:65" ht="16.5" x14ac:dyDescent="0.45">
      <c r="A261" s="255" t="str">
        <f>+IF(D261="","",MAX(A$1:A260)+1)</f>
        <v/>
      </c>
      <c r="B261" s="242" t="str">
        <f>IF(Affected_Source!C283="","",Affected_Source!C283)</f>
        <v/>
      </c>
      <c r="C261" s="245" t="str">
        <f t="shared" si="87"/>
        <v/>
      </c>
      <c r="D261" s="245" t="str">
        <f>IF(COUNTIF(B$2:B261,B261)=1,B261,"")</f>
        <v/>
      </c>
      <c r="E261" s="162" t="str">
        <f>IF(Affected_Source!D283="","",Affected_Source!D283)</f>
        <v/>
      </c>
      <c r="F261" s="162"/>
      <c r="G261" s="162"/>
      <c r="H261" s="162"/>
      <c r="I261" s="162"/>
      <c r="J261" s="162"/>
      <c r="K261" s="162"/>
      <c r="L261" s="162"/>
      <c r="M261" s="162"/>
      <c r="N261" s="162"/>
      <c r="O261" s="162"/>
      <c r="P261" s="162"/>
      <c r="Q261" s="162"/>
      <c r="R261" s="269"/>
      <c r="S261" s="162"/>
      <c r="T261" s="255" t="str">
        <f>+IF(Y261="","",MAX(T$1:T260)+1)</f>
        <v/>
      </c>
      <c r="U261" s="241" t="str">
        <f>IF(Affected_Source!B283="","",Affected_Source!B283)</f>
        <v/>
      </c>
      <c r="V261" s="241" t="str">
        <f>IF(Affected_Source!D283="","",Affected_Source!D283)</f>
        <v/>
      </c>
      <c r="W261" s="241" t="str">
        <f>IF(Affected_Source!E283="","",Affected_Source!E283)</f>
        <v/>
      </c>
      <c r="X261" s="241" t="str">
        <f t="shared" si="88"/>
        <v/>
      </c>
      <c r="Y261" s="244" t="str">
        <f>IF(COUNTIF(X$2:X261,X261)=1,X261,"")</f>
        <v/>
      </c>
      <c r="Z261" s="241" t="str">
        <f t="shared" si="97"/>
        <v xml:space="preserve"> </v>
      </c>
      <c r="AA261" s="255" t="str">
        <f t="shared" si="89"/>
        <v/>
      </c>
      <c r="AB261" s="255" t="str">
        <f t="shared" si="90"/>
        <v/>
      </c>
      <c r="AC261" s="241" t="str">
        <f t="shared" si="98"/>
        <v/>
      </c>
      <c r="AD261" s="248"/>
      <c r="AE261" s="257" t="str">
        <f>+IF(AJ261="","",MAX(AE$1:AE260)+1)</f>
        <v/>
      </c>
      <c r="AF261" s="257" t="str">
        <f>IF(CMS_Inoperative_OoC!B283="","",CMS_Inoperative_OoC!B283)</f>
        <v/>
      </c>
      <c r="AG261" s="257" t="str">
        <f>IF(CMS_Inoperative_OoC!C283="","",CMS_Inoperative_OoC!C283)</f>
        <v/>
      </c>
      <c r="AH261" s="257" t="str">
        <f>IF(CMS_Inoperative_OoC!D283="","",CMS_Inoperative_OoC!D283)</f>
        <v/>
      </c>
      <c r="AI261" s="257" t="str">
        <f t="shared" si="99"/>
        <v/>
      </c>
      <c r="AJ261" s="258" t="str">
        <f>IF(COUNTIF(AI$2:AI261,AI261)=1,AI261,"")</f>
        <v/>
      </c>
      <c r="AK261" s="257" t="str">
        <f t="shared" si="91"/>
        <v/>
      </c>
      <c r="AL261" s="257" t="str">
        <f t="shared" si="92"/>
        <v/>
      </c>
      <c r="AM261" s="257" t="str">
        <f t="shared" si="93"/>
        <v/>
      </c>
      <c r="AN261" s="251" t="str">
        <f t="shared" si="100"/>
        <v/>
      </c>
      <c r="AO261" s="162"/>
      <c r="AP261" s="162"/>
      <c r="AQ261" s="162"/>
      <c r="AR261" s="257" t="str">
        <f>+IF(AW261="","",MAX(AR$1:AR260)+1)</f>
        <v/>
      </c>
      <c r="AS261" s="257" t="str">
        <f>IF(Limit_Deviation_Detail!B283="","",Limit_Deviation_Detail!B283)</f>
        <v/>
      </c>
      <c r="AT261" s="257" t="str">
        <f>IF(Limit_Deviation_Detail!C283="","",Limit_Deviation_Detail!C283)</f>
        <v/>
      </c>
      <c r="AU261" s="252" t="str">
        <f>IF(Limit_Deviation_Detail!F283="","",Limit_Deviation_Detail!F283)</f>
        <v/>
      </c>
      <c r="AV261" s="257" t="str">
        <f t="shared" si="101"/>
        <v/>
      </c>
      <c r="AW261" s="258" t="str">
        <f>IF(COUNTIF(AV$2:AV261,AV261)=1,AV261,"")</f>
        <v/>
      </c>
      <c r="AX261" s="257" t="str">
        <f t="shared" si="94"/>
        <v/>
      </c>
      <c r="AY261" s="257" t="str">
        <f t="shared" si="95"/>
        <v/>
      </c>
      <c r="AZ261" s="257" t="str">
        <f t="shared" si="96"/>
        <v/>
      </c>
      <c r="BA261" s="254" t="str">
        <f t="shared" si="102"/>
        <v/>
      </c>
      <c r="BB261" s="162"/>
      <c r="BC261" s="255" t="str">
        <f>+IF(BI261="","",MAX(BC$1:BC260)+1)</f>
        <v/>
      </c>
      <c r="BD261" s="241" t="str">
        <f>IF(CMS_Identification!B283="","",CMS_Identification!B283)</f>
        <v/>
      </c>
      <c r="BE261" s="241" t="str">
        <f>IF(CMS_Identification!C283="","",CMS_Identification!C283)</f>
        <v/>
      </c>
      <c r="BF261" s="241" t="str">
        <f>IF(CMS_Identification!E283="","",CMS_Identification!E283)</f>
        <v/>
      </c>
      <c r="BG261" s="241" t="str">
        <f>IF(Affected_Source!AL283="","",Affected_Source!AL283)</f>
        <v/>
      </c>
      <c r="BH261" s="241" t="str">
        <f t="shared" si="103"/>
        <v/>
      </c>
      <c r="BI261" s="244" t="str">
        <f>IF(COUNTIF(BH$2:BH261,BH261)=1,BH261,"")</f>
        <v/>
      </c>
      <c r="BJ261" s="241" t="str">
        <f t="shared" si="104"/>
        <v xml:space="preserve">  </v>
      </c>
      <c r="BK261" s="241" t="str">
        <f t="shared" si="105"/>
        <v/>
      </c>
      <c r="BL261" s="241" t="str">
        <f t="shared" si="106"/>
        <v/>
      </c>
      <c r="BM261" s="241" t="str">
        <f t="shared" si="107"/>
        <v/>
      </c>
    </row>
    <row r="262" spans="1:65" ht="16.5" x14ac:dyDescent="0.45">
      <c r="A262" s="259" t="str">
        <f>+IF(D262="","",MAX(A$1:A261)+1)</f>
        <v/>
      </c>
      <c r="B262" s="242" t="str">
        <f>IF(Affected_Source!C284="","",Affected_Source!C284)</f>
        <v/>
      </c>
      <c r="C262" s="260" t="str">
        <f t="shared" si="87"/>
        <v/>
      </c>
      <c r="D262" s="260" t="str">
        <f>IF(COUNTIF(B$2:B262,B262)=1,B262,"")</f>
        <v/>
      </c>
      <c r="E262" s="162" t="str">
        <f>IF(Affected_Source!D284="","",Affected_Source!D284)</f>
        <v/>
      </c>
      <c r="F262" s="162"/>
      <c r="G262" s="162"/>
      <c r="H262" s="162"/>
      <c r="I262" s="162"/>
      <c r="J262" s="162"/>
      <c r="K262" s="162"/>
      <c r="L262" s="162"/>
      <c r="M262" s="162"/>
      <c r="N262" s="162"/>
      <c r="O262" s="162"/>
      <c r="P262" s="162"/>
      <c r="Q262" s="162"/>
      <c r="R262" s="269"/>
      <c r="S262" s="162"/>
      <c r="T262" s="259" t="str">
        <f>+IF(Y262="","",MAX(T$1:T261)+1)</f>
        <v/>
      </c>
      <c r="U262" s="241" t="str">
        <f>IF(Affected_Source!B284="","",Affected_Source!B284)</f>
        <v/>
      </c>
      <c r="V262" s="241" t="str">
        <f>IF(Affected_Source!D284="","",Affected_Source!D284)</f>
        <v/>
      </c>
      <c r="W262" s="241" t="str">
        <f>IF(Affected_Source!E284="","",Affected_Source!E284)</f>
        <v/>
      </c>
      <c r="X262" s="241" t="str">
        <f t="shared" si="88"/>
        <v/>
      </c>
      <c r="Y262" s="244" t="str">
        <f>IF(COUNTIF(X$2:X262,X262)=1,X262,"")</f>
        <v/>
      </c>
      <c r="Z262" s="241" t="str">
        <f t="shared" si="97"/>
        <v xml:space="preserve"> </v>
      </c>
      <c r="AA262" s="259" t="str">
        <f t="shared" si="89"/>
        <v/>
      </c>
      <c r="AB262" s="259" t="str">
        <f t="shared" si="90"/>
        <v/>
      </c>
      <c r="AC262" s="241" t="str">
        <f t="shared" si="98"/>
        <v/>
      </c>
      <c r="AD262" s="248"/>
      <c r="AE262" s="261" t="str">
        <f>+IF(AJ262="","",MAX(AE$1:AE261)+1)</f>
        <v/>
      </c>
      <c r="AF262" s="261" t="str">
        <f>IF(CMS_Inoperative_OoC!B284="","",CMS_Inoperative_OoC!B284)</f>
        <v/>
      </c>
      <c r="AG262" s="261" t="str">
        <f>IF(CMS_Inoperative_OoC!C284="","",CMS_Inoperative_OoC!C284)</f>
        <v/>
      </c>
      <c r="AH262" s="261" t="str">
        <f>IF(CMS_Inoperative_OoC!D284="","",CMS_Inoperative_OoC!D284)</f>
        <v/>
      </c>
      <c r="AI262" s="261" t="str">
        <f t="shared" si="99"/>
        <v/>
      </c>
      <c r="AJ262" s="262" t="str">
        <f>IF(COUNTIF(AI$2:AI262,AI262)=1,AI262,"")</f>
        <v/>
      </c>
      <c r="AK262" s="261" t="str">
        <f t="shared" si="91"/>
        <v/>
      </c>
      <c r="AL262" s="261" t="str">
        <f t="shared" si="92"/>
        <v/>
      </c>
      <c r="AM262" s="261" t="str">
        <f t="shared" si="93"/>
        <v/>
      </c>
      <c r="AN262" s="251" t="str">
        <f t="shared" si="100"/>
        <v/>
      </c>
      <c r="AO262" s="162"/>
      <c r="AP262" s="162"/>
      <c r="AQ262" s="162"/>
      <c r="AR262" s="263" t="str">
        <f>+IF(AW262="","",MAX(AR$1:AR261)+1)</f>
        <v/>
      </c>
      <c r="AS262" s="263" t="str">
        <f>IF(Limit_Deviation_Detail!B284="","",Limit_Deviation_Detail!B284)</f>
        <v/>
      </c>
      <c r="AT262" s="263" t="str">
        <f>IF(Limit_Deviation_Detail!C284="","",Limit_Deviation_Detail!C284)</f>
        <v/>
      </c>
      <c r="AU262" s="252" t="str">
        <f>IF(Limit_Deviation_Detail!F284="","",Limit_Deviation_Detail!F284)</f>
        <v/>
      </c>
      <c r="AV262" s="263" t="str">
        <f t="shared" si="101"/>
        <v/>
      </c>
      <c r="AW262" s="264" t="str">
        <f>IF(COUNTIF(AV$2:AV262,AV262)=1,AV262,"")</f>
        <v/>
      </c>
      <c r="AX262" s="263" t="str">
        <f t="shared" si="94"/>
        <v/>
      </c>
      <c r="AY262" s="263" t="str">
        <f t="shared" si="95"/>
        <v/>
      </c>
      <c r="AZ262" s="263" t="str">
        <f t="shared" si="96"/>
        <v/>
      </c>
      <c r="BA262" s="254" t="str">
        <f t="shared" si="102"/>
        <v/>
      </c>
      <c r="BB262" s="162"/>
      <c r="BC262" s="259" t="str">
        <f>+IF(BI262="","",MAX(BC$1:BC261)+1)</f>
        <v/>
      </c>
      <c r="BD262" s="241" t="str">
        <f>IF(CMS_Identification!B284="","",CMS_Identification!B284)</f>
        <v/>
      </c>
      <c r="BE262" s="241" t="str">
        <f>IF(CMS_Identification!C284="","",CMS_Identification!C284)</f>
        <v/>
      </c>
      <c r="BF262" s="241" t="str">
        <f>IF(CMS_Identification!E284="","",CMS_Identification!E284)</f>
        <v/>
      </c>
      <c r="BG262" s="241" t="str">
        <f>IF(Affected_Source!AL284="","",Affected_Source!AL284)</f>
        <v/>
      </c>
      <c r="BH262" s="241" t="str">
        <f t="shared" si="103"/>
        <v/>
      </c>
      <c r="BI262" s="244" t="str">
        <f>IF(COUNTIF(BH$2:BH262,BH262)=1,BH262,"")</f>
        <v/>
      </c>
      <c r="BJ262" s="241" t="str">
        <f t="shared" si="104"/>
        <v xml:space="preserve">  </v>
      </c>
      <c r="BK262" s="241" t="str">
        <f t="shared" si="105"/>
        <v/>
      </c>
      <c r="BL262" s="241" t="str">
        <f t="shared" si="106"/>
        <v/>
      </c>
      <c r="BM262" s="241" t="str">
        <f t="shared" si="107"/>
        <v/>
      </c>
    </row>
    <row r="263" spans="1:65" ht="16.5" x14ac:dyDescent="0.45">
      <c r="A263" s="255" t="str">
        <f>+IF(D263="","",MAX(A$1:A262)+1)</f>
        <v/>
      </c>
      <c r="B263" s="242" t="str">
        <f>IF(Affected_Source!C285="","",Affected_Source!C285)</f>
        <v/>
      </c>
      <c r="C263" s="245" t="str">
        <f t="shared" si="87"/>
        <v/>
      </c>
      <c r="D263" s="245" t="str">
        <f>IF(COUNTIF(B$2:B263,B263)=1,B263,"")</f>
        <v/>
      </c>
      <c r="E263" s="162" t="str">
        <f>IF(Affected_Source!D285="","",Affected_Source!D285)</f>
        <v/>
      </c>
      <c r="F263" s="162"/>
      <c r="G263" s="162"/>
      <c r="H263" s="162"/>
      <c r="I263" s="162"/>
      <c r="J263" s="162"/>
      <c r="K263" s="162"/>
      <c r="L263" s="162"/>
      <c r="M263" s="162"/>
      <c r="N263" s="162"/>
      <c r="O263" s="162"/>
      <c r="P263" s="162"/>
      <c r="Q263" s="162"/>
      <c r="R263" s="269"/>
      <c r="S263" s="162"/>
      <c r="T263" s="255" t="str">
        <f>+IF(Y263="","",MAX(T$1:T262)+1)</f>
        <v/>
      </c>
      <c r="U263" s="241" t="str">
        <f>IF(Affected_Source!B285="","",Affected_Source!B285)</f>
        <v/>
      </c>
      <c r="V263" s="241" t="str">
        <f>IF(Affected_Source!D285="","",Affected_Source!D285)</f>
        <v/>
      </c>
      <c r="W263" s="241" t="str">
        <f>IF(Affected_Source!E285="","",Affected_Source!E285)</f>
        <v/>
      </c>
      <c r="X263" s="241" t="str">
        <f t="shared" si="88"/>
        <v/>
      </c>
      <c r="Y263" s="244" t="str">
        <f>IF(COUNTIF(X$2:X263,X263)=1,X263,"")</f>
        <v/>
      </c>
      <c r="Z263" s="241" t="str">
        <f t="shared" si="97"/>
        <v xml:space="preserve"> </v>
      </c>
      <c r="AA263" s="255" t="str">
        <f t="shared" si="89"/>
        <v/>
      </c>
      <c r="AB263" s="255" t="str">
        <f t="shared" si="90"/>
        <v/>
      </c>
      <c r="AC263" s="241" t="str">
        <f t="shared" si="98"/>
        <v/>
      </c>
      <c r="AD263" s="248"/>
      <c r="AE263" s="257" t="str">
        <f>+IF(AJ263="","",MAX(AE$1:AE262)+1)</f>
        <v/>
      </c>
      <c r="AF263" s="257" t="str">
        <f>IF(CMS_Inoperative_OoC!B285="","",CMS_Inoperative_OoC!B285)</f>
        <v/>
      </c>
      <c r="AG263" s="257" t="str">
        <f>IF(CMS_Inoperative_OoC!C285="","",CMS_Inoperative_OoC!C285)</f>
        <v/>
      </c>
      <c r="AH263" s="257" t="str">
        <f>IF(CMS_Inoperative_OoC!D285="","",CMS_Inoperative_OoC!D285)</f>
        <v/>
      </c>
      <c r="AI263" s="257" t="str">
        <f t="shared" si="99"/>
        <v/>
      </c>
      <c r="AJ263" s="258" t="str">
        <f>IF(COUNTIF(AI$2:AI263,AI263)=1,AI263,"")</f>
        <v/>
      </c>
      <c r="AK263" s="257" t="str">
        <f t="shared" si="91"/>
        <v/>
      </c>
      <c r="AL263" s="257" t="str">
        <f t="shared" si="92"/>
        <v/>
      </c>
      <c r="AM263" s="257" t="str">
        <f t="shared" si="93"/>
        <v/>
      </c>
      <c r="AN263" s="251" t="str">
        <f t="shared" si="100"/>
        <v/>
      </c>
      <c r="AO263" s="162"/>
      <c r="AP263" s="162"/>
      <c r="AQ263" s="162"/>
      <c r="AR263" s="257" t="str">
        <f>+IF(AW263="","",MAX(AR$1:AR262)+1)</f>
        <v/>
      </c>
      <c r="AS263" s="257" t="str">
        <f>IF(Limit_Deviation_Detail!B285="","",Limit_Deviation_Detail!B285)</f>
        <v/>
      </c>
      <c r="AT263" s="257" t="str">
        <f>IF(Limit_Deviation_Detail!C285="","",Limit_Deviation_Detail!C285)</f>
        <v/>
      </c>
      <c r="AU263" s="252" t="str">
        <f>IF(Limit_Deviation_Detail!F285="","",Limit_Deviation_Detail!F285)</f>
        <v/>
      </c>
      <c r="AV263" s="257" t="str">
        <f t="shared" si="101"/>
        <v/>
      </c>
      <c r="AW263" s="258" t="str">
        <f>IF(COUNTIF(AV$2:AV263,AV263)=1,AV263,"")</f>
        <v/>
      </c>
      <c r="AX263" s="257" t="str">
        <f t="shared" si="94"/>
        <v/>
      </c>
      <c r="AY263" s="257" t="str">
        <f t="shared" si="95"/>
        <v/>
      </c>
      <c r="AZ263" s="257" t="str">
        <f t="shared" si="96"/>
        <v/>
      </c>
      <c r="BA263" s="254" t="str">
        <f t="shared" si="102"/>
        <v/>
      </c>
      <c r="BB263" s="162"/>
      <c r="BC263" s="255" t="str">
        <f>+IF(BI263="","",MAX(BC$1:BC262)+1)</f>
        <v/>
      </c>
      <c r="BD263" s="241" t="str">
        <f>IF(CMS_Identification!B285="","",CMS_Identification!B285)</f>
        <v/>
      </c>
      <c r="BE263" s="241" t="str">
        <f>IF(CMS_Identification!C285="","",CMS_Identification!C285)</f>
        <v/>
      </c>
      <c r="BF263" s="241" t="str">
        <f>IF(CMS_Identification!E285="","",CMS_Identification!E285)</f>
        <v/>
      </c>
      <c r="BG263" s="241" t="str">
        <f>IF(Affected_Source!AL285="","",Affected_Source!AL285)</f>
        <v/>
      </c>
      <c r="BH263" s="241" t="str">
        <f t="shared" si="103"/>
        <v/>
      </c>
      <c r="BI263" s="244" t="str">
        <f>IF(COUNTIF(BH$2:BH263,BH263)=1,BH263,"")</f>
        <v/>
      </c>
      <c r="BJ263" s="241" t="str">
        <f t="shared" si="104"/>
        <v xml:space="preserve">  </v>
      </c>
      <c r="BK263" s="241" t="str">
        <f t="shared" si="105"/>
        <v/>
      </c>
      <c r="BL263" s="241" t="str">
        <f t="shared" si="106"/>
        <v/>
      </c>
      <c r="BM263" s="241" t="str">
        <f t="shared" si="107"/>
        <v/>
      </c>
    </row>
    <row r="264" spans="1:65" ht="16.5" x14ac:dyDescent="0.45">
      <c r="A264" s="259" t="str">
        <f>+IF(D264="","",MAX(A$1:A263)+1)</f>
        <v/>
      </c>
      <c r="B264" s="242" t="str">
        <f>IF(Affected_Source!C286="","",Affected_Source!C286)</f>
        <v/>
      </c>
      <c r="C264" s="260" t="str">
        <f t="shared" si="87"/>
        <v/>
      </c>
      <c r="D264" s="260" t="str">
        <f>IF(COUNTIF(B$2:B264,B264)=1,B264,"")</f>
        <v/>
      </c>
      <c r="E264" s="162" t="str">
        <f>IF(Affected_Source!D286="","",Affected_Source!D286)</f>
        <v/>
      </c>
      <c r="F264" s="162"/>
      <c r="G264" s="162"/>
      <c r="H264" s="162"/>
      <c r="I264" s="162"/>
      <c r="J264" s="162"/>
      <c r="K264" s="162"/>
      <c r="L264" s="162"/>
      <c r="M264" s="162"/>
      <c r="N264" s="162"/>
      <c r="O264" s="162"/>
      <c r="P264" s="162"/>
      <c r="Q264" s="162"/>
      <c r="R264" s="269"/>
      <c r="S264" s="162"/>
      <c r="T264" s="259" t="str">
        <f>+IF(Y264="","",MAX(T$1:T263)+1)</f>
        <v/>
      </c>
      <c r="U264" s="241" t="str">
        <f>IF(Affected_Source!B286="","",Affected_Source!B286)</f>
        <v/>
      </c>
      <c r="V264" s="241" t="str">
        <f>IF(Affected_Source!D286="","",Affected_Source!D286)</f>
        <v/>
      </c>
      <c r="W264" s="241" t="str">
        <f>IF(Affected_Source!E286="","",Affected_Source!E286)</f>
        <v/>
      </c>
      <c r="X264" s="241" t="str">
        <f t="shared" si="88"/>
        <v/>
      </c>
      <c r="Y264" s="244" t="str">
        <f>IF(COUNTIF(X$2:X264,X264)=1,X264,"")</f>
        <v/>
      </c>
      <c r="Z264" s="241" t="str">
        <f t="shared" si="97"/>
        <v xml:space="preserve"> </v>
      </c>
      <c r="AA264" s="259" t="str">
        <f t="shared" si="89"/>
        <v/>
      </c>
      <c r="AB264" s="259" t="str">
        <f t="shared" si="90"/>
        <v/>
      </c>
      <c r="AC264" s="241" t="str">
        <f t="shared" si="98"/>
        <v/>
      </c>
      <c r="AD264" s="248"/>
      <c r="AE264" s="261" t="str">
        <f>+IF(AJ264="","",MAX(AE$1:AE263)+1)</f>
        <v/>
      </c>
      <c r="AF264" s="261" t="str">
        <f>IF(CMS_Inoperative_OoC!B286="","",CMS_Inoperative_OoC!B286)</f>
        <v/>
      </c>
      <c r="AG264" s="261" t="str">
        <f>IF(CMS_Inoperative_OoC!C286="","",CMS_Inoperative_OoC!C286)</f>
        <v/>
      </c>
      <c r="AH264" s="261" t="str">
        <f>IF(CMS_Inoperative_OoC!D286="","",CMS_Inoperative_OoC!D286)</f>
        <v/>
      </c>
      <c r="AI264" s="261" t="str">
        <f t="shared" si="99"/>
        <v/>
      </c>
      <c r="AJ264" s="262" t="str">
        <f>IF(COUNTIF(AI$2:AI264,AI264)=1,AI264,"")</f>
        <v/>
      </c>
      <c r="AK264" s="261" t="str">
        <f t="shared" si="91"/>
        <v/>
      </c>
      <c r="AL264" s="261" t="str">
        <f t="shared" si="92"/>
        <v/>
      </c>
      <c r="AM264" s="261" t="str">
        <f t="shared" si="93"/>
        <v/>
      </c>
      <c r="AN264" s="251" t="str">
        <f t="shared" si="100"/>
        <v/>
      </c>
      <c r="AO264" s="162"/>
      <c r="AP264" s="162"/>
      <c r="AQ264" s="162"/>
      <c r="AR264" s="263" t="str">
        <f>+IF(AW264="","",MAX(AR$1:AR263)+1)</f>
        <v/>
      </c>
      <c r="AS264" s="263" t="str">
        <f>IF(Limit_Deviation_Detail!B286="","",Limit_Deviation_Detail!B286)</f>
        <v/>
      </c>
      <c r="AT264" s="263" t="str">
        <f>IF(Limit_Deviation_Detail!C286="","",Limit_Deviation_Detail!C286)</f>
        <v/>
      </c>
      <c r="AU264" s="252" t="str">
        <f>IF(Limit_Deviation_Detail!F286="","",Limit_Deviation_Detail!F286)</f>
        <v/>
      </c>
      <c r="AV264" s="263" t="str">
        <f t="shared" si="101"/>
        <v/>
      </c>
      <c r="AW264" s="264" t="str">
        <f>IF(COUNTIF(AV$2:AV264,AV264)=1,AV264,"")</f>
        <v/>
      </c>
      <c r="AX264" s="263" t="str">
        <f t="shared" si="94"/>
        <v/>
      </c>
      <c r="AY264" s="263" t="str">
        <f t="shared" si="95"/>
        <v/>
      </c>
      <c r="AZ264" s="263" t="str">
        <f t="shared" si="96"/>
        <v/>
      </c>
      <c r="BA264" s="254" t="str">
        <f t="shared" si="102"/>
        <v/>
      </c>
      <c r="BB264" s="162"/>
      <c r="BC264" s="259" t="str">
        <f>+IF(BI264="","",MAX(BC$1:BC263)+1)</f>
        <v/>
      </c>
      <c r="BD264" s="241" t="str">
        <f>IF(CMS_Identification!B286="","",CMS_Identification!B286)</f>
        <v/>
      </c>
      <c r="BE264" s="241" t="str">
        <f>IF(CMS_Identification!C286="","",CMS_Identification!C286)</f>
        <v/>
      </c>
      <c r="BF264" s="241" t="str">
        <f>IF(CMS_Identification!E286="","",CMS_Identification!E286)</f>
        <v/>
      </c>
      <c r="BG264" s="241" t="str">
        <f>IF(Affected_Source!AL286="","",Affected_Source!AL286)</f>
        <v/>
      </c>
      <c r="BH264" s="241" t="str">
        <f t="shared" si="103"/>
        <v/>
      </c>
      <c r="BI264" s="244" t="str">
        <f>IF(COUNTIF(BH$2:BH264,BH264)=1,BH264,"")</f>
        <v/>
      </c>
      <c r="BJ264" s="241" t="str">
        <f t="shared" si="104"/>
        <v xml:space="preserve">  </v>
      </c>
      <c r="BK264" s="241" t="str">
        <f t="shared" si="105"/>
        <v/>
      </c>
      <c r="BL264" s="241" t="str">
        <f t="shared" si="106"/>
        <v/>
      </c>
      <c r="BM264" s="241" t="str">
        <f t="shared" si="107"/>
        <v/>
      </c>
    </row>
    <row r="265" spans="1:65" ht="16.5" x14ac:dyDescent="0.45">
      <c r="A265" s="255" t="str">
        <f>+IF(D265="","",MAX(A$1:A264)+1)</f>
        <v/>
      </c>
      <c r="B265" s="242" t="str">
        <f>IF(Affected_Source!C287="","",Affected_Source!C287)</f>
        <v/>
      </c>
      <c r="C265" s="245" t="str">
        <f t="shared" si="87"/>
        <v/>
      </c>
      <c r="D265" s="245" t="str">
        <f>IF(COUNTIF(B$2:B265,B265)=1,B265,"")</f>
        <v/>
      </c>
      <c r="E265" s="162" t="str">
        <f>IF(Affected_Source!D287="","",Affected_Source!D287)</f>
        <v/>
      </c>
      <c r="F265" s="162"/>
      <c r="G265" s="162"/>
      <c r="H265" s="162"/>
      <c r="I265" s="162"/>
      <c r="J265" s="162"/>
      <c r="K265" s="162"/>
      <c r="L265" s="162"/>
      <c r="M265" s="162"/>
      <c r="N265" s="162"/>
      <c r="O265" s="162"/>
      <c r="P265" s="162"/>
      <c r="Q265" s="162"/>
      <c r="R265" s="269"/>
      <c r="S265" s="162"/>
      <c r="T265" s="255" t="str">
        <f>+IF(Y265="","",MAX(T$1:T264)+1)</f>
        <v/>
      </c>
      <c r="U265" s="241" t="str">
        <f>IF(Affected_Source!B287="","",Affected_Source!B287)</f>
        <v/>
      </c>
      <c r="V265" s="241" t="str">
        <f>IF(Affected_Source!D287="","",Affected_Source!D287)</f>
        <v/>
      </c>
      <c r="W265" s="241" t="str">
        <f>IF(Affected_Source!E287="","",Affected_Source!E287)</f>
        <v/>
      </c>
      <c r="X265" s="241" t="str">
        <f t="shared" si="88"/>
        <v/>
      </c>
      <c r="Y265" s="244" t="str">
        <f>IF(COUNTIF(X$2:X265,X265)=1,X265,"")</f>
        <v/>
      </c>
      <c r="Z265" s="241" t="str">
        <f t="shared" si="97"/>
        <v xml:space="preserve"> </v>
      </c>
      <c r="AA265" s="255" t="str">
        <f t="shared" si="89"/>
        <v/>
      </c>
      <c r="AB265" s="255" t="str">
        <f t="shared" si="90"/>
        <v/>
      </c>
      <c r="AC265" s="241" t="str">
        <f t="shared" si="98"/>
        <v/>
      </c>
      <c r="AD265" s="248"/>
      <c r="AE265" s="257" t="str">
        <f>+IF(AJ265="","",MAX(AE$1:AE264)+1)</f>
        <v/>
      </c>
      <c r="AF265" s="257" t="str">
        <f>IF(CMS_Inoperative_OoC!B287="","",CMS_Inoperative_OoC!B287)</f>
        <v/>
      </c>
      <c r="AG265" s="257" t="str">
        <f>IF(CMS_Inoperative_OoC!C287="","",CMS_Inoperative_OoC!C287)</f>
        <v/>
      </c>
      <c r="AH265" s="257" t="str">
        <f>IF(CMS_Inoperative_OoC!D287="","",CMS_Inoperative_OoC!D287)</f>
        <v/>
      </c>
      <c r="AI265" s="257" t="str">
        <f t="shared" si="99"/>
        <v/>
      </c>
      <c r="AJ265" s="258" t="str">
        <f>IF(COUNTIF(AI$2:AI265,AI265)=1,AI265,"")</f>
        <v/>
      </c>
      <c r="AK265" s="257" t="str">
        <f t="shared" si="91"/>
        <v/>
      </c>
      <c r="AL265" s="257" t="str">
        <f t="shared" si="92"/>
        <v/>
      </c>
      <c r="AM265" s="257" t="str">
        <f t="shared" si="93"/>
        <v/>
      </c>
      <c r="AN265" s="251" t="str">
        <f t="shared" si="100"/>
        <v/>
      </c>
      <c r="AO265" s="162"/>
      <c r="AP265" s="162"/>
      <c r="AQ265" s="162"/>
      <c r="AR265" s="257" t="str">
        <f>+IF(AW265="","",MAX(AR$1:AR264)+1)</f>
        <v/>
      </c>
      <c r="AS265" s="257" t="str">
        <f>IF(Limit_Deviation_Detail!B287="","",Limit_Deviation_Detail!B287)</f>
        <v/>
      </c>
      <c r="AT265" s="257" t="str">
        <f>IF(Limit_Deviation_Detail!C287="","",Limit_Deviation_Detail!C287)</f>
        <v/>
      </c>
      <c r="AU265" s="252" t="str">
        <f>IF(Limit_Deviation_Detail!F287="","",Limit_Deviation_Detail!F287)</f>
        <v/>
      </c>
      <c r="AV265" s="257" t="str">
        <f t="shared" si="101"/>
        <v/>
      </c>
      <c r="AW265" s="258" t="str">
        <f>IF(COUNTIF(AV$2:AV265,AV265)=1,AV265,"")</f>
        <v/>
      </c>
      <c r="AX265" s="257" t="str">
        <f t="shared" si="94"/>
        <v/>
      </c>
      <c r="AY265" s="257" t="str">
        <f t="shared" si="95"/>
        <v/>
      </c>
      <c r="AZ265" s="257" t="str">
        <f t="shared" si="96"/>
        <v/>
      </c>
      <c r="BA265" s="254" t="str">
        <f t="shared" si="102"/>
        <v/>
      </c>
      <c r="BB265" s="162"/>
      <c r="BC265" s="255" t="str">
        <f>+IF(BI265="","",MAX(BC$1:BC264)+1)</f>
        <v/>
      </c>
      <c r="BD265" s="241" t="str">
        <f>IF(CMS_Identification!B287="","",CMS_Identification!B287)</f>
        <v/>
      </c>
      <c r="BE265" s="241" t="str">
        <f>IF(CMS_Identification!C287="","",CMS_Identification!C287)</f>
        <v/>
      </c>
      <c r="BF265" s="241" t="str">
        <f>IF(CMS_Identification!E287="","",CMS_Identification!E287)</f>
        <v/>
      </c>
      <c r="BG265" s="241" t="str">
        <f>IF(Affected_Source!AL287="","",Affected_Source!AL287)</f>
        <v/>
      </c>
      <c r="BH265" s="241" t="str">
        <f t="shared" si="103"/>
        <v/>
      </c>
      <c r="BI265" s="244" t="str">
        <f>IF(COUNTIF(BH$2:BH265,BH265)=1,BH265,"")</f>
        <v/>
      </c>
      <c r="BJ265" s="241" t="str">
        <f t="shared" si="104"/>
        <v xml:space="preserve">  </v>
      </c>
      <c r="BK265" s="241" t="str">
        <f t="shared" si="105"/>
        <v/>
      </c>
      <c r="BL265" s="241" t="str">
        <f t="shared" si="106"/>
        <v/>
      </c>
      <c r="BM265" s="241" t="str">
        <f t="shared" si="107"/>
        <v/>
      </c>
    </row>
    <row r="266" spans="1:65" ht="16.5" x14ac:dyDescent="0.45">
      <c r="A266" s="259" t="str">
        <f>+IF(D266="","",MAX(A$1:A265)+1)</f>
        <v/>
      </c>
      <c r="B266" s="242" t="str">
        <f>IF(Affected_Source!C288="","",Affected_Source!C288)</f>
        <v/>
      </c>
      <c r="C266" s="260" t="str">
        <f t="shared" si="87"/>
        <v/>
      </c>
      <c r="D266" s="260" t="str">
        <f>IF(COUNTIF(B$2:B266,B266)=1,B266,"")</f>
        <v/>
      </c>
      <c r="E266" s="162" t="str">
        <f>IF(Affected_Source!D288="","",Affected_Source!D288)</f>
        <v/>
      </c>
      <c r="F266" s="162"/>
      <c r="G266" s="162"/>
      <c r="H266" s="162"/>
      <c r="I266" s="162"/>
      <c r="J266" s="162"/>
      <c r="K266" s="162"/>
      <c r="L266" s="162"/>
      <c r="M266" s="162"/>
      <c r="N266" s="162"/>
      <c r="O266" s="162"/>
      <c r="P266" s="162"/>
      <c r="Q266" s="162"/>
      <c r="R266" s="269"/>
      <c r="S266" s="162"/>
      <c r="T266" s="259" t="str">
        <f>+IF(Y266="","",MAX(T$1:T265)+1)</f>
        <v/>
      </c>
      <c r="U266" s="241" t="str">
        <f>IF(Affected_Source!B288="","",Affected_Source!B288)</f>
        <v/>
      </c>
      <c r="V266" s="241" t="str">
        <f>IF(Affected_Source!D288="","",Affected_Source!D288)</f>
        <v/>
      </c>
      <c r="W266" s="241" t="str">
        <f>IF(Affected_Source!E288="","",Affected_Source!E288)</f>
        <v/>
      </c>
      <c r="X266" s="241" t="str">
        <f t="shared" si="88"/>
        <v/>
      </c>
      <c r="Y266" s="244" t="str">
        <f>IF(COUNTIF(X$2:X266,X266)=1,X266,"")</f>
        <v/>
      </c>
      <c r="Z266" s="241" t="str">
        <f t="shared" si="97"/>
        <v xml:space="preserve"> </v>
      </c>
      <c r="AA266" s="259" t="str">
        <f t="shared" si="89"/>
        <v/>
      </c>
      <c r="AB266" s="259" t="str">
        <f t="shared" si="90"/>
        <v/>
      </c>
      <c r="AC266" s="241" t="str">
        <f t="shared" si="98"/>
        <v/>
      </c>
      <c r="AD266" s="248"/>
      <c r="AE266" s="261" t="str">
        <f>+IF(AJ266="","",MAX(AE$1:AE265)+1)</f>
        <v/>
      </c>
      <c r="AF266" s="261" t="str">
        <f>IF(CMS_Inoperative_OoC!B288="","",CMS_Inoperative_OoC!B288)</f>
        <v/>
      </c>
      <c r="AG266" s="261" t="str">
        <f>IF(CMS_Inoperative_OoC!C288="","",CMS_Inoperative_OoC!C288)</f>
        <v/>
      </c>
      <c r="AH266" s="261" t="str">
        <f>IF(CMS_Inoperative_OoC!D288="","",CMS_Inoperative_OoC!D288)</f>
        <v/>
      </c>
      <c r="AI266" s="261" t="str">
        <f t="shared" si="99"/>
        <v/>
      </c>
      <c r="AJ266" s="262" t="str">
        <f>IF(COUNTIF(AI$2:AI266,AI266)=1,AI266,"")</f>
        <v/>
      </c>
      <c r="AK266" s="261" t="str">
        <f t="shared" si="91"/>
        <v/>
      </c>
      <c r="AL266" s="261" t="str">
        <f t="shared" si="92"/>
        <v/>
      </c>
      <c r="AM266" s="261" t="str">
        <f t="shared" si="93"/>
        <v/>
      </c>
      <c r="AN266" s="251" t="str">
        <f t="shared" si="100"/>
        <v/>
      </c>
      <c r="AO266" s="162"/>
      <c r="AP266" s="162"/>
      <c r="AQ266" s="162"/>
      <c r="AR266" s="263" t="str">
        <f>+IF(AW266="","",MAX(AR$1:AR265)+1)</f>
        <v/>
      </c>
      <c r="AS266" s="263" t="str">
        <f>IF(Limit_Deviation_Detail!B288="","",Limit_Deviation_Detail!B288)</f>
        <v/>
      </c>
      <c r="AT266" s="263" t="str">
        <f>IF(Limit_Deviation_Detail!C288="","",Limit_Deviation_Detail!C288)</f>
        <v/>
      </c>
      <c r="AU266" s="252" t="str">
        <f>IF(Limit_Deviation_Detail!F288="","",Limit_Deviation_Detail!F288)</f>
        <v/>
      </c>
      <c r="AV266" s="263" t="str">
        <f t="shared" si="101"/>
        <v/>
      </c>
      <c r="AW266" s="264" t="str">
        <f>IF(COUNTIF(AV$2:AV266,AV266)=1,AV266,"")</f>
        <v/>
      </c>
      <c r="AX266" s="263" t="str">
        <f t="shared" si="94"/>
        <v/>
      </c>
      <c r="AY266" s="263" t="str">
        <f t="shared" si="95"/>
        <v/>
      </c>
      <c r="AZ266" s="263" t="str">
        <f t="shared" si="96"/>
        <v/>
      </c>
      <c r="BA266" s="254" t="str">
        <f t="shared" si="102"/>
        <v/>
      </c>
      <c r="BB266" s="162"/>
      <c r="BC266" s="259" t="str">
        <f>+IF(BI266="","",MAX(BC$1:BC265)+1)</f>
        <v/>
      </c>
      <c r="BD266" s="241" t="str">
        <f>IF(CMS_Identification!B288="","",CMS_Identification!B288)</f>
        <v/>
      </c>
      <c r="BE266" s="241" t="str">
        <f>IF(CMS_Identification!C288="","",CMS_Identification!C288)</f>
        <v/>
      </c>
      <c r="BF266" s="241" t="str">
        <f>IF(CMS_Identification!E288="","",CMS_Identification!E288)</f>
        <v/>
      </c>
      <c r="BG266" s="241" t="str">
        <f>IF(Affected_Source!AL288="","",Affected_Source!AL288)</f>
        <v/>
      </c>
      <c r="BH266" s="241" t="str">
        <f t="shared" si="103"/>
        <v/>
      </c>
      <c r="BI266" s="244" t="str">
        <f>IF(COUNTIF(BH$2:BH266,BH266)=1,BH266,"")</f>
        <v/>
      </c>
      <c r="BJ266" s="241" t="str">
        <f t="shared" si="104"/>
        <v xml:space="preserve">  </v>
      </c>
      <c r="BK266" s="241" t="str">
        <f t="shared" si="105"/>
        <v/>
      </c>
      <c r="BL266" s="241" t="str">
        <f t="shared" si="106"/>
        <v/>
      </c>
      <c r="BM266" s="241" t="str">
        <f t="shared" si="107"/>
        <v/>
      </c>
    </row>
    <row r="267" spans="1:65" ht="16.5" x14ac:dyDescent="0.45">
      <c r="A267" s="255" t="str">
        <f>+IF(D267="","",MAX(A$1:A266)+1)</f>
        <v/>
      </c>
      <c r="B267" s="242" t="str">
        <f>IF(Affected_Source!C289="","",Affected_Source!C289)</f>
        <v/>
      </c>
      <c r="C267" s="245" t="str">
        <f t="shared" si="87"/>
        <v/>
      </c>
      <c r="D267" s="245" t="str">
        <f>IF(COUNTIF(B$2:B267,B267)=1,B267,"")</f>
        <v/>
      </c>
      <c r="E267" s="162" t="str">
        <f>IF(Affected_Source!D289="","",Affected_Source!D289)</f>
        <v/>
      </c>
      <c r="F267" s="162"/>
      <c r="G267" s="162"/>
      <c r="H267" s="162"/>
      <c r="I267" s="162"/>
      <c r="J267" s="162"/>
      <c r="K267" s="162"/>
      <c r="L267" s="162"/>
      <c r="M267" s="162"/>
      <c r="N267" s="162"/>
      <c r="O267" s="162"/>
      <c r="P267" s="162"/>
      <c r="Q267" s="162"/>
      <c r="R267" s="269"/>
      <c r="S267" s="162"/>
      <c r="T267" s="255" t="str">
        <f>+IF(Y267="","",MAX(T$1:T266)+1)</f>
        <v/>
      </c>
      <c r="U267" s="241" t="str">
        <f>IF(Affected_Source!B289="","",Affected_Source!B289)</f>
        <v/>
      </c>
      <c r="V267" s="241" t="str">
        <f>IF(Affected_Source!D289="","",Affected_Source!D289)</f>
        <v/>
      </c>
      <c r="W267" s="241" t="str">
        <f>IF(Affected_Source!E289="","",Affected_Source!E289)</f>
        <v/>
      </c>
      <c r="X267" s="241" t="str">
        <f t="shared" si="88"/>
        <v/>
      </c>
      <c r="Y267" s="244" t="str">
        <f>IF(COUNTIF(X$2:X267,X267)=1,X267,"")</f>
        <v/>
      </c>
      <c r="Z267" s="241" t="str">
        <f t="shared" si="97"/>
        <v xml:space="preserve"> </v>
      </c>
      <c r="AA267" s="255" t="str">
        <f t="shared" si="89"/>
        <v/>
      </c>
      <c r="AB267" s="255" t="str">
        <f t="shared" si="90"/>
        <v/>
      </c>
      <c r="AC267" s="241" t="str">
        <f t="shared" si="98"/>
        <v/>
      </c>
      <c r="AD267" s="248"/>
      <c r="AE267" s="257" t="str">
        <f>+IF(AJ267="","",MAX(AE$1:AE266)+1)</f>
        <v/>
      </c>
      <c r="AF267" s="257" t="str">
        <f>IF(CMS_Inoperative_OoC!B289="","",CMS_Inoperative_OoC!B289)</f>
        <v/>
      </c>
      <c r="AG267" s="257" t="str">
        <f>IF(CMS_Inoperative_OoC!C289="","",CMS_Inoperative_OoC!C289)</f>
        <v/>
      </c>
      <c r="AH267" s="257" t="str">
        <f>IF(CMS_Inoperative_OoC!D289="","",CMS_Inoperative_OoC!D289)</f>
        <v/>
      </c>
      <c r="AI267" s="257" t="str">
        <f t="shared" si="99"/>
        <v/>
      </c>
      <c r="AJ267" s="258" t="str">
        <f>IF(COUNTIF(AI$2:AI267,AI267)=1,AI267,"")</f>
        <v/>
      </c>
      <c r="AK267" s="257" t="str">
        <f t="shared" si="91"/>
        <v/>
      </c>
      <c r="AL267" s="257" t="str">
        <f t="shared" si="92"/>
        <v/>
      </c>
      <c r="AM267" s="257" t="str">
        <f t="shared" si="93"/>
        <v/>
      </c>
      <c r="AN267" s="251" t="str">
        <f t="shared" si="100"/>
        <v/>
      </c>
      <c r="AO267" s="162"/>
      <c r="AP267" s="162"/>
      <c r="AQ267" s="162"/>
      <c r="AR267" s="257" t="str">
        <f>+IF(AW267="","",MAX(AR$1:AR266)+1)</f>
        <v/>
      </c>
      <c r="AS267" s="257" t="str">
        <f>IF(Limit_Deviation_Detail!B289="","",Limit_Deviation_Detail!B289)</f>
        <v/>
      </c>
      <c r="AT267" s="257" t="str">
        <f>IF(Limit_Deviation_Detail!C289="","",Limit_Deviation_Detail!C289)</f>
        <v/>
      </c>
      <c r="AU267" s="252" t="str">
        <f>IF(Limit_Deviation_Detail!F289="","",Limit_Deviation_Detail!F289)</f>
        <v/>
      </c>
      <c r="AV267" s="257" t="str">
        <f t="shared" si="101"/>
        <v/>
      </c>
      <c r="AW267" s="258" t="str">
        <f>IF(COUNTIF(AV$2:AV267,AV267)=1,AV267,"")</f>
        <v/>
      </c>
      <c r="AX267" s="257" t="str">
        <f t="shared" si="94"/>
        <v/>
      </c>
      <c r="AY267" s="257" t="str">
        <f t="shared" si="95"/>
        <v/>
      </c>
      <c r="AZ267" s="257" t="str">
        <f t="shared" si="96"/>
        <v/>
      </c>
      <c r="BA267" s="254" t="str">
        <f t="shared" si="102"/>
        <v/>
      </c>
      <c r="BB267" s="162"/>
      <c r="BC267" s="255" t="str">
        <f>+IF(BI267="","",MAX(BC$1:BC266)+1)</f>
        <v/>
      </c>
      <c r="BD267" s="241" t="str">
        <f>IF(CMS_Identification!B289="","",CMS_Identification!B289)</f>
        <v/>
      </c>
      <c r="BE267" s="241" t="str">
        <f>IF(CMS_Identification!C289="","",CMS_Identification!C289)</f>
        <v/>
      </c>
      <c r="BF267" s="241" t="str">
        <f>IF(CMS_Identification!E289="","",CMS_Identification!E289)</f>
        <v/>
      </c>
      <c r="BG267" s="241" t="str">
        <f>IF(Affected_Source!AL289="","",Affected_Source!AL289)</f>
        <v/>
      </c>
      <c r="BH267" s="241" t="str">
        <f t="shared" si="103"/>
        <v/>
      </c>
      <c r="BI267" s="244" t="str">
        <f>IF(COUNTIF(BH$2:BH267,BH267)=1,BH267,"")</f>
        <v/>
      </c>
      <c r="BJ267" s="241" t="str">
        <f t="shared" si="104"/>
        <v xml:space="preserve">  </v>
      </c>
      <c r="BK267" s="241" t="str">
        <f t="shared" si="105"/>
        <v/>
      </c>
      <c r="BL267" s="241" t="str">
        <f t="shared" si="106"/>
        <v/>
      </c>
      <c r="BM267" s="241" t="str">
        <f t="shared" si="107"/>
        <v/>
      </c>
    </row>
    <row r="268" spans="1:65" ht="16.5" x14ac:dyDescent="0.45">
      <c r="A268" s="259" t="str">
        <f>+IF(D268="","",MAX(A$1:A267)+1)</f>
        <v/>
      </c>
      <c r="B268" s="242" t="str">
        <f>IF(Affected_Source!C290="","",Affected_Source!C290)</f>
        <v/>
      </c>
      <c r="C268" s="260" t="str">
        <f t="shared" si="87"/>
        <v/>
      </c>
      <c r="D268" s="260" t="str">
        <f>IF(COUNTIF(B$2:B268,B268)=1,B268,"")</f>
        <v/>
      </c>
      <c r="E268" s="162" t="str">
        <f>IF(Affected_Source!D290="","",Affected_Source!D290)</f>
        <v/>
      </c>
      <c r="F268" s="162"/>
      <c r="G268" s="162"/>
      <c r="H268" s="162"/>
      <c r="I268" s="162"/>
      <c r="J268" s="162"/>
      <c r="K268" s="162"/>
      <c r="L268" s="162"/>
      <c r="M268" s="162"/>
      <c r="N268" s="162"/>
      <c r="O268" s="162"/>
      <c r="P268" s="162"/>
      <c r="Q268" s="162"/>
      <c r="R268" s="269"/>
      <c r="S268" s="162"/>
      <c r="T268" s="259" t="str">
        <f>+IF(Y268="","",MAX(T$1:T267)+1)</f>
        <v/>
      </c>
      <c r="U268" s="241" t="str">
        <f>IF(Affected_Source!B290="","",Affected_Source!B290)</f>
        <v/>
      </c>
      <c r="V268" s="241" t="str">
        <f>IF(Affected_Source!D290="","",Affected_Source!D290)</f>
        <v/>
      </c>
      <c r="W268" s="241" t="str">
        <f>IF(Affected_Source!E290="","",Affected_Source!E290)</f>
        <v/>
      </c>
      <c r="X268" s="241" t="str">
        <f t="shared" si="88"/>
        <v/>
      </c>
      <c r="Y268" s="244" t="str">
        <f>IF(COUNTIF(X$2:X268,X268)=1,X268,"")</f>
        <v/>
      </c>
      <c r="Z268" s="241" t="str">
        <f t="shared" si="97"/>
        <v xml:space="preserve"> </v>
      </c>
      <c r="AA268" s="259" t="str">
        <f t="shared" si="89"/>
        <v/>
      </c>
      <c r="AB268" s="259" t="str">
        <f t="shared" si="90"/>
        <v/>
      </c>
      <c r="AC268" s="241" t="str">
        <f t="shared" si="98"/>
        <v/>
      </c>
      <c r="AD268" s="248"/>
      <c r="AE268" s="261" t="str">
        <f>+IF(AJ268="","",MAX(AE$1:AE267)+1)</f>
        <v/>
      </c>
      <c r="AF268" s="261" t="str">
        <f>IF(CMS_Inoperative_OoC!B290="","",CMS_Inoperative_OoC!B290)</f>
        <v/>
      </c>
      <c r="AG268" s="261" t="str">
        <f>IF(CMS_Inoperative_OoC!C290="","",CMS_Inoperative_OoC!C290)</f>
        <v/>
      </c>
      <c r="AH268" s="261" t="str">
        <f>IF(CMS_Inoperative_OoC!D290="","",CMS_Inoperative_OoC!D290)</f>
        <v/>
      </c>
      <c r="AI268" s="261" t="str">
        <f t="shared" si="99"/>
        <v/>
      </c>
      <c r="AJ268" s="262" t="str">
        <f>IF(COUNTIF(AI$2:AI268,AI268)=1,AI268,"")</f>
        <v/>
      </c>
      <c r="AK268" s="261" t="str">
        <f t="shared" si="91"/>
        <v/>
      </c>
      <c r="AL268" s="261" t="str">
        <f t="shared" si="92"/>
        <v/>
      </c>
      <c r="AM268" s="261" t="str">
        <f t="shared" si="93"/>
        <v/>
      </c>
      <c r="AN268" s="251" t="str">
        <f t="shared" si="100"/>
        <v/>
      </c>
      <c r="AO268" s="162"/>
      <c r="AP268" s="162"/>
      <c r="AQ268" s="162"/>
      <c r="AR268" s="263" t="str">
        <f>+IF(AW268="","",MAX(AR$1:AR267)+1)</f>
        <v/>
      </c>
      <c r="AS268" s="263" t="str">
        <f>IF(Limit_Deviation_Detail!B290="","",Limit_Deviation_Detail!B290)</f>
        <v/>
      </c>
      <c r="AT268" s="263" t="str">
        <f>IF(Limit_Deviation_Detail!C290="","",Limit_Deviation_Detail!C290)</f>
        <v/>
      </c>
      <c r="AU268" s="252" t="str">
        <f>IF(Limit_Deviation_Detail!F290="","",Limit_Deviation_Detail!F290)</f>
        <v/>
      </c>
      <c r="AV268" s="263" t="str">
        <f t="shared" si="101"/>
        <v/>
      </c>
      <c r="AW268" s="264" t="str">
        <f>IF(COUNTIF(AV$2:AV268,AV268)=1,AV268,"")</f>
        <v/>
      </c>
      <c r="AX268" s="263" t="str">
        <f t="shared" si="94"/>
        <v/>
      </c>
      <c r="AY268" s="263" t="str">
        <f t="shared" si="95"/>
        <v/>
      </c>
      <c r="AZ268" s="263" t="str">
        <f t="shared" si="96"/>
        <v/>
      </c>
      <c r="BA268" s="254" t="str">
        <f t="shared" si="102"/>
        <v/>
      </c>
      <c r="BB268" s="162"/>
      <c r="BC268" s="259" t="str">
        <f>+IF(BI268="","",MAX(BC$1:BC267)+1)</f>
        <v/>
      </c>
      <c r="BD268" s="241" t="str">
        <f>IF(CMS_Identification!B290="","",CMS_Identification!B290)</f>
        <v/>
      </c>
      <c r="BE268" s="241" t="str">
        <f>IF(CMS_Identification!C290="","",CMS_Identification!C290)</f>
        <v/>
      </c>
      <c r="BF268" s="241" t="str">
        <f>IF(CMS_Identification!E290="","",CMS_Identification!E290)</f>
        <v/>
      </c>
      <c r="BG268" s="241" t="str">
        <f>IF(Affected_Source!AL290="","",Affected_Source!AL290)</f>
        <v/>
      </c>
      <c r="BH268" s="241" t="str">
        <f t="shared" si="103"/>
        <v/>
      </c>
      <c r="BI268" s="244" t="str">
        <f>IF(COUNTIF(BH$2:BH268,BH268)=1,BH268,"")</f>
        <v/>
      </c>
      <c r="BJ268" s="241" t="str">
        <f t="shared" si="104"/>
        <v xml:space="preserve">  </v>
      </c>
      <c r="BK268" s="241" t="str">
        <f t="shared" si="105"/>
        <v/>
      </c>
      <c r="BL268" s="241" t="str">
        <f t="shared" si="106"/>
        <v/>
      </c>
      <c r="BM268" s="241" t="str">
        <f t="shared" si="107"/>
        <v/>
      </c>
    </row>
    <row r="269" spans="1:65" ht="16.5" x14ac:dyDescent="0.45">
      <c r="A269" s="255" t="str">
        <f>+IF(D269="","",MAX(A$1:A268)+1)</f>
        <v/>
      </c>
      <c r="B269" s="242" t="str">
        <f>IF(Affected_Source!C291="","",Affected_Source!C291)</f>
        <v/>
      </c>
      <c r="C269" s="245" t="str">
        <f t="shared" si="87"/>
        <v/>
      </c>
      <c r="D269" s="245" t="str">
        <f>IF(COUNTIF(B$2:B269,B269)=1,B269,"")</f>
        <v/>
      </c>
      <c r="E269" s="162" t="str">
        <f>IF(Affected_Source!D291="","",Affected_Source!D291)</f>
        <v/>
      </c>
      <c r="F269" s="162"/>
      <c r="G269" s="162"/>
      <c r="H269" s="162"/>
      <c r="I269" s="162"/>
      <c r="J269" s="162"/>
      <c r="K269" s="162"/>
      <c r="L269" s="162"/>
      <c r="M269" s="162"/>
      <c r="N269" s="162"/>
      <c r="O269" s="162"/>
      <c r="P269" s="162"/>
      <c r="Q269" s="162"/>
      <c r="R269" s="269"/>
      <c r="S269" s="162"/>
      <c r="T269" s="255" t="str">
        <f>+IF(Y269="","",MAX(T$1:T268)+1)</f>
        <v/>
      </c>
      <c r="U269" s="241" t="str">
        <f>IF(Affected_Source!B291="","",Affected_Source!B291)</f>
        <v/>
      </c>
      <c r="V269" s="241" t="str">
        <f>IF(Affected_Source!D291="","",Affected_Source!D291)</f>
        <v/>
      </c>
      <c r="W269" s="241" t="str">
        <f>IF(Affected_Source!E291="","",Affected_Source!E291)</f>
        <v/>
      </c>
      <c r="X269" s="241" t="str">
        <f t="shared" si="88"/>
        <v/>
      </c>
      <c r="Y269" s="244" t="str">
        <f>IF(COUNTIF(X$2:X269,X269)=1,X269,"")</f>
        <v/>
      </c>
      <c r="Z269" s="241" t="str">
        <f t="shared" si="97"/>
        <v xml:space="preserve"> </v>
      </c>
      <c r="AA269" s="255" t="str">
        <f t="shared" si="89"/>
        <v/>
      </c>
      <c r="AB269" s="255" t="str">
        <f t="shared" si="90"/>
        <v/>
      </c>
      <c r="AC269" s="241" t="str">
        <f t="shared" si="98"/>
        <v/>
      </c>
      <c r="AD269" s="248"/>
      <c r="AE269" s="257" t="str">
        <f>+IF(AJ269="","",MAX(AE$1:AE268)+1)</f>
        <v/>
      </c>
      <c r="AF269" s="257" t="str">
        <f>IF(CMS_Inoperative_OoC!B291="","",CMS_Inoperative_OoC!B291)</f>
        <v/>
      </c>
      <c r="AG269" s="257" t="str">
        <f>IF(CMS_Inoperative_OoC!C291="","",CMS_Inoperative_OoC!C291)</f>
        <v/>
      </c>
      <c r="AH269" s="257" t="str">
        <f>IF(CMS_Inoperative_OoC!D291="","",CMS_Inoperative_OoC!D291)</f>
        <v/>
      </c>
      <c r="AI269" s="257" t="str">
        <f t="shared" si="99"/>
        <v/>
      </c>
      <c r="AJ269" s="258" t="str">
        <f>IF(COUNTIF(AI$2:AI269,AI269)=1,AI269,"")</f>
        <v/>
      </c>
      <c r="AK269" s="257" t="str">
        <f t="shared" si="91"/>
        <v/>
      </c>
      <c r="AL269" s="257" t="str">
        <f t="shared" si="92"/>
        <v/>
      </c>
      <c r="AM269" s="257" t="str">
        <f t="shared" si="93"/>
        <v/>
      </c>
      <c r="AN269" s="251" t="str">
        <f t="shared" si="100"/>
        <v/>
      </c>
      <c r="AO269" s="162"/>
      <c r="AP269" s="162"/>
      <c r="AQ269" s="162"/>
      <c r="AR269" s="257" t="str">
        <f>+IF(AW269="","",MAX(AR$1:AR268)+1)</f>
        <v/>
      </c>
      <c r="AS269" s="257" t="str">
        <f>IF(Limit_Deviation_Detail!B291="","",Limit_Deviation_Detail!B291)</f>
        <v/>
      </c>
      <c r="AT269" s="257" t="str">
        <f>IF(Limit_Deviation_Detail!C291="","",Limit_Deviation_Detail!C291)</f>
        <v/>
      </c>
      <c r="AU269" s="252" t="str">
        <f>IF(Limit_Deviation_Detail!F291="","",Limit_Deviation_Detail!F291)</f>
        <v/>
      </c>
      <c r="AV269" s="257" t="str">
        <f t="shared" si="101"/>
        <v/>
      </c>
      <c r="AW269" s="258" t="str">
        <f>IF(COUNTIF(AV$2:AV269,AV269)=1,AV269,"")</f>
        <v/>
      </c>
      <c r="AX269" s="257" t="str">
        <f t="shared" si="94"/>
        <v/>
      </c>
      <c r="AY269" s="257" t="str">
        <f t="shared" si="95"/>
        <v/>
      </c>
      <c r="AZ269" s="257" t="str">
        <f t="shared" si="96"/>
        <v/>
      </c>
      <c r="BA269" s="254" t="str">
        <f t="shared" si="102"/>
        <v/>
      </c>
      <c r="BB269" s="162"/>
      <c r="BC269" s="255" t="str">
        <f>+IF(BI269="","",MAX(BC$1:BC268)+1)</f>
        <v/>
      </c>
      <c r="BD269" s="241" t="str">
        <f>IF(CMS_Identification!B291="","",CMS_Identification!B291)</f>
        <v/>
      </c>
      <c r="BE269" s="241" t="str">
        <f>IF(CMS_Identification!C291="","",CMS_Identification!C291)</f>
        <v/>
      </c>
      <c r="BF269" s="241" t="str">
        <f>IF(CMS_Identification!E291="","",CMS_Identification!E291)</f>
        <v/>
      </c>
      <c r="BG269" s="241" t="str">
        <f>IF(Affected_Source!AL291="","",Affected_Source!AL291)</f>
        <v/>
      </c>
      <c r="BH269" s="241" t="str">
        <f t="shared" si="103"/>
        <v/>
      </c>
      <c r="BI269" s="244" t="str">
        <f>IF(COUNTIF(BH$2:BH269,BH269)=1,BH269,"")</f>
        <v/>
      </c>
      <c r="BJ269" s="241" t="str">
        <f t="shared" si="104"/>
        <v xml:space="preserve">  </v>
      </c>
      <c r="BK269" s="241" t="str">
        <f t="shared" si="105"/>
        <v/>
      </c>
      <c r="BL269" s="241" t="str">
        <f t="shared" si="106"/>
        <v/>
      </c>
      <c r="BM269" s="241" t="str">
        <f t="shared" si="107"/>
        <v/>
      </c>
    </row>
    <row r="270" spans="1:65" ht="16.5" x14ac:dyDescent="0.45">
      <c r="A270" s="259" t="str">
        <f>+IF(D270="","",MAX(A$1:A269)+1)</f>
        <v/>
      </c>
      <c r="B270" s="242" t="str">
        <f>IF(Affected_Source!C292="","",Affected_Source!C292)</f>
        <v/>
      </c>
      <c r="C270" s="260" t="str">
        <f t="shared" si="87"/>
        <v/>
      </c>
      <c r="D270" s="260" t="str">
        <f>IF(COUNTIF(B$2:B270,B270)=1,B270,"")</f>
        <v/>
      </c>
      <c r="E270" s="162" t="str">
        <f>IF(Affected_Source!D292="","",Affected_Source!D292)</f>
        <v/>
      </c>
      <c r="F270" s="162"/>
      <c r="G270" s="162"/>
      <c r="H270" s="162"/>
      <c r="I270" s="162"/>
      <c r="J270" s="162"/>
      <c r="K270" s="162"/>
      <c r="L270" s="162"/>
      <c r="M270" s="162"/>
      <c r="N270" s="162"/>
      <c r="O270" s="162"/>
      <c r="P270" s="162"/>
      <c r="Q270" s="162"/>
      <c r="R270" s="269"/>
      <c r="S270" s="162"/>
      <c r="T270" s="259" t="str">
        <f>+IF(Y270="","",MAX(T$1:T269)+1)</f>
        <v/>
      </c>
      <c r="U270" s="241" t="str">
        <f>IF(Affected_Source!B292="","",Affected_Source!B292)</f>
        <v/>
      </c>
      <c r="V270" s="241" t="str">
        <f>IF(Affected_Source!D292="","",Affected_Source!D292)</f>
        <v/>
      </c>
      <c r="W270" s="241" t="str">
        <f>IF(Affected_Source!E292="","",Affected_Source!E292)</f>
        <v/>
      </c>
      <c r="X270" s="241" t="str">
        <f t="shared" si="88"/>
        <v/>
      </c>
      <c r="Y270" s="244" t="str">
        <f>IF(COUNTIF(X$2:X270,X270)=1,X270,"")</f>
        <v/>
      </c>
      <c r="Z270" s="241" t="str">
        <f t="shared" si="97"/>
        <v xml:space="preserve"> </v>
      </c>
      <c r="AA270" s="259" t="str">
        <f t="shared" si="89"/>
        <v/>
      </c>
      <c r="AB270" s="259" t="str">
        <f t="shared" si="90"/>
        <v/>
      </c>
      <c r="AC270" s="241" t="str">
        <f t="shared" si="98"/>
        <v/>
      </c>
      <c r="AD270" s="248"/>
      <c r="AE270" s="261" t="str">
        <f>+IF(AJ270="","",MAX(AE$1:AE269)+1)</f>
        <v/>
      </c>
      <c r="AF270" s="261" t="str">
        <f>IF(CMS_Inoperative_OoC!B292="","",CMS_Inoperative_OoC!B292)</f>
        <v/>
      </c>
      <c r="AG270" s="261" t="str">
        <f>IF(CMS_Inoperative_OoC!C292="","",CMS_Inoperative_OoC!C292)</f>
        <v/>
      </c>
      <c r="AH270" s="261" t="str">
        <f>IF(CMS_Inoperative_OoC!D292="","",CMS_Inoperative_OoC!D292)</f>
        <v/>
      </c>
      <c r="AI270" s="261" t="str">
        <f t="shared" si="99"/>
        <v/>
      </c>
      <c r="AJ270" s="262" t="str">
        <f>IF(COUNTIF(AI$2:AI270,AI270)=1,AI270,"")</f>
        <v/>
      </c>
      <c r="AK270" s="261" t="str">
        <f t="shared" si="91"/>
        <v/>
      </c>
      <c r="AL270" s="261" t="str">
        <f t="shared" si="92"/>
        <v/>
      </c>
      <c r="AM270" s="261" t="str">
        <f t="shared" si="93"/>
        <v/>
      </c>
      <c r="AN270" s="251" t="str">
        <f t="shared" si="100"/>
        <v/>
      </c>
      <c r="AO270" s="162"/>
      <c r="AP270" s="162"/>
      <c r="AQ270" s="162"/>
      <c r="AR270" s="263" t="str">
        <f>+IF(AW270="","",MAX(AR$1:AR269)+1)</f>
        <v/>
      </c>
      <c r="AS270" s="263" t="str">
        <f>IF(Limit_Deviation_Detail!B292="","",Limit_Deviation_Detail!B292)</f>
        <v/>
      </c>
      <c r="AT270" s="263" t="str">
        <f>IF(Limit_Deviation_Detail!C292="","",Limit_Deviation_Detail!C292)</f>
        <v/>
      </c>
      <c r="AU270" s="252" t="str">
        <f>IF(Limit_Deviation_Detail!F292="","",Limit_Deviation_Detail!F292)</f>
        <v/>
      </c>
      <c r="AV270" s="263" t="str">
        <f t="shared" si="101"/>
        <v/>
      </c>
      <c r="AW270" s="264" t="str">
        <f>IF(COUNTIF(AV$2:AV270,AV270)=1,AV270,"")</f>
        <v/>
      </c>
      <c r="AX270" s="263" t="str">
        <f t="shared" si="94"/>
        <v/>
      </c>
      <c r="AY270" s="263" t="str">
        <f t="shared" si="95"/>
        <v/>
      </c>
      <c r="AZ270" s="263" t="str">
        <f t="shared" si="96"/>
        <v/>
      </c>
      <c r="BA270" s="254" t="str">
        <f t="shared" si="102"/>
        <v/>
      </c>
      <c r="BB270" s="162"/>
      <c r="BC270" s="259" t="str">
        <f>+IF(BI270="","",MAX(BC$1:BC269)+1)</f>
        <v/>
      </c>
      <c r="BD270" s="241" t="str">
        <f>IF(CMS_Identification!B292="","",CMS_Identification!B292)</f>
        <v/>
      </c>
      <c r="BE270" s="241" t="str">
        <f>IF(CMS_Identification!C292="","",CMS_Identification!C292)</f>
        <v/>
      </c>
      <c r="BF270" s="241" t="str">
        <f>IF(CMS_Identification!E292="","",CMS_Identification!E292)</f>
        <v/>
      </c>
      <c r="BG270" s="241" t="str">
        <f>IF(Affected_Source!AL292="","",Affected_Source!AL292)</f>
        <v/>
      </c>
      <c r="BH270" s="241" t="str">
        <f t="shared" si="103"/>
        <v/>
      </c>
      <c r="BI270" s="244" t="str">
        <f>IF(COUNTIF(BH$2:BH270,BH270)=1,BH270,"")</f>
        <v/>
      </c>
      <c r="BJ270" s="241" t="str">
        <f t="shared" si="104"/>
        <v xml:space="preserve">  </v>
      </c>
      <c r="BK270" s="241" t="str">
        <f t="shared" si="105"/>
        <v/>
      </c>
      <c r="BL270" s="241" t="str">
        <f t="shared" si="106"/>
        <v/>
      </c>
      <c r="BM270" s="241" t="str">
        <f t="shared" si="107"/>
        <v/>
      </c>
    </row>
    <row r="271" spans="1:65" ht="16.5" x14ac:dyDescent="0.45">
      <c r="A271" s="255" t="str">
        <f>+IF(D271="","",MAX(A$1:A270)+1)</f>
        <v/>
      </c>
      <c r="B271" s="242" t="str">
        <f>IF(Affected_Source!C293="","",Affected_Source!C293)</f>
        <v/>
      </c>
      <c r="C271" s="245" t="str">
        <f t="shared" si="87"/>
        <v/>
      </c>
      <c r="D271" s="245" t="str">
        <f>IF(COUNTIF(B$2:B271,B271)=1,B271,"")</f>
        <v/>
      </c>
      <c r="E271" s="162" t="str">
        <f>IF(Affected_Source!D293="","",Affected_Source!D293)</f>
        <v/>
      </c>
      <c r="F271" s="162"/>
      <c r="G271" s="162"/>
      <c r="H271" s="162"/>
      <c r="I271" s="162"/>
      <c r="J271" s="162"/>
      <c r="K271" s="162"/>
      <c r="L271" s="162"/>
      <c r="M271" s="162"/>
      <c r="N271" s="162"/>
      <c r="O271" s="162"/>
      <c r="P271" s="162"/>
      <c r="Q271" s="162"/>
      <c r="R271" s="269"/>
      <c r="S271" s="162"/>
      <c r="T271" s="255" t="str">
        <f>+IF(Y271="","",MAX(T$1:T270)+1)</f>
        <v/>
      </c>
      <c r="U271" s="241" t="str">
        <f>IF(Affected_Source!B293="","",Affected_Source!B293)</f>
        <v/>
      </c>
      <c r="V271" s="241" t="str">
        <f>IF(Affected_Source!D293="","",Affected_Source!D293)</f>
        <v/>
      </c>
      <c r="W271" s="241" t="str">
        <f>IF(Affected_Source!E293="","",Affected_Source!E293)</f>
        <v/>
      </c>
      <c r="X271" s="241" t="str">
        <f t="shared" si="88"/>
        <v/>
      </c>
      <c r="Y271" s="244" t="str">
        <f>IF(COUNTIF(X$2:X271,X271)=1,X271,"")</f>
        <v/>
      </c>
      <c r="Z271" s="241" t="str">
        <f t="shared" si="97"/>
        <v xml:space="preserve"> </v>
      </c>
      <c r="AA271" s="255" t="str">
        <f t="shared" si="89"/>
        <v/>
      </c>
      <c r="AB271" s="255" t="str">
        <f t="shared" si="90"/>
        <v/>
      </c>
      <c r="AC271" s="241" t="str">
        <f t="shared" si="98"/>
        <v/>
      </c>
      <c r="AD271" s="248"/>
      <c r="AE271" s="257" t="str">
        <f>+IF(AJ271="","",MAX(AE$1:AE270)+1)</f>
        <v/>
      </c>
      <c r="AF271" s="257" t="str">
        <f>IF(CMS_Inoperative_OoC!B293="","",CMS_Inoperative_OoC!B293)</f>
        <v/>
      </c>
      <c r="AG271" s="257" t="str">
        <f>IF(CMS_Inoperative_OoC!C293="","",CMS_Inoperative_OoC!C293)</f>
        <v/>
      </c>
      <c r="AH271" s="257" t="str">
        <f>IF(CMS_Inoperative_OoC!D293="","",CMS_Inoperative_OoC!D293)</f>
        <v/>
      </c>
      <c r="AI271" s="257" t="str">
        <f t="shared" si="99"/>
        <v/>
      </c>
      <c r="AJ271" s="258" t="str">
        <f>IF(COUNTIF(AI$2:AI271,AI271)=1,AI271,"")</f>
        <v/>
      </c>
      <c r="AK271" s="257" t="str">
        <f t="shared" si="91"/>
        <v/>
      </c>
      <c r="AL271" s="257" t="str">
        <f t="shared" si="92"/>
        <v/>
      </c>
      <c r="AM271" s="257" t="str">
        <f t="shared" si="93"/>
        <v/>
      </c>
      <c r="AN271" s="251" t="str">
        <f t="shared" si="100"/>
        <v/>
      </c>
      <c r="AO271" s="162"/>
      <c r="AP271" s="162"/>
      <c r="AQ271" s="162"/>
      <c r="AR271" s="257" t="str">
        <f>+IF(AW271="","",MAX(AR$1:AR270)+1)</f>
        <v/>
      </c>
      <c r="AS271" s="257" t="str">
        <f>IF(Limit_Deviation_Detail!B293="","",Limit_Deviation_Detail!B293)</f>
        <v/>
      </c>
      <c r="AT271" s="257" t="str">
        <f>IF(Limit_Deviation_Detail!C293="","",Limit_Deviation_Detail!C293)</f>
        <v/>
      </c>
      <c r="AU271" s="252" t="str">
        <f>IF(Limit_Deviation_Detail!F293="","",Limit_Deviation_Detail!F293)</f>
        <v/>
      </c>
      <c r="AV271" s="257" t="str">
        <f t="shared" si="101"/>
        <v/>
      </c>
      <c r="AW271" s="258" t="str">
        <f>IF(COUNTIF(AV$2:AV271,AV271)=1,AV271,"")</f>
        <v/>
      </c>
      <c r="AX271" s="257" t="str">
        <f t="shared" si="94"/>
        <v/>
      </c>
      <c r="AY271" s="257" t="str">
        <f t="shared" si="95"/>
        <v/>
      </c>
      <c r="AZ271" s="257" t="str">
        <f t="shared" si="96"/>
        <v/>
      </c>
      <c r="BA271" s="254" t="str">
        <f t="shared" si="102"/>
        <v/>
      </c>
      <c r="BB271" s="162"/>
      <c r="BC271" s="255" t="str">
        <f>+IF(BI271="","",MAX(BC$1:BC270)+1)</f>
        <v/>
      </c>
      <c r="BD271" s="241" t="str">
        <f>IF(CMS_Identification!B293="","",CMS_Identification!B293)</f>
        <v/>
      </c>
      <c r="BE271" s="241" t="str">
        <f>IF(CMS_Identification!C293="","",CMS_Identification!C293)</f>
        <v/>
      </c>
      <c r="BF271" s="241" t="str">
        <f>IF(CMS_Identification!E293="","",CMS_Identification!E293)</f>
        <v/>
      </c>
      <c r="BG271" s="241" t="str">
        <f>IF(Affected_Source!AL293="","",Affected_Source!AL293)</f>
        <v/>
      </c>
      <c r="BH271" s="241" t="str">
        <f t="shared" si="103"/>
        <v/>
      </c>
      <c r="BI271" s="244" t="str">
        <f>IF(COUNTIF(BH$2:BH271,BH271)=1,BH271,"")</f>
        <v/>
      </c>
      <c r="BJ271" s="241" t="str">
        <f t="shared" si="104"/>
        <v xml:space="preserve">  </v>
      </c>
      <c r="BK271" s="241" t="str">
        <f t="shared" si="105"/>
        <v/>
      </c>
      <c r="BL271" s="241" t="str">
        <f t="shared" si="106"/>
        <v/>
      </c>
      <c r="BM271" s="241" t="str">
        <f t="shared" si="107"/>
        <v/>
      </c>
    </row>
    <row r="272" spans="1:65" ht="16.5" x14ac:dyDescent="0.45">
      <c r="A272" s="259" t="str">
        <f>+IF(D272="","",MAX(A$1:A271)+1)</f>
        <v/>
      </c>
      <c r="B272" s="242" t="str">
        <f>IF(Affected_Source!C294="","",Affected_Source!C294)</f>
        <v/>
      </c>
      <c r="C272" s="260" t="str">
        <f t="shared" si="87"/>
        <v/>
      </c>
      <c r="D272" s="260" t="str">
        <f>IF(COUNTIF(B$2:B272,B272)=1,B272,"")</f>
        <v/>
      </c>
      <c r="E272" s="162" t="str">
        <f>IF(Affected_Source!D294="","",Affected_Source!D294)</f>
        <v/>
      </c>
      <c r="F272" s="162"/>
      <c r="G272" s="162"/>
      <c r="H272" s="162"/>
      <c r="I272" s="162"/>
      <c r="J272" s="162"/>
      <c r="K272" s="162"/>
      <c r="L272" s="162"/>
      <c r="M272" s="162"/>
      <c r="N272" s="162"/>
      <c r="O272" s="162"/>
      <c r="P272" s="162"/>
      <c r="Q272" s="162"/>
      <c r="R272" s="269"/>
      <c r="S272" s="162"/>
      <c r="T272" s="259" t="str">
        <f>+IF(Y272="","",MAX(T$1:T271)+1)</f>
        <v/>
      </c>
      <c r="U272" s="241" t="str">
        <f>IF(Affected_Source!B294="","",Affected_Source!B294)</f>
        <v/>
      </c>
      <c r="V272" s="241" t="str">
        <f>IF(Affected_Source!D294="","",Affected_Source!D294)</f>
        <v/>
      </c>
      <c r="W272" s="241" t="str">
        <f>IF(Affected_Source!E294="","",Affected_Source!E294)</f>
        <v/>
      </c>
      <c r="X272" s="241" t="str">
        <f t="shared" si="88"/>
        <v/>
      </c>
      <c r="Y272" s="244" t="str">
        <f>IF(COUNTIF(X$2:X272,X272)=1,X272,"")</f>
        <v/>
      </c>
      <c r="Z272" s="241" t="str">
        <f t="shared" si="97"/>
        <v xml:space="preserve"> </v>
      </c>
      <c r="AA272" s="259" t="str">
        <f t="shared" si="89"/>
        <v/>
      </c>
      <c r="AB272" s="259" t="str">
        <f t="shared" si="90"/>
        <v/>
      </c>
      <c r="AC272" s="241" t="str">
        <f t="shared" si="98"/>
        <v/>
      </c>
      <c r="AD272" s="248"/>
      <c r="AE272" s="261" t="str">
        <f>+IF(AJ272="","",MAX(AE$1:AE271)+1)</f>
        <v/>
      </c>
      <c r="AF272" s="261" t="str">
        <f>IF(CMS_Inoperative_OoC!B294="","",CMS_Inoperative_OoC!B294)</f>
        <v/>
      </c>
      <c r="AG272" s="261" t="str">
        <f>IF(CMS_Inoperative_OoC!C294="","",CMS_Inoperative_OoC!C294)</f>
        <v/>
      </c>
      <c r="AH272" s="261" t="str">
        <f>IF(CMS_Inoperative_OoC!D294="","",CMS_Inoperative_OoC!D294)</f>
        <v/>
      </c>
      <c r="AI272" s="261" t="str">
        <f t="shared" si="99"/>
        <v/>
      </c>
      <c r="AJ272" s="262" t="str">
        <f>IF(COUNTIF(AI$2:AI272,AI272)=1,AI272,"")</f>
        <v/>
      </c>
      <c r="AK272" s="261" t="str">
        <f t="shared" si="91"/>
        <v/>
      </c>
      <c r="AL272" s="261" t="str">
        <f t="shared" si="92"/>
        <v/>
      </c>
      <c r="AM272" s="261" t="str">
        <f t="shared" si="93"/>
        <v/>
      </c>
      <c r="AN272" s="251" t="str">
        <f t="shared" si="100"/>
        <v/>
      </c>
      <c r="AO272" s="162"/>
      <c r="AP272" s="162"/>
      <c r="AQ272" s="162"/>
      <c r="AR272" s="263" t="str">
        <f>+IF(AW272="","",MAX(AR$1:AR271)+1)</f>
        <v/>
      </c>
      <c r="AS272" s="263" t="str">
        <f>IF(Limit_Deviation_Detail!B294="","",Limit_Deviation_Detail!B294)</f>
        <v/>
      </c>
      <c r="AT272" s="263" t="str">
        <f>IF(Limit_Deviation_Detail!C294="","",Limit_Deviation_Detail!C294)</f>
        <v/>
      </c>
      <c r="AU272" s="252" t="str">
        <f>IF(Limit_Deviation_Detail!F294="","",Limit_Deviation_Detail!F294)</f>
        <v/>
      </c>
      <c r="AV272" s="263" t="str">
        <f t="shared" si="101"/>
        <v/>
      </c>
      <c r="AW272" s="264" t="str">
        <f>IF(COUNTIF(AV$2:AV272,AV272)=1,AV272,"")</f>
        <v/>
      </c>
      <c r="AX272" s="263" t="str">
        <f t="shared" si="94"/>
        <v/>
      </c>
      <c r="AY272" s="263" t="str">
        <f t="shared" si="95"/>
        <v/>
      </c>
      <c r="AZ272" s="263" t="str">
        <f t="shared" si="96"/>
        <v/>
      </c>
      <c r="BA272" s="254" t="str">
        <f t="shared" si="102"/>
        <v/>
      </c>
      <c r="BB272" s="162"/>
      <c r="BC272" s="259" t="str">
        <f>+IF(BI272="","",MAX(BC$1:BC271)+1)</f>
        <v/>
      </c>
      <c r="BD272" s="241" t="str">
        <f>IF(CMS_Identification!B294="","",CMS_Identification!B294)</f>
        <v/>
      </c>
      <c r="BE272" s="241" t="str">
        <f>IF(CMS_Identification!C294="","",CMS_Identification!C294)</f>
        <v/>
      </c>
      <c r="BF272" s="241" t="str">
        <f>IF(CMS_Identification!E294="","",CMS_Identification!E294)</f>
        <v/>
      </c>
      <c r="BG272" s="241" t="str">
        <f>IF(Affected_Source!AL294="","",Affected_Source!AL294)</f>
        <v/>
      </c>
      <c r="BH272" s="241" t="str">
        <f t="shared" si="103"/>
        <v/>
      </c>
      <c r="BI272" s="244" t="str">
        <f>IF(COUNTIF(BH$2:BH272,BH272)=1,BH272,"")</f>
        <v/>
      </c>
      <c r="BJ272" s="241" t="str">
        <f t="shared" si="104"/>
        <v xml:space="preserve">  </v>
      </c>
      <c r="BK272" s="241" t="str">
        <f t="shared" si="105"/>
        <v/>
      </c>
      <c r="BL272" s="241" t="str">
        <f t="shared" si="106"/>
        <v/>
      </c>
      <c r="BM272" s="241" t="str">
        <f t="shared" si="107"/>
        <v/>
      </c>
    </row>
    <row r="273" spans="1:65" ht="16.5" x14ac:dyDescent="0.45">
      <c r="A273" s="255" t="str">
        <f>+IF(D273="","",MAX(A$1:A272)+1)</f>
        <v/>
      </c>
      <c r="B273" s="242" t="str">
        <f>IF(Affected_Source!C295="","",Affected_Source!C295)</f>
        <v/>
      </c>
      <c r="C273" s="245" t="str">
        <f t="shared" si="87"/>
        <v/>
      </c>
      <c r="D273" s="245" t="str">
        <f>IF(COUNTIF(B$2:B273,B273)=1,B273,"")</f>
        <v/>
      </c>
      <c r="E273" s="162" t="str">
        <f>IF(Affected_Source!D295="","",Affected_Source!D295)</f>
        <v/>
      </c>
      <c r="F273" s="162"/>
      <c r="G273" s="162"/>
      <c r="H273" s="162"/>
      <c r="I273" s="162"/>
      <c r="J273" s="162"/>
      <c r="K273" s="162"/>
      <c r="L273" s="162"/>
      <c r="M273" s="162"/>
      <c r="N273" s="162"/>
      <c r="O273" s="162"/>
      <c r="P273" s="162"/>
      <c r="Q273" s="162"/>
      <c r="R273" s="269"/>
      <c r="S273" s="162"/>
      <c r="T273" s="255" t="str">
        <f>+IF(Y273="","",MAX(T$1:T272)+1)</f>
        <v/>
      </c>
      <c r="U273" s="241" t="str">
        <f>IF(Affected_Source!B295="","",Affected_Source!B295)</f>
        <v/>
      </c>
      <c r="V273" s="241" t="str">
        <f>IF(Affected_Source!D295="","",Affected_Source!D295)</f>
        <v/>
      </c>
      <c r="W273" s="241" t="str">
        <f>IF(Affected_Source!E295="","",Affected_Source!E295)</f>
        <v/>
      </c>
      <c r="X273" s="241" t="str">
        <f t="shared" si="88"/>
        <v/>
      </c>
      <c r="Y273" s="244" t="str">
        <f>IF(COUNTIF(X$2:X273,X273)=1,X273,"")</f>
        <v/>
      </c>
      <c r="Z273" s="241" t="str">
        <f t="shared" si="97"/>
        <v xml:space="preserve"> </v>
      </c>
      <c r="AA273" s="255" t="str">
        <f t="shared" si="89"/>
        <v/>
      </c>
      <c r="AB273" s="255" t="str">
        <f t="shared" si="90"/>
        <v/>
      </c>
      <c r="AC273" s="241" t="str">
        <f t="shared" si="98"/>
        <v/>
      </c>
      <c r="AD273" s="248"/>
      <c r="AE273" s="257" t="str">
        <f>+IF(AJ273="","",MAX(AE$1:AE272)+1)</f>
        <v/>
      </c>
      <c r="AF273" s="257" t="str">
        <f>IF(CMS_Inoperative_OoC!B295="","",CMS_Inoperative_OoC!B295)</f>
        <v/>
      </c>
      <c r="AG273" s="257" t="str">
        <f>IF(CMS_Inoperative_OoC!C295="","",CMS_Inoperative_OoC!C295)</f>
        <v/>
      </c>
      <c r="AH273" s="257" t="str">
        <f>IF(CMS_Inoperative_OoC!D295="","",CMS_Inoperative_OoC!D295)</f>
        <v/>
      </c>
      <c r="AI273" s="257" t="str">
        <f t="shared" si="99"/>
        <v/>
      </c>
      <c r="AJ273" s="258" t="str">
        <f>IF(COUNTIF(AI$2:AI273,AI273)=1,AI273,"")</f>
        <v/>
      </c>
      <c r="AK273" s="257" t="str">
        <f t="shared" si="91"/>
        <v/>
      </c>
      <c r="AL273" s="257" t="str">
        <f t="shared" si="92"/>
        <v/>
      </c>
      <c r="AM273" s="257" t="str">
        <f t="shared" si="93"/>
        <v/>
      </c>
      <c r="AN273" s="251" t="str">
        <f t="shared" si="100"/>
        <v/>
      </c>
      <c r="AO273" s="162"/>
      <c r="AP273" s="162"/>
      <c r="AQ273" s="162"/>
      <c r="AR273" s="257" t="str">
        <f>+IF(AW273="","",MAX(AR$1:AR272)+1)</f>
        <v/>
      </c>
      <c r="AS273" s="257" t="str">
        <f>IF(Limit_Deviation_Detail!B295="","",Limit_Deviation_Detail!B295)</f>
        <v/>
      </c>
      <c r="AT273" s="257" t="str">
        <f>IF(Limit_Deviation_Detail!C295="","",Limit_Deviation_Detail!C295)</f>
        <v/>
      </c>
      <c r="AU273" s="252" t="str">
        <f>IF(Limit_Deviation_Detail!F295="","",Limit_Deviation_Detail!F295)</f>
        <v/>
      </c>
      <c r="AV273" s="257" t="str">
        <f t="shared" si="101"/>
        <v/>
      </c>
      <c r="AW273" s="258" t="str">
        <f>IF(COUNTIF(AV$2:AV273,AV273)=1,AV273,"")</f>
        <v/>
      </c>
      <c r="AX273" s="257" t="str">
        <f t="shared" si="94"/>
        <v/>
      </c>
      <c r="AY273" s="257" t="str">
        <f t="shared" si="95"/>
        <v/>
      </c>
      <c r="AZ273" s="257" t="str">
        <f t="shared" si="96"/>
        <v/>
      </c>
      <c r="BA273" s="254" t="str">
        <f t="shared" si="102"/>
        <v/>
      </c>
      <c r="BB273" s="162"/>
      <c r="BC273" s="255" t="str">
        <f>+IF(BI273="","",MAX(BC$1:BC272)+1)</f>
        <v/>
      </c>
      <c r="BD273" s="241" t="str">
        <f>IF(CMS_Identification!B295="","",CMS_Identification!B295)</f>
        <v/>
      </c>
      <c r="BE273" s="241" t="str">
        <f>IF(CMS_Identification!C295="","",CMS_Identification!C295)</f>
        <v/>
      </c>
      <c r="BF273" s="241" t="str">
        <f>IF(CMS_Identification!E295="","",CMS_Identification!E295)</f>
        <v/>
      </c>
      <c r="BG273" s="241" t="str">
        <f>IF(Affected_Source!AL295="","",Affected_Source!AL295)</f>
        <v/>
      </c>
      <c r="BH273" s="241" t="str">
        <f t="shared" si="103"/>
        <v/>
      </c>
      <c r="BI273" s="244" t="str">
        <f>IF(COUNTIF(BH$2:BH273,BH273)=1,BH273,"")</f>
        <v/>
      </c>
      <c r="BJ273" s="241" t="str">
        <f t="shared" si="104"/>
        <v xml:space="preserve">  </v>
      </c>
      <c r="BK273" s="241" t="str">
        <f t="shared" si="105"/>
        <v/>
      </c>
      <c r="BL273" s="241" t="str">
        <f t="shared" si="106"/>
        <v/>
      </c>
      <c r="BM273" s="241" t="str">
        <f t="shared" si="107"/>
        <v/>
      </c>
    </row>
    <row r="274" spans="1:65" ht="16.5" x14ac:dyDescent="0.45">
      <c r="A274" s="259" t="str">
        <f>+IF(D274="","",MAX(A$1:A273)+1)</f>
        <v/>
      </c>
      <c r="B274" s="242" t="str">
        <f>IF(Affected_Source!C296="","",Affected_Source!C296)</f>
        <v/>
      </c>
      <c r="C274" s="260" t="str">
        <f t="shared" si="87"/>
        <v/>
      </c>
      <c r="D274" s="260" t="str">
        <f>IF(COUNTIF(B$2:B274,B274)=1,B274,"")</f>
        <v/>
      </c>
      <c r="E274" s="162" t="str">
        <f>IF(Affected_Source!D296="","",Affected_Source!D296)</f>
        <v/>
      </c>
      <c r="F274" s="162"/>
      <c r="G274" s="162"/>
      <c r="H274" s="162"/>
      <c r="I274" s="162"/>
      <c r="J274" s="162"/>
      <c r="K274" s="162"/>
      <c r="L274" s="162"/>
      <c r="M274" s="162"/>
      <c r="N274" s="162"/>
      <c r="O274" s="162"/>
      <c r="P274" s="162"/>
      <c r="Q274" s="162"/>
      <c r="R274" s="269"/>
      <c r="S274" s="162"/>
      <c r="T274" s="259" t="str">
        <f>+IF(Y274="","",MAX(T$1:T273)+1)</f>
        <v/>
      </c>
      <c r="U274" s="241" t="str">
        <f>IF(Affected_Source!B296="","",Affected_Source!B296)</f>
        <v/>
      </c>
      <c r="V274" s="241" t="str">
        <f>IF(Affected_Source!D296="","",Affected_Source!D296)</f>
        <v/>
      </c>
      <c r="W274" s="241" t="str">
        <f>IF(Affected_Source!E296="","",Affected_Source!E296)</f>
        <v/>
      </c>
      <c r="X274" s="241" t="str">
        <f t="shared" si="88"/>
        <v/>
      </c>
      <c r="Y274" s="244" t="str">
        <f>IF(COUNTIF(X$2:X274,X274)=1,X274,"")</f>
        <v/>
      </c>
      <c r="Z274" s="241" t="str">
        <f t="shared" si="97"/>
        <v xml:space="preserve"> </v>
      </c>
      <c r="AA274" s="259" t="str">
        <f t="shared" si="89"/>
        <v/>
      </c>
      <c r="AB274" s="259" t="str">
        <f t="shared" si="90"/>
        <v/>
      </c>
      <c r="AC274" s="241" t="str">
        <f t="shared" si="98"/>
        <v/>
      </c>
      <c r="AD274" s="248"/>
      <c r="AE274" s="261" t="str">
        <f>+IF(AJ274="","",MAX(AE$1:AE273)+1)</f>
        <v/>
      </c>
      <c r="AF274" s="261" t="str">
        <f>IF(CMS_Inoperative_OoC!B296="","",CMS_Inoperative_OoC!B296)</f>
        <v/>
      </c>
      <c r="AG274" s="261" t="str">
        <f>IF(CMS_Inoperative_OoC!C296="","",CMS_Inoperative_OoC!C296)</f>
        <v/>
      </c>
      <c r="AH274" s="261" t="str">
        <f>IF(CMS_Inoperative_OoC!D296="","",CMS_Inoperative_OoC!D296)</f>
        <v/>
      </c>
      <c r="AI274" s="261" t="str">
        <f t="shared" si="99"/>
        <v/>
      </c>
      <c r="AJ274" s="262" t="str">
        <f>IF(COUNTIF(AI$2:AI274,AI274)=1,AI274,"")</f>
        <v/>
      </c>
      <c r="AK274" s="261" t="str">
        <f t="shared" si="91"/>
        <v/>
      </c>
      <c r="AL274" s="261" t="str">
        <f t="shared" si="92"/>
        <v/>
      </c>
      <c r="AM274" s="261" t="str">
        <f t="shared" si="93"/>
        <v/>
      </c>
      <c r="AN274" s="251" t="str">
        <f t="shared" si="100"/>
        <v/>
      </c>
      <c r="AO274" s="162"/>
      <c r="AP274" s="162"/>
      <c r="AQ274" s="162"/>
      <c r="AR274" s="263" t="str">
        <f>+IF(AW274="","",MAX(AR$1:AR273)+1)</f>
        <v/>
      </c>
      <c r="AS274" s="263" t="str">
        <f>IF(Limit_Deviation_Detail!B296="","",Limit_Deviation_Detail!B296)</f>
        <v/>
      </c>
      <c r="AT274" s="263" t="str">
        <f>IF(Limit_Deviation_Detail!C296="","",Limit_Deviation_Detail!C296)</f>
        <v/>
      </c>
      <c r="AU274" s="252" t="str">
        <f>IF(Limit_Deviation_Detail!F296="","",Limit_Deviation_Detail!F296)</f>
        <v/>
      </c>
      <c r="AV274" s="263" t="str">
        <f t="shared" si="101"/>
        <v/>
      </c>
      <c r="AW274" s="264" t="str">
        <f>IF(COUNTIF(AV$2:AV274,AV274)=1,AV274,"")</f>
        <v/>
      </c>
      <c r="AX274" s="263" t="str">
        <f t="shared" si="94"/>
        <v/>
      </c>
      <c r="AY274" s="263" t="str">
        <f t="shared" si="95"/>
        <v/>
      </c>
      <c r="AZ274" s="263" t="str">
        <f t="shared" si="96"/>
        <v/>
      </c>
      <c r="BA274" s="254" t="str">
        <f t="shared" si="102"/>
        <v/>
      </c>
      <c r="BB274" s="162"/>
      <c r="BC274" s="259" t="str">
        <f>+IF(BI274="","",MAX(BC$1:BC273)+1)</f>
        <v/>
      </c>
      <c r="BD274" s="241" t="str">
        <f>IF(CMS_Identification!B296="","",CMS_Identification!B296)</f>
        <v/>
      </c>
      <c r="BE274" s="241" t="str">
        <f>IF(CMS_Identification!C296="","",CMS_Identification!C296)</f>
        <v/>
      </c>
      <c r="BF274" s="241" t="str">
        <f>IF(CMS_Identification!E296="","",CMS_Identification!E296)</f>
        <v/>
      </c>
      <c r="BG274" s="241" t="str">
        <f>IF(Affected_Source!AL296="","",Affected_Source!AL296)</f>
        <v/>
      </c>
      <c r="BH274" s="241" t="str">
        <f t="shared" si="103"/>
        <v/>
      </c>
      <c r="BI274" s="244" t="str">
        <f>IF(COUNTIF(BH$2:BH274,BH274)=1,BH274,"")</f>
        <v/>
      </c>
      <c r="BJ274" s="241" t="str">
        <f t="shared" si="104"/>
        <v xml:space="preserve">  </v>
      </c>
      <c r="BK274" s="241" t="str">
        <f t="shared" si="105"/>
        <v/>
      </c>
      <c r="BL274" s="241" t="str">
        <f t="shared" si="106"/>
        <v/>
      </c>
      <c r="BM274" s="241" t="str">
        <f t="shared" si="107"/>
        <v/>
      </c>
    </row>
    <row r="275" spans="1:65" ht="16.5" x14ac:dyDescent="0.45">
      <c r="A275" s="255" t="str">
        <f>+IF(D275="","",MAX(A$1:A274)+1)</f>
        <v/>
      </c>
      <c r="B275" s="242" t="str">
        <f>IF(Affected_Source!C297="","",Affected_Source!C297)</f>
        <v/>
      </c>
      <c r="C275" s="245" t="str">
        <f t="shared" si="87"/>
        <v/>
      </c>
      <c r="D275" s="245" t="str">
        <f>IF(COUNTIF(B$2:B275,B275)=1,B275,"")</f>
        <v/>
      </c>
      <c r="E275" s="162" t="str">
        <f>IF(Affected_Source!D297="","",Affected_Source!D297)</f>
        <v/>
      </c>
      <c r="F275" s="162"/>
      <c r="G275" s="162"/>
      <c r="H275" s="162"/>
      <c r="I275" s="162"/>
      <c r="J275" s="162"/>
      <c r="K275" s="162"/>
      <c r="L275" s="162"/>
      <c r="M275" s="162"/>
      <c r="N275" s="162"/>
      <c r="O275" s="162"/>
      <c r="P275" s="162"/>
      <c r="Q275" s="162"/>
      <c r="R275" s="269"/>
      <c r="S275" s="162"/>
      <c r="T275" s="255" t="str">
        <f>+IF(Y275="","",MAX(T$1:T274)+1)</f>
        <v/>
      </c>
      <c r="U275" s="241" t="str">
        <f>IF(Affected_Source!B297="","",Affected_Source!B297)</f>
        <v/>
      </c>
      <c r="V275" s="241" t="str">
        <f>IF(Affected_Source!D297="","",Affected_Source!D297)</f>
        <v/>
      </c>
      <c r="W275" s="241" t="str">
        <f>IF(Affected_Source!E297="","",Affected_Source!E297)</f>
        <v/>
      </c>
      <c r="X275" s="241" t="str">
        <f t="shared" si="88"/>
        <v/>
      </c>
      <c r="Y275" s="244" t="str">
        <f>IF(COUNTIF(X$2:X275,X275)=1,X275,"")</f>
        <v/>
      </c>
      <c r="Z275" s="241" t="str">
        <f t="shared" si="97"/>
        <v xml:space="preserve"> </v>
      </c>
      <c r="AA275" s="255" t="str">
        <f t="shared" si="89"/>
        <v/>
      </c>
      <c r="AB275" s="255" t="str">
        <f t="shared" si="90"/>
        <v/>
      </c>
      <c r="AC275" s="241" t="str">
        <f t="shared" si="98"/>
        <v/>
      </c>
      <c r="AD275" s="248"/>
      <c r="AE275" s="257" t="str">
        <f>+IF(AJ275="","",MAX(AE$1:AE274)+1)</f>
        <v/>
      </c>
      <c r="AF275" s="257" t="str">
        <f>IF(CMS_Inoperative_OoC!B297="","",CMS_Inoperative_OoC!B297)</f>
        <v/>
      </c>
      <c r="AG275" s="257" t="str">
        <f>IF(CMS_Inoperative_OoC!C297="","",CMS_Inoperative_OoC!C297)</f>
        <v/>
      </c>
      <c r="AH275" s="257" t="str">
        <f>IF(CMS_Inoperative_OoC!D297="","",CMS_Inoperative_OoC!D297)</f>
        <v/>
      </c>
      <c r="AI275" s="257" t="str">
        <f t="shared" si="99"/>
        <v/>
      </c>
      <c r="AJ275" s="258" t="str">
        <f>IF(COUNTIF(AI$2:AI275,AI275)=1,AI275,"")</f>
        <v/>
      </c>
      <c r="AK275" s="257" t="str">
        <f t="shared" si="91"/>
        <v/>
      </c>
      <c r="AL275" s="257" t="str">
        <f t="shared" si="92"/>
        <v/>
      </c>
      <c r="AM275" s="257" t="str">
        <f t="shared" si="93"/>
        <v/>
      </c>
      <c r="AN275" s="251" t="str">
        <f t="shared" si="100"/>
        <v/>
      </c>
      <c r="AO275" s="162"/>
      <c r="AP275" s="162"/>
      <c r="AQ275" s="162"/>
      <c r="AR275" s="257" t="str">
        <f>+IF(AW275="","",MAX(AR$1:AR274)+1)</f>
        <v/>
      </c>
      <c r="AS275" s="257" t="str">
        <f>IF(Limit_Deviation_Detail!B297="","",Limit_Deviation_Detail!B297)</f>
        <v/>
      </c>
      <c r="AT275" s="257" t="str">
        <f>IF(Limit_Deviation_Detail!C297="","",Limit_Deviation_Detail!C297)</f>
        <v/>
      </c>
      <c r="AU275" s="252" t="str">
        <f>IF(Limit_Deviation_Detail!F297="","",Limit_Deviation_Detail!F297)</f>
        <v/>
      </c>
      <c r="AV275" s="257" t="str">
        <f t="shared" si="101"/>
        <v/>
      </c>
      <c r="AW275" s="258" t="str">
        <f>IF(COUNTIF(AV$2:AV275,AV275)=1,AV275,"")</f>
        <v/>
      </c>
      <c r="AX275" s="257" t="str">
        <f t="shared" si="94"/>
        <v/>
      </c>
      <c r="AY275" s="257" t="str">
        <f t="shared" si="95"/>
        <v/>
      </c>
      <c r="AZ275" s="257" t="str">
        <f t="shared" si="96"/>
        <v/>
      </c>
      <c r="BA275" s="254" t="str">
        <f t="shared" si="102"/>
        <v/>
      </c>
      <c r="BB275" s="162"/>
      <c r="BC275" s="255" t="str">
        <f>+IF(BI275="","",MAX(BC$1:BC274)+1)</f>
        <v/>
      </c>
      <c r="BD275" s="241" t="str">
        <f>IF(CMS_Identification!B297="","",CMS_Identification!B297)</f>
        <v/>
      </c>
      <c r="BE275" s="241" t="str">
        <f>IF(CMS_Identification!C297="","",CMS_Identification!C297)</f>
        <v/>
      </c>
      <c r="BF275" s="241" t="str">
        <f>IF(CMS_Identification!E297="","",CMS_Identification!E297)</f>
        <v/>
      </c>
      <c r="BG275" s="241" t="str">
        <f>IF(Affected_Source!AL297="","",Affected_Source!AL297)</f>
        <v/>
      </c>
      <c r="BH275" s="241" t="str">
        <f t="shared" si="103"/>
        <v/>
      </c>
      <c r="BI275" s="244" t="str">
        <f>IF(COUNTIF(BH$2:BH275,BH275)=1,BH275,"")</f>
        <v/>
      </c>
      <c r="BJ275" s="241" t="str">
        <f t="shared" si="104"/>
        <v xml:space="preserve">  </v>
      </c>
      <c r="BK275" s="241" t="str">
        <f t="shared" si="105"/>
        <v/>
      </c>
      <c r="BL275" s="241" t="str">
        <f t="shared" si="106"/>
        <v/>
      </c>
      <c r="BM275" s="241" t="str">
        <f t="shared" si="107"/>
        <v/>
      </c>
    </row>
    <row r="276" spans="1:65" ht="16.5" x14ac:dyDescent="0.45">
      <c r="A276" s="259" t="str">
        <f>+IF(D276="","",MAX(A$1:A275)+1)</f>
        <v/>
      </c>
      <c r="B276" s="242" t="str">
        <f>IF(Affected_Source!C298="","",Affected_Source!C298)</f>
        <v/>
      </c>
      <c r="C276" s="260" t="str">
        <f t="shared" si="87"/>
        <v/>
      </c>
      <c r="D276" s="260" t="str">
        <f>IF(COUNTIF(B$2:B276,B276)=1,B276,"")</f>
        <v/>
      </c>
      <c r="E276" s="162" t="str">
        <f>IF(Affected_Source!D298="","",Affected_Source!D298)</f>
        <v/>
      </c>
      <c r="F276" s="162"/>
      <c r="G276" s="162"/>
      <c r="H276" s="162"/>
      <c r="I276" s="162"/>
      <c r="J276" s="162"/>
      <c r="K276" s="162"/>
      <c r="L276" s="162"/>
      <c r="M276" s="162"/>
      <c r="N276" s="162"/>
      <c r="O276" s="162"/>
      <c r="P276" s="162"/>
      <c r="Q276" s="162"/>
      <c r="R276" s="269"/>
      <c r="S276" s="162"/>
      <c r="T276" s="259" t="str">
        <f>+IF(Y276="","",MAX(T$1:T275)+1)</f>
        <v/>
      </c>
      <c r="U276" s="241" t="str">
        <f>IF(Affected_Source!B298="","",Affected_Source!B298)</f>
        <v/>
      </c>
      <c r="V276" s="241" t="str">
        <f>IF(Affected_Source!D298="","",Affected_Source!D298)</f>
        <v/>
      </c>
      <c r="W276" s="241" t="str">
        <f>IF(Affected_Source!E298="","",Affected_Source!E298)</f>
        <v/>
      </c>
      <c r="X276" s="241" t="str">
        <f t="shared" si="88"/>
        <v/>
      </c>
      <c r="Y276" s="244" t="str">
        <f>IF(COUNTIF(X$2:X276,X276)=1,X276,"")</f>
        <v/>
      </c>
      <c r="Z276" s="241" t="str">
        <f t="shared" si="97"/>
        <v xml:space="preserve"> </v>
      </c>
      <c r="AA276" s="259" t="str">
        <f t="shared" si="89"/>
        <v/>
      </c>
      <c r="AB276" s="259" t="str">
        <f t="shared" si="90"/>
        <v/>
      </c>
      <c r="AC276" s="241" t="str">
        <f t="shared" si="98"/>
        <v/>
      </c>
      <c r="AD276" s="248"/>
      <c r="AE276" s="261" t="str">
        <f>+IF(AJ276="","",MAX(AE$1:AE275)+1)</f>
        <v/>
      </c>
      <c r="AF276" s="261" t="str">
        <f>IF(CMS_Inoperative_OoC!B298="","",CMS_Inoperative_OoC!B298)</f>
        <v/>
      </c>
      <c r="AG276" s="261" t="str">
        <f>IF(CMS_Inoperative_OoC!C298="","",CMS_Inoperative_OoC!C298)</f>
        <v/>
      </c>
      <c r="AH276" s="261" t="str">
        <f>IF(CMS_Inoperative_OoC!D298="","",CMS_Inoperative_OoC!D298)</f>
        <v/>
      </c>
      <c r="AI276" s="261" t="str">
        <f t="shared" si="99"/>
        <v/>
      </c>
      <c r="AJ276" s="262" t="str">
        <f>IF(COUNTIF(AI$2:AI276,AI276)=1,AI276,"")</f>
        <v/>
      </c>
      <c r="AK276" s="261" t="str">
        <f t="shared" si="91"/>
        <v/>
      </c>
      <c r="AL276" s="261" t="str">
        <f t="shared" si="92"/>
        <v/>
      </c>
      <c r="AM276" s="261" t="str">
        <f t="shared" si="93"/>
        <v/>
      </c>
      <c r="AN276" s="251" t="str">
        <f t="shared" si="100"/>
        <v/>
      </c>
      <c r="AO276" s="162"/>
      <c r="AP276" s="162"/>
      <c r="AQ276" s="162"/>
      <c r="AR276" s="263" t="str">
        <f>+IF(AW276="","",MAX(AR$1:AR275)+1)</f>
        <v/>
      </c>
      <c r="AS276" s="263" t="str">
        <f>IF(Limit_Deviation_Detail!B298="","",Limit_Deviation_Detail!B298)</f>
        <v/>
      </c>
      <c r="AT276" s="263" t="str">
        <f>IF(Limit_Deviation_Detail!C298="","",Limit_Deviation_Detail!C298)</f>
        <v/>
      </c>
      <c r="AU276" s="252" t="str">
        <f>IF(Limit_Deviation_Detail!F298="","",Limit_Deviation_Detail!F298)</f>
        <v/>
      </c>
      <c r="AV276" s="263" t="str">
        <f t="shared" si="101"/>
        <v/>
      </c>
      <c r="AW276" s="264" t="str">
        <f>IF(COUNTIF(AV$2:AV276,AV276)=1,AV276,"")</f>
        <v/>
      </c>
      <c r="AX276" s="263" t="str">
        <f t="shared" si="94"/>
        <v/>
      </c>
      <c r="AY276" s="263" t="str">
        <f t="shared" si="95"/>
        <v/>
      </c>
      <c r="AZ276" s="263" t="str">
        <f t="shared" si="96"/>
        <v/>
      </c>
      <c r="BA276" s="254" t="str">
        <f t="shared" si="102"/>
        <v/>
      </c>
      <c r="BB276" s="162"/>
      <c r="BC276" s="259" t="str">
        <f>+IF(BI276="","",MAX(BC$1:BC275)+1)</f>
        <v/>
      </c>
      <c r="BD276" s="241" t="str">
        <f>IF(CMS_Identification!B298="","",CMS_Identification!B298)</f>
        <v/>
      </c>
      <c r="BE276" s="241" t="str">
        <f>IF(CMS_Identification!C298="","",CMS_Identification!C298)</f>
        <v/>
      </c>
      <c r="BF276" s="241" t="str">
        <f>IF(CMS_Identification!E298="","",CMS_Identification!E298)</f>
        <v/>
      </c>
      <c r="BG276" s="241" t="str">
        <f>IF(Affected_Source!AL298="","",Affected_Source!AL298)</f>
        <v/>
      </c>
      <c r="BH276" s="241" t="str">
        <f t="shared" si="103"/>
        <v/>
      </c>
      <c r="BI276" s="244" t="str">
        <f>IF(COUNTIF(BH$2:BH276,BH276)=1,BH276,"")</f>
        <v/>
      </c>
      <c r="BJ276" s="241" t="str">
        <f t="shared" si="104"/>
        <v xml:space="preserve">  </v>
      </c>
      <c r="BK276" s="241" t="str">
        <f t="shared" si="105"/>
        <v/>
      </c>
      <c r="BL276" s="241" t="str">
        <f t="shared" si="106"/>
        <v/>
      </c>
      <c r="BM276" s="241" t="str">
        <f t="shared" si="107"/>
        <v/>
      </c>
    </row>
    <row r="277" spans="1:65" ht="16.5" x14ac:dyDescent="0.45">
      <c r="A277" s="255" t="str">
        <f>+IF(D277="","",MAX(A$1:A276)+1)</f>
        <v/>
      </c>
      <c r="B277" s="242" t="str">
        <f>IF(Affected_Source!C299="","",Affected_Source!C299)</f>
        <v/>
      </c>
      <c r="C277" s="245" t="str">
        <f t="shared" si="87"/>
        <v/>
      </c>
      <c r="D277" s="245" t="str">
        <f>IF(COUNTIF(B$2:B277,B277)=1,B277,"")</f>
        <v/>
      </c>
      <c r="E277" s="162" t="str">
        <f>IF(Affected_Source!D299="","",Affected_Source!D299)</f>
        <v/>
      </c>
      <c r="F277" s="162"/>
      <c r="G277" s="162"/>
      <c r="H277" s="162"/>
      <c r="I277" s="162"/>
      <c r="J277" s="162"/>
      <c r="K277" s="162"/>
      <c r="L277" s="162"/>
      <c r="M277" s="162"/>
      <c r="N277" s="162"/>
      <c r="O277" s="162"/>
      <c r="P277" s="162"/>
      <c r="Q277" s="162"/>
      <c r="R277" s="269"/>
      <c r="S277" s="162"/>
      <c r="T277" s="255" t="str">
        <f>+IF(Y277="","",MAX(T$1:T276)+1)</f>
        <v/>
      </c>
      <c r="U277" s="241" t="str">
        <f>IF(Affected_Source!B299="","",Affected_Source!B299)</f>
        <v/>
      </c>
      <c r="V277" s="241" t="str">
        <f>IF(Affected_Source!D299="","",Affected_Source!D299)</f>
        <v/>
      </c>
      <c r="W277" s="241" t="str">
        <f>IF(Affected_Source!E299="","",Affected_Source!E299)</f>
        <v/>
      </c>
      <c r="X277" s="241" t="str">
        <f t="shared" si="88"/>
        <v/>
      </c>
      <c r="Y277" s="244" t="str">
        <f>IF(COUNTIF(X$2:X277,X277)=1,X277,"")</f>
        <v/>
      </c>
      <c r="Z277" s="241" t="str">
        <f t="shared" si="97"/>
        <v xml:space="preserve"> </v>
      </c>
      <c r="AA277" s="255" t="str">
        <f t="shared" si="89"/>
        <v/>
      </c>
      <c r="AB277" s="255" t="str">
        <f t="shared" si="90"/>
        <v/>
      </c>
      <c r="AC277" s="241" t="str">
        <f t="shared" si="98"/>
        <v/>
      </c>
      <c r="AD277" s="248"/>
      <c r="AE277" s="257" t="str">
        <f>+IF(AJ277="","",MAX(AE$1:AE276)+1)</f>
        <v/>
      </c>
      <c r="AF277" s="257" t="str">
        <f>IF(CMS_Inoperative_OoC!B299="","",CMS_Inoperative_OoC!B299)</f>
        <v/>
      </c>
      <c r="AG277" s="257" t="str">
        <f>IF(CMS_Inoperative_OoC!C299="","",CMS_Inoperative_OoC!C299)</f>
        <v/>
      </c>
      <c r="AH277" s="257" t="str">
        <f>IF(CMS_Inoperative_OoC!D299="","",CMS_Inoperative_OoC!D299)</f>
        <v/>
      </c>
      <c r="AI277" s="257" t="str">
        <f t="shared" si="99"/>
        <v/>
      </c>
      <c r="AJ277" s="258" t="str">
        <f>IF(COUNTIF(AI$2:AI277,AI277)=1,AI277,"")</f>
        <v/>
      </c>
      <c r="AK277" s="257" t="str">
        <f t="shared" si="91"/>
        <v/>
      </c>
      <c r="AL277" s="257" t="str">
        <f t="shared" si="92"/>
        <v/>
      </c>
      <c r="AM277" s="257" t="str">
        <f t="shared" si="93"/>
        <v/>
      </c>
      <c r="AN277" s="251" t="str">
        <f t="shared" si="100"/>
        <v/>
      </c>
      <c r="AO277" s="162"/>
      <c r="AP277" s="162"/>
      <c r="AQ277" s="162"/>
      <c r="AR277" s="257" t="str">
        <f>+IF(AW277="","",MAX(AR$1:AR276)+1)</f>
        <v/>
      </c>
      <c r="AS277" s="257" t="str">
        <f>IF(Limit_Deviation_Detail!B299="","",Limit_Deviation_Detail!B299)</f>
        <v/>
      </c>
      <c r="AT277" s="257" t="str">
        <f>IF(Limit_Deviation_Detail!C299="","",Limit_Deviation_Detail!C299)</f>
        <v/>
      </c>
      <c r="AU277" s="252" t="str">
        <f>IF(Limit_Deviation_Detail!F299="","",Limit_Deviation_Detail!F299)</f>
        <v/>
      </c>
      <c r="AV277" s="257" t="str">
        <f t="shared" si="101"/>
        <v/>
      </c>
      <c r="AW277" s="258" t="str">
        <f>IF(COUNTIF(AV$2:AV277,AV277)=1,AV277,"")</f>
        <v/>
      </c>
      <c r="AX277" s="257" t="str">
        <f t="shared" si="94"/>
        <v/>
      </c>
      <c r="AY277" s="257" t="str">
        <f t="shared" si="95"/>
        <v/>
      </c>
      <c r="AZ277" s="257" t="str">
        <f t="shared" si="96"/>
        <v/>
      </c>
      <c r="BA277" s="254" t="str">
        <f t="shared" si="102"/>
        <v/>
      </c>
      <c r="BB277" s="162"/>
      <c r="BC277" s="255" t="str">
        <f>+IF(BI277="","",MAX(BC$1:BC276)+1)</f>
        <v/>
      </c>
      <c r="BD277" s="241" t="str">
        <f>IF(CMS_Identification!B299="","",CMS_Identification!B299)</f>
        <v/>
      </c>
      <c r="BE277" s="241" t="str">
        <f>IF(CMS_Identification!C299="","",CMS_Identification!C299)</f>
        <v/>
      </c>
      <c r="BF277" s="241" t="str">
        <f>IF(CMS_Identification!E299="","",CMS_Identification!E299)</f>
        <v/>
      </c>
      <c r="BG277" s="241" t="str">
        <f>IF(Affected_Source!AL299="","",Affected_Source!AL299)</f>
        <v/>
      </c>
      <c r="BH277" s="241" t="str">
        <f t="shared" si="103"/>
        <v/>
      </c>
      <c r="BI277" s="244" t="str">
        <f>IF(COUNTIF(BH$2:BH277,BH277)=1,BH277,"")</f>
        <v/>
      </c>
      <c r="BJ277" s="241" t="str">
        <f t="shared" si="104"/>
        <v xml:space="preserve">  </v>
      </c>
      <c r="BK277" s="241" t="str">
        <f t="shared" si="105"/>
        <v/>
      </c>
      <c r="BL277" s="241" t="str">
        <f t="shared" si="106"/>
        <v/>
      </c>
      <c r="BM277" s="241" t="str">
        <f t="shared" si="107"/>
        <v/>
      </c>
    </row>
    <row r="278" spans="1:65" ht="16.5" x14ac:dyDescent="0.45">
      <c r="A278" s="259" t="str">
        <f>+IF(D278="","",MAX(A$1:A277)+1)</f>
        <v/>
      </c>
      <c r="B278" s="242" t="str">
        <f>IF(Affected_Source!C300="","",Affected_Source!C300)</f>
        <v/>
      </c>
      <c r="C278" s="260" t="str">
        <f t="shared" si="87"/>
        <v/>
      </c>
      <c r="D278" s="260" t="str">
        <f>IF(COUNTIF(B$2:B278,B278)=1,B278,"")</f>
        <v/>
      </c>
      <c r="E278" s="162" t="str">
        <f>IF(Affected_Source!D300="","",Affected_Source!D300)</f>
        <v/>
      </c>
      <c r="F278" s="162"/>
      <c r="G278" s="162"/>
      <c r="H278" s="162"/>
      <c r="I278" s="162"/>
      <c r="J278" s="162"/>
      <c r="K278" s="162"/>
      <c r="L278" s="162"/>
      <c r="M278" s="162"/>
      <c r="N278" s="162"/>
      <c r="O278" s="162"/>
      <c r="P278" s="162"/>
      <c r="Q278" s="162"/>
      <c r="R278" s="269"/>
      <c r="S278" s="162"/>
      <c r="T278" s="259" t="str">
        <f>+IF(Y278="","",MAX(T$1:T277)+1)</f>
        <v/>
      </c>
      <c r="U278" s="241" t="str">
        <f>IF(Affected_Source!B300="","",Affected_Source!B300)</f>
        <v/>
      </c>
      <c r="V278" s="241" t="str">
        <f>IF(Affected_Source!D300="","",Affected_Source!D300)</f>
        <v/>
      </c>
      <c r="W278" s="241" t="str">
        <f>IF(Affected_Source!E300="","",Affected_Source!E300)</f>
        <v/>
      </c>
      <c r="X278" s="241" t="str">
        <f t="shared" si="88"/>
        <v/>
      </c>
      <c r="Y278" s="244" t="str">
        <f>IF(COUNTIF(X$2:X278,X278)=1,X278,"")</f>
        <v/>
      </c>
      <c r="Z278" s="241" t="str">
        <f t="shared" si="97"/>
        <v xml:space="preserve"> </v>
      </c>
      <c r="AA278" s="259" t="str">
        <f t="shared" si="89"/>
        <v/>
      </c>
      <c r="AB278" s="259" t="str">
        <f t="shared" si="90"/>
        <v/>
      </c>
      <c r="AC278" s="241" t="str">
        <f t="shared" si="98"/>
        <v/>
      </c>
      <c r="AD278" s="248"/>
      <c r="AE278" s="261" t="str">
        <f>+IF(AJ278="","",MAX(AE$1:AE277)+1)</f>
        <v/>
      </c>
      <c r="AF278" s="261" t="str">
        <f>IF(CMS_Inoperative_OoC!B300="","",CMS_Inoperative_OoC!B300)</f>
        <v/>
      </c>
      <c r="AG278" s="261" t="str">
        <f>IF(CMS_Inoperative_OoC!C300="","",CMS_Inoperative_OoC!C300)</f>
        <v/>
      </c>
      <c r="AH278" s="261" t="str">
        <f>IF(CMS_Inoperative_OoC!D300="","",CMS_Inoperative_OoC!D300)</f>
        <v/>
      </c>
      <c r="AI278" s="261" t="str">
        <f t="shared" si="99"/>
        <v/>
      </c>
      <c r="AJ278" s="262" t="str">
        <f>IF(COUNTIF(AI$2:AI278,AI278)=1,AI278,"")</f>
        <v/>
      </c>
      <c r="AK278" s="261" t="str">
        <f t="shared" si="91"/>
        <v/>
      </c>
      <c r="AL278" s="261" t="str">
        <f t="shared" si="92"/>
        <v/>
      </c>
      <c r="AM278" s="261" t="str">
        <f t="shared" si="93"/>
        <v/>
      </c>
      <c r="AN278" s="251" t="str">
        <f t="shared" si="100"/>
        <v/>
      </c>
      <c r="AO278" s="162"/>
      <c r="AP278" s="162"/>
      <c r="AQ278" s="162"/>
      <c r="AR278" s="263" t="str">
        <f>+IF(AW278="","",MAX(AR$1:AR277)+1)</f>
        <v/>
      </c>
      <c r="AS278" s="263" t="str">
        <f>IF(Limit_Deviation_Detail!B300="","",Limit_Deviation_Detail!B300)</f>
        <v/>
      </c>
      <c r="AT278" s="263" t="str">
        <f>IF(Limit_Deviation_Detail!C300="","",Limit_Deviation_Detail!C300)</f>
        <v/>
      </c>
      <c r="AU278" s="252" t="str">
        <f>IF(Limit_Deviation_Detail!F300="","",Limit_Deviation_Detail!F300)</f>
        <v/>
      </c>
      <c r="AV278" s="263" t="str">
        <f t="shared" si="101"/>
        <v/>
      </c>
      <c r="AW278" s="264" t="str">
        <f>IF(COUNTIF(AV$2:AV278,AV278)=1,AV278,"")</f>
        <v/>
      </c>
      <c r="AX278" s="263" t="str">
        <f t="shared" si="94"/>
        <v/>
      </c>
      <c r="AY278" s="263" t="str">
        <f t="shared" si="95"/>
        <v/>
      </c>
      <c r="AZ278" s="263" t="str">
        <f t="shared" si="96"/>
        <v/>
      </c>
      <c r="BA278" s="254" t="str">
        <f t="shared" si="102"/>
        <v/>
      </c>
      <c r="BB278" s="162"/>
      <c r="BC278" s="259" t="str">
        <f>+IF(BI278="","",MAX(BC$1:BC277)+1)</f>
        <v/>
      </c>
      <c r="BD278" s="241" t="str">
        <f>IF(CMS_Identification!B300="","",CMS_Identification!B300)</f>
        <v/>
      </c>
      <c r="BE278" s="241" t="str">
        <f>IF(CMS_Identification!C300="","",CMS_Identification!C300)</f>
        <v/>
      </c>
      <c r="BF278" s="241" t="str">
        <f>IF(CMS_Identification!E300="","",CMS_Identification!E300)</f>
        <v/>
      </c>
      <c r="BG278" s="241" t="str">
        <f>IF(Affected_Source!AL300="","",Affected_Source!AL300)</f>
        <v/>
      </c>
      <c r="BH278" s="241" t="str">
        <f t="shared" si="103"/>
        <v/>
      </c>
      <c r="BI278" s="244" t="str">
        <f>IF(COUNTIF(BH$2:BH278,BH278)=1,BH278,"")</f>
        <v/>
      </c>
      <c r="BJ278" s="241" t="str">
        <f t="shared" si="104"/>
        <v xml:space="preserve">  </v>
      </c>
      <c r="BK278" s="241" t="str">
        <f t="shared" si="105"/>
        <v/>
      </c>
      <c r="BL278" s="241" t="str">
        <f t="shared" si="106"/>
        <v/>
      </c>
      <c r="BM278" s="241" t="str">
        <f t="shared" si="107"/>
        <v/>
      </c>
    </row>
    <row r="279" spans="1:65" ht="16.5" x14ac:dyDescent="0.45">
      <c r="A279" s="255" t="str">
        <f>+IF(D279="","",MAX(A$1:A278)+1)</f>
        <v/>
      </c>
      <c r="B279" s="242" t="str">
        <f>IF(Affected_Source!C301="","",Affected_Source!C301)</f>
        <v/>
      </c>
      <c r="C279" s="245" t="str">
        <f t="shared" si="87"/>
        <v/>
      </c>
      <c r="D279" s="245" t="str">
        <f>IF(COUNTIF(B$2:B279,B279)=1,B279,"")</f>
        <v/>
      </c>
      <c r="E279" s="162" t="str">
        <f>IF(Affected_Source!D301="","",Affected_Source!D301)</f>
        <v/>
      </c>
      <c r="F279" s="162"/>
      <c r="G279" s="162"/>
      <c r="H279" s="162"/>
      <c r="I279" s="162"/>
      <c r="J279" s="162"/>
      <c r="K279" s="162"/>
      <c r="L279" s="162"/>
      <c r="M279" s="162"/>
      <c r="N279" s="162"/>
      <c r="O279" s="162"/>
      <c r="P279" s="162"/>
      <c r="Q279" s="162"/>
      <c r="R279" s="269"/>
      <c r="S279" s="162"/>
      <c r="T279" s="255" t="str">
        <f>+IF(Y279="","",MAX(T$1:T278)+1)</f>
        <v/>
      </c>
      <c r="U279" s="241" t="str">
        <f>IF(Affected_Source!B301="","",Affected_Source!B301)</f>
        <v/>
      </c>
      <c r="V279" s="241" t="str">
        <f>IF(Affected_Source!D301="","",Affected_Source!D301)</f>
        <v/>
      </c>
      <c r="W279" s="241" t="str">
        <f>IF(Affected_Source!E301="","",Affected_Source!E301)</f>
        <v/>
      </c>
      <c r="X279" s="241" t="str">
        <f t="shared" si="88"/>
        <v/>
      </c>
      <c r="Y279" s="244" t="str">
        <f>IF(COUNTIF(X$2:X279,X279)=1,X279,"")</f>
        <v/>
      </c>
      <c r="Z279" s="241" t="str">
        <f t="shared" si="97"/>
        <v xml:space="preserve"> </v>
      </c>
      <c r="AA279" s="255" t="str">
        <f t="shared" si="89"/>
        <v/>
      </c>
      <c r="AB279" s="255" t="str">
        <f t="shared" si="90"/>
        <v/>
      </c>
      <c r="AC279" s="241" t="str">
        <f t="shared" si="98"/>
        <v/>
      </c>
      <c r="AD279" s="248"/>
      <c r="AE279" s="257" t="str">
        <f>+IF(AJ279="","",MAX(AE$1:AE278)+1)</f>
        <v/>
      </c>
      <c r="AF279" s="257" t="str">
        <f>IF(CMS_Inoperative_OoC!B301="","",CMS_Inoperative_OoC!B301)</f>
        <v/>
      </c>
      <c r="AG279" s="257" t="str">
        <f>IF(CMS_Inoperative_OoC!C301="","",CMS_Inoperative_OoC!C301)</f>
        <v/>
      </c>
      <c r="AH279" s="257" t="str">
        <f>IF(CMS_Inoperative_OoC!D301="","",CMS_Inoperative_OoC!D301)</f>
        <v/>
      </c>
      <c r="AI279" s="257" t="str">
        <f t="shared" si="99"/>
        <v/>
      </c>
      <c r="AJ279" s="258" t="str">
        <f>IF(COUNTIF(AI$2:AI279,AI279)=1,AI279,"")</f>
        <v/>
      </c>
      <c r="AK279" s="257" t="str">
        <f t="shared" si="91"/>
        <v/>
      </c>
      <c r="AL279" s="257" t="str">
        <f t="shared" si="92"/>
        <v/>
      </c>
      <c r="AM279" s="257" t="str">
        <f t="shared" si="93"/>
        <v/>
      </c>
      <c r="AN279" s="251" t="str">
        <f t="shared" si="100"/>
        <v/>
      </c>
      <c r="AO279" s="162"/>
      <c r="AP279" s="162"/>
      <c r="AQ279" s="162"/>
      <c r="AR279" s="257" t="str">
        <f>+IF(AW279="","",MAX(AR$1:AR278)+1)</f>
        <v/>
      </c>
      <c r="AS279" s="257" t="str">
        <f>IF(Limit_Deviation_Detail!B301="","",Limit_Deviation_Detail!B301)</f>
        <v/>
      </c>
      <c r="AT279" s="257" t="str">
        <f>IF(Limit_Deviation_Detail!C301="","",Limit_Deviation_Detail!C301)</f>
        <v/>
      </c>
      <c r="AU279" s="252" t="str">
        <f>IF(Limit_Deviation_Detail!F301="","",Limit_Deviation_Detail!F301)</f>
        <v/>
      </c>
      <c r="AV279" s="257" t="str">
        <f t="shared" si="101"/>
        <v/>
      </c>
      <c r="AW279" s="258" t="str">
        <f>IF(COUNTIF(AV$2:AV279,AV279)=1,AV279,"")</f>
        <v/>
      </c>
      <c r="AX279" s="257" t="str">
        <f t="shared" si="94"/>
        <v/>
      </c>
      <c r="AY279" s="257" t="str">
        <f t="shared" si="95"/>
        <v/>
      </c>
      <c r="AZ279" s="257" t="str">
        <f t="shared" si="96"/>
        <v/>
      </c>
      <c r="BA279" s="254" t="str">
        <f t="shared" si="102"/>
        <v/>
      </c>
      <c r="BB279" s="162"/>
      <c r="BC279" s="255" t="str">
        <f>+IF(BI279="","",MAX(BC$1:BC278)+1)</f>
        <v/>
      </c>
      <c r="BD279" s="241" t="str">
        <f>IF(CMS_Identification!B301="","",CMS_Identification!B301)</f>
        <v/>
      </c>
      <c r="BE279" s="241" t="str">
        <f>IF(CMS_Identification!C301="","",CMS_Identification!C301)</f>
        <v/>
      </c>
      <c r="BF279" s="241" t="str">
        <f>IF(CMS_Identification!E301="","",CMS_Identification!E301)</f>
        <v/>
      </c>
      <c r="BG279" s="241" t="str">
        <f>IF(Affected_Source!AL301="","",Affected_Source!AL301)</f>
        <v/>
      </c>
      <c r="BH279" s="241" t="str">
        <f t="shared" si="103"/>
        <v/>
      </c>
      <c r="BI279" s="244" t="str">
        <f>IF(COUNTIF(BH$2:BH279,BH279)=1,BH279,"")</f>
        <v/>
      </c>
      <c r="BJ279" s="241" t="str">
        <f t="shared" si="104"/>
        <v xml:space="preserve">  </v>
      </c>
      <c r="BK279" s="241" t="str">
        <f t="shared" si="105"/>
        <v/>
      </c>
      <c r="BL279" s="241" t="str">
        <f t="shared" si="106"/>
        <v/>
      </c>
      <c r="BM279" s="241" t="str">
        <f t="shared" si="107"/>
        <v/>
      </c>
    </row>
    <row r="280" spans="1:65" ht="16.5" x14ac:dyDescent="0.45">
      <c r="A280" s="259" t="str">
        <f>+IF(D280="","",MAX(A$1:A279)+1)</f>
        <v/>
      </c>
      <c r="B280" s="242" t="str">
        <f>IF(Affected_Source!C302="","",Affected_Source!C302)</f>
        <v/>
      </c>
      <c r="C280" s="260" t="str">
        <f t="shared" si="87"/>
        <v/>
      </c>
      <c r="D280" s="260" t="str">
        <f>IF(COUNTIF(B$2:B280,B280)=1,B280,"")</f>
        <v/>
      </c>
      <c r="E280" s="162" t="str">
        <f>IF(Affected_Source!D302="","",Affected_Source!D302)</f>
        <v/>
      </c>
      <c r="F280" s="162"/>
      <c r="G280" s="162"/>
      <c r="H280" s="162"/>
      <c r="I280" s="162"/>
      <c r="J280" s="162"/>
      <c r="K280" s="162"/>
      <c r="L280" s="162"/>
      <c r="M280" s="162"/>
      <c r="N280" s="162"/>
      <c r="O280" s="162"/>
      <c r="P280" s="162"/>
      <c r="Q280" s="162"/>
      <c r="R280" s="269"/>
      <c r="S280" s="162"/>
      <c r="T280" s="259" t="str">
        <f>+IF(Y280="","",MAX(T$1:T279)+1)</f>
        <v/>
      </c>
      <c r="U280" s="241" t="str">
        <f>IF(Affected_Source!B302="","",Affected_Source!B302)</f>
        <v/>
      </c>
      <c r="V280" s="241" t="str">
        <f>IF(Affected_Source!D302="","",Affected_Source!D302)</f>
        <v/>
      </c>
      <c r="W280" s="241" t="str">
        <f>IF(Affected_Source!E302="","",Affected_Source!E302)</f>
        <v/>
      </c>
      <c r="X280" s="241" t="str">
        <f t="shared" si="88"/>
        <v/>
      </c>
      <c r="Y280" s="244" t="str">
        <f>IF(COUNTIF(X$2:X280,X280)=1,X280,"")</f>
        <v/>
      </c>
      <c r="Z280" s="241" t="str">
        <f t="shared" si="97"/>
        <v xml:space="preserve"> </v>
      </c>
      <c r="AA280" s="259" t="str">
        <f t="shared" si="89"/>
        <v/>
      </c>
      <c r="AB280" s="259" t="str">
        <f t="shared" si="90"/>
        <v/>
      </c>
      <c r="AC280" s="241" t="str">
        <f t="shared" si="98"/>
        <v/>
      </c>
      <c r="AD280" s="248"/>
      <c r="AE280" s="261" t="str">
        <f>+IF(AJ280="","",MAX(AE$1:AE279)+1)</f>
        <v/>
      </c>
      <c r="AF280" s="261" t="str">
        <f>IF(CMS_Inoperative_OoC!B302="","",CMS_Inoperative_OoC!B302)</f>
        <v/>
      </c>
      <c r="AG280" s="261" t="str">
        <f>IF(CMS_Inoperative_OoC!C302="","",CMS_Inoperative_OoC!C302)</f>
        <v/>
      </c>
      <c r="AH280" s="261" t="str">
        <f>IF(CMS_Inoperative_OoC!D302="","",CMS_Inoperative_OoC!D302)</f>
        <v/>
      </c>
      <c r="AI280" s="261" t="str">
        <f t="shared" si="99"/>
        <v/>
      </c>
      <c r="AJ280" s="262" t="str">
        <f>IF(COUNTIF(AI$2:AI280,AI280)=1,AI280,"")</f>
        <v/>
      </c>
      <c r="AK280" s="261" t="str">
        <f t="shared" si="91"/>
        <v/>
      </c>
      <c r="AL280" s="261" t="str">
        <f t="shared" si="92"/>
        <v/>
      </c>
      <c r="AM280" s="261" t="str">
        <f t="shared" si="93"/>
        <v/>
      </c>
      <c r="AN280" s="251" t="str">
        <f t="shared" si="100"/>
        <v/>
      </c>
      <c r="AO280" s="162"/>
      <c r="AP280" s="162"/>
      <c r="AQ280" s="162"/>
      <c r="AR280" s="263" t="str">
        <f>+IF(AW280="","",MAX(AR$1:AR279)+1)</f>
        <v/>
      </c>
      <c r="AS280" s="263" t="str">
        <f>IF(Limit_Deviation_Detail!B302="","",Limit_Deviation_Detail!B302)</f>
        <v/>
      </c>
      <c r="AT280" s="263" t="str">
        <f>IF(Limit_Deviation_Detail!C302="","",Limit_Deviation_Detail!C302)</f>
        <v/>
      </c>
      <c r="AU280" s="252" t="str">
        <f>IF(Limit_Deviation_Detail!F302="","",Limit_Deviation_Detail!F302)</f>
        <v/>
      </c>
      <c r="AV280" s="263" t="str">
        <f t="shared" si="101"/>
        <v/>
      </c>
      <c r="AW280" s="264" t="str">
        <f>IF(COUNTIF(AV$2:AV280,AV280)=1,AV280,"")</f>
        <v/>
      </c>
      <c r="AX280" s="263" t="str">
        <f t="shared" si="94"/>
        <v/>
      </c>
      <c r="AY280" s="263" t="str">
        <f t="shared" si="95"/>
        <v/>
      </c>
      <c r="AZ280" s="263" t="str">
        <f t="shared" si="96"/>
        <v/>
      </c>
      <c r="BA280" s="254" t="str">
        <f t="shared" si="102"/>
        <v/>
      </c>
      <c r="BB280" s="162"/>
      <c r="BC280" s="259" t="str">
        <f>+IF(BI280="","",MAX(BC$1:BC279)+1)</f>
        <v/>
      </c>
      <c r="BD280" s="241" t="str">
        <f>IF(CMS_Identification!B302="","",CMS_Identification!B302)</f>
        <v/>
      </c>
      <c r="BE280" s="241" t="str">
        <f>IF(CMS_Identification!C302="","",CMS_Identification!C302)</f>
        <v/>
      </c>
      <c r="BF280" s="241" t="str">
        <f>IF(CMS_Identification!E302="","",CMS_Identification!E302)</f>
        <v/>
      </c>
      <c r="BG280" s="241" t="str">
        <f>IF(Affected_Source!AL302="","",Affected_Source!AL302)</f>
        <v/>
      </c>
      <c r="BH280" s="241" t="str">
        <f t="shared" si="103"/>
        <v/>
      </c>
      <c r="BI280" s="244" t="str">
        <f>IF(COUNTIF(BH$2:BH280,BH280)=1,BH280,"")</f>
        <v/>
      </c>
      <c r="BJ280" s="241" t="str">
        <f t="shared" si="104"/>
        <v xml:space="preserve">  </v>
      </c>
      <c r="BK280" s="241" t="str">
        <f t="shared" si="105"/>
        <v/>
      </c>
      <c r="BL280" s="241" t="str">
        <f t="shared" si="106"/>
        <v/>
      </c>
      <c r="BM280" s="241" t="str">
        <f t="shared" si="107"/>
        <v/>
      </c>
    </row>
    <row r="281" spans="1:65" ht="16.5" x14ac:dyDescent="0.45">
      <c r="A281" s="255" t="str">
        <f>+IF(D281="","",MAX(A$1:A280)+1)</f>
        <v/>
      </c>
      <c r="B281" s="242" t="str">
        <f>IF(Affected_Source!C303="","",Affected_Source!C303)</f>
        <v/>
      </c>
      <c r="C281" s="245" t="str">
        <f t="shared" si="87"/>
        <v/>
      </c>
      <c r="D281" s="245" t="str">
        <f>IF(COUNTIF(B$2:B281,B281)=1,B281,"")</f>
        <v/>
      </c>
      <c r="E281" s="162" t="str">
        <f>IF(Affected_Source!D303="","",Affected_Source!D303)</f>
        <v/>
      </c>
      <c r="F281" s="162"/>
      <c r="G281" s="162"/>
      <c r="H281" s="162"/>
      <c r="I281" s="162"/>
      <c r="J281" s="162"/>
      <c r="K281" s="162"/>
      <c r="L281" s="162"/>
      <c r="M281" s="162"/>
      <c r="N281" s="162"/>
      <c r="O281" s="162"/>
      <c r="P281" s="162"/>
      <c r="Q281" s="162"/>
      <c r="R281" s="269"/>
      <c r="S281" s="162"/>
      <c r="T281" s="255" t="str">
        <f>+IF(Y281="","",MAX(T$1:T280)+1)</f>
        <v/>
      </c>
      <c r="U281" s="241" t="str">
        <f>IF(Affected_Source!B303="","",Affected_Source!B303)</f>
        <v/>
      </c>
      <c r="V281" s="241" t="str">
        <f>IF(Affected_Source!D303="","",Affected_Source!D303)</f>
        <v/>
      </c>
      <c r="W281" s="241" t="str">
        <f>IF(Affected_Source!E303="","",Affected_Source!E303)</f>
        <v/>
      </c>
      <c r="X281" s="241" t="str">
        <f t="shared" si="88"/>
        <v/>
      </c>
      <c r="Y281" s="244" t="str">
        <f>IF(COUNTIF(X$2:X281,X281)=1,X281,"")</f>
        <v/>
      </c>
      <c r="Z281" s="241" t="str">
        <f t="shared" si="97"/>
        <v xml:space="preserve"> </v>
      </c>
      <c r="AA281" s="255" t="str">
        <f t="shared" si="89"/>
        <v/>
      </c>
      <c r="AB281" s="255" t="str">
        <f t="shared" si="90"/>
        <v/>
      </c>
      <c r="AC281" s="241" t="str">
        <f t="shared" si="98"/>
        <v/>
      </c>
      <c r="AD281" s="248"/>
      <c r="AE281" s="257" t="str">
        <f>+IF(AJ281="","",MAX(AE$1:AE280)+1)</f>
        <v/>
      </c>
      <c r="AF281" s="257" t="str">
        <f>IF(CMS_Inoperative_OoC!B303="","",CMS_Inoperative_OoC!B303)</f>
        <v/>
      </c>
      <c r="AG281" s="257" t="str">
        <f>IF(CMS_Inoperative_OoC!C303="","",CMS_Inoperative_OoC!C303)</f>
        <v/>
      </c>
      <c r="AH281" s="257" t="str">
        <f>IF(CMS_Inoperative_OoC!D303="","",CMS_Inoperative_OoC!D303)</f>
        <v/>
      </c>
      <c r="AI281" s="257" t="str">
        <f t="shared" si="99"/>
        <v/>
      </c>
      <c r="AJ281" s="258" t="str">
        <f>IF(COUNTIF(AI$2:AI281,AI281)=1,AI281,"")</f>
        <v/>
      </c>
      <c r="AK281" s="257" t="str">
        <f t="shared" si="91"/>
        <v/>
      </c>
      <c r="AL281" s="257" t="str">
        <f t="shared" si="92"/>
        <v/>
      </c>
      <c r="AM281" s="257" t="str">
        <f t="shared" si="93"/>
        <v/>
      </c>
      <c r="AN281" s="251" t="str">
        <f t="shared" si="100"/>
        <v/>
      </c>
      <c r="AO281" s="162"/>
      <c r="AP281" s="162"/>
      <c r="AQ281" s="162"/>
      <c r="AR281" s="257" t="str">
        <f>+IF(AW281="","",MAX(AR$1:AR280)+1)</f>
        <v/>
      </c>
      <c r="AS281" s="257" t="str">
        <f>IF(Limit_Deviation_Detail!B303="","",Limit_Deviation_Detail!B303)</f>
        <v/>
      </c>
      <c r="AT281" s="257" t="str">
        <f>IF(Limit_Deviation_Detail!C303="","",Limit_Deviation_Detail!C303)</f>
        <v/>
      </c>
      <c r="AU281" s="252" t="str">
        <f>IF(Limit_Deviation_Detail!F303="","",Limit_Deviation_Detail!F303)</f>
        <v/>
      </c>
      <c r="AV281" s="257" t="str">
        <f t="shared" si="101"/>
        <v/>
      </c>
      <c r="AW281" s="258" t="str">
        <f>IF(COUNTIF(AV$2:AV281,AV281)=1,AV281,"")</f>
        <v/>
      </c>
      <c r="AX281" s="257" t="str">
        <f t="shared" si="94"/>
        <v/>
      </c>
      <c r="AY281" s="257" t="str">
        <f t="shared" si="95"/>
        <v/>
      </c>
      <c r="AZ281" s="257" t="str">
        <f t="shared" si="96"/>
        <v/>
      </c>
      <c r="BA281" s="254" t="str">
        <f t="shared" si="102"/>
        <v/>
      </c>
      <c r="BB281" s="162"/>
      <c r="BC281" s="255" t="str">
        <f>+IF(BI281="","",MAX(BC$1:BC280)+1)</f>
        <v/>
      </c>
      <c r="BD281" s="241" t="str">
        <f>IF(CMS_Identification!B303="","",CMS_Identification!B303)</f>
        <v/>
      </c>
      <c r="BE281" s="241" t="str">
        <f>IF(CMS_Identification!C303="","",CMS_Identification!C303)</f>
        <v/>
      </c>
      <c r="BF281" s="241" t="str">
        <f>IF(CMS_Identification!E303="","",CMS_Identification!E303)</f>
        <v/>
      </c>
      <c r="BG281" s="241" t="str">
        <f>IF(Affected_Source!AL303="","",Affected_Source!AL303)</f>
        <v/>
      </c>
      <c r="BH281" s="241" t="str">
        <f t="shared" si="103"/>
        <v/>
      </c>
      <c r="BI281" s="244" t="str">
        <f>IF(COUNTIF(BH$2:BH281,BH281)=1,BH281,"")</f>
        <v/>
      </c>
      <c r="BJ281" s="241" t="str">
        <f t="shared" si="104"/>
        <v xml:space="preserve">  </v>
      </c>
      <c r="BK281" s="241" t="str">
        <f t="shared" si="105"/>
        <v/>
      </c>
      <c r="BL281" s="241" t="str">
        <f t="shared" si="106"/>
        <v/>
      </c>
      <c r="BM281" s="241" t="str">
        <f t="shared" si="107"/>
        <v/>
      </c>
    </row>
    <row r="282" spans="1:65" ht="16.5" x14ac:dyDescent="0.45">
      <c r="A282" s="259" t="str">
        <f>+IF(D282="","",MAX(A$1:A281)+1)</f>
        <v/>
      </c>
      <c r="B282" s="242" t="str">
        <f>IF(Affected_Source!C304="","",Affected_Source!C304)</f>
        <v/>
      </c>
      <c r="C282" s="260" t="str">
        <f t="shared" si="87"/>
        <v/>
      </c>
      <c r="D282" s="260" t="str">
        <f>IF(COUNTIF(B$2:B282,B282)=1,B282,"")</f>
        <v/>
      </c>
      <c r="E282" s="162" t="str">
        <f>IF(Affected_Source!D304="","",Affected_Source!D304)</f>
        <v/>
      </c>
      <c r="F282" s="162"/>
      <c r="G282" s="162"/>
      <c r="H282" s="162"/>
      <c r="I282" s="162"/>
      <c r="J282" s="162"/>
      <c r="K282" s="162"/>
      <c r="L282" s="162"/>
      <c r="M282" s="162"/>
      <c r="N282" s="162"/>
      <c r="O282" s="162"/>
      <c r="P282" s="162"/>
      <c r="Q282" s="162"/>
      <c r="R282" s="269"/>
      <c r="S282" s="162"/>
      <c r="T282" s="259" t="str">
        <f>+IF(Y282="","",MAX(T$1:T281)+1)</f>
        <v/>
      </c>
      <c r="U282" s="241" t="str">
        <f>IF(Affected_Source!B304="","",Affected_Source!B304)</f>
        <v/>
      </c>
      <c r="V282" s="241" t="str">
        <f>IF(Affected_Source!D304="","",Affected_Source!D304)</f>
        <v/>
      </c>
      <c r="W282" s="241" t="str">
        <f>IF(Affected_Source!E304="","",Affected_Source!E304)</f>
        <v/>
      </c>
      <c r="X282" s="241" t="str">
        <f t="shared" si="88"/>
        <v/>
      </c>
      <c r="Y282" s="244" t="str">
        <f>IF(COUNTIF(X$2:X282,X282)=1,X282,"")</f>
        <v/>
      </c>
      <c r="Z282" s="241" t="str">
        <f t="shared" si="97"/>
        <v xml:space="preserve"> </v>
      </c>
      <c r="AA282" s="259" t="str">
        <f t="shared" si="89"/>
        <v/>
      </c>
      <c r="AB282" s="259" t="str">
        <f t="shared" si="90"/>
        <v/>
      </c>
      <c r="AC282" s="241" t="str">
        <f t="shared" si="98"/>
        <v/>
      </c>
      <c r="AD282" s="248"/>
      <c r="AE282" s="261" t="str">
        <f>+IF(AJ282="","",MAX(AE$1:AE281)+1)</f>
        <v/>
      </c>
      <c r="AF282" s="261" t="str">
        <f>IF(CMS_Inoperative_OoC!B304="","",CMS_Inoperative_OoC!B304)</f>
        <v/>
      </c>
      <c r="AG282" s="261" t="str">
        <f>IF(CMS_Inoperative_OoC!C304="","",CMS_Inoperative_OoC!C304)</f>
        <v/>
      </c>
      <c r="AH282" s="261" t="str">
        <f>IF(CMS_Inoperative_OoC!D304="","",CMS_Inoperative_OoC!D304)</f>
        <v/>
      </c>
      <c r="AI282" s="261" t="str">
        <f t="shared" si="99"/>
        <v/>
      </c>
      <c r="AJ282" s="262" t="str">
        <f>IF(COUNTIF(AI$2:AI282,AI282)=1,AI282,"")</f>
        <v/>
      </c>
      <c r="AK282" s="261" t="str">
        <f t="shared" si="91"/>
        <v/>
      </c>
      <c r="AL282" s="261" t="str">
        <f t="shared" si="92"/>
        <v/>
      </c>
      <c r="AM282" s="261" t="str">
        <f t="shared" si="93"/>
        <v/>
      </c>
      <c r="AN282" s="251" t="str">
        <f t="shared" si="100"/>
        <v/>
      </c>
      <c r="AO282" s="162"/>
      <c r="AP282" s="162"/>
      <c r="AQ282" s="162"/>
      <c r="AR282" s="263" t="str">
        <f>+IF(AW282="","",MAX(AR$1:AR281)+1)</f>
        <v/>
      </c>
      <c r="AS282" s="263" t="str">
        <f>IF(Limit_Deviation_Detail!B304="","",Limit_Deviation_Detail!B304)</f>
        <v/>
      </c>
      <c r="AT282" s="263" t="str">
        <f>IF(Limit_Deviation_Detail!C304="","",Limit_Deviation_Detail!C304)</f>
        <v/>
      </c>
      <c r="AU282" s="252" t="str">
        <f>IF(Limit_Deviation_Detail!F304="","",Limit_Deviation_Detail!F304)</f>
        <v/>
      </c>
      <c r="AV282" s="263" t="str">
        <f t="shared" si="101"/>
        <v/>
      </c>
      <c r="AW282" s="264" t="str">
        <f>IF(COUNTIF(AV$2:AV282,AV282)=1,AV282,"")</f>
        <v/>
      </c>
      <c r="AX282" s="263" t="str">
        <f t="shared" si="94"/>
        <v/>
      </c>
      <c r="AY282" s="263" t="str">
        <f t="shared" si="95"/>
        <v/>
      </c>
      <c r="AZ282" s="263" t="str">
        <f t="shared" si="96"/>
        <v/>
      </c>
      <c r="BA282" s="254" t="str">
        <f t="shared" si="102"/>
        <v/>
      </c>
      <c r="BB282" s="162"/>
      <c r="BC282" s="259" t="str">
        <f>+IF(BI282="","",MAX(BC$1:BC281)+1)</f>
        <v/>
      </c>
      <c r="BD282" s="241" t="str">
        <f>IF(CMS_Identification!B304="","",CMS_Identification!B304)</f>
        <v/>
      </c>
      <c r="BE282" s="241" t="str">
        <f>IF(CMS_Identification!C304="","",CMS_Identification!C304)</f>
        <v/>
      </c>
      <c r="BF282" s="241" t="str">
        <f>IF(CMS_Identification!E304="","",CMS_Identification!E304)</f>
        <v/>
      </c>
      <c r="BG282" s="241" t="str">
        <f>IF(Affected_Source!AL304="","",Affected_Source!AL304)</f>
        <v/>
      </c>
      <c r="BH282" s="241" t="str">
        <f t="shared" si="103"/>
        <v/>
      </c>
      <c r="BI282" s="244" t="str">
        <f>IF(COUNTIF(BH$2:BH282,BH282)=1,BH282,"")</f>
        <v/>
      </c>
      <c r="BJ282" s="241" t="str">
        <f t="shared" si="104"/>
        <v xml:space="preserve">  </v>
      </c>
      <c r="BK282" s="241" t="str">
        <f t="shared" si="105"/>
        <v/>
      </c>
      <c r="BL282" s="241" t="str">
        <f t="shared" si="106"/>
        <v/>
      </c>
      <c r="BM282" s="241" t="str">
        <f t="shared" si="107"/>
        <v/>
      </c>
    </row>
    <row r="283" spans="1:65" ht="16.5" x14ac:dyDescent="0.45">
      <c r="A283" s="255" t="str">
        <f>+IF(D283="","",MAX(A$1:A282)+1)</f>
        <v/>
      </c>
      <c r="B283" s="242" t="str">
        <f>IF(Affected_Source!C305="","",Affected_Source!C305)</f>
        <v/>
      </c>
      <c r="C283" s="245" t="str">
        <f t="shared" si="87"/>
        <v/>
      </c>
      <c r="D283" s="245" t="str">
        <f>IF(COUNTIF(B$2:B283,B283)=1,B283,"")</f>
        <v/>
      </c>
      <c r="E283" s="162" t="str">
        <f>IF(Affected_Source!D305="","",Affected_Source!D305)</f>
        <v/>
      </c>
      <c r="F283" s="162"/>
      <c r="G283" s="162"/>
      <c r="H283" s="162"/>
      <c r="I283" s="162"/>
      <c r="J283" s="162"/>
      <c r="K283" s="162"/>
      <c r="L283" s="162"/>
      <c r="M283" s="162"/>
      <c r="N283" s="162"/>
      <c r="O283" s="162"/>
      <c r="P283" s="162"/>
      <c r="Q283" s="162"/>
      <c r="R283" s="269"/>
      <c r="S283" s="162"/>
      <c r="T283" s="255" t="str">
        <f>+IF(Y283="","",MAX(T$1:T282)+1)</f>
        <v/>
      </c>
      <c r="U283" s="241" t="str">
        <f>IF(Affected_Source!B305="","",Affected_Source!B305)</f>
        <v/>
      </c>
      <c r="V283" s="241" t="str">
        <f>IF(Affected_Source!D305="","",Affected_Source!D305)</f>
        <v/>
      </c>
      <c r="W283" s="241" t="str">
        <f>IF(Affected_Source!E305="","",Affected_Source!E305)</f>
        <v/>
      </c>
      <c r="X283" s="241" t="str">
        <f t="shared" si="88"/>
        <v/>
      </c>
      <c r="Y283" s="244" t="str">
        <f>IF(COUNTIF(X$2:X283,X283)=1,X283,"")</f>
        <v/>
      </c>
      <c r="Z283" s="241" t="str">
        <f t="shared" si="97"/>
        <v xml:space="preserve"> </v>
      </c>
      <c r="AA283" s="255" t="str">
        <f t="shared" si="89"/>
        <v/>
      </c>
      <c r="AB283" s="255" t="str">
        <f t="shared" si="90"/>
        <v/>
      </c>
      <c r="AC283" s="241" t="str">
        <f t="shared" si="98"/>
        <v/>
      </c>
      <c r="AD283" s="248"/>
      <c r="AE283" s="257" t="str">
        <f>+IF(AJ283="","",MAX(AE$1:AE282)+1)</f>
        <v/>
      </c>
      <c r="AF283" s="257" t="str">
        <f>IF(CMS_Inoperative_OoC!B305="","",CMS_Inoperative_OoC!B305)</f>
        <v/>
      </c>
      <c r="AG283" s="257" t="str">
        <f>IF(CMS_Inoperative_OoC!C305="","",CMS_Inoperative_OoC!C305)</f>
        <v/>
      </c>
      <c r="AH283" s="257" t="str">
        <f>IF(CMS_Inoperative_OoC!D305="","",CMS_Inoperative_OoC!D305)</f>
        <v/>
      </c>
      <c r="AI283" s="257" t="str">
        <f t="shared" si="99"/>
        <v/>
      </c>
      <c r="AJ283" s="258" t="str">
        <f>IF(COUNTIF(AI$2:AI283,AI283)=1,AI283,"")</f>
        <v/>
      </c>
      <c r="AK283" s="257" t="str">
        <f t="shared" si="91"/>
        <v/>
      </c>
      <c r="AL283" s="257" t="str">
        <f t="shared" si="92"/>
        <v/>
      </c>
      <c r="AM283" s="257" t="str">
        <f t="shared" si="93"/>
        <v/>
      </c>
      <c r="AN283" s="251" t="str">
        <f t="shared" si="100"/>
        <v/>
      </c>
      <c r="AO283" s="162"/>
      <c r="AP283" s="162"/>
      <c r="AQ283" s="162"/>
      <c r="AR283" s="257" t="str">
        <f>+IF(AW283="","",MAX(AR$1:AR282)+1)</f>
        <v/>
      </c>
      <c r="AS283" s="257" t="str">
        <f>IF(Limit_Deviation_Detail!B305="","",Limit_Deviation_Detail!B305)</f>
        <v/>
      </c>
      <c r="AT283" s="257" t="str">
        <f>IF(Limit_Deviation_Detail!C305="","",Limit_Deviation_Detail!C305)</f>
        <v/>
      </c>
      <c r="AU283" s="252" t="str">
        <f>IF(Limit_Deviation_Detail!F305="","",Limit_Deviation_Detail!F305)</f>
        <v/>
      </c>
      <c r="AV283" s="257" t="str">
        <f t="shared" si="101"/>
        <v/>
      </c>
      <c r="AW283" s="258" t="str">
        <f>IF(COUNTIF(AV$2:AV283,AV283)=1,AV283,"")</f>
        <v/>
      </c>
      <c r="AX283" s="257" t="str">
        <f t="shared" si="94"/>
        <v/>
      </c>
      <c r="AY283" s="257" t="str">
        <f t="shared" si="95"/>
        <v/>
      </c>
      <c r="AZ283" s="257" t="str">
        <f t="shared" si="96"/>
        <v/>
      </c>
      <c r="BA283" s="254" t="str">
        <f t="shared" si="102"/>
        <v/>
      </c>
      <c r="BB283" s="162"/>
      <c r="BC283" s="255" t="str">
        <f>+IF(BI283="","",MAX(BC$1:BC282)+1)</f>
        <v/>
      </c>
      <c r="BD283" s="241" t="str">
        <f>IF(CMS_Identification!B305="","",CMS_Identification!B305)</f>
        <v/>
      </c>
      <c r="BE283" s="241" t="str">
        <f>IF(CMS_Identification!C305="","",CMS_Identification!C305)</f>
        <v/>
      </c>
      <c r="BF283" s="241" t="str">
        <f>IF(CMS_Identification!E305="","",CMS_Identification!E305)</f>
        <v/>
      </c>
      <c r="BG283" s="241" t="str">
        <f>IF(Affected_Source!AL305="","",Affected_Source!AL305)</f>
        <v/>
      </c>
      <c r="BH283" s="241" t="str">
        <f t="shared" si="103"/>
        <v/>
      </c>
      <c r="BI283" s="244" t="str">
        <f>IF(COUNTIF(BH$2:BH283,BH283)=1,BH283,"")</f>
        <v/>
      </c>
      <c r="BJ283" s="241" t="str">
        <f t="shared" si="104"/>
        <v xml:space="preserve">  </v>
      </c>
      <c r="BK283" s="241" t="str">
        <f t="shared" si="105"/>
        <v/>
      </c>
      <c r="BL283" s="241" t="str">
        <f t="shared" si="106"/>
        <v/>
      </c>
      <c r="BM283" s="241" t="str">
        <f t="shared" si="107"/>
        <v/>
      </c>
    </row>
    <row r="284" spans="1:65" ht="16.5" x14ac:dyDescent="0.45">
      <c r="A284" s="259" t="str">
        <f>+IF(D284="","",MAX(A$1:A283)+1)</f>
        <v/>
      </c>
      <c r="B284" s="242" t="str">
        <f>IF(Affected_Source!C306="","",Affected_Source!C306)</f>
        <v/>
      </c>
      <c r="C284" s="260" t="str">
        <f t="shared" si="87"/>
        <v/>
      </c>
      <c r="D284" s="260" t="str">
        <f>IF(COUNTIF(B$2:B284,B284)=1,B284,"")</f>
        <v/>
      </c>
      <c r="E284" s="162" t="str">
        <f>IF(Affected_Source!D306="","",Affected_Source!D306)</f>
        <v/>
      </c>
      <c r="F284" s="162"/>
      <c r="G284" s="162"/>
      <c r="H284" s="162"/>
      <c r="I284" s="162"/>
      <c r="J284" s="162"/>
      <c r="K284" s="162"/>
      <c r="L284" s="162"/>
      <c r="M284" s="162"/>
      <c r="N284" s="162"/>
      <c r="O284" s="162"/>
      <c r="P284" s="162"/>
      <c r="Q284" s="162"/>
      <c r="R284" s="269"/>
      <c r="S284" s="162"/>
      <c r="T284" s="259" t="str">
        <f>+IF(Y284="","",MAX(T$1:T283)+1)</f>
        <v/>
      </c>
      <c r="U284" s="241" t="str">
        <f>IF(Affected_Source!B306="","",Affected_Source!B306)</f>
        <v/>
      </c>
      <c r="V284" s="241" t="str">
        <f>IF(Affected_Source!D306="","",Affected_Source!D306)</f>
        <v/>
      </c>
      <c r="W284" s="241" t="str">
        <f>IF(Affected_Source!E306="","",Affected_Source!E306)</f>
        <v/>
      </c>
      <c r="X284" s="241" t="str">
        <f t="shared" si="88"/>
        <v/>
      </c>
      <c r="Y284" s="244" t="str">
        <f>IF(COUNTIF(X$2:X284,X284)=1,X284,"")</f>
        <v/>
      </c>
      <c r="Z284" s="241" t="str">
        <f t="shared" si="97"/>
        <v xml:space="preserve"> </v>
      </c>
      <c r="AA284" s="259" t="str">
        <f t="shared" si="89"/>
        <v/>
      </c>
      <c r="AB284" s="259" t="str">
        <f t="shared" si="90"/>
        <v/>
      </c>
      <c r="AC284" s="241" t="str">
        <f t="shared" si="98"/>
        <v/>
      </c>
      <c r="AD284" s="248"/>
      <c r="AE284" s="261" t="str">
        <f>+IF(AJ284="","",MAX(AE$1:AE283)+1)</f>
        <v/>
      </c>
      <c r="AF284" s="261" t="str">
        <f>IF(CMS_Inoperative_OoC!B306="","",CMS_Inoperative_OoC!B306)</f>
        <v/>
      </c>
      <c r="AG284" s="261" t="str">
        <f>IF(CMS_Inoperative_OoC!C306="","",CMS_Inoperative_OoC!C306)</f>
        <v/>
      </c>
      <c r="AH284" s="261" t="str">
        <f>IF(CMS_Inoperative_OoC!D306="","",CMS_Inoperative_OoC!D306)</f>
        <v/>
      </c>
      <c r="AI284" s="261" t="str">
        <f t="shared" si="99"/>
        <v/>
      </c>
      <c r="AJ284" s="262" t="str">
        <f>IF(COUNTIF(AI$2:AI284,AI284)=1,AI284,"")</f>
        <v/>
      </c>
      <c r="AK284" s="261" t="str">
        <f t="shared" si="91"/>
        <v/>
      </c>
      <c r="AL284" s="261" t="str">
        <f t="shared" si="92"/>
        <v/>
      </c>
      <c r="AM284" s="261" t="str">
        <f t="shared" si="93"/>
        <v/>
      </c>
      <c r="AN284" s="251" t="str">
        <f t="shared" si="100"/>
        <v/>
      </c>
      <c r="AO284" s="162"/>
      <c r="AP284" s="162"/>
      <c r="AQ284" s="162"/>
      <c r="AR284" s="263" t="str">
        <f>+IF(AW284="","",MAX(AR$1:AR283)+1)</f>
        <v/>
      </c>
      <c r="AS284" s="263" t="str">
        <f>IF(Limit_Deviation_Detail!B306="","",Limit_Deviation_Detail!B306)</f>
        <v/>
      </c>
      <c r="AT284" s="263" t="str">
        <f>IF(Limit_Deviation_Detail!C306="","",Limit_Deviation_Detail!C306)</f>
        <v/>
      </c>
      <c r="AU284" s="252" t="str">
        <f>IF(Limit_Deviation_Detail!F306="","",Limit_Deviation_Detail!F306)</f>
        <v/>
      </c>
      <c r="AV284" s="263" t="str">
        <f t="shared" si="101"/>
        <v/>
      </c>
      <c r="AW284" s="264" t="str">
        <f>IF(COUNTIF(AV$2:AV284,AV284)=1,AV284,"")</f>
        <v/>
      </c>
      <c r="AX284" s="263" t="str">
        <f t="shared" si="94"/>
        <v/>
      </c>
      <c r="AY284" s="263" t="str">
        <f t="shared" si="95"/>
        <v/>
      </c>
      <c r="AZ284" s="263" t="str">
        <f t="shared" si="96"/>
        <v/>
      </c>
      <c r="BA284" s="254" t="str">
        <f t="shared" si="102"/>
        <v/>
      </c>
      <c r="BB284" s="162"/>
      <c r="BC284" s="259" t="str">
        <f>+IF(BI284="","",MAX(BC$1:BC283)+1)</f>
        <v/>
      </c>
      <c r="BD284" s="241" t="str">
        <f>IF(CMS_Identification!B306="","",CMS_Identification!B306)</f>
        <v/>
      </c>
      <c r="BE284" s="241" t="str">
        <f>IF(CMS_Identification!C306="","",CMS_Identification!C306)</f>
        <v/>
      </c>
      <c r="BF284" s="241" t="str">
        <f>IF(CMS_Identification!E306="","",CMS_Identification!E306)</f>
        <v/>
      </c>
      <c r="BG284" s="241" t="str">
        <f>IF(Affected_Source!AL306="","",Affected_Source!AL306)</f>
        <v/>
      </c>
      <c r="BH284" s="241" t="str">
        <f t="shared" si="103"/>
        <v/>
      </c>
      <c r="BI284" s="244" t="str">
        <f>IF(COUNTIF(BH$2:BH284,BH284)=1,BH284,"")</f>
        <v/>
      </c>
      <c r="BJ284" s="241" t="str">
        <f t="shared" si="104"/>
        <v xml:space="preserve">  </v>
      </c>
      <c r="BK284" s="241" t="str">
        <f t="shared" si="105"/>
        <v/>
      </c>
      <c r="BL284" s="241" t="str">
        <f t="shared" si="106"/>
        <v/>
      </c>
      <c r="BM284" s="241" t="str">
        <f t="shared" si="107"/>
        <v/>
      </c>
    </row>
    <row r="285" spans="1:65" ht="16.5" x14ac:dyDescent="0.45">
      <c r="A285" s="255" t="str">
        <f>+IF(D285="","",MAX(A$1:A284)+1)</f>
        <v/>
      </c>
      <c r="B285" s="242" t="str">
        <f>IF(Affected_Source!C307="","",Affected_Source!C307)</f>
        <v/>
      </c>
      <c r="C285" s="245" t="str">
        <f t="shared" si="87"/>
        <v/>
      </c>
      <c r="D285" s="245" t="str">
        <f>IF(COUNTIF(B$2:B285,B285)=1,B285,"")</f>
        <v/>
      </c>
      <c r="E285" s="162" t="str">
        <f>IF(Affected_Source!D307="","",Affected_Source!D307)</f>
        <v/>
      </c>
      <c r="F285" s="162"/>
      <c r="G285" s="162"/>
      <c r="H285" s="162"/>
      <c r="I285" s="162"/>
      <c r="J285" s="162"/>
      <c r="K285" s="162"/>
      <c r="L285" s="162"/>
      <c r="M285" s="162"/>
      <c r="N285" s="162"/>
      <c r="O285" s="162"/>
      <c r="P285" s="162"/>
      <c r="Q285" s="162"/>
      <c r="R285" s="269"/>
      <c r="S285" s="162"/>
      <c r="T285" s="255" t="str">
        <f>+IF(Y285="","",MAX(T$1:T284)+1)</f>
        <v/>
      </c>
      <c r="U285" s="241" t="str">
        <f>IF(Affected_Source!B307="","",Affected_Source!B307)</f>
        <v/>
      </c>
      <c r="V285" s="241" t="str">
        <f>IF(Affected_Source!D307="","",Affected_Source!D307)</f>
        <v/>
      </c>
      <c r="W285" s="241" t="str">
        <f>IF(Affected_Source!E307="","",Affected_Source!E307)</f>
        <v/>
      </c>
      <c r="X285" s="241" t="str">
        <f t="shared" si="88"/>
        <v/>
      </c>
      <c r="Y285" s="244" t="str">
        <f>IF(COUNTIF(X$2:X285,X285)=1,X285,"")</f>
        <v/>
      </c>
      <c r="Z285" s="241" t="str">
        <f t="shared" si="97"/>
        <v xml:space="preserve"> </v>
      </c>
      <c r="AA285" s="255" t="str">
        <f t="shared" si="89"/>
        <v/>
      </c>
      <c r="AB285" s="255" t="str">
        <f t="shared" si="90"/>
        <v/>
      </c>
      <c r="AC285" s="241" t="str">
        <f t="shared" si="98"/>
        <v/>
      </c>
      <c r="AD285" s="248"/>
      <c r="AE285" s="257" t="str">
        <f>+IF(AJ285="","",MAX(AE$1:AE284)+1)</f>
        <v/>
      </c>
      <c r="AF285" s="257" t="str">
        <f>IF(CMS_Inoperative_OoC!B307="","",CMS_Inoperative_OoC!B307)</f>
        <v/>
      </c>
      <c r="AG285" s="257" t="str">
        <f>IF(CMS_Inoperative_OoC!C307="","",CMS_Inoperative_OoC!C307)</f>
        <v/>
      </c>
      <c r="AH285" s="257" t="str">
        <f>IF(CMS_Inoperative_OoC!D307="","",CMS_Inoperative_OoC!D307)</f>
        <v/>
      </c>
      <c r="AI285" s="257" t="str">
        <f t="shared" si="99"/>
        <v/>
      </c>
      <c r="AJ285" s="258" t="str">
        <f>IF(COUNTIF(AI$2:AI285,AI285)=1,AI285,"")</f>
        <v/>
      </c>
      <c r="AK285" s="257" t="str">
        <f t="shared" si="91"/>
        <v/>
      </c>
      <c r="AL285" s="257" t="str">
        <f t="shared" si="92"/>
        <v/>
      </c>
      <c r="AM285" s="257" t="str">
        <f t="shared" si="93"/>
        <v/>
      </c>
      <c r="AN285" s="251" t="str">
        <f t="shared" si="100"/>
        <v/>
      </c>
      <c r="AO285" s="162"/>
      <c r="AP285" s="162"/>
      <c r="AQ285" s="162"/>
      <c r="AR285" s="257" t="str">
        <f>+IF(AW285="","",MAX(AR$1:AR284)+1)</f>
        <v/>
      </c>
      <c r="AS285" s="257" t="str">
        <f>IF(Limit_Deviation_Detail!B307="","",Limit_Deviation_Detail!B307)</f>
        <v/>
      </c>
      <c r="AT285" s="257" t="str">
        <f>IF(Limit_Deviation_Detail!C307="","",Limit_Deviation_Detail!C307)</f>
        <v/>
      </c>
      <c r="AU285" s="252" t="str">
        <f>IF(Limit_Deviation_Detail!F307="","",Limit_Deviation_Detail!F307)</f>
        <v/>
      </c>
      <c r="AV285" s="257" t="str">
        <f t="shared" si="101"/>
        <v/>
      </c>
      <c r="AW285" s="258" t="str">
        <f>IF(COUNTIF(AV$2:AV285,AV285)=1,AV285,"")</f>
        <v/>
      </c>
      <c r="AX285" s="257" t="str">
        <f t="shared" si="94"/>
        <v/>
      </c>
      <c r="AY285" s="257" t="str">
        <f t="shared" si="95"/>
        <v/>
      </c>
      <c r="AZ285" s="257" t="str">
        <f t="shared" si="96"/>
        <v/>
      </c>
      <c r="BA285" s="254" t="str">
        <f t="shared" si="102"/>
        <v/>
      </c>
      <c r="BB285" s="162"/>
      <c r="BC285" s="255" t="str">
        <f>+IF(BI285="","",MAX(BC$1:BC284)+1)</f>
        <v/>
      </c>
      <c r="BD285" s="241" t="str">
        <f>IF(CMS_Identification!B307="","",CMS_Identification!B307)</f>
        <v/>
      </c>
      <c r="BE285" s="241" t="str">
        <f>IF(CMS_Identification!C307="","",CMS_Identification!C307)</f>
        <v/>
      </c>
      <c r="BF285" s="241" t="str">
        <f>IF(CMS_Identification!E307="","",CMS_Identification!E307)</f>
        <v/>
      </c>
      <c r="BG285" s="241" t="str">
        <f>IF(Affected_Source!AL307="","",Affected_Source!AL307)</f>
        <v/>
      </c>
      <c r="BH285" s="241" t="str">
        <f t="shared" si="103"/>
        <v/>
      </c>
      <c r="BI285" s="244" t="str">
        <f>IF(COUNTIF(BH$2:BH285,BH285)=1,BH285,"")</f>
        <v/>
      </c>
      <c r="BJ285" s="241" t="str">
        <f t="shared" si="104"/>
        <v xml:space="preserve">  </v>
      </c>
      <c r="BK285" s="241" t="str">
        <f t="shared" si="105"/>
        <v/>
      </c>
      <c r="BL285" s="241" t="str">
        <f t="shared" si="106"/>
        <v/>
      </c>
      <c r="BM285" s="241" t="str">
        <f t="shared" si="107"/>
        <v/>
      </c>
    </row>
    <row r="286" spans="1:65" ht="16.5" x14ac:dyDescent="0.45">
      <c r="A286" s="259" t="str">
        <f>+IF(D286="","",MAX(A$1:A285)+1)</f>
        <v/>
      </c>
      <c r="B286" s="242" t="str">
        <f>IF(Affected_Source!C308="","",Affected_Source!C308)</f>
        <v/>
      </c>
      <c r="C286" s="260" t="str">
        <f t="shared" si="87"/>
        <v/>
      </c>
      <c r="D286" s="260" t="str">
        <f>IF(COUNTIF(B$2:B286,B286)=1,B286,"")</f>
        <v/>
      </c>
      <c r="E286" s="162" t="str">
        <f>IF(Affected_Source!D308="","",Affected_Source!D308)</f>
        <v/>
      </c>
      <c r="F286" s="162"/>
      <c r="G286" s="162"/>
      <c r="H286" s="162"/>
      <c r="I286" s="162"/>
      <c r="J286" s="162"/>
      <c r="K286" s="162"/>
      <c r="L286" s="162"/>
      <c r="M286" s="162"/>
      <c r="N286" s="162"/>
      <c r="O286" s="162"/>
      <c r="P286" s="162"/>
      <c r="Q286" s="162"/>
      <c r="R286" s="269"/>
      <c r="S286" s="162"/>
      <c r="T286" s="259" t="str">
        <f>+IF(Y286="","",MAX(T$1:T285)+1)</f>
        <v/>
      </c>
      <c r="U286" s="241" t="str">
        <f>IF(Affected_Source!B308="","",Affected_Source!B308)</f>
        <v/>
      </c>
      <c r="V286" s="241" t="str">
        <f>IF(Affected_Source!D308="","",Affected_Source!D308)</f>
        <v/>
      </c>
      <c r="W286" s="241" t="str">
        <f>IF(Affected_Source!E308="","",Affected_Source!E308)</f>
        <v/>
      </c>
      <c r="X286" s="241" t="str">
        <f t="shared" si="88"/>
        <v/>
      </c>
      <c r="Y286" s="244" t="str">
        <f>IF(COUNTIF(X$2:X286,X286)=1,X286,"")</f>
        <v/>
      </c>
      <c r="Z286" s="241" t="str">
        <f t="shared" si="97"/>
        <v xml:space="preserve"> </v>
      </c>
      <c r="AA286" s="259" t="str">
        <f t="shared" si="89"/>
        <v/>
      </c>
      <c r="AB286" s="259" t="str">
        <f t="shared" si="90"/>
        <v/>
      </c>
      <c r="AC286" s="241" t="str">
        <f t="shared" si="98"/>
        <v/>
      </c>
      <c r="AD286" s="248"/>
      <c r="AE286" s="261" t="str">
        <f>+IF(AJ286="","",MAX(AE$1:AE285)+1)</f>
        <v/>
      </c>
      <c r="AF286" s="261" t="str">
        <f>IF(CMS_Inoperative_OoC!B308="","",CMS_Inoperative_OoC!B308)</f>
        <v/>
      </c>
      <c r="AG286" s="261" t="str">
        <f>IF(CMS_Inoperative_OoC!C308="","",CMS_Inoperative_OoC!C308)</f>
        <v/>
      </c>
      <c r="AH286" s="261" t="str">
        <f>IF(CMS_Inoperative_OoC!D308="","",CMS_Inoperative_OoC!D308)</f>
        <v/>
      </c>
      <c r="AI286" s="261" t="str">
        <f t="shared" si="99"/>
        <v/>
      </c>
      <c r="AJ286" s="262" t="str">
        <f>IF(COUNTIF(AI$2:AI286,AI286)=1,AI286,"")</f>
        <v/>
      </c>
      <c r="AK286" s="261" t="str">
        <f t="shared" si="91"/>
        <v/>
      </c>
      <c r="AL286" s="261" t="str">
        <f t="shared" si="92"/>
        <v/>
      </c>
      <c r="AM286" s="261" t="str">
        <f t="shared" si="93"/>
        <v/>
      </c>
      <c r="AN286" s="251" t="str">
        <f t="shared" si="100"/>
        <v/>
      </c>
      <c r="AO286" s="162"/>
      <c r="AP286" s="162"/>
      <c r="AQ286" s="162"/>
      <c r="AR286" s="263" t="str">
        <f>+IF(AW286="","",MAX(AR$1:AR285)+1)</f>
        <v/>
      </c>
      <c r="AS286" s="263" t="str">
        <f>IF(Limit_Deviation_Detail!B308="","",Limit_Deviation_Detail!B308)</f>
        <v/>
      </c>
      <c r="AT286" s="263" t="str">
        <f>IF(Limit_Deviation_Detail!C308="","",Limit_Deviation_Detail!C308)</f>
        <v/>
      </c>
      <c r="AU286" s="252" t="str">
        <f>IF(Limit_Deviation_Detail!F308="","",Limit_Deviation_Detail!F308)</f>
        <v/>
      </c>
      <c r="AV286" s="263" t="str">
        <f t="shared" si="101"/>
        <v/>
      </c>
      <c r="AW286" s="264" t="str">
        <f>IF(COUNTIF(AV$2:AV286,AV286)=1,AV286,"")</f>
        <v/>
      </c>
      <c r="AX286" s="263" t="str">
        <f t="shared" si="94"/>
        <v/>
      </c>
      <c r="AY286" s="263" t="str">
        <f t="shared" si="95"/>
        <v/>
      </c>
      <c r="AZ286" s="263" t="str">
        <f t="shared" si="96"/>
        <v/>
      </c>
      <c r="BA286" s="254" t="str">
        <f t="shared" si="102"/>
        <v/>
      </c>
      <c r="BB286" s="162"/>
      <c r="BC286" s="259" t="str">
        <f>+IF(BI286="","",MAX(BC$1:BC285)+1)</f>
        <v/>
      </c>
      <c r="BD286" s="241" t="str">
        <f>IF(CMS_Identification!B308="","",CMS_Identification!B308)</f>
        <v/>
      </c>
      <c r="BE286" s="241" t="str">
        <f>IF(CMS_Identification!C308="","",CMS_Identification!C308)</f>
        <v/>
      </c>
      <c r="BF286" s="241" t="str">
        <f>IF(CMS_Identification!E308="","",CMS_Identification!E308)</f>
        <v/>
      </c>
      <c r="BG286" s="241" t="str">
        <f>IF(Affected_Source!AL308="","",Affected_Source!AL308)</f>
        <v/>
      </c>
      <c r="BH286" s="241" t="str">
        <f t="shared" si="103"/>
        <v/>
      </c>
      <c r="BI286" s="244" t="str">
        <f>IF(COUNTIF(BH$2:BH286,BH286)=1,BH286,"")</f>
        <v/>
      </c>
      <c r="BJ286" s="241" t="str">
        <f t="shared" si="104"/>
        <v xml:space="preserve">  </v>
      </c>
      <c r="BK286" s="241" t="str">
        <f t="shared" si="105"/>
        <v/>
      </c>
      <c r="BL286" s="241" t="str">
        <f t="shared" si="106"/>
        <v/>
      </c>
      <c r="BM286" s="241" t="str">
        <f t="shared" si="107"/>
        <v/>
      </c>
    </row>
    <row r="287" spans="1:65" ht="16.5" x14ac:dyDescent="0.45">
      <c r="A287" s="255" t="str">
        <f>+IF(D287="","",MAX(A$1:A286)+1)</f>
        <v/>
      </c>
      <c r="B287" s="242" t="str">
        <f>IF(Affected_Source!C309="","",Affected_Source!C309)</f>
        <v/>
      </c>
      <c r="C287" s="245" t="str">
        <f t="shared" si="87"/>
        <v/>
      </c>
      <c r="D287" s="245" t="str">
        <f>IF(COUNTIF(B$2:B287,B287)=1,B287,"")</f>
        <v/>
      </c>
      <c r="E287" s="162" t="str">
        <f>IF(Affected_Source!D309="","",Affected_Source!D309)</f>
        <v/>
      </c>
      <c r="F287" s="162"/>
      <c r="G287" s="162"/>
      <c r="H287" s="162"/>
      <c r="I287" s="162"/>
      <c r="J287" s="162"/>
      <c r="K287" s="162"/>
      <c r="L287" s="162"/>
      <c r="M287" s="162"/>
      <c r="N287" s="162"/>
      <c r="O287" s="162"/>
      <c r="P287" s="162"/>
      <c r="Q287" s="162"/>
      <c r="R287" s="269"/>
      <c r="S287" s="162"/>
      <c r="T287" s="255" t="str">
        <f>+IF(Y287="","",MAX(T$1:T286)+1)</f>
        <v/>
      </c>
      <c r="U287" s="241" t="str">
        <f>IF(Affected_Source!B309="","",Affected_Source!B309)</f>
        <v/>
      </c>
      <c r="V287" s="241" t="str">
        <f>IF(Affected_Source!D309="","",Affected_Source!D309)</f>
        <v/>
      </c>
      <c r="W287" s="241" t="str">
        <f>IF(Affected_Source!E309="","",Affected_Source!E309)</f>
        <v/>
      </c>
      <c r="X287" s="241" t="str">
        <f t="shared" si="88"/>
        <v/>
      </c>
      <c r="Y287" s="244" t="str">
        <f>IF(COUNTIF(X$2:X287,X287)=1,X287,"")</f>
        <v/>
      </c>
      <c r="Z287" s="241" t="str">
        <f t="shared" si="97"/>
        <v xml:space="preserve"> </v>
      </c>
      <c r="AA287" s="255" t="str">
        <f t="shared" si="89"/>
        <v/>
      </c>
      <c r="AB287" s="255" t="str">
        <f t="shared" si="90"/>
        <v/>
      </c>
      <c r="AC287" s="241" t="str">
        <f t="shared" si="98"/>
        <v/>
      </c>
      <c r="AD287" s="248"/>
      <c r="AE287" s="257" t="str">
        <f>+IF(AJ287="","",MAX(AE$1:AE286)+1)</f>
        <v/>
      </c>
      <c r="AF287" s="257" t="str">
        <f>IF(CMS_Inoperative_OoC!B309="","",CMS_Inoperative_OoC!B309)</f>
        <v/>
      </c>
      <c r="AG287" s="257" t="str">
        <f>IF(CMS_Inoperative_OoC!C309="","",CMS_Inoperative_OoC!C309)</f>
        <v/>
      </c>
      <c r="AH287" s="257" t="str">
        <f>IF(CMS_Inoperative_OoC!D309="","",CMS_Inoperative_OoC!D309)</f>
        <v/>
      </c>
      <c r="AI287" s="257" t="str">
        <f t="shared" si="99"/>
        <v/>
      </c>
      <c r="AJ287" s="258" t="str">
        <f>IF(COUNTIF(AI$2:AI287,AI287)=1,AI287,"")</f>
        <v/>
      </c>
      <c r="AK287" s="257" t="str">
        <f t="shared" si="91"/>
        <v/>
      </c>
      <c r="AL287" s="257" t="str">
        <f t="shared" si="92"/>
        <v/>
      </c>
      <c r="AM287" s="257" t="str">
        <f t="shared" si="93"/>
        <v/>
      </c>
      <c r="AN287" s="251" t="str">
        <f t="shared" si="100"/>
        <v/>
      </c>
      <c r="AO287" s="162"/>
      <c r="AP287" s="162"/>
      <c r="AQ287" s="162"/>
      <c r="AR287" s="257" t="str">
        <f>+IF(AW287="","",MAX(AR$1:AR286)+1)</f>
        <v/>
      </c>
      <c r="AS287" s="257" t="str">
        <f>IF(Limit_Deviation_Detail!B309="","",Limit_Deviation_Detail!B309)</f>
        <v/>
      </c>
      <c r="AT287" s="257" t="str">
        <f>IF(Limit_Deviation_Detail!C309="","",Limit_Deviation_Detail!C309)</f>
        <v/>
      </c>
      <c r="AU287" s="252" t="str">
        <f>IF(Limit_Deviation_Detail!F309="","",Limit_Deviation_Detail!F309)</f>
        <v/>
      </c>
      <c r="AV287" s="257" t="str">
        <f t="shared" si="101"/>
        <v/>
      </c>
      <c r="AW287" s="258" t="str">
        <f>IF(COUNTIF(AV$2:AV287,AV287)=1,AV287,"")</f>
        <v/>
      </c>
      <c r="AX287" s="257" t="str">
        <f t="shared" si="94"/>
        <v/>
      </c>
      <c r="AY287" s="257" t="str">
        <f t="shared" si="95"/>
        <v/>
      </c>
      <c r="AZ287" s="257" t="str">
        <f t="shared" si="96"/>
        <v/>
      </c>
      <c r="BA287" s="254" t="str">
        <f t="shared" si="102"/>
        <v/>
      </c>
      <c r="BB287" s="162"/>
      <c r="BC287" s="255" t="str">
        <f>+IF(BI287="","",MAX(BC$1:BC286)+1)</f>
        <v/>
      </c>
      <c r="BD287" s="241" t="str">
        <f>IF(CMS_Identification!B309="","",CMS_Identification!B309)</f>
        <v/>
      </c>
      <c r="BE287" s="241" t="str">
        <f>IF(CMS_Identification!C309="","",CMS_Identification!C309)</f>
        <v/>
      </c>
      <c r="BF287" s="241" t="str">
        <f>IF(CMS_Identification!E309="","",CMS_Identification!E309)</f>
        <v/>
      </c>
      <c r="BG287" s="241" t="str">
        <f>IF(Affected_Source!AL309="","",Affected_Source!AL309)</f>
        <v/>
      </c>
      <c r="BH287" s="241" t="str">
        <f t="shared" si="103"/>
        <v/>
      </c>
      <c r="BI287" s="244" t="str">
        <f>IF(COUNTIF(BH$2:BH287,BH287)=1,BH287,"")</f>
        <v/>
      </c>
      <c r="BJ287" s="241" t="str">
        <f t="shared" si="104"/>
        <v xml:space="preserve">  </v>
      </c>
      <c r="BK287" s="241" t="str">
        <f t="shared" si="105"/>
        <v/>
      </c>
      <c r="BL287" s="241" t="str">
        <f t="shared" si="106"/>
        <v/>
      </c>
      <c r="BM287" s="241" t="str">
        <f t="shared" si="107"/>
        <v/>
      </c>
    </row>
    <row r="288" spans="1:65" ht="16.5" x14ac:dyDescent="0.45">
      <c r="A288" s="259" t="str">
        <f>+IF(D288="","",MAX(A$1:A287)+1)</f>
        <v/>
      </c>
      <c r="B288" s="242" t="str">
        <f>IF(Affected_Source!C310="","",Affected_Source!C310)</f>
        <v/>
      </c>
      <c r="C288" s="260" t="str">
        <f t="shared" si="87"/>
        <v/>
      </c>
      <c r="D288" s="260" t="str">
        <f>IF(COUNTIF(B$2:B288,B288)=1,B288,"")</f>
        <v/>
      </c>
      <c r="E288" s="162" t="str">
        <f>IF(Affected_Source!D310="","",Affected_Source!D310)</f>
        <v/>
      </c>
      <c r="F288" s="162"/>
      <c r="G288" s="162"/>
      <c r="H288" s="162"/>
      <c r="I288" s="162"/>
      <c r="J288" s="162"/>
      <c r="K288" s="162"/>
      <c r="L288" s="162"/>
      <c r="M288" s="162"/>
      <c r="N288" s="162"/>
      <c r="O288" s="162"/>
      <c r="P288" s="162"/>
      <c r="Q288" s="162"/>
      <c r="R288" s="269"/>
      <c r="S288" s="162"/>
      <c r="T288" s="259" t="str">
        <f>+IF(Y288="","",MAX(T$1:T287)+1)</f>
        <v/>
      </c>
      <c r="U288" s="241" t="str">
        <f>IF(Affected_Source!B310="","",Affected_Source!B310)</f>
        <v/>
      </c>
      <c r="V288" s="241" t="str">
        <f>IF(Affected_Source!D310="","",Affected_Source!D310)</f>
        <v/>
      </c>
      <c r="W288" s="241" t="str">
        <f>IF(Affected_Source!E310="","",Affected_Source!E310)</f>
        <v/>
      </c>
      <c r="X288" s="241" t="str">
        <f t="shared" si="88"/>
        <v/>
      </c>
      <c r="Y288" s="244" t="str">
        <f>IF(COUNTIF(X$2:X288,X288)=1,X288,"")</f>
        <v/>
      </c>
      <c r="Z288" s="241" t="str">
        <f t="shared" si="97"/>
        <v xml:space="preserve"> </v>
      </c>
      <c r="AA288" s="259" t="str">
        <f t="shared" si="89"/>
        <v/>
      </c>
      <c r="AB288" s="259" t="str">
        <f t="shared" si="90"/>
        <v/>
      </c>
      <c r="AC288" s="241" t="str">
        <f t="shared" si="98"/>
        <v/>
      </c>
      <c r="AD288" s="248"/>
      <c r="AE288" s="261" t="str">
        <f>+IF(AJ288="","",MAX(AE$1:AE287)+1)</f>
        <v/>
      </c>
      <c r="AF288" s="261" t="str">
        <f>IF(CMS_Inoperative_OoC!B310="","",CMS_Inoperative_OoC!B310)</f>
        <v/>
      </c>
      <c r="AG288" s="261" t="str">
        <f>IF(CMS_Inoperative_OoC!C310="","",CMS_Inoperative_OoC!C310)</f>
        <v/>
      </c>
      <c r="AH288" s="261" t="str">
        <f>IF(CMS_Inoperative_OoC!D310="","",CMS_Inoperative_OoC!D310)</f>
        <v/>
      </c>
      <c r="AI288" s="261" t="str">
        <f t="shared" si="99"/>
        <v/>
      </c>
      <c r="AJ288" s="262" t="str">
        <f>IF(COUNTIF(AI$2:AI288,AI288)=1,AI288,"")</f>
        <v/>
      </c>
      <c r="AK288" s="261" t="str">
        <f t="shared" si="91"/>
        <v/>
      </c>
      <c r="AL288" s="261" t="str">
        <f t="shared" si="92"/>
        <v/>
      </c>
      <c r="AM288" s="261" t="str">
        <f t="shared" si="93"/>
        <v/>
      </c>
      <c r="AN288" s="251" t="str">
        <f t="shared" si="100"/>
        <v/>
      </c>
      <c r="AO288" s="162"/>
      <c r="AP288" s="162"/>
      <c r="AQ288" s="162"/>
      <c r="AR288" s="263" t="str">
        <f>+IF(AW288="","",MAX(AR$1:AR287)+1)</f>
        <v/>
      </c>
      <c r="AS288" s="263" t="str">
        <f>IF(Limit_Deviation_Detail!B310="","",Limit_Deviation_Detail!B310)</f>
        <v/>
      </c>
      <c r="AT288" s="263" t="str">
        <f>IF(Limit_Deviation_Detail!C310="","",Limit_Deviation_Detail!C310)</f>
        <v/>
      </c>
      <c r="AU288" s="252" t="str">
        <f>IF(Limit_Deviation_Detail!F310="","",Limit_Deviation_Detail!F310)</f>
        <v/>
      </c>
      <c r="AV288" s="263" t="str">
        <f t="shared" si="101"/>
        <v/>
      </c>
      <c r="AW288" s="264" t="str">
        <f>IF(COUNTIF(AV$2:AV288,AV288)=1,AV288,"")</f>
        <v/>
      </c>
      <c r="AX288" s="263" t="str">
        <f t="shared" si="94"/>
        <v/>
      </c>
      <c r="AY288" s="263" t="str">
        <f t="shared" si="95"/>
        <v/>
      </c>
      <c r="AZ288" s="263" t="str">
        <f t="shared" si="96"/>
        <v/>
      </c>
      <c r="BA288" s="254" t="str">
        <f t="shared" si="102"/>
        <v/>
      </c>
      <c r="BB288" s="162"/>
      <c r="BC288" s="259" t="str">
        <f>+IF(BI288="","",MAX(BC$1:BC287)+1)</f>
        <v/>
      </c>
      <c r="BD288" s="241" t="str">
        <f>IF(CMS_Identification!B310="","",CMS_Identification!B310)</f>
        <v/>
      </c>
      <c r="BE288" s="241" t="str">
        <f>IF(CMS_Identification!C310="","",CMS_Identification!C310)</f>
        <v/>
      </c>
      <c r="BF288" s="241" t="str">
        <f>IF(CMS_Identification!E310="","",CMS_Identification!E310)</f>
        <v/>
      </c>
      <c r="BG288" s="241" t="str">
        <f>IF(Affected_Source!AL310="","",Affected_Source!AL310)</f>
        <v/>
      </c>
      <c r="BH288" s="241" t="str">
        <f t="shared" si="103"/>
        <v/>
      </c>
      <c r="BI288" s="244" t="str">
        <f>IF(COUNTIF(BH$2:BH288,BH288)=1,BH288,"")</f>
        <v/>
      </c>
      <c r="BJ288" s="241" t="str">
        <f t="shared" si="104"/>
        <v xml:space="preserve">  </v>
      </c>
      <c r="BK288" s="241" t="str">
        <f t="shared" si="105"/>
        <v/>
      </c>
      <c r="BL288" s="241" t="str">
        <f t="shared" si="106"/>
        <v/>
      </c>
      <c r="BM288" s="241" t="str">
        <f t="shared" si="107"/>
        <v/>
      </c>
    </row>
    <row r="289" spans="1:65" ht="16.5" x14ac:dyDescent="0.45">
      <c r="A289" s="255" t="str">
        <f>+IF(D289="","",MAX(A$1:A288)+1)</f>
        <v/>
      </c>
      <c r="B289" s="242" t="str">
        <f>IF(Affected_Source!C311="","",Affected_Source!C311)</f>
        <v/>
      </c>
      <c r="C289" s="245" t="str">
        <f t="shared" si="87"/>
        <v/>
      </c>
      <c r="D289" s="245" t="str">
        <f>IF(COUNTIF(B$2:B289,B289)=1,B289,"")</f>
        <v/>
      </c>
      <c r="E289" s="162" t="str">
        <f>IF(Affected_Source!D311="","",Affected_Source!D311)</f>
        <v/>
      </c>
      <c r="F289" s="162"/>
      <c r="G289" s="162"/>
      <c r="H289" s="162"/>
      <c r="I289" s="162"/>
      <c r="J289" s="162"/>
      <c r="K289" s="162"/>
      <c r="L289" s="162"/>
      <c r="M289" s="162"/>
      <c r="N289" s="162"/>
      <c r="O289" s="162"/>
      <c r="P289" s="162"/>
      <c r="Q289" s="162"/>
      <c r="R289" s="269"/>
      <c r="S289" s="162"/>
      <c r="T289" s="255" t="str">
        <f>+IF(Y289="","",MAX(T$1:T288)+1)</f>
        <v/>
      </c>
      <c r="U289" s="241" t="str">
        <f>IF(Affected_Source!B311="","",Affected_Source!B311)</f>
        <v/>
      </c>
      <c r="V289" s="241" t="str">
        <f>IF(Affected_Source!D311="","",Affected_Source!D311)</f>
        <v/>
      </c>
      <c r="W289" s="241" t="str">
        <f>IF(Affected_Source!E311="","",Affected_Source!E311)</f>
        <v/>
      </c>
      <c r="X289" s="241" t="str">
        <f t="shared" si="88"/>
        <v/>
      </c>
      <c r="Y289" s="244" t="str">
        <f>IF(COUNTIF(X$2:X289,X289)=1,X289,"")</f>
        <v/>
      </c>
      <c r="Z289" s="241" t="str">
        <f t="shared" si="97"/>
        <v xml:space="preserve"> </v>
      </c>
      <c r="AA289" s="255" t="str">
        <f t="shared" si="89"/>
        <v/>
      </c>
      <c r="AB289" s="255" t="str">
        <f t="shared" si="90"/>
        <v/>
      </c>
      <c r="AC289" s="241" t="str">
        <f t="shared" si="98"/>
        <v/>
      </c>
      <c r="AD289" s="248"/>
      <c r="AE289" s="257" t="str">
        <f>+IF(AJ289="","",MAX(AE$1:AE288)+1)</f>
        <v/>
      </c>
      <c r="AF289" s="257" t="str">
        <f>IF(CMS_Inoperative_OoC!B311="","",CMS_Inoperative_OoC!B311)</f>
        <v/>
      </c>
      <c r="AG289" s="257" t="str">
        <f>IF(CMS_Inoperative_OoC!C311="","",CMS_Inoperative_OoC!C311)</f>
        <v/>
      </c>
      <c r="AH289" s="257" t="str">
        <f>IF(CMS_Inoperative_OoC!D311="","",CMS_Inoperative_OoC!D311)</f>
        <v/>
      </c>
      <c r="AI289" s="257" t="str">
        <f t="shared" si="99"/>
        <v/>
      </c>
      <c r="AJ289" s="258" t="str">
        <f>IF(COUNTIF(AI$2:AI289,AI289)=1,AI289,"")</f>
        <v/>
      </c>
      <c r="AK289" s="257" t="str">
        <f t="shared" si="91"/>
        <v/>
      </c>
      <c r="AL289" s="257" t="str">
        <f t="shared" si="92"/>
        <v/>
      </c>
      <c r="AM289" s="257" t="str">
        <f t="shared" si="93"/>
        <v/>
      </c>
      <c r="AN289" s="251" t="str">
        <f t="shared" si="100"/>
        <v/>
      </c>
      <c r="AO289" s="162"/>
      <c r="AP289" s="162"/>
      <c r="AQ289" s="162"/>
      <c r="AR289" s="257" t="str">
        <f>+IF(AW289="","",MAX(AR$1:AR288)+1)</f>
        <v/>
      </c>
      <c r="AS289" s="257" t="str">
        <f>IF(Limit_Deviation_Detail!B311="","",Limit_Deviation_Detail!B311)</f>
        <v/>
      </c>
      <c r="AT289" s="257" t="str">
        <f>IF(Limit_Deviation_Detail!C311="","",Limit_Deviation_Detail!C311)</f>
        <v/>
      </c>
      <c r="AU289" s="252" t="str">
        <f>IF(Limit_Deviation_Detail!F311="","",Limit_Deviation_Detail!F311)</f>
        <v/>
      </c>
      <c r="AV289" s="257" t="str">
        <f t="shared" si="101"/>
        <v/>
      </c>
      <c r="AW289" s="258" t="str">
        <f>IF(COUNTIF(AV$2:AV289,AV289)=1,AV289,"")</f>
        <v/>
      </c>
      <c r="AX289" s="257" t="str">
        <f t="shared" si="94"/>
        <v/>
      </c>
      <c r="AY289" s="257" t="str">
        <f t="shared" si="95"/>
        <v/>
      </c>
      <c r="AZ289" s="257" t="str">
        <f t="shared" si="96"/>
        <v/>
      </c>
      <c r="BA289" s="254" t="str">
        <f t="shared" si="102"/>
        <v/>
      </c>
      <c r="BB289" s="162"/>
      <c r="BC289" s="255" t="str">
        <f>+IF(BI289="","",MAX(BC$1:BC288)+1)</f>
        <v/>
      </c>
      <c r="BD289" s="241" t="str">
        <f>IF(CMS_Identification!B311="","",CMS_Identification!B311)</f>
        <v/>
      </c>
      <c r="BE289" s="241" t="str">
        <f>IF(CMS_Identification!C311="","",CMS_Identification!C311)</f>
        <v/>
      </c>
      <c r="BF289" s="241" t="str">
        <f>IF(CMS_Identification!E311="","",CMS_Identification!E311)</f>
        <v/>
      </c>
      <c r="BG289" s="241" t="str">
        <f>IF(Affected_Source!AL311="","",Affected_Source!AL311)</f>
        <v/>
      </c>
      <c r="BH289" s="241" t="str">
        <f t="shared" si="103"/>
        <v/>
      </c>
      <c r="BI289" s="244" t="str">
        <f>IF(COUNTIF(BH$2:BH289,BH289)=1,BH289,"")</f>
        <v/>
      </c>
      <c r="BJ289" s="241" t="str">
        <f t="shared" si="104"/>
        <v xml:space="preserve">  </v>
      </c>
      <c r="BK289" s="241" t="str">
        <f t="shared" si="105"/>
        <v/>
      </c>
      <c r="BL289" s="241" t="str">
        <f t="shared" si="106"/>
        <v/>
      </c>
      <c r="BM289" s="241" t="str">
        <f t="shared" si="107"/>
        <v/>
      </c>
    </row>
    <row r="290" spans="1:65" ht="16.5" x14ac:dyDescent="0.45">
      <c r="A290" s="259" t="str">
        <f>+IF(D290="","",MAX(A$1:A289)+1)</f>
        <v/>
      </c>
      <c r="B290" s="242" t="str">
        <f>IF(Affected_Source!C312="","",Affected_Source!C312)</f>
        <v/>
      </c>
      <c r="C290" s="260" t="str">
        <f t="shared" si="87"/>
        <v/>
      </c>
      <c r="D290" s="260" t="str">
        <f>IF(COUNTIF(B$2:B290,B290)=1,B290,"")</f>
        <v/>
      </c>
      <c r="E290" s="162" t="str">
        <f>IF(Affected_Source!D312="","",Affected_Source!D312)</f>
        <v/>
      </c>
      <c r="F290" s="162"/>
      <c r="G290" s="162"/>
      <c r="H290" s="162"/>
      <c r="I290" s="162"/>
      <c r="J290" s="162"/>
      <c r="K290" s="162"/>
      <c r="L290" s="162"/>
      <c r="M290" s="162"/>
      <c r="N290" s="162"/>
      <c r="O290" s="162"/>
      <c r="P290" s="162"/>
      <c r="Q290" s="162"/>
      <c r="R290" s="269"/>
      <c r="S290" s="162"/>
      <c r="T290" s="259" t="str">
        <f>+IF(Y290="","",MAX(T$1:T289)+1)</f>
        <v/>
      </c>
      <c r="U290" s="241" t="str">
        <f>IF(Affected_Source!B312="","",Affected_Source!B312)</f>
        <v/>
      </c>
      <c r="V290" s="241" t="str">
        <f>IF(Affected_Source!D312="","",Affected_Source!D312)</f>
        <v/>
      </c>
      <c r="W290" s="241" t="str">
        <f>IF(Affected_Source!E312="","",Affected_Source!E312)</f>
        <v/>
      </c>
      <c r="X290" s="241" t="str">
        <f t="shared" si="88"/>
        <v/>
      </c>
      <c r="Y290" s="244" t="str">
        <f>IF(COUNTIF(X$2:X290,X290)=1,X290,"")</f>
        <v/>
      </c>
      <c r="Z290" s="241" t="str">
        <f t="shared" si="97"/>
        <v xml:space="preserve"> </v>
      </c>
      <c r="AA290" s="259" t="str">
        <f t="shared" si="89"/>
        <v/>
      </c>
      <c r="AB290" s="259" t="str">
        <f t="shared" si="90"/>
        <v/>
      </c>
      <c r="AC290" s="241" t="str">
        <f t="shared" si="98"/>
        <v/>
      </c>
      <c r="AD290" s="248"/>
      <c r="AE290" s="261" t="str">
        <f>+IF(AJ290="","",MAX(AE$1:AE289)+1)</f>
        <v/>
      </c>
      <c r="AF290" s="261" t="str">
        <f>IF(CMS_Inoperative_OoC!B312="","",CMS_Inoperative_OoC!B312)</f>
        <v/>
      </c>
      <c r="AG290" s="261" t="str">
        <f>IF(CMS_Inoperative_OoC!C312="","",CMS_Inoperative_OoC!C312)</f>
        <v/>
      </c>
      <c r="AH290" s="261" t="str">
        <f>IF(CMS_Inoperative_OoC!D312="","",CMS_Inoperative_OoC!D312)</f>
        <v/>
      </c>
      <c r="AI290" s="261" t="str">
        <f t="shared" si="99"/>
        <v/>
      </c>
      <c r="AJ290" s="262" t="str">
        <f>IF(COUNTIF(AI$2:AI290,AI290)=1,AI290,"")</f>
        <v/>
      </c>
      <c r="AK290" s="261" t="str">
        <f t="shared" si="91"/>
        <v/>
      </c>
      <c r="AL290" s="261" t="str">
        <f t="shared" si="92"/>
        <v/>
      </c>
      <c r="AM290" s="261" t="str">
        <f t="shared" si="93"/>
        <v/>
      </c>
      <c r="AN290" s="251" t="str">
        <f t="shared" si="100"/>
        <v/>
      </c>
      <c r="AO290" s="162"/>
      <c r="AP290" s="162"/>
      <c r="AQ290" s="162"/>
      <c r="AR290" s="263" t="str">
        <f>+IF(AW290="","",MAX(AR$1:AR289)+1)</f>
        <v/>
      </c>
      <c r="AS290" s="263" t="str">
        <f>IF(Limit_Deviation_Detail!B312="","",Limit_Deviation_Detail!B312)</f>
        <v/>
      </c>
      <c r="AT290" s="263" t="str">
        <f>IF(Limit_Deviation_Detail!C312="","",Limit_Deviation_Detail!C312)</f>
        <v/>
      </c>
      <c r="AU290" s="252" t="str">
        <f>IF(Limit_Deviation_Detail!F312="","",Limit_Deviation_Detail!F312)</f>
        <v/>
      </c>
      <c r="AV290" s="263" t="str">
        <f t="shared" si="101"/>
        <v/>
      </c>
      <c r="AW290" s="264" t="str">
        <f>IF(COUNTIF(AV$2:AV290,AV290)=1,AV290,"")</f>
        <v/>
      </c>
      <c r="AX290" s="263" t="str">
        <f t="shared" si="94"/>
        <v/>
      </c>
      <c r="AY290" s="263" t="str">
        <f t="shared" si="95"/>
        <v/>
      </c>
      <c r="AZ290" s="263" t="str">
        <f t="shared" si="96"/>
        <v/>
      </c>
      <c r="BA290" s="254" t="str">
        <f t="shared" si="102"/>
        <v/>
      </c>
      <c r="BB290" s="162"/>
      <c r="BC290" s="259" t="str">
        <f>+IF(BI290="","",MAX(BC$1:BC289)+1)</f>
        <v/>
      </c>
      <c r="BD290" s="241" t="str">
        <f>IF(CMS_Identification!B312="","",CMS_Identification!B312)</f>
        <v/>
      </c>
      <c r="BE290" s="241" t="str">
        <f>IF(CMS_Identification!C312="","",CMS_Identification!C312)</f>
        <v/>
      </c>
      <c r="BF290" s="241" t="str">
        <f>IF(CMS_Identification!E312="","",CMS_Identification!E312)</f>
        <v/>
      </c>
      <c r="BG290" s="241" t="str">
        <f>IF(Affected_Source!AL312="","",Affected_Source!AL312)</f>
        <v/>
      </c>
      <c r="BH290" s="241" t="str">
        <f t="shared" si="103"/>
        <v/>
      </c>
      <c r="BI290" s="244" t="str">
        <f>IF(COUNTIF(BH$2:BH290,BH290)=1,BH290,"")</f>
        <v/>
      </c>
      <c r="BJ290" s="241" t="str">
        <f t="shared" si="104"/>
        <v xml:space="preserve">  </v>
      </c>
      <c r="BK290" s="241" t="str">
        <f t="shared" si="105"/>
        <v/>
      </c>
      <c r="BL290" s="241" t="str">
        <f t="shared" si="106"/>
        <v/>
      </c>
      <c r="BM290" s="241" t="str">
        <f t="shared" si="107"/>
        <v/>
      </c>
    </row>
    <row r="291" spans="1:65" ht="16.5" x14ac:dyDescent="0.45">
      <c r="A291" s="255" t="str">
        <f>+IF(D291="","",MAX(A$1:A290)+1)</f>
        <v/>
      </c>
      <c r="B291" s="242" t="str">
        <f>IF(Affected_Source!C313="","",Affected_Source!C313)</f>
        <v/>
      </c>
      <c r="C291" s="245" t="str">
        <f t="shared" si="87"/>
        <v/>
      </c>
      <c r="D291" s="245" t="str">
        <f>IF(COUNTIF(B$2:B291,B291)=1,B291,"")</f>
        <v/>
      </c>
      <c r="E291" s="162" t="str">
        <f>IF(Affected_Source!D313="","",Affected_Source!D313)</f>
        <v/>
      </c>
      <c r="F291" s="162"/>
      <c r="G291" s="162"/>
      <c r="H291" s="162"/>
      <c r="I291" s="162"/>
      <c r="J291" s="162"/>
      <c r="K291" s="162"/>
      <c r="L291" s="162"/>
      <c r="M291" s="162"/>
      <c r="N291" s="162"/>
      <c r="O291" s="162"/>
      <c r="P291" s="162"/>
      <c r="Q291" s="162"/>
      <c r="R291" s="269"/>
      <c r="S291" s="162"/>
      <c r="T291" s="255" t="str">
        <f>+IF(Y291="","",MAX(T$1:T290)+1)</f>
        <v/>
      </c>
      <c r="U291" s="241" t="str">
        <f>IF(Affected_Source!B313="","",Affected_Source!B313)</f>
        <v/>
      </c>
      <c r="V291" s="241" t="str">
        <f>IF(Affected_Source!D313="","",Affected_Source!D313)</f>
        <v/>
      </c>
      <c r="W291" s="241" t="str">
        <f>IF(Affected_Source!E313="","",Affected_Source!E313)</f>
        <v/>
      </c>
      <c r="X291" s="241" t="str">
        <f t="shared" si="88"/>
        <v/>
      </c>
      <c r="Y291" s="244" t="str">
        <f>IF(COUNTIF(X$2:X291,X291)=1,X291,"")</f>
        <v/>
      </c>
      <c r="Z291" s="241" t="str">
        <f t="shared" si="97"/>
        <v xml:space="preserve"> </v>
      </c>
      <c r="AA291" s="255" t="str">
        <f t="shared" si="89"/>
        <v/>
      </c>
      <c r="AB291" s="255" t="str">
        <f t="shared" si="90"/>
        <v/>
      </c>
      <c r="AC291" s="241" t="str">
        <f t="shared" si="98"/>
        <v/>
      </c>
      <c r="AD291" s="248"/>
      <c r="AE291" s="257" t="str">
        <f>+IF(AJ291="","",MAX(AE$1:AE290)+1)</f>
        <v/>
      </c>
      <c r="AF291" s="257" t="str">
        <f>IF(CMS_Inoperative_OoC!B313="","",CMS_Inoperative_OoC!B313)</f>
        <v/>
      </c>
      <c r="AG291" s="257" t="str">
        <f>IF(CMS_Inoperative_OoC!C313="","",CMS_Inoperative_OoC!C313)</f>
        <v/>
      </c>
      <c r="AH291" s="257" t="str">
        <f>IF(CMS_Inoperative_OoC!D313="","",CMS_Inoperative_OoC!D313)</f>
        <v/>
      </c>
      <c r="AI291" s="257" t="str">
        <f t="shared" si="99"/>
        <v/>
      </c>
      <c r="AJ291" s="258" t="str">
        <f>IF(COUNTIF(AI$2:AI291,AI291)=1,AI291,"")</f>
        <v/>
      </c>
      <c r="AK291" s="257" t="str">
        <f t="shared" si="91"/>
        <v/>
      </c>
      <c r="AL291" s="257" t="str">
        <f t="shared" si="92"/>
        <v/>
      </c>
      <c r="AM291" s="257" t="str">
        <f t="shared" si="93"/>
        <v/>
      </c>
      <c r="AN291" s="251" t="str">
        <f t="shared" si="100"/>
        <v/>
      </c>
      <c r="AO291" s="162"/>
      <c r="AP291" s="162"/>
      <c r="AQ291" s="162"/>
      <c r="AR291" s="257" t="str">
        <f>+IF(AW291="","",MAX(AR$1:AR290)+1)</f>
        <v/>
      </c>
      <c r="AS291" s="257" t="str">
        <f>IF(Limit_Deviation_Detail!B313="","",Limit_Deviation_Detail!B313)</f>
        <v/>
      </c>
      <c r="AT291" s="257" t="str">
        <f>IF(Limit_Deviation_Detail!C313="","",Limit_Deviation_Detail!C313)</f>
        <v/>
      </c>
      <c r="AU291" s="252" t="str">
        <f>IF(Limit_Deviation_Detail!F313="","",Limit_Deviation_Detail!F313)</f>
        <v/>
      </c>
      <c r="AV291" s="257" t="str">
        <f t="shared" si="101"/>
        <v/>
      </c>
      <c r="AW291" s="258" t="str">
        <f>IF(COUNTIF(AV$2:AV291,AV291)=1,AV291,"")</f>
        <v/>
      </c>
      <c r="AX291" s="257" t="str">
        <f t="shared" si="94"/>
        <v/>
      </c>
      <c r="AY291" s="257" t="str">
        <f t="shared" si="95"/>
        <v/>
      </c>
      <c r="AZ291" s="257" t="str">
        <f t="shared" si="96"/>
        <v/>
      </c>
      <c r="BA291" s="254" t="str">
        <f t="shared" si="102"/>
        <v/>
      </c>
      <c r="BB291" s="162"/>
      <c r="BC291" s="255" t="str">
        <f>+IF(BI291="","",MAX(BC$1:BC290)+1)</f>
        <v/>
      </c>
      <c r="BD291" s="241" t="str">
        <f>IF(CMS_Identification!B313="","",CMS_Identification!B313)</f>
        <v/>
      </c>
      <c r="BE291" s="241" t="str">
        <f>IF(CMS_Identification!C313="","",CMS_Identification!C313)</f>
        <v/>
      </c>
      <c r="BF291" s="241" t="str">
        <f>IF(CMS_Identification!E313="","",CMS_Identification!E313)</f>
        <v/>
      </c>
      <c r="BG291" s="241" t="str">
        <f>IF(Affected_Source!AL313="","",Affected_Source!AL313)</f>
        <v/>
      </c>
      <c r="BH291" s="241" t="str">
        <f t="shared" si="103"/>
        <v/>
      </c>
      <c r="BI291" s="244" t="str">
        <f>IF(COUNTIF(BH$2:BH291,BH291)=1,BH291,"")</f>
        <v/>
      </c>
      <c r="BJ291" s="241" t="str">
        <f t="shared" si="104"/>
        <v xml:space="preserve">  </v>
      </c>
      <c r="BK291" s="241" t="str">
        <f t="shared" si="105"/>
        <v/>
      </c>
      <c r="BL291" s="241" t="str">
        <f t="shared" si="106"/>
        <v/>
      </c>
      <c r="BM291" s="241" t="str">
        <f t="shared" si="107"/>
        <v/>
      </c>
    </row>
    <row r="292" spans="1:65" ht="16.5" x14ac:dyDescent="0.45">
      <c r="A292" s="259" t="str">
        <f>+IF(D292="","",MAX(A$1:A291)+1)</f>
        <v/>
      </c>
      <c r="B292" s="242" t="str">
        <f>IF(Affected_Source!C314="","",Affected_Source!C314)</f>
        <v/>
      </c>
      <c r="C292" s="260" t="str">
        <f t="shared" si="87"/>
        <v/>
      </c>
      <c r="D292" s="260" t="str">
        <f>IF(COUNTIF(B$2:B292,B292)=1,B292,"")</f>
        <v/>
      </c>
      <c r="E292" s="162" t="str">
        <f>IF(Affected_Source!D314="","",Affected_Source!D314)</f>
        <v/>
      </c>
      <c r="F292" s="162"/>
      <c r="G292" s="162"/>
      <c r="H292" s="162"/>
      <c r="I292" s="162"/>
      <c r="J292" s="162"/>
      <c r="K292" s="162"/>
      <c r="L292" s="162"/>
      <c r="M292" s="162"/>
      <c r="N292" s="162"/>
      <c r="O292" s="162"/>
      <c r="P292" s="162"/>
      <c r="Q292" s="162"/>
      <c r="R292" s="269"/>
      <c r="S292" s="162"/>
      <c r="T292" s="259" t="str">
        <f>+IF(Y292="","",MAX(T$1:T291)+1)</f>
        <v/>
      </c>
      <c r="U292" s="241" t="str">
        <f>IF(Affected_Source!B314="","",Affected_Source!B314)</f>
        <v/>
      </c>
      <c r="V292" s="241" t="str">
        <f>IF(Affected_Source!D314="","",Affected_Source!D314)</f>
        <v/>
      </c>
      <c r="W292" s="241" t="str">
        <f>IF(Affected_Source!E314="","",Affected_Source!E314)</f>
        <v/>
      </c>
      <c r="X292" s="241" t="str">
        <f t="shared" si="88"/>
        <v/>
      </c>
      <c r="Y292" s="244" t="str">
        <f>IF(COUNTIF(X$2:X292,X292)=1,X292,"")</f>
        <v/>
      </c>
      <c r="Z292" s="241" t="str">
        <f t="shared" si="97"/>
        <v xml:space="preserve"> </v>
      </c>
      <c r="AA292" s="259" t="str">
        <f t="shared" si="89"/>
        <v/>
      </c>
      <c r="AB292" s="259" t="str">
        <f t="shared" si="90"/>
        <v/>
      </c>
      <c r="AC292" s="241" t="str">
        <f t="shared" si="98"/>
        <v/>
      </c>
      <c r="AD292" s="248"/>
      <c r="AE292" s="261" t="str">
        <f>+IF(AJ292="","",MAX(AE$1:AE291)+1)</f>
        <v/>
      </c>
      <c r="AF292" s="261" t="str">
        <f>IF(CMS_Inoperative_OoC!B314="","",CMS_Inoperative_OoC!B314)</f>
        <v/>
      </c>
      <c r="AG292" s="261" t="str">
        <f>IF(CMS_Inoperative_OoC!C314="","",CMS_Inoperative_OoC!C314)</f>
        <v/>
      </c>
      <c r="AH292" s="261" t="str">
        <f>IF(CMS_Inoperative_OoC!D314="","",CMS_Inoperative_OoC!D314)</f>
        <v/>
      </c>
      <c r="AI292" s="261" t="str">
        <f t="shared" si="99"/>
        <v/>
      </c>
      <c r="AJ292" s="262" t="str">
        <f>IF(COUNTIF(AI$2:AI292,AI292)=1,AI292,"")</f>
        <v/>
      </c>
      <c r="AK292" s="261" t="str">
        <f t="shared" si="91"/>
        <v/>
      </c>
      <c r="AL292" s="261" t="str">
        <f t="shared" si="92"/>
        <v/>
      </c>
      <c r="AM292" s="261" t="str">
        <f t="shared" si="93"/>
        <v/>
      </c>
      <c r="AN292" s="251" t="str">
        <f t="shared" si="100"/>
        <v/>
      </c>
      <c r="AO292" s="162"/>
      <c r="AP292" s="162"/>
      <c r="AQ292" s="162"/>
      <c r="AR292" s="263" t="str">
        <f>+IF(AW292="","",MAX(AR$1:AR291)+1)</f>
        <v/>
      </c>
      <c r="AS292" s="263" t="str">
        <f>IF(Limit_Deviation_Detail!B314="","",Limit_Deviation_Detail!B314)</f>
        <v/>
      </c>
      <c r="AT292" s="263" t="str">
        <f>IF(Limit_Deviation_Detail!C314="","",Limit_Deviation_Detail!C314)</f>
        <v/>
      </c>
      <c r="AU292" s="252" t="str">
        <f>IF(Limit_Deviation_Detail!F314="","",Limit_Deviation_Detail!F314)</f>
        <v/>
      </c>
      <c r="AV292" s="263" t="str">
        <f t="shared" si="101"/>
        <v/>
      </c>
      <c r="AW292" s="264" t="str">
        <f>IF(COUNTIF(AV$2:AV292,AV292)=1,AV292,"")</f>
        <v/>
      </c>
      <c r="AX292" s="263" t="str">
        <f t="shared" si="94"/>
        <v/>
      </c>
      <c r="AY292" s="263" t="str">
        <f t="shared" si="95"/>
        <v/>
      </c>
      <c r="AZ292" s="263" t="str">
        <f t="shared" si="96"/>
        <v/>
      </c>
      <c r="BA292" s="254" t="str">
        <f t="shared" si="102"/>
        <v/>
      </c>
      <c r="BB292" s="162"/>
      <c r="BC292" s="259" t="str">
        <f>+IF(BI292="","",MAX(BC$1:BC291)+1)</f>
        <v/>
      </c>
      <c r="BD292" s="241" t="str">
        <f>IF(CMS_Identification!B314="","",CMS_Identification!B314)</f>
        <v/>
      </c>
      <c r="BE292" s="241" t="str">
        <f>IF(CMS_Identification!C314="","",CMS_Identification!C314)</f>
        <v/>
      </c>
      <c r="BF292" s="241" t="str">
        <f>IF(CMS_Identification!E314="","",CMS_Identification!E314)</f>
        <v/>
      </c>
      <c r="BG292" s="241" t="str">
        <f>IF(Affected_Source!AL314="","",Affected_Source!AL314)</f>
        <v/>
      </c>
      <c r="BH292" s="241" t="str">
        <f t="shared" si="103"/>
        <v/>
      </c>
      <c r="BI292" s="244" t="str">
        <f>IF(COUNTIF(BH$2:BH292,BH292)=1,BH292,"")</f>
        <v/>
      </c>
      <c r="BJ292" s="241" t="str">
        <f t="shared" si="104"/>
        <v xml:space="preserve">  </v>
      </c>
      <c r="BK292" s="241" t="str">
        <f t="shared" si="105"/>
        <v/>
      </c>
      <c r="BL292" s="241" t="str">
        <f t="shared" si="106"/>
        <v/>
      </c>
      <c r="BM292" s="241" t="str">
        <f t="shared" si="107"/>
        <v/>
      </c>
    </row>
    <row r="293" spans="1:65" ht="16.5" x14ac:dyDescent="0.45">
      <c r="A293" s="255" t="str">
        <f>+IF(D293="","",MAX(A$1:A292)+1)</f>
        <v/>
      </c>
      <c r="B293" s="242" t="str">
        <f>IF(Affected_Source!C315="","",Affected_Source!C315)</f>
        <v/>
      </c>
      <c r="C293" s="245" t="str">
        <f t="shared" si="87"/>
        <v/>
      </c>
      <c r="D293" s="245" t="str">
        <f>IF(COUNTIF(B$2:B293,B293)=1,B293,"")</f>
        <v/>
      </c>
      <c r="E293" s="162" t="str">
        <f>IF(Affected_Source!D315="","",Affected_Source!D315)</f>
        <v/>
      </c>
      <c r="F293" s="162"/>
      <c r="G293" s="162"/>
      <c r="H293" s="162"/>
      <c r="I293" s="162"/>
      <c r="J293" s="162"/>
      <c r="K293" s="162"/>
      <c r="L293" s="162"/>
      <c r="M293" s="162"/>
      <c r="N293" s="162"/>
      <c r="O293" s="162"/>
      <c r="P293" s="162"/>
      <c r="Q293" s="162"/>
      <c r="R293" s="269"/>
      <c r="S293" s="162"/>
      <c r="T293" s="255" t="str">
        <f>+IF(Y293="","",MAX(T$1:T292)+1)</f>
        <v/>
      </c>
      <c r="U293" s="241" t="str">
        <f>IF(Affected_Source!B315="","",Affected_Source!B315)</f>
        <v/>
      </c>
      <c r="V293" s="241" t="str">
        <f>IF(Affected_Source!D315="","",Affected_Source!D315)</f>
        <v/>
      </c>
      <c r="W293" s="241" t="str">
        <f>IF(Affected_Source!E315="","",Affected_Source!E315)</f>
        <v/>
      </c>
      <c r="X293" s="241" t="str">
        <f t="shared" si="88"/>
        <v/>
      </c>
      <c r="Y293" s="244" t="str">
        <f>IF(COUNTIF(X$2:X293,X293)=1,X293,"")</f>
        <v/>
      </c>
      <c r="Z293" s="241" t="str">
        <f t="shared" si="97"/>
        <v xml:space="preserve"> </v>
      </c>
      <c r="AA293" s="255" t="str">
        <f t="shared" si="89"/>
        <v/>
      </c>
      <c r="AB293" s="255" t="str">
        <f t="shared" si="90"/>
        <v/>
      </c>
      <c r="AC293" s="241" t="str">
        <f t="shared" si="98"/>
        <v/>
      </c>
      <c r="AD293" s="248"/>
      <c r="AE293" s="257" t="str">
        <f>+IF(AJ293="","",MAX(AE$1:AE292)+1)</f>
        <v/>
      </c>
      <c r="AF293" s="257" t="str">
        <f>IF(CMS_Inoperative_OoC!B315="","",CMS_Inoperative_OoC!B315)</f>
        <v/>
      </c>
      <c r="AG293" s="257" t="str">
        <f>IF(CMS_Inoperative_OoC!C315="","",CMS_Inoperative_OoC!C315)</f>
        <v/>
      </c>
      <c r="AH293" s="257" t="str">
        <f>IF(CMS_Inoperative_OoC!D315="","",CMS_Inoperative_OoC!D315)</f>
        <v/>
      </c>
      <c r="AI293" s="257" t="str">
        <f t="shared" si="99"/>
        <v/>
      </c>
      <c r="AJ293" s="258" t="str">
        <f>IF(COUNTIF(AI$2:AI293,AI293)=1,AI293,"")</f>
        <v/>
      </c>
      <c r="AK293" s="257" t="str">
        <f t="shared" si="91"/>
        <v/>
      </c>
      <c r="AL293" s="257" t="str">
        <f t="shared" si="92"/>
        <v/>
      </c>
      <c r="AM293" s="257" t="str">
        <f t="shared" si="93"/>
        <v/>
      </c>
      <c r="AN293" s="251" t="str">
        <f t="shared" si="100"/>
        <v/>
      </c>
      <c r="AO293" s="162"/>
      <c r="AP293" s="162"/>
      <c r="AQ293" s="162"/>
      <c r="AR293" s="257" t="str">
        <f>+IF(AW293="","",MAX(AR$1:AR292)+1)</f>
        <v/>
      </c>
      <c r="AS293" s="257" t="str">
        <f>IF(Limit_Deviation_Detail!B315="","",Limit_Deviation_Detail!B315)</f>
        <v/>
      </c>
      <c r="AT293" s="257" t="str">
        <f>IF(Limit_Deviation_Detail!C315="","",Limit_Deviation_Detail!C315)</f>
        <v/>
      </c>
      <c r="AU293" s="252" t="str">
        <f>IF(Limit_Deviation_Detail!F315="","",Limit_Deviation_Detail!F315)</f>
        <v/>
      </c>
      <c r="AV293" s="257" t="str">
        <f t="shared" si="101"/>
        <v/>
      </c>
      <c r="AW293" s="258" t="str">
        <f>IF(COUNTIF(AV$2:AV293,AV293)=1,AV293,"")</f>
        <v/>
      </c>
      <c r="AX293" s="257" t="str">
        <f t="shared" si="94"/>
        <v/>
      </c>
      <c r="AY293" s="257" t="str">
        <f t="shared" si="95"/>
        <v/>
      </c>
      <c r="AZ293" s="257" t="str">
        <f t="shared" si="96"/>
        <v/>
      </c>
      <c r="BA293" s="254" t="str">
        <f t="shared" si="102"/>
        <v/>
      </c>
      <c r="BB293" s="162"/>
      <c r="BC293" s="255" t="str">
        <f>+IF(BI293="","",MAX(BC$1:BC292)+1)</f>
        <v/>
      </c>
      <c r="BD293" s="241" t="str">
        <f>IF(CMS_Identification!B315="","",CMS_Identification!B315)</f>
        <v/>
      </c>
      <c r="BE293" s="241" t="str">
        <f>IF(CMS_Identification!C315="","",CMS_Identification!C315)</f>
        <v/>
      </c>
      <c r="BF293" s="241" t="str">
        <f>IF(CMS_Identification!E315="","",CMS_Identification!E315)</f>
        <v/>
      </c>
      <c r="BG293" s="241" t="str">
        <f>IF(Affected_Source!AL315="","",Affected_Source!AL315)</f>
        <v/>
      </c>
      <c r="BH293" s="241" t="str">
        <f t="shared" si="103"/>
        <v/>
      </c>
      <c r="BI293" s="244" t="str">
        <f>IF(COUNTIF(BH$2:BH293,BH293)=1,BH293,"")</f>
        <v/>
      </c>
      <c r="BJ293" s="241" t="str">
        <f t="shared" si="104"/>
        <v xml:space="preserve">  </v>
      </c>
      <c r="BK293" s="241" t="str">
        <f t="shared" si="105"/>
        <v/>
      </c>
      <c r="BL293" s="241" t="str">
        <f t="shared" si="106"/>
        <v/>
      </c>
      <c r="BM293" s="241" t="str">
        <f t="shared" si="107"/>
        <v/>
      </c>
    </row>
    <row r="294" spans="1:65" ht="16.5" x14ac:dyDescent="0.45">
      <c r="A294" s="259" t="str">
        <f>+IF(D294="","",MAX(A$1:A293)+1)</f>
        <v/>
      </c>
      <c r="B294" s="242" t="str">
        <f>IF(Affected_Source!C316="","",Affected_Source!C316)</f>
        <v/>
      </c>
      <c r="C294" s="260" t="str">
        <f t="shared" si="87"/>
        <v/>
      </c>
      <c r="D294" s="260" t="str">
        <f>IF(COUNTIF(B$2:B294,B294)=1,B294,"")</f>
        <v/>
      </c>
      <c r="E294" s="162" t="str">
        <f>IF(Affected_Source!D316="","",Affected_Source!D316)</f>
        <v/>
      </c>
      <c r="F294" s="162"/>
      <c r="G294" s="162"/>
      <c r="H294" s="162"/>
      <c r="I294" s="162"/>
      <c r="J294" s="162"/>
      <c r="K294" s="162"/>
      <c r="L294" s="162"/>
      <c r="M294" s="162"/>
      <c r="N294" s="162"/>
      <c r="O294" s="162"/>
      <c r="P294" s="162"/>
      <c r="Q294" s="162"/>
      <c r="R294" s="269"/>
      <c r="S294" s="162"/>
      <c r="T294" s="259" t="str">
        <f>+IF(Y294="","",MAX(T$1:T293)+1)</f>
        <v/>
      </c>
      <c r="U294" s="241" t="str">
        <f>IF(Affected_Source!B316="","",Affected_Source!B316)</f>
        <v/>
      </c>
      <c r="V294" s="241" t="str">
        <f>IF(Affected_Source!D316="","",Affected_Source!D316)</f>
        <v/>
      </c>
      <c r="W294" s="241" t="str">
        <f>IF(Affected_Source!E316="","",Affected_Source!E316)</f>
        <v/>
      </c>
      <c r="X294" s="241" t="str">
        <f t="shared" si="88"/>
        <v/>
      </c>
      <c r="Y294" s="244" t="str">
        <f>IF(COUNTIF(X$2:X294,X294)=1,X294,"")</f>
        <v/>
      </c>
      <c r="Z294" s="241" t="str">
        <f t="shared" si="97"/>
        <v xml:space="preserve"> </v>
      </c>
      <c r="AA294" s="259" t="str">
        <f t="shared" si="89"/>
        <v/>
      </c>
      <c r="AB294" s="259" t="str">
        <f t="shared" si="90"/>
        <v/>
      </c>
      <c r="AC294" s="241" t="str">
        <f t="shared" si="98"/>
        <v/>
      </c>
      <c r="AD294" s="248"/>
      <c r="AE294" s="261" t="str">
        <f>+IF(AJ294="","",MAX(AE$1:AE293)+1)</f>
        <v/>
      </c>
      <c r="AF294" s="261" t="str">
        <f>IF(CMS_Inoperative_OoC!B316="","",CMS_Inoperative_OoC!B316)</f>
        <v/>
      </c>
      <c r="AG294" s="261" t="str">
        <f>IF(CMS_Inoperative_OoC!C316="","",CMS_Inoperative_OoC!C316)</f>
        <v/>
      </c>
      <c r="AH294" s="261" t="str">
        <f>IF(CMS_Inoperative_OoC!D316="","",CMS_Inoperative_OoC!D316)</f>
        <v/>
      </c>
      <c r="AI294" s="261" t="str">
        <f t="shared" si="99"/>
        <v/>
      </c>
      <c r="AJ294" s="262" t="str">
        <f>IF(COUNTIF(AI$2:AI294,AI294)=1,AI294,"")</f>
        <v/>
      </c>
      <c r="AK294" s="261" t="str">
        <f t="shared" si="91"/>
        <v/>
      </c>
      <c r="AL294" s="261" t="str">
        <f t="shared" si="92"/>
        <v/>
      </c>
      <c r="AM294" s="261" t="str">
        <f t="shared" si="93"/>
        <v/>
      </c>
      <c r="AN294" s="251" t="str">
        <f t="shared" si="100"/>
        <v/>
      </c>
      <c r="AO294" s="162"/>
      <c r="AP294" s="162"/>
      <c r="AQ294" s="162"/>
      <c r="AR294" s="263" t="str">
        <f>+IF(AW294="","",MAX(AR$1:AR293)+1)</f>
        <v/>
      </c>
      <c r="AS294" s="263" t="str">
        <f>IF(Limit_Deviation_Detail!B316="","",Limit_Deviation_Detail!B316)</f>
        <v/>
      </c>
      <c r="AT294" s="263" t="str">
        <f>IF(Limit_Deviation_Detail!C316="","",Limit_Deviation_Detail!C316)</f>
        <v/>
      </c>
      <c r="AU294" s="252" t="str">
        <f>IF(Limit_Deviation_Detail!F316="","",Limit_Deviation_Detail!F316)</f>
        <v/>
      </c>
      <c r="AV294" s="263" t="str">
        <f t="shared" si="101"/>
        <v/>
      </c>
      <c r="AW294" s="264" t="str">
        <f>IF(COUNTIF(AV$2:AV294,AV294)=1,AV294,"")</f>
        <v/>
      </c>
      <c r="AX294" s="263" t="str">
        <f t="shared" si="94"/>
        <v/>
      </c>
      <c r="AY294" s="263" t="str">
        <f t="shared" si="95"/>
        <v/>
      </c>
      <c r="AZ294" s="263" t="str">
        <f t="shared" si="96"/>
        <v/>
      </c>
      <c r="BA294" s="254" t="str">
        <f t="shared" si="102"/>
        <v/>
      </c>
      <c r="BB294" s="162"/>
      <c r="BC294" s="259" t="str">
        <f>+IF(BI294="","",MAX(BC$1:BC293)+1)</f>
        <v/>
      </c>
      <c r="BD294" s="241" t="str">
        <f>IF(CMS_Identification!B316="","",CMS_Identification!B316)</f>
        <v/>
      </c>
      <c r="BE294" s="241" t="str">
        <f>IF(CMS_Identification!C316="","",CMS_Identification!C316)</f>
        <v/>
      </c>
      <c r="BF294" s="241" t="str">
        <f>IF(CMS_Identification!E316="","",CMS_Identification!E316)</f>
        <v/>
      </c>
      <c r="BG294" s="241" t="str">
        <f>IF(Affected_Source!AL316="","",Affected_Source!AL316)</f>
        <v/>
      </c>
      <c r="BH294" s="241" t="str">
        <f t="shared" si="103"/>
        <v/>
      </c>
      <c r="BI294" s="244" t="str">
        <f>IF(COUNTIF(BH$2:BH294,BH294)=1,BH294,"")</f>
        <v/>
      </c>
      <c r="BJ294" s="241" t="str">
        <f t="shared" si="104"/>
        <v xml:space="preserve">  </v>
      </c>
      <c r="BK294" s="241" t="str">
        <f t="shared" si="105"/>
        <v/>
      </c>
      <c r="BL294" s="241" t="str">
        <f t="shared" si="106"/>
        <v/>
      </c>
      <c r="BM294" s="241" t="str">
        <f t="shared" si="107"/>
        <v/>
      </c>
    </row>
    <row r="295" spans="1:65" ht="16.5" x14ac:dyDescent="0.45">
      <c r="A295" s="255" t="str">
        <f>+IF(D295="","",MAX(A$1:A294)+1)</f>
        <v/>
      </c>
      <c r="B295" s="242" t="str">
        <f>IF(Affected_Source!C317="","",Affected_Source!C317)</f>
        <v/>
      </c>
      <c r="C295" s="245" t="str">
        <f t="shared" si="87"/>
        <v/>
      </c>
      <c r="D295" s="245" t="str">
        <f>IF(COUNTIF(B$2:B295,B295)=1,B295,"")</f>
        <v/>
      </c>
      <c r="E295" s="162" t="str">
        <f>IF(Affected_Source!D317="","",Affected_Source!D317)</f>
        <v/>
      </c>
      <c r="F295" s="162"/>
      <c r="G295" s="162"/>
      <c r="H295" s="162"/>
      <c r="I295" s="162"/>
      <c r="J295" s="162"/>
      <c r="K295" s="162"/>
      <c r="L295" s="162"/>
      <c r="M295" s="162"/>
      <c r="N295" s="162"/>
      <c r="O295" s="162"/>
      <c r="P295" s="162"/>
      <c r="Q295" s="162"/>
      <c r="R295" s="269"/>
      <c r="S295" s="162"/>
      <c r="T295" s="255" t="str">
        <f>+IF(Y295="","",MAX(T$1:T294)+1)</f>
        <v/>
      </c>
      <c r="U295" s="241" t="str">
        <f>IF(Affected_Source!B317="","",Affected_Source!B317)</f>
        <v/>
      </c>
      <c r="V295" s="241" t="str">
        <f>IF(Affected_Source!D317="","",Affected_Source!D317)</f>
        <v/>
      </c>
      <c r="W295" s="241" t="str">
        <f>IF(Affected_Source!E317="","",Affected_Source!E317)</f>
        <v/>
      </c>
      <c r="X295" s="241" t="str">
        <f t="shared" si="88"/>
        <v/>
      </c>
      <c r="Y295" s="244" t="str">
        <f>IF(COUNTIF(X$2:X295,X295)=1,X295,"")</f>
        <v/>
      </c>
      <c r="Z295" s="241" t="str">
        <f t="shared" si="97"/>
        <v xml:space="preserve"> </v>
      </c>
      <c r="AA295" s="255" t="str">
        <f t="shared" si="89"/>
        <v/>
      </c>
      <c r="AB295" s="255" t="str">
        <f t="shared" si="90"/>
        <v/>
      </c>
      <c r="AC295" s="241" t="str">
        <f t="shared" si="98"/>
        <v/>
      </c>
      <c r="AD295" s="248"/>
      <c r="AE295" s="257" t="str">
        <f>+IF(AJ295="","",MAX(AE$1:AE294)+1)</f>
        <v/>
      </c>
      <c r="AF295" s="257" t="str">
        <f>IF(CMS_Inoperative_OoC!B317="","",CMS_Inoperative_OoC!B317)</f>
        <v/>
      </c>
      <c r="AG295" s="257" t="str">
        <f>IF(CMS_Inoperative_OoC!C317="","",CMS_Inoperative_OoC!C317)</f>
        <v/>
      </c>
      <c r="AH295" s="257" t="str">
        <f>IF(CMS_Inoperative_OoC!D317="","",CMS_Inoperative_OoC!D317)</f>
        <v/>
      </c>
      <c r="AI295" s="257" t="str">
        <f t="shared" si="99"/>
        <v/>
      </c>
      <c r="AJ295" s="258" t="str">
        <f>IF(COUNTIF(AI$2:AI295,AI295)=1,AI295,"")</f>
        <v/>
      </c>
      <c r="AK295" s="257" t="str">
        <f t="shared" si="91"/>
        <v/>
      </c>
      <c r="AL295" s="257" t="str">
        <f t="shared" si="92"/>
        <v/>
      </c>
      <c r="AM295" s="257" t="str">
        <f t="shared" si="93"/>
        <v/>
      </c>
      <c r="AN295" s="251" t="str">
        <f t="shared" si="100"/>
        <v/>
      </c>
      <c r="AO295" s="162"/>
      <c r="AP295" s="162"/>
      <c r="AQ295" s="162"/>
      <c r="AR295" s="257" t="str">
        <f>+IF(AW295="","",MAX(AR$1:AR294)+1)</f>
        <v/>
      </c>
      <c r="AS295" s="257" t="str">
        <f>IF(Limit_Deviation_Detail!B317="","",Limit_Deviation_Detail!B317)</f>
        <v/>
      </c>
      <c r="AT295" s="257" t="str">
        <f>IF(Limit_Deviation_Detail!C317="","",Limit_Deviation_Detail!C317)</f>
        <v/>
      </c>
      <c r="AU295" s="252" t="str">
        <f>IF(Limit_Deviation_Detail!F317="","",Limit_Deviation_Detail!F317)</f>
        <v/>
      </c>
      <c r="AV295" s="257" t="str">
        <f t="shared" si="101"/>
        <v/>
      </c>
      <c r="AW295" s="258" t="str">
        <f>IF(COUNTIF(AV$2:AV295,AV295)=1,AV295,"")</f>
        <v/>
      </c>
      <c r="AX295" s="257" t="str">
        <f t="shared" si="94"/>
        <v/>
      </c>
      <c r="AY295" s="257" t="str">
        <f t="shared" si="95"/>
        <v/>
      </c>
      <c r="AZ295" s="257" t="str">
        <f t="shared" si="96"/>
        <v/>
      </c>
      <c r="BA295" s="254" t="str">
        <f t="shared" si="102"/>
        <v/>
      </c>
      <c r="BB295" s="162"/>
      <c r="BC295" s="255" t="str">
        <f>+IF(BI295="","",MAX(BC$1:BC294)+1)</f>
        <v/>
      </c>
      <c r="BD295" s="241" t="str">
        <f>IF(CMS_Identification!B317="","",CMS_Identification!B317)</f>
        <v/>
      </c>
      <c r="BE295" s="241" t="str">
        <f>IF(CMS_Identification!C317="","",CMS_Identification!C317)</f>
        <v/>
      </c>
      <c r="BF295" s="241" t="str">
        <f>IF(CMS_Identification!E317="","",CMS_Identification!E317)</f>
        <v/>
      </c>
      <c r="BG295" s="241" t="str">
        <f>IF(Affected_Source!AL317="","",Affected_Source!AL317)</f>
        <v/>
      </c>
      <c r="BH295" s="241" t="str">
        <f t="shared" si="103"/>
        <v/>
      </c>
      <c r="BI295" s="244" t="str">
        <f>IF(COUNTIF(BH$2:BH295,BH295)=1,BH295,"")</f>
        <v/>
      </c>
      <c r="BJ295" s="241" t="str">
        <f t="shared" si="104"/>
        <v xml:space="preserve">  </v>
      </c>
      <c r="BK295" s="241" t="str">
        <f t="shared" si="105"/>
        <v/>
      </c>
      <c r="BL295" s="241" t="str">
        <f t="shared" si="106"/>
        <v/>
      </c>
      <c r="BM295" s="241" t="str">
        <f t="shared" si="107"/>
        <v/>
      </c>
    </row>
    <row r="296" spans="1:65" ht="16.5" x14ac:dyDescent="0.45">
      <c r="A296" s="259" t="str">
        <f>+IF(D296="","",MAX(A$1:A295)+1)</f>
        <v/>
      </c>
      <c r="B296" s="242" t="str">
        <f>IF(Affected_Source!C318="","",Affected_Source!C318)</f>
        <v/>
      </c>
      <c r="C296" s="260" t="str">
        <f t="shared" si="87"/>
        <v/>
      </c>
      <c r="D296" s="260" t="str">
        <f>IF(COUNTIF(B$2:B296,B296)=1,B296,"")</f>
        <v/>
      </c>
      <c r="E296" s="162" t="str">
        <f>IF(Affected_Source!D318="","",Affected_Source!D318)</f>
        <v/>
      </c>
      <c r="F296" s="162"/>
      <c r="G296" s="162"/>
      <c r="H296" s="162"/>
      <c r="I296" s="162"/>
      <c r="J296" s="162"/>
      <c r="K296" s="162"/>
      <c r="L296" s="162"/>
      <c r="M296" s="162"/>
      <c r="N296" s="162"/>
      <c r="O296" s="162"/>
      <c r="P296" s="162"/>
      <c r="Q296" s="162"/>
      <c r="R296" s="269"/>
      <c r="S296" s="162"/>
      <c r="T296" s="259" t="str">
        <f>+IF(Y296="","",MAX(T$1:T295)+1)</f>
        <v/>
      </c>
      <c r="U296" s="241" t="str">
        <f>IF(Affected_Source!B318="","",Affected_Source!B318)</f>
        <v/>
      </c>
      <c r="V296" s="241" t="str">
        <f>IF(Affected_Source!D318="","",Affected_Source!D318)</f>
        <v/>
      </c>
      <c r="W296" s="241" t="str">
        <f>IF(Affected_Source!E318="","",Affected_Source!E318)</f>
        <v/>
      </c>
      <c r="X296" s="241" t="str">
        <f t="shared" si="88"/>
        <v/>
      </c>
      <c r="Y296" s="244" t="str">
        <f>IF(COUNTIF(X$2:X296,X296)=1,X296,"")</f>
        <v/>
      </c>
      <c r="Z296" s="241" t="str">
        <f t="shared" si="97"/>
        <v xml:space="preserve"> </v>
      </c>
      <c r="AA296" s="259" t="str">
        <f t="shared" si="89"/>
        <v/>
      </c>
      <c r="AB296" s="259" t="str">
        <f t="shared" si="90"/>
        <v/>
      </c>
      <c r="AC296" s="241" t="str">
        <f t="shared" si="98"/>
        <v/>
      </c>
      <c r="AD296" s="248"/>
      <c r="AE296" s="261" t="str">
        <f>+IF(AJ296="","",MAX(AE$1:AE295)+1)</f>
        <v/>
      </c>
      <c r="AF296" s="261" t="str">
        <f>IF(CMS_Inoperative_OoC!B318="","",CMS_Inoperative_OoC!B318)</f>
        <v/>
      </c>
      <c r="AG296" s="261" t="str">
        <f>IF(CMS_Inoperative_OoC!C318="","",CMS_Inoperative_OoC!C318)</f>
        <v/>
      </c>
      <c r="AH296" s="261" t="str">
        <f>IF(CMS_Inoperative_OoC!D318="","",CMS_Inoperative_OoC!D318)</f>
        <v/>
      </c>
      <c r="AI296" s="261" t="str">
        <f t="shared" si="99"/>
        <v/>
      </c>
      <c r="AJ296" s="262" t="str">
        <f>IF(COUNTIF(AI$2:AI296,AI296)=1,AI296,"")</f>
        <v/>
      </c>
      <c r="AK296" s="261" t="str">
        <f t="shared" si="91"/>
        <v/>
      </c>
      <c r="AL296" s="261" t="str">
        <f t="shared" si="92"/>
        <v/>
      </c>
      <c r="AM296" s="261" t="str">
        <f t="shared" si="93"/>
        <v/>
      </c>
      <c r="AN296" s="251" t="str">
        <f t="shared" si="100"/>
        <v/>
      </c>
      <c r="AO296" s="162"/>
      <c r="AP296" s="162"/>
      <c r="AQ296" s="162"/>
      <c r="AR296" s="263" t="str">
        <f>+IF(AW296="","",MAX(AR$1:AR295)+1)</f>
        <v/>
      </c>
      <c r="AS296" s="263" t="str">
        <f>IF(Limit_Deviation_Detail!B318="","",Limit_Deviation_Detail!B318)</f>
        <v/>
      </c>
      <c r="AT296" s="263" t="str">
        <f>IF(Limit_Deviation_Detail!C318="","",Limit_Deviation_Detail!C318)</f>
        <v/>
      </c>
      <c r="AU296" s="252" t="str">
        <f>IF(Limit_Deviation_Detail!F318="","",Limit_Deviation_Detail!F318)</f>
        <v/>
      </c>
      <c r="AV296" s="263" t="str">
        <f t="shared" si="101"/>
        <v/>
      </c>
      <c r="AW296" s="264" t="str">
        <f>IF(COUNTIF(AV$2:AV296,AV296)=1,AV296,"")</f>
        <v/>
      </c>
      <c r="AX296" s="263" t="str">
        <f t="shared" si="94"/>
        <v/>
      </c>
      <c r="AY296" s="263" t="str">
        <f t="shared" si="95"/>
        <v/>
      </c>
      <c r="AZ296" s="263" t="str">
        <f t="shared" si="96"/>
        <v/>
      </c>
      <c r="BA296" s="254" t="str">
        <f t="shared" si="102"/>
        <v/>
      </c>
      <c r="BB296" s="162"/>
      <c r="BC296" s="259" t="str">
        <f>+IF(BI296="","",MAX(BC$1:BC295)+1)</f>
        <v/>
      </c>
      <c r="BD296" s="241" t="str">
        <f>IF(CMS_Identification!B318="","",CMS_Identification!B318)</f>
        <v/>
      </c>
      <c r="BE296" s="241" t="str">
        <f>IF(CMS_Identification!C318="","",CMS_Identification!C318)</f>
        <v/>
      </c>
      <c r="BF296" s="241" t="str">
        <f>IF(CMS_Identification!E318="","",CMS_Identification!E318)</f>
        <v/>
      </c>
      <c r="BG296" s="241" t="str">
        <f>IF(Affected_Source!AL318="","",Affected_Source!AL318)</f>
        <v/>
      </c>
      <c r="BH296" s="241" t="str">
        <f t="shared" si="103"/>
        <v/>
      </c>
      <c r="BI296" s="244" t="str">
        <f>IF(COUNTIF(BH$2:BH296,BH296)=1,BH296,"")</f>
        <v/>
      </c>
      <c r="BJ296" s="241" t="str">
        <f t="shared" si="104"/>
        <v xml:space="preserve">  </v>
      </c>
      <c r="BK296" s="241" t="str">
        <f t="shared" si="105"/>
        <v/>
      </c>
      <c r="BL296" s="241" t="str">
        <f t="shared" si="106"/>
        <v/>
      </c>
      <c r="BM296" s="241" t="str">
        <f t="shared" si="107"/>
        <v/>
      </c>
    </row>
    <row r="297" spans="1:65" ht="16.5" x14ac:dyDescent="0.45">
      <c r="A297" s="255" t="str">
        <f>+IF(D297="","",MAX(A$1:A296)+1)</f>
        <v/>
      </c>
      <c r="B297" s="242" t="str">
        <f>IF(Affected_Source!C319="","",Affected_Source!C319)</f>
        <v/>
      </c>
      <c r="C297" s="245" t="str">
        <f t="shared" si="87"/>
        <v/>
      </c>
      <c r="D297" s="245" t="str">
        <f>IF(COUNTIF(B$2:B297,B297)=1,B297,"")</f>
        <v/>
      </c>
      <c r="E297" s="162" t="str">
        <f>IF(Affected_Source!D319="","",Affected_Source!D319)</f>
        <v/>
      </c>
      <c r="F297" s="162"/>
      <c r="G297" s="162"/>
      <c r="H297" s="162"/>
      <c r="I297" s="162"/>
      <c r="J297" s="162"/>
      <c r="K297" s="162"/>
      <c r="L297" s="162"/>
      <c r="M297" s="162"/>
      <c r="N297" s="162"/>
      <c r="O297" s="162"/>
      <c r="P297" s="162"/>
      <c r="Q297" s="162"/>
      <c r="R297" s="269"/>
      <c r="S297" s="162"/>
      <c r="T297" s="255" t="str">
        <f>+IF(Y297="","",MAX(T$1:T296)+1)</f>
        <v/>
      </c>
      <c r="U297" s="241" t="str">
        <f>IF(Affected_Source!B319="","",Affected_Source!B319)</f>
        <v/>
      </c>
      <c r="V297" s="241" t="str">
        <f>IF(Affected_Source!D319="","",Affected_Source!D319)</f>
        <v/>
      </c>
      <c r="W297" s="241" t="str">
        <f>IF(Affected_Source!E319="","",Affected_Source!E319)</f>
        <v/>
      </c>
      <c r="X297" s="241" t="str">
        <f t="shared" si="88"/>
        <v/>
      </c>
      <c r="Y297" s="244" t="str">
        <f>IF(COUNTIF(X$2:X297,X297)=1,X297,"")</f>
        <v/>
      </c>
      <c r="Z297" s="241" t="str">
        <f t="shared" si="97"/>
        <v xml:space="preserve"> </v>
      </c>
      <c r="AA297" s="255" t="str">
        <f t="shared" si="89"/>
        <v/>
      </c>
      <c r="AB297" s="255" t="str">
        <f t="shared" si="90"/>
        <v/>
      </c>
      <c r="AC297" s="241" t="str">
        <f t="shared" si="98"/>
        <v/>
      </c>
      <c r="AD297" s="248"/>
      <c r="AE297" s="257" t="str">
        <f>+IF(AJ297="","",MAX(AE$1:AE296)+1)</f>
        <v/>
      </c>
      <c r="AF297" s="257" t="str">
        <f>IF(CMS_Inoperative_OoC!B319="","",CMS_Inoperative_OoC!B319)</f>
        <v/>
      </c>
      <c r="AG297" s="257" t="str">
        <f>IF(CMS_Inoperative_OoC!C319="","",CMS_Inoperative_OoC!C319)</f>
        <v/>
      </c>
      <c r="AH297" s="257" t="str">
        <f>IF(CMS_Inoperative_OoC!D319="","",CMS_Inoperative_OoC!D319)</f>
        <v/>
      </c>
      <c r="AI297" s="257" t="str">
        <f t="shared" si="99"/>
        <v/>
      </c>
      <c r="AJ297" s="258" t="str">
        <f>IF(COUNTIF(AI$2:AI297,AI297)=1,AI297,"")</f>
        <v/>
      </c>
      <c r="AK297" s="257" t="str">
        <f t="shared" si="91"/>
        <v/>
      </c>
      <c r="AL297" s="257" t="str">
        <f t="shared" si="92"/>
        <v/>
      </c>
      <c r="AM297" s="257" t="str">
        <f t="shared" si="93"/>
        <v/>
      </c>
      <c r="AN297" s="251" t="str">
        <f t="shared" si="100"/>
        <v/>
      </c>
      <c r="AO297" s="162"/>
      <c r="AP297" s="162"/>
      <c r="AQ297" s="162"/>
      <c r="AR297" s="257" t="str">
        <f>+IF(AW297="","",MAX(AR$1:AR296)+1)</f>
        <v/>
      </c>
      <c r="AS297" s="257" t="str">
        <f>IF(Limit_Deviation_Detail!B319="","",Limit_Deviation_Detail!B319)</f>
        <v/>
      </c>
      <c r="AT297" s="257" t="str">
        <f>IF(Limit_Deviation_Detail!C319="","",Limit_Deviation_Detail!C319)</f>
        <v/>
      </c>
      <c r="AU297" s="252" t="str">
        <f>IF(Limit_Deviation_Detail!F319="","",Limit_Deviation_Detail!F319)</f>
        <v/>
      </c>
      <c r="AV297" s="257" t="str">
        <f t="shared" si="101"/>
        <v/>
      </c>
      <c r="AW297" s="258" t="str">
        <f>IF(COUNTIF(AV$2:AV297,AV297)=1,AV297,"")</f>
        <v/>
      </c>
      <c r="AX297" s="257" t="str">
        <f t="shared" si="94"/>
        <v/>
      </c>
      <c r="AY297" s="257" t="str">
        <f t="shared" si="95"/>
        <v/>
      </c>
      <c r="AZ297" s="257" t="str">
        <f t="shared" si="96"/>
        <v/>
      </c>
      <c r="BA297" s="254" t="str">
        <f t="shared" si="102"/>
        <v/>
      </c>
      <c r="BB297" s="162"/>
      <c r="BC297" s="255" t="str">
        <f>+IF(BI297="","",MAX(BC$1:BC296)+1)</f>
        <v/>
      </c>
      <c r="BD297" s="241" t="str">
        <f>IF(CMS_Identification!B319="","",CMS_Identification!B319)</f>
        <v/>
      </c>
      <c r="BE297" s="241" t="str">
        <f>IF(CMS_Identification!C319="","",CMS_Identification!C319)</f>
        <v/>
      </c>
      <c r="BF297" s="241" t="str">
        <f>IF(CMS_Identification!E319="","",CMS_Identification!E319)</f>
        <v/>
      </c>
      <c r="BG297" s="241" t="str">
        <f>IF(Affected_Source!AL319="","",Affected_Source!AL319)</f>
        <v/>
      </c>
      <c r="BH297" s="241" t="str">
        <f t="shared" si="103"/>
        <v/>
      </c>
      <c r="BI297" s="244" t="str">
        <f>IF(COUNTIF(BH$2:BH297,BH297)=1,BH297,"")</f>
        <v/>
      </c>
      <c r="BJ297" s="241" t="str">
        <f t="shared" si="104"/>
        <v xml:space="preserve">  </v>
      </c>
      <c r="BK297" s="241" t="str">
        <f t="shared" si="105"/>
        <v/>
      </c>
      <c r="BL297" s="241" t="str">
        <f t="shared" si="106"/>
        <v/>
      </c>
      <c r="BM297" s="241" t="str">
        <f t="shared" si="107"/>
        <v/>
      </c>
    </row>
    <row r="298" spans="1:65" ht="16.5" x14ac:dyDescent="0.45">
      <c r="A298" s="259" t="str">
        <f>+IF(D298="","",MAX(A$1:A297)+1)</f>
        <v/>
      </c>
      <c r="B298" s="242" t="str">
        <f>IF(Affected_Source!C320="","",Affected_Source!C320)</f>
        <v/>
      </c>
      <c r="C298" s="260" t="str">
        <f t="shared" si="87"/>
        <v/>
      </c>
      <c r="D298" s="260" t="str">
        <f>IF(COUNTIF(B$2:B298,B298)=1,B298,"")</f>
        <v/>
      </c>
      <c r="E298" s="162" t="str">
        <f>IF(Affected_Source!D320="","",Affected_Source!D320)</f>
        <v/>
      </c>
      <c r="F298" s="162"/>
      <c r="G298" s="162"/>
      <c r="H298" s="162"/>
      <c r="I298" s="162"/>
      <c r="J298" s="162"/>
      <c r="K298" s="162"/>
      <c r="L298" s="162"/>
      <c r="M298" s="162"/>
      <c r="N298" s="162"/>
      <c r="O298" s="162"/>
      <c r="P298" s="162"/>
      <c r="Q298" s="162"/>
      <c r="R298" s="269"/>
      <c r="S298" s="162"/>
      <c r="T298" s="259" t="str">
        <f>+IF(Y298="","",MAX(T$1:T297)+1)</f>
        <v/>
      </c>
      <c r="U298" s="241" t="str">
        <f>IF(Affected_Source!B320="","",Affected_Source!B320)</f>
        <v/>
      </c>
      <c r="V298" s="241" t="str">
        <f>IF(Affected_Source!D320="","",Affected_Source!D320)</f>
        <v/>
      </c>
      <c r="W298" s="241" t="str">
        <f>IF(Affected_Source!E320="","",Affected_Source!E320)</f>
        <v/>
      </c>
      <c r="X298" s="241" t="str">
        <f t="shared" si="88"/>
        <v/>
      </c>
      <c r="Y298" s="244" t="str">
        <f>IF(COUNTIF(X$2:X298,X298)=1,X298,"")</f>
        <v/>
      </c>
      <c r="Z298" s="241" t="str">
        <f t="shared" si="97"/>
        <v xml:space="preserve"> </v>
      </c>
      <c r="AA298" s="259" t="str">
        <f t="shared" si="89"/>
        <v/>
      </c>
      <c r="AB298" s="259" t="str">
        <f t="shared" si="90"/>
        <v/>
      </c>
      <c r="AC298" s="241" t="str">
        <f t="shared" si="98"/>
        <v/>
      </c>
      <c r="AD298" s="248"/>
      <c r="AE298" s="261" t="str">
        <f>+IF(AJ298="","",MAX(AE$1:AE297)+1)</f>
        <v/>
      </c>
      <c r="AF298" s="261" t="str">
        <f>IF(CMS_Inoperative_OoC!B320="","",CMS_Inoperative_OoC!B320)</f>
        <v/>
      </c>
      <c r="AG298" s="261" t="str">
        <f>IF(CMS_Inoperative_OoC!C320="","",CMS_Inoperative_OoC!C320)</f>
        <v/>
      </c>
      <c r="AH298" s="261" t="str">
        <f>IF(CMS_Inoperative_OoC!D320="","",CMS_Inoperative_OoC!D320)</f>
        <v/>
      </c>
      <c r="AI298" s="261" t="str">
        <f t="shared" si="99"/>
        <v/>
      </c>
      <c r="AJ298" s="262" t="str">
        <f>IF(COUNTIF(AI$2:AI298,AI298)=1,AI298,"")</f>
        <v/>
      </c>
      <c r="AK298" s="261" t="str">
        <f t="shared" si="91"/>
        <v/>
      </c>
      <c r="AL298" s="261" t="str">
        <f t="shared" si="92"/>
        <v/>
      </c>
      <c r="AM298" s="261" t="str">
        <f t="shared" si="93"/>
        <v/>
      </c>
      <c r="AN298" s="251" t="str">
        <f t="shared" si="100"/>
        <v/>
      </c>
      <c r="AO298" s="162"/>
      <c r="AP298" s="162"/>
      <c r="AQ298" s="162"/>
      <c r="AR298" s="263" t="str">
        <f>+IF(AW298="","",MAX(AR$1:AR297)+1)</f>
        <v/>
      </c>
      <c r="AS298" s="263" t="str">
        <f>IF(Limit_Deviation_Detail!B320="","",Limit_Deviation_Detail!B320)</f>
        <v/>
      </c>
      <c r="AT298" s="263" t="str">
        <f>IF(Limit_Deviation_Detail!C320="","",Limit_Deviation_Detail!C320)</f>
        <v/>
      </c>
      <c r="AU298" s="252" t="str">
        <f>IF(Limit_Deviation_Detail!F320="","",Limit_Deviation_Detail!F320)</f>
        <v/>
      </c>
      <c r="AV298" s="263" t="str">
        <f t="shared" si="101"/>
        <v/>
      </c>
      <c r="AW298" s="264" t="str">
        <f>IF(COUNTIF(AV$2:AV298,AV298)=1,AV298,"")</f>
        <v/>
      </c>
      <c r="AX298" s="263" t="str">
        <f t="shared" si="94"/>
        <v/>
      </c>
      <c r="AY298" s="263" t="str">
        <f t="shared" si="95"/>
        <v/>
      </c>
      <c r="AZ298" s="263" t="str">
        <f t="shared" si="96"/>
        <v/>
      </c>
      <c r="BA298" s="254" t="str">
        <f t="shared" si="102"/>
        <v/>
      </c>
      <c r="BB298" s="162"/>
      <c r="BC298" s="259" t="str">
        <f>+IF(BI298="","",MAX(BC$1:BC297)+1)</f>
        <v/>
      </c>
      <c r="BD298" s="241" t="str">
        <f>IF(CMS_Identification!B320="","",CMS_Identification!B320)</f>
        <v/>
      </c>
      <c r="BE298" s="241" t="str">
        <f>IF(CMS_Identification!C320="","",CMS_Identification!C320)</f>
        <v/>
      </c>
      <c r="BF298" s="241" t="str">
        <f>IF(CMS_Identification!E320="","",CMS_Identification!E320)</f>
        <v/>
      </c>
      <c r="BG298" s="241" t="str">
        <f>IF(Affected_Source!AL320="","",Affected_Source!AL320)</f>
        <v/>
      </c>
      <c r="BH298" s="241" t="str">
        <f t="shared" si="103"/>
        <v/>
      </c>
      <c r="BI298" s="244" t="str">
        <f>IF(COUNTIF(BH$2:BH298,BH298)=1,BH298,"")</f>
        <v/>
      </c>
      <c r="BJ298" s="241" t="str">
        <f t="shared" si="104"/>
        <v xml:space="preserve">  </v>
      </c>
      <c r="BK298" s="241" t="str">
        <f t="shared" si="105"/>
        <v/>
      </c>
      <c r="BL298" s="241" t="str">
        <f t="shared" si="106"/>
        <v/>
      </c>
      <c r="BM298" s="241" t="str">
        <f t="shared" si="107"/>
        <v/>
      </c>
    </row>
    <row r="299" spans="1:65" ht="16.5" x14ac:dyDescent="0.45">
      <c r="A299" s="255" t="str">
        <f>+IF(D299="","",MAX(A$1:A298)+1)</f>
        <v/>
      </c>
      <c r="B299" s="242" t="str">
        <f>IF(Affected_Source!C321="","",Affected_Source!C321)</f>
        <v/>
      </c>
      <c r="C299" s="245" t="str">
        <f t="shared" si="87"/>
        <v/>
      </c>
      <c r="D299" s="245" t="str">
        <f>IF(COUNTIF(B$2:B299,B299)=1,B299,"")</f>
        <v/>
      </c>
      <c r="E299" s="162" t="str">
        <f>IF(Affected_Source!D321="","",Affected_Source!D321)</f>
        <v/>
      </c>
      <c r="F299" s="162"/>
      <c r="G299" s="162"/>
      <c r="H299" s="162"/>
      <c r="I299" s="162"/>
      <c r="J299" s="162"/>
      <c r="K299" s="162"/>
      <c r="L299" s="162"/>
      <c r="M299" s="162"/>
      <c r="N299" s="162"/>
      <c r="O299" s="162"/>
      <c r="P299" s="162"/>
      <c r="Q299" s="162"/>
      <c r="R299" s="269"/>
      <c r="S299" s="162"/>
      <c r="T299" s="255" t="str">
        <f>+IF(Y299="","",MAX(T$1:T298)+1)</f>
        <v/>
      </c>
      <c r="U299" s="241" t="str">
        <f>IF(Affected_Source!B321="","",Affected_Source!B321)</f>
        <v/>
      </c>
      <c r="V299" s="241" t="str">
        <f>IF(Affected_Source!D321="","",Affected_Source!D321)</f>
        <v/>
      </c>
      <c r="W299" s="241" t="str">
        <f>IF(Affected_Source!E321="","",Affected_Source!E321)</f>
        <v/>
      </c>
      <c r="X299" s="241" t="str">
        <f t="shared" si="88"/>
        <v/>
      </c>
      <c r="Y299" s="244" t="str">
        <f>IF(COUNTIF(X$2:X299,X299)=1,X299,"")</f>
        <v/>
      </c>
      <c r="Z299" s="241" t="str">
        <f t="shared" si="97"/>
        <v xml:space="preserve"> </v>
      </c>
      <c r="AA299" s="255" t="str">
        <f t="shared" si="89"/>
        <v/>
      </c>
      <c r="AB299" s="255" t="str">
        <f t="shared" si="90"/>
        <v/>
      </c>
      <c r="AC299" s="241" t="str">
        <f t="shared" si="98"/>
        <v/>
      </c>
      <c r="AD299" s="248"/>
      <c r="AE299" s="257" t="str">
        <f>+IF(AJ299="","",MAX(AE$1:AE298)+1)</f>
        <v/>
      </c>
      <c r="AF299" s="257" t="str">
        <f>IF(CMS_Inoperative_OoC!B321="","",CMS_Inoperative_OoC!B321)</f>
        <v/>
      </c>
      <c r="AG299" s="257" t="str">
        <f>IF(CMS_Inoperative_OoC!C321="","",CMS_Inoperative_OoC!C321)</f>
        <v/>
      </c>
      <c r="AH299" s="257" t="str">
        <f>IF(CMS_Inoperative_OoC!D321="","",CMS_Inoperative_OoC!D321)</f>
        <v/>
      </c>
      <c r="AI299" s="257" t="str">
        <f t="shared" si="99"/>
        <v/>
      </c>
      <c r="AJ299" s="258" t="str">
        <f>IF(COUNTIF(AI$2:AI299,AI299)=1,AI299,"")</f>
        <v/>
      </c>
      <c r="AK299" s="257" t="str">
        <f t="shared" si="91"/>
        <v/>
      </c>
      <c r="AL299" s="257" t="str">
        <f t="shared" si="92"/>
        <v/>
      </c>
      <c r="AM299" s="257" t="str">
        <f t="shared" si="93"/>
        <v/>
      </c>
      <c r="AN299" s="251" t="str">
        <f t="shared" si="100"/>
        <v/>
      </c>
      <c r="AO299" s="162"/>
      <c r="AP299" s="162"/>
      <c r="AQ299" s="162"/>
      <c r="AR299" s="257" t="str">
        <f>+IF(AW299="","",MAX(AR$1:AR298)+1)</f>
        <v/>
      </c>
      <c r="AS299" s="257" t="str">
        <f>IF(Limit_Deviation_Detail!B321="","",Limit_Deviation_Detail!B321)</f>
        <v/>
      </c>
      <c r="AT299" s="257" t="str">
        <f>IF(Limit_Deviation_Detail!C321="","",Limit_Deviation_Detail!C321)</f>
        <v/>
      </c>
      <c r="AU299" s="252" t="str">
        <f>IF(Limit_Deviation_Detail!F321="","",Limit_Deviation_Detail!F321)</f>
        <v/>
      </c>
      <c r="AV299" s="257" t="str">
        <f t="shared" si="101"/>
        <v/>
      </c>
      <c r="AW299" s="258" t="str">
        <f>IF(COUNTIF(AV$2:AV299,AV299)=1,AV299,"")</f>
        <v/>
      </c>
      <c r="AX299" s="257" t="str">
        <f t="shared" si="94"/>
        <v/>
      </c>
      <c r="AY299" s="257" t="str">
        <f t="shared" si="95"/>
        <v/>
      </c>
      <c r="AZ299" s="257" t="str">
        <f t="shared" si="96"/>
        <v/>
      </c>
      <c r="BA299" s="254" t="str">
        <f t="shared" si="102"/>
        <v/>
      </c>
      <c r="BB299" s="162"/>
      <c r="BC299" s="255" t="str">
        <f>+IF(BI299="","",MAX(BC$1:BC298)+1)</f>
        <v/>
      </c>
      <c r="BD299" s="241" t="str">
        <f>IF(CMS_Identification!B321="","",CMS_Identification!B321)</f>
        <v/>
      </c>
      <c r="BE299" s="241" t="str">
        <f>IF(CMS_Identification!C321="","",CMS_Identification!C321)</f>
        <v/>
      </c>
      <c r="BF299" s="241" t="str">
        <f>IF(CMS_Identification!E321="","",CMS_Identification!E321)</f>
        <v/>
      </c>
      <c r="BG299" s="241" t="str">
        <f>IF(Affected_Source!AL321="","",Affected_Source!AL321)</f>
        <v/>
      </c>
      <c r="BH299" s="241" t="str">
        <f t="shared" si="103"/>
        <v/>
      </c>
      <c r="BI299" s="244" t="str">
        <f>IF(COUNTIF(BH$2:BH299,BH299)=1,BH299,"")</f>
        <v/>
      </c>
      <c r="BJ299" s="241" t="str">
        <f t="shared" si="104"/>
        <v xml:space="preserve">  </v>
      </c>
      <c r="BK299" s="241" t="str">
        <f t="shared" si="105"/>
        <v/>
      </c>
      <c r="BL299" s="241" t="str">
        <f t="shared" si="106"/>
        <v/>
      </c>
      <c r="BM299" s="241" t="str">
        <f t="shared" si="107"/>
        <v/>
      </c>
    </row>
    <row r="300" spans="1:65" ht="16.5" x14ac:dyDescent="0.45">
      <c r="A300" s="259" t="str">
        <f>+IF(D300="","",MAX(A$1:A299)+1)</f>
        <v/>
      </c>
      <c r="B300" s="242" t="str">
        <f>IF(Affected_Source!C322="","",Affected_Source!C322)</f>
        <v/>
      </c>
      <c r="C300" s="260" t="str">
        <f t="shared" si="87"/>
        <v/>
      </c>
      <c r="D300" s="260" t="str">
        <f>IF(COUNTIF(B$2:B300,B300)=1,B300,"")</f>
        <v/>
      </c>
      <c r="E300" s="162" t="str">
        <f>IF(Affected_Source!D322="","",Affected_Source!D322)</f>
        <v/>
      </c>
      <c r="F300" s="162"/>
      <c r="G300" s="162"/>
      <c r="H300" s="162"/>
      <c r="I300" s="162"/>
      <c r="J300" s="162"/>
      <c r="K300" s="162"/>
      <c r="L300" s="162"/>
      <c r="M300" s="162"/>
      <c r="N300" s="162"/>
      <c r="O300" s="162"/>
      <c r="P300" s="162"/>
      <c r="Q300" s="162"/>
      <c r="R300" s="269"/>
      <c r="S300" s="162"/>
      <c r="T300" s="259" t="str">
        <f>+IF(Y300="","",MAX(T$1:T299)+1)</f>
        <v/>
      </c>
      <c r="U300" s="241" t="str">
        <f>IF(Affected_Source!B322="","",Affected_Source!B322)</f>
        <v/>
      </c>
      <c r="V300" s="241" t="str">
        <f>IF(Affected_Source!D322="","",Affected_Source!D322)</f>
        <v/>
      </c>
      <c r="W300" s="241" t="str">
        <f>IF(Affected_Source!E322="","",Affected_Source!E322)</f>
        <v/>
      </c>
      <c r="X300" s="241" t="str">
        <f t="shared" si="88"/>
        <v/>
      </c>
      <c r="Y300" s="244" t="str">
        <f>IF(COUNTIF(X$2:X300,X300)=1,X300,"")</f>
        <v/>
      </c>
      <c r="Z300" s="241" t="str">
        <f t="shared" si="97"/>
        <v xml:space="preserve"> </v>
      </c>
      <c r="AA300" s="259" t="str">
        <f t="shared" si="89"/>
        <v/>
      </c>
      <c r="AB300" s="259" t="str">
        <f t="shared" si="90"/>
        <v/>
      </c>
      <c r="AC300" s="241" t="str">
        <f t="shared" si="98"/>
        <v/>
      </c>
      <c r="AD300" s="248"/>
      <c r="AE300" s="261" t="str">
        <f>+IF(AJ300="","",MAX(AE$1:AE299)+1)</f>
        <v/>
      </c>
      <c r="AF300" s="261" t="str">
        <f>IF(CMS_Inoperative_OoC!B322="","",CMS_Inoperative_OoC!B322)</f>
        <v/>
      </c>
      <c r="AG300" s="261" t="str">
        <f>IF(CMS_Inoperative_OoC!C322="","",CMS_Inoperative_OoC!C322)</f>
        <v/>
      </c>
      <c r="AH300" s="261" t="str">
        <f>IF(CMS_Inoperative_OoC!D322="","",CMS_Inoperative_OoC!D322)</f>
        <v/>
      </c>
      <c r="AI300" s="261" t="str">
        <f t="shared" si="99"/>
        <v/>
      </c>
      <c r="AJ300" s="262" t="str">
        <f>IF(COUNTIF(AI$2:AI300,AI300)=1,AI300,"")</f>
        <v/>
      </c>
      <c r="AK300" s="261" t="str">
        <f t="shared" si="91"/>
        <v/>
      </c>
      <c r="AL300" s="261" t="str">
        <f t="shared" si="92"/>
        <v/>
      </c>
      <c r="AM300" s="261" t="str">
        <f t="shared" si="93"/>
        <v/>
      </c>
      <c r="AN300" s="251" t="str">
        <f t="shared" si="100"/>
        <v/>
      </c>
      <c r="AO300" s="162"/>
      <c r="AP300" s="162"/>
      <c r="AQ300" s="162"/>
      <c r="AR300" s="263" t="str">
        <f>+IF(AW300="","",MAX(AR$1:AR299)+1)</f>
        <v/>
      </c>
      <c r="AS300" s="263" t="str">
        <f>IF(Limit_Deviation_Detail!B322="","",Limit_Deviation_Detail!B322)</f>
        <v/>
      </c>
      <c r="AT300" s="263" t="str">
        <f>IF(Limit_Deviation_Detail!C322="","",Limit_Deviation_Detail!C322)</f>
        <v/>
      </c>
      <c r="AU300" s="252" t="str">
        <f>IF(Limit_Deviation_Detail!F322="","",Limit_Deviation_Detail!F322)</f>
        <v/>
      </c>
      <c r="AV300" s="263" t="str">
        <f t="shared" si="101"/>
        <v/>
      </c>
      <c r="AW300" s="264" t="str">
        <f>IF(COUNTIF(AV$2:AV300,AV300)=1,AV300,"")</f>
        <v/>
      </c>
      <c r="AX300" s="263" t="str">
        <f t="shared" si="94"/>
        <v/>
      </c>
      <c r="AY300" s="263" t="str">
        <f t="shared" si="95"/>
        <v/>
      </c>
      <c r="AZ300" s="263" t="str">
        <f t="shared" si="96"/>
        <v/>
      </c>
      <c r="BA300" s="254" t="str">
        <f t="shared" si="102"/>
        <v/>
      </c>
      <c r="BB300" s="162"/>
      <c r="BC300" s="259" t="str">
        <f>+IF(BI300="","",MAX(BC$1:BC299)+1)</f>
        <v/>
      </c>
      <c r="BD300" s="241" t="str">
        <f>IF(CMS_Identification!B322="","",CMS_Identification!B322)</f>
        <v/>
      </c>
      <c r="BE300" s="241" t="str">
        <f>IF(CMS_Identification!C322="","",CMS_Identification!C322)</f>
        <v/>
      </c>
      <c r="BF300" s="241" t="str">
        <f>IF(CMS_Identification!E322="","",CMS_Identification!E322)</f>
        <v/>
      </c>
      <c r="BG300" s="241" t="str">
        <f>IF(Affected_Source!AL322="","",Affected_Source!AL322)</f>
        <v/>
      </c>
      <c r="BH300" s="241" t="str">
        <f t="shared" si="103"/>
        <v/>
      </c>
      <c r="BI300" s="244" t="str">
        <f>IF(COUNTIF(BH$2:BH300,BH300)=1,BH300,"")</f>
        <v/>
      </c>
      <c r="BJ300" s="241" t="str">
        <f t="shared" si="104"/>
        <v xml:space="preserve">  </v>
      </c>
      <c r="BK300" s="241" t="str">
        <f t="shared" si="105"/>
        <v/>
      </c>
      <c r="BL300" s="241" t="str">
        <f t="shared" si="106"/>
        <v/>
      </c>
      <c r="BM300" s="241" t="str">
        <f t="shared" si="107"/>
        <v/>
      </c>
    </row>
    <row r="301" spans="1:65" ht="16.5" x14ac:dyDescent="0.45">
      <c r="A301" s="255" t="str">
        <f>+IF(D301="","",MAX(A$1:A300)+1)</f>
        <v/>
      </c>
      <c r="B301" s="242" t="str">
        <f>IF(Affected_Source!C323="","",Affected_Source!C323)</f>
        <v/>
      </c>
      <c r="C301" s="245" t="str">
        <f t="shared" si="87"/>
        <v/>
      </c>
      <c r="D301" s="245" t="str">
        <f>IF(COUNTIF(B$2:B301,B301)=1,B301,"")</f>
        <v/>
      </c>
      <c r="E301" s="162" t="str">
        <f>IF(Affected_Source!D323="","",Affected_Source!D323)</f>
        <v/>
      </c>
      <c r="F301" s="162"/>
      <c r="G301" s="162"/>
      <c r="H301" s="162"/>
      <c r="I301" s="162"/>
      <c r="J301" s="162"/>
      <c r="K301" s="162"/>
      <c r="L301" s="162"/>
      <c r="M301" s="162"/>
      <c r="N301" s="162"/>
      <c r="O301" s="162"/>
      <c r="P301" s="162"/>
      <c r="Q301" s="162"/>
      <c r="R301" s="269"/>
      <c r="S301" s="162"/>
      <c r="T301" s="255" t="str">
        <f>+IF(Y301="","",MAX(T$1:T300)+1)</f>
        <v/>
      </c>
      <c r="U301" s="241" t="str">
        <f>IF(Affected_Source!B323="","",Affected_Source!B323)</f>
        <v/>
      </c>
      <c r="V301" s="241" t="str">
        <f>IF(Affected_Source!D323="","",Affected_Source!D323)</f>
        <v/>
      </c>
      <c r="W301" s="241" t="str">
        <f>IF(Affected_Source!E323="","",Affected_Source!E323)</f>
        <v/>
      </c>
      <c r="X301" s="241" t="str">
        <f t="shared" si="88"/>
        <v/>
      </c>
      <c r="Y301" s="244" t="str">
        <f>IF(COUNTIF(X$2:X301,X301)=1,X301,"")</f>
        <v/>
      </c>
      <c r="Z301" s="241" t="str">
        <f t="shared" si="97"/>
        <v xml:space="preserve"> </v>
      </c>
      <c r="AA301" s="255" t="str">
        <f t="shared" si="89"/>
        <v/>
      </c>
      <c r="AB301" s="255" t="str">
        <f t="shared" si="90"/>
        <v/>
      </c>
      <c r="AC301" s="241" t="str">
        <f t="shared" si="98"/>
        <v/>
      </c>
      <c r="AD301" s="248"/>
      <c r="AE301" s="257" t="str">
        <f>+IF(AJ301="","",MAX(AE$1:AE300)+1)</f>
        <v/>
      </c>
      <c r="AF301" s="257" t="str">
        <f>IF(CMS_Inoperative_OoC!B323="","",CMS_Inoperative_OoC!B323)</f>
        <v/>
      </c>
      <c r="AG301" s="257" t="str">
        <f>IF(CMS_Inoperative_OoC!C323="","",CMS_Inoperative_OoC!C323)</f>
        <v/>
      </c>
      <c r="AH301" s="257" t="str">
        <f>IF(CMS_Inoperative_OoC!D323="","",CMS_Inoperative_OoC!D323)</f>
        <v/>
      </c>
      <c r="AI301" s="257" t="str">
        <f t="shared" si="99"/>
        <v/>
      </c>
      <c r="AJ301" s="258" t="str">
        <f>IF(COUNTIF(AI$2:AI301,AI301)=1,AI301,"")</f>
        <v/>
      </c>
      <c r="AK301" s="257" t="str">
        <f t="shared" si="91"/>
        <v/>
      </c>
      <c r="AL301" s="257" t="str">
        <f t="shared" si="92"/>
        <v/>
      </c>
      <c r="AM301" s="257" t="str">
        <f t="shared" si="93"/>
        <v/>
      </c>
      <c r="AN301" s="251" t="str">
        <f t="shared" si="100"/>
        <v/>
      </c>
      <c r="AO301" s="162"/>
      <c r="AP301" s="162"/>
      <c r="AQ301" s="162"/>
      <c r="AR301" s="257" t="str">
        <f>+IF(AW301="","",MAX(AR$1:AR300)+1)</f>
        <v/>
      </c>
      <c r="AS301" s="257" t="str">
        <f>IF(Limit_Deviation_Detail!B323="","",Limit_Deviation_Detail!B323)</f>
        <v/>
      </c>
      <c r="AT301" s="257" t="str">
        <f>IF(Limit_Deviation_Detail!C323="","",Limit_Deviation_Detail!C323)</f>
        <v/>
      </c>
      <c r="AU301" s="252" t="str">
        <f>IF(Limit_Deviation_Detail!F323="","",Limit_Deviation_Detail!F323)</f>
        <v/>
      </c>
      <c r="AV301" s="257" t="str">
        <f t="shared" si="101"/>
        <v/>
      </c>
      <c r="AW301" s="258" t="str">
        <f>IF(COUNTIF(AV$2:AV301,AV301)=1,AV301,"")</f>
        <v/>
      </c>
      <c r="AX301" s="257" t="str">
        <f t="shared" si="94"/>
        <v/>
      </c>
      <c r="AY301" s="257" t="str">
        <f t="shared" si="95"/>
        <v/>
      </c>
      <c r="AZ301" s="257" t="str">
        <f t="shared" si="96"/>
        <v/>
      </c>
      <c r="BA301" s="254" t="str">
        <f t="shared" si="102"/>
        <v/>
      </c>
      <c r="BB301" s="162"/>
      <c r="BC301" s="255" t="str">
        <f>+IF(BI301="","",MAX(BC$1:BC300)+1)</f>
        <v/>
      </c>
      <c r="BD301" s="241" t="str">
        <f>IF(CMS_Identification!B323="","",CMS_Identification!B323)</f>
        <v/>
      </c>
      <c r="BE301" s="241" t="str">
        <f>IF(CMS_Identification!C323="","",CMS_Identification!C323)</f>
        <v/>
      </c>
      <c r="BF301" s="241" t="str">
        <f>IF(CMS_Identification!E323="","",CMS_Identification!E323)</f>
        <v/>
      </c>
      <c r="BG301" s="241" t="str">
        <f>IF(Affected_Source!AL323="","",Affected_Source!AL323)</f>
        <v/>
      </c>
      <c r="BH301" s="241" t="str">
        <f t="shared" si="103"/>
        <v/>
      </c>
      <c r="BI301" s="244" t="str">
        <f>IF(COUNTIF(BH$2:BH301,BH301)=1,BH301,"")</f>
        <v/>
      </c>
      <c r="BJ301" s="241" t="str">
        <f t="shared" si="104"/>
        <v xml:space="preserve">  </v>
      </c>
      <c r="BK301" s="241" t="str">
        <f t="shared" si="105"/>
        <v/>
      </c>
      <c r="BL301" s="241" t="str">
        <f t="shared" si="106"/>
        <v/>
      </c>
      <c r="BM301" s="241" t="str">
        <f t="shared" si="107"/>
        <v/>
      </c>
    </row>
    <row r="302" spans="1:65" ht="16.5" x14ac:dyDescent="0.45">
      <c r="A302" s="259" t="str">
        <f>+IF(D302="","",MAX(A$1:A301)+1)</f>
        <v/>
      </c>
      <c r="B302" s="242" t="str">
        <f>IF(Affected_Source!C324="","",Affected_Source!C324)</f>
        <v/>
      </c>
      <c r="C302" s="260" t="str">
        <f t="shared" si="87"/>
        <v/>
      </c>
      <c r="D302" s="260" t="str">
        <f>IF(COUNTIF(B$2:B302,B302)=1,B302,"")</f>
        <v/>
      </c>
      <c r="E302" s="162" t="str">
        <f>IF(Affected_Source!D324="","",Affected_Source!D324)</f>
        <v/>
      </c>
      <c r="F302" s="162"/>
      <c r="G302" s="162"/>
      <c r="H302" s="162"/>
      <c r="I302" s="162"/>
      <c r="J302" s="162"/>
      <c r="K302" s="162"/>
      <c r="L302" s="162"/>
      <c r="M302" s="162"/>
      <c r="N302" s="162"/>
      <c r="O302" s="162"/>
      <c r="P302" s="162"/>
      <c r="Q302" s="162"/>
      <c r="R302" s="269"/>
      <c r="S302" s="162"/>
      <c r="T302" s="259" t="str">
        <f>+IF(Y302="","",MAX(T$1:T301)+1)</f>
        <v/>
      </c>
      <c r="U302" s="241" t="str">
        <f>IF(Affected_Source!B324="","",Affected_Source!B324)</f>
        <v/>
      </c>
      <c r="V302" s="241" t="str">
        <f>IF(Affected_Source!D324="","",Affected_Source!D324)</f>
        <v/>
      </c>
      <c r="W302" s="241" t="str">
        <f>IF(Affected_Source!E324="","",Affected_Source!E324)</f>
        <v/>
      </c>
      <c r="X302" s="241" t="str">
        <f t="shared" si="88"/>
        <v/>
      </c>
      <c r="Y302" s="244" t="str">
        <f>IF(COUNTIF(X$2:X302,X302)=1,X302,"")</f>
        <v/>
      </c>
      <c r="Z302" s="241" t="str">
        <f t="shared" si="97"/>
        <v xml:space="preserve"> </v>
      </c>
      <c r="AA302" s="259" t="str">
        <f t="shared" si="89"/>
        <v/>
      </c>
      <c r="AB302" s="259" t="str">
        <f t="shared" si="90"/>
        <v/>
      </c>
      <c r="AC302" s="241" t="str">
        <f t="shared" si="98"/>
        <v/>
      </c>
      <c r="AD302" s="248"/>
      <c r="AE302" s="261" t="str">
        <f>+IF(AJ302="","",MAX(AE$1:AE301)+1)</f>
        <v/>
      </c>
      <c r="AF302" s="261" t="str">
        <f>IF(CMS_Inoperative_OoC!B324="","",CMS_Inoperative_OoC!B324)</f>
        <v/>
      </c>
      <c r="AG302" s="261" t="str">
        <f>IF(CMS_Inoperative_OoC!C324="","",CMS_Inoperative_OoC!C324)</f>
        <v/>
      </c>
      <c r="AH302" s="261" t="str">
        <f>IF(CMS_Inoperative_OoC!D324="","",CMS_Inoperative_OoC!D324)</f>
        <v/>
      </c>
      <c r="AI302" s="261" t="str">
        <f t="shared" si="99"/>
        <v/>
      </c>
      <c r="AJ302" s="262" t="str">
        <f>IF(COUNTIF(AI$2:AI302,AI302)=1,AI302,"")</f>
        <v/>
      </c>
      <c r="AK302" s="261" t="str">
        <f t="shared" si="91"/>
        <v/>
      </c>
      <c r="AL302" s="261" t="str">
        <f t="shared" si="92"/>
        <v/>
      </c>
      <c r="AM302" s="261" t="str">
        <f t="shared" si="93"/>
        <v/>
      </c>
      <c r="AN302" s="251" t="str">
        <f t="shared" si="100"/>
        <v/>
      </c>
      <c r="AO302" s="162"/>
      <c r="AP302" s="162"/>
      <c r="AQ302" s="162"/>
      <c r="AR302" s="263" t="str">
        <f>+IF(AW302="","",MAX(AR$1:AR301)+1)</f>
        <v/>
      </c>
      <c r="AS302" s="263" t="str">
        <f>IF(Limit_Deviation_Detail!B324="","",Limit_Deviation_Detail!B324)</f>
        <v/>
      </c>
      <c r="AT302" s="263" t="str">
        <f>IF(Limit_Deviation_Detail!C324="","",Limit_Deviation_Detail!C324)</f>
        <v/>
      </c>
      <c r="AU302" s="252" t="str">
        <f>IF(Limit_Deviation_Detail!F324="","",Limit_Deviation_Detail!F324)</f>
        <v/>
      </c>
      <c r="AV302" s="263" t="str">
        <f t="shared" si="101"/>
        <v/>
      </c>
      <c r="AW302" s="264" t="str">
        <f>IF(COUNTIF(AV$2:AV302,AV302)=1,AV302,"")</f>
        <v/>
      </c>
      <c r="AX302" s="263" t="str">
        <f t="shared" si="94"/>
        <v/>
      </c>
      <c r="AY302" s="263" t="str">
        <f t="shared" si="95"/>
        <v/>
      </c>
      <c r="AZ302" s="263" t="str">
        <f t="shared" si="96"/>
        <v/>
      </c>
      <c r="BA302" s="254" t="str">
        <f t="shared" si="102"/>
        <v/>
      </c>
      <c r="BB302" s="162"/>
      <c r="BC302" s="259" t="str">
        <f>+IF(BI302="","",MAX(BC$1:BC301)+1)</f>
        <v/>
      </c>
      <c r="BD302" s="241" t="str">
        <f>IF(CMS_Identification!B324="","",CMS_Identification!B324)</f>
        <v/>
      </c>
      <c r="BE302" s="241" t="str">
        <f>IF(CMS_Identification!C324="","",CMS_Identification!C324)</f>
        <v/>
      </c>
      <c r="BF302" s="241" t="str">
        <f>IF(CMS_Identification!E324="","",CMS_Identification!E324)</f>
        <v/>
      </c>
      <c r="BG302" s="241" t="str">
        <f>IF(Affected_Source!AL324="","",Affected_Source!AL324)</f>
        <v/>
      </c>
      <c r="BH302" s="241" t="str">
        <f t="shared" si="103"/>
        <v/>
      </c>
      <c r="BI302" s="244" t="str">
        <f>IF(COUNTIF(BH$2:BH302,BH302)=1,BH302,"")</f>
        <v/>
      </c>
      <c r="BJ302" s="241" t="str">
        <f t="shared" si="104"/>
        <v xml:space="preserve">  </v>
      </c>
      <c r="BK302" s="241" t="str">
        <f t="shared" si="105"/>
        <v/>
      </c>
      <c r="BL302" s="241" t="str">
        <f t="shared" si="106"/>
        <v/>
      </c>
      <c r="BM302" s="241" t="str">
        <f t="shared" si="107"/>
        <v/>
      </c>
    </row>
    <row r="303" spans="1:65" ht="16.5" x14ac:dyDescent="0.45">
      <c r="A303" s="255" t="str">
        <f>+IF(D303="","",MAX(A$1:A302)+1)</f>
        <v/>
      </c>
      <c r="B303" s="242" t="str">
        <f>IF(Affected_Source!C325="","",Affected_Source!C325)</f>
        <v/>
      </c>
      <c r="C303" s="245" t="str">
        <f t="shared" si="87"/>
        <v/>
      </c>
      <c r="D303" s="245" t="str">
        <f>IF(COUNTIF(B$2:B303,B303)=1,B303,"")</f>
        <v/>
      </c>
      <c r="E303" s="162" t="str">
        <f>IF(Affected_Source!D325="","",Affected_Source!D325)</f>
        <v/>
      </c>
      <c r="F303" s="162"/>
      <c r="G303" s="162"/>
      <c r="H303" s="162"/>
      <c r="I303" s="162"/>
      <c r="J303" s="162"/>
      <c r="K303" s="162"/>
      <c r="L303" s="162"/>
      <c r="M303" s="162"/>
      <c r="N303" s="162"/>
      <c r="O303" s="162"/>
      <c r="P303" s="162"/>
      <c r="Q303" s="162"/>
      <c r="R303" s="269"/>
      <c r="S303" s="162"/>
      <c r="T303" s="255" t="str">
        <f>+IF(Y303="","",MAX(T$1:T302)+1)</f>
        <v/>
      </c>
      <c r="U303" s="241" t="str">
        <f>IF(Affected_Source!B325="","",Affected_Source!B325)</f>
        <v/>
      </c>
      <c r="V303" s="241" t="str">
        <f>IF(Affected_Source!D325="","",Affected_Source!D325)</f>
        <v/>
      </c>
      <c r="W303" s="241" t="str">
        <f>IF(Affected_Source!E325="","",Affected_Source!E325)</f>
        <v/>
      </c>
      <c r="X303" s="241" t="str">
        <f t="shared" si="88"/>
        <v/>
      </c>
      <c r="Y303" s="244" t="str">
        <f>IF(COUNTIF(X$2:X303,X303)=1,X303,"")</f>
        <v/>
      </c>
      <c r="Z303" s="241" t="str">
        <f t="shared" si="97"/>
        <v xml:space="preserve"> </v>
      </c>
      <c r="AA303" s="255" t="str">
        <f t="shared" si="89"/>
        <v/>
      </c>
      <c r="AB303" s="255" t="str">
        <f t="shared" si="90"/>
        <v/>
      </c>
      <c r="AC303" s="241" t="str">
        <f t="shared" si="98"/>
        <v/>
      </c>
      <c r="AD303" s="248"/>
      <c r="AE303" s="257" t="str">
        <f>+IF(AJ303="","",MAX(AE$1:AE302)+1)</f>
        <v/>
      </c>
      <c r="AF303" s="257" t="str">
        <f>IF(CMS_Inoperative_OoC!B325="","",CMS_Inoperative_OoC!B325)</f>
        <v/>
      </c>
      <c r="AG303" s="257" t="str">
        <f>IF(CMS_Inoperative_OoC!C325="","",CMS_Inoperative_OoC!C325)</f>
        <v/>
      </c>
      <c r="AH303" s="257" t="str">
        <f>IF(CMS_Inoperative_OoC!D325="","",CMS_Inoperative_OoC!D325)</f>
        <v/>
      </c>
      <c r="AI303" s="257" t="str">
        <f t="shared" si="99"/>
        <v/>
      </c>
      <c r="AJ303" s="258" t="str">
        <f>IF(COUNTIF(AI$2:AI303,AI303)=1,AI303,"")</f>
        <v/>
      </c>
      <c r="AK303" s="257" t="str">
        <f t="shared" si="91"/>
        <v/>
      </c>
      <c r="AL303" s="257" t="str">
        <f t="shared" si="92"/>
        <v/>
      </c>
      <c r="AM303" s="257" t="str">
        <f t="shared" si="93"/>
        <v/>
      </c>
      <c r="AN303" s="251" t="str">
        <f t="shared" si="100"/>
        <v/>
      </c>
      <c r="AO303" s="162"/>
      <c r="AP303" s="162"/>
      <c r="AQ303" s="162"/>
      <c r="AR303" s="257" t="str">
        <f>+IF(AW303="","",MAX(AR$1:AR302)+1)</f>
        <v/>
      </c>
      <c r="AS303" s="257" t="str">
        <f>IF(Limit_Deviation_Detail!B325="","",Limit_Deviation_Detail!B325)</f>
        <v/>
      </c>
      <c r="AT303" s="257" t="str">
        <f>IF(Limit_Deviation_Detail!C325="","",Limit_Deviation_Detail!C325)</f>
        <v/>
      </c>
      <c r="AU303" s="252" t="str">
        <f>IF(Limit_Deviation_Detail!F325="","",Limit_Deviation_Detail!F325)</f>
        <v/>
      </c>
      <c r="AV303" s="257" t="str">
        <f t="shared" si="101"/>
        <v/>
      </c>
      <c r="AW303" s="258" t="str">
        <f>IF(COUNTIF(AV$2:AV303,AV303)=1,AV303,"")</f>
        <v/>
      </c>
      <c r="AX303" s="257" t="str">
        <f t="shared" si="94"/>
        <v/>
      </c>
      <c r="AY303" s="257" t="str">
        <f t="shared" si="95"/>
        <v/>
      </c>
      <c r="AZ303" s="257" t="str">
        <f t="shared" si="96"/>
        <v/>
      </c>
      <c r="BA303" s="254" t="str">
        <f t="shared" si="102"/>
        <v/>
      </c>
      <c r="BB303" s="162"/>
      <c r="BC303" s="255" t="str">
        <f>+IF(BI303="","",MAX(BC$1:BC302)+1)</f>
        <v/>
      </c>
      <c r="BD303" s="241" t="str">
        <f>IF(CMS_Identification!B325="","",CMS_Identification!B325)</f>
        <v/>
      </c>
      <c r="BE303" s="241" t="str">
        <f>IF(CMS_Identification!C325="","",CMS_Identification!C325)</f>
        <v/>
      </c>
      <c r="BF303" s="241" t="str">
        <f>IF(CMS_Identification!E325="","",CMS_Identification!E325)</f>
        <v/>
      </c>
      <c r="BG303" s="241" t="str">
        <f>IF(Affected_Source!AL325="","",Affected_Source!AL325)</f>
        <v/>
      </c>
      <c r="BH303" s="241" t="str">
        <f t="shared" si="103"/>
        <v/>
      </c>
      <c r="BI303" s="244" t="str">
        <f>IF(COUNTIF(BH$2:BH303,BH303)=1,BH303,"")</f>
        <v/>
      </c>
      <c r="BJ303" s="241" t="str">
        <f t="shared" si="104"/>
        <v xml:space="preserve">  </v>
      </c>
      <c r="BK303" s="241" t="str">
        <f t="shared" si="105"/>
        <v/>
      </c>
      <c r="BL303" s="241" t="str">
        <f t="shared" si="106"/>
        <v/>
      </c>
      <c r="BM303" s="241" t="str">
        <f t="shared" si="107"/>
        <v/>
      </c>
    </row>
    <row r="304" spans="1:65" ht="16.5" x14ac:dyDescent="0.45">
      <c r="A304" s="259" t="str">
        <f>+IF(D304="","",MAX(A$1:A303)+1)</f>
        <v/>
      </c>
      <c r="B304" s="242" t="str">
        <f>IF(Affected_Source!C326="","",Affected_Source!C326)</f>
        <v/>
      </c>
      <c r="C304" s="260" t="str">
        <f t="shared" si="87"/>
        <v/>
      </c>
      <c r="D304" s="260" t="str">
        <f>IF(COUNTIF(B$2:B304,B304)=1,B304,"")</f>
        <v/>
      </c>
      <c r="E304" s="162" t="str">
        <f>IF(Affected_Source!D326="","",Affected_Source!D326)</f>
        <v/>
      </c>
      <c r="F304" s="162"/>
      <c r="G304" s="162"/>
      <c r="H304" s="162"/>
      <c r="I304" s="162"/>
      <c r="J304" s="162"/>
      <c r="K304" s="162"/>
      <c r="L304" s="162"/>
      <c r="M304" s="162"/>
      <c r="N304" s="162"/>
      <c r="O304" s="162"/>
      <c r="P304" s="162"/>
      <c r="Q304" s="162"/>
      <c r="R304" s="269"/>
      <c r="S304" s="162"/>
      <c r="T304" s="259" t="str">
        <f>+IF(Y304="","",MAX(T$1:T303)+1)</f>
        <v/>
      </c>
      <c r="U304" s="241" t="str">
        <f>IF(Affected_Source!B326="","",Affected_Source!B326)</f>
        <v/>
      </c>
      <c r="V304" s="241" t="str">
        <f>IF(Affected_Source!D326="","",Affected_Source!D326)</f>
        <v/>
      </c>
      <c r="W304" s="241" t="str">
        <f>IF(Affected_Source!E326="","",Affected_Source!E326)</f>
        <v/>
      </c>
      <c r="X304" s="241" t="str">
        <f t="shared" si="88"/>
        <v/>
      </c>
      <c r="Y304" s="244" t="str">
        <f>IF(COUNTIF(X$2:X304,X304)=1,X304,"")</f>
        <v/>
      </c>
      <c r="Z304" s="241" t="str">
        <f t="shared" si="97"/>
        <v xml:space="preserve"> </v>
      </c>
      <c r="AA304" s="259" t="str">
        <f t="shared" si="89"/>
        <v/>
      </c>
      <c r="AB304" s="259" t="str">
        <f t="shared" si="90"/>
        <v/>
      </c>
      <c r="AC304" s="241" t="str">
        <f t="shared" si="98"/>
        <v/>
      </c>
      <c r="AD304" s="248"/>
      <c r="AE304" s="261" t="str">
        <f>+IF(AJ304="","",MAX(AE$1:AE303)+1)</f>
        <v/>
      </c>
      <c r="AF304" s="261" t="str">
        <f>IF(CMS_Inoperative_OoC!B326="","",CMS_Inoperative_OoC!B326)</f>
        <v/>
      </c>
      <c r="AG304" s="261" t="str">
        <f>IF(CMS_Inoperative_OoC!C326="","",CMS_Inoperative_OoC!C326)</f>
        <v/>
      </c>
      <c r="AH304" s="261" t="str">
        <f>IF(CMS_Inoperative_OoC!D326="","",CMS_Inoperative_OoC!D326)</f>
        <v/>
      </c>
      <c r="AI304" s="261" t="str">
        <f t="shared" si="99"/>
        <v/>
      </c>
      <c r="AJ304" s="262" t="str">
        <f>IF(COUNTIF(AI$2:AI304,AI304)=1,AI304,"")</f>
        <v/>
      </c>
      <c r="AK304" s="261" t="str">
        <f t="shared" si="91"/>
        <v/>
      </c>
      <c r="AL304" s="261" t="str">
        <f t="shared" si="92"/>
        <v/>
      </c>
      <c r="AM304" s="261" t="str">
        <f t="shared" si="93"/>
        <v/>
      </c>
      <c r="AN304" s="251" t="str">
        <f t="shared" si="100"/>
        <v/>
      </c>
      <c r="AO304" s="162"/>
      <c r="AP304" s="162"/>
      <c r="AQ304" s="162"/>
      <c r="AR304" s="263" t="str">
        <f>+IF(AW304="","",MAX(AR$1:AR303)+1)</f>
        <v/>
      </c>
      <c r="AS304" s="263" t="str">
        <f>IF(Limit_Deviation_Detail!B326="","",Limit_Deviation_Detail!B326)</f>
        <v/>
      </c>
      <c r="AT304" s="263" t="str">
        <f>IF(Limit_Deviation_Detail!C326="","",Limit_Deviation_Detail!C326)</f>
        <v/>
      </c>
      <c r="AU304" s="252" t="str">
        <f>IF(Limit_Deviation_Detail!F326="","",Limit_Deviation_Detail!F326)</f>
        <v/>
      </c>
      <c r="AV304" s="263" t="str">
        <f t="shared" si="101"/>
        <v/>
      </c>
      <c r="AW304" s="264" t="str">
        <f>IF(COUNTIF(AV$2:AV304,AV304)=1,AV304,"")</f>
        <v/>
      </c>
      <c r="AX304" s="263" t="str">
        <f t="shared" si="94"/>
        <v/>
      </c>
      <c r="AY304" s="263" t="str">
        <f t="shared" si="95"/>
        <v/>
      </c>
      <c r="AZ304" s="263" t="str">
        <f t="shared" si="96"/>
        <v/>
      </c>
      <c r="BA304" s="254" t="str">
        <f t="shared" si="102"/>
        <v/>
      </c>
      <c r="BB304" s="162"/>
      <c r="BC304" s="259" t="str">
        <f>+IF(BI304="","",MAX(BC$1:BC303)+1)</f>
        <v/>
      </c>
      <c r="BD304" s="241" t="str">
        <f>IF(CMS_Identification!B326="","",CMS_Identification!B326)</f>
        <v/>
      </c>
      <c r="BE304" s="241" t="str">
        <f>IF(CMS_Identification!C326="","",CMS_Identification!C326)</f>
        <v/>
      </c>
      <c r="BF304" s="241" t="str">
        <f>IF(CMS_Identification!E326="","",CMS_Identification!E326)</f>
        <v/>
      </c>
      <c r="BG304" s="241" t="str">
        <f>IF(Affected_Source!AL326="","",Affected_Source!AL326)</f>
        <v/>
      </c>
      <c r="BH304" s="241" t="str">
        <f t="shared" si="103"/>
        <v/>
      </c>
      <c r="BI304" s="244" t="str">
        <f>IF(COUNTIF(BH$2:BH304,BH304)=1,BH304,"")</f>
        <v/>
      </c>
      <c r="BJ304" s="241" t="str">
        <f t="shared" si="104"/>
        <v xml:space="preserve">  </v>
      </c>
      <c r="BK304" s="241" t="str">
        <f t="shared" si="105"/>
        <v/>
      </c>
      <c r="BL304" s="241" t="str">
        <f t="shared" si="106"/>
        <v/>
      </c>
      <c r="BM304" s="241" t="str">
        <f t="shared" si="107"/>
        <v/>
      </c>
    </row>
    <row r="305" spans="1:65" ht="16.5" x14ac:dyDescent="0.45">
      <c r="A305" s="255" t="str">
        <f>+IF(D305="","",MAX(A$1:A304)+1)</f>
        <v/>
      </c>
      <c r="B305" s="242" t="str">
        <f>IF(Affected_Source!C327="","",Affected_Source!C327)</f>
        <v/>
      </c>
      <c r="C305" s="245" t="str">
        <f t="shared" si="87"/>
        <v/>
      </c>
      <c r="D305" s="245" t="str">
        <f>IF(COUNTIF(B$2:B305,B305)=1,B305,"")</f>
        <v/>
      </c>
      <c r="E305" s="162" t="str">
        <f>IF(Affected_Source!D327="","",Affected_Source!D327)</f>
        <v/>
      </c>
      <c r="F305" s="162"/>
      <c r="G305" s="162"/>
      <c r="H305" s="162"/>
      <c r="I305" s="162"/>
      <c r="J305" s="162"/>
      <c r="K305" s="162"/>
      <c r="L305" s="162"/>
      <c r="M305" s="162"/>
      <c r="N305" s="162"/>
      <c r="O305" s="162"/>
      <c r="P305" s="162"/>
      <c r="Q305" s="162"/>
      <c r="R305" s="269"/>
      <c r="S305" s="162"/>
      <c r="T305" s="255" t="str">
        <f>+IF(Y305="","",MAX(T$1:T304)+1)</f>
        <v/>
      </c>
      <c r="U305" s="241" t="str">
        <f>IF(Affected_Source!B327="","",Affected_Source!B327)</f>
        <v/>
      </c>
      <c r="V305" s="241" t="str">
        <f>IF(Affected_Source!D327="","",Affected_Source!D327)</f>
        <v/>
      </c>
      <c r="W305" s="241" t="str">
        <f>IF(Affected_Source!E327="","",Affected_Source!E327)</f>
        <v/>
      </c>
      <c r="X305" s="241" t="str">
        <f t="shared" si="88"/>
        <v/>
      </c>
      <c r="Y305" s="244" t="str">
        <f>IF(COUNTIF(X$2:X305,X305)=1,X305,"")</f>
        <v/>
      </c>
      <c r="Z305" s="241" t="str">
        <f t="shared" si="97"/>
        <v xml:space="preserve"> </v>
      </c>
      <c r="AA305" s="255" t="str">
        <f t="shared" si="89"/>
        <v/>
      </c>
      <c r="AB305" s="255" t="str">
        <f t="shared" si="90"/>
        <v/>
      </c>
      <c r="AC305" s="241" t="str">
        <f t="shared" si="98"/>
        <v/>
      </c>
      <c r="AD305" s="248"/>
      <c r="AE305" s="257" t="str">
        <f>+IF(AJ305="","",MAX(AE$1:AE304)+1)</f>
        <v/>
      </c>
      <c r="AF305" s="257" t="str">
        <f>IF(CMS_Inoperative_OoC!B327="","",CMS_Inoperative_OoC!B327)</f>
        <v/>
      </c>
      <c r="AG305" s="257" t="str">
        <f>IF(CMS_Inoperative_OoC!C327="","",CMS_Inoperative_OoC!C327)</f>
        <v/>
      </c>
      <c r="AH305" s="257" t="str">
        <f>IF(CMS_Inoperative_OoC!D327="","",CMS_Inoperative_OoC!D327)</f>
        <v/>
      </c>
      <c r="AI305" s="257" t="str">
        <f t="shared" si="99"/>
        <v/>
      </c>
      <c r="AJ305" s="258" t="str">
        <f>IF(COUNTIF(AI$2:AI305,AI305)=1,AI305,"")</f>
        <v/>
      </c>
      <c r="AK305" s="257" t="str">
        <f t="shared" si="91"/>
        <v/>
      </c>
      <c r="AL305" s="257" t="str">
        <f t="shared" si="92"/>
        <v/>
      </c>
      <c r="AM305" s="257" t="str">
        <f t="shared" si="93"/>
        <v/>
      </c>
      <c r="AN305" s="251" t="str">
        <f t="shared" si="100"/>
        <v/>
      </c>
      <c r="AO305" s="162"/>
      <c r="AP305" s="162"/>
      <c r="AQ305" s="162"/>
      <c r="AR305" s="257" t="str">
        <f>+IF(AW305="","",MAX(AR$1:AR304)+1)</f>
        <v/>
      </c>
      <c r="AS305" s="257" t="str">
        <f>IF(Limit_Deviation_Detail!B327="","",Limit_Deviation_Detail!B327)</f>
        <v/>
      </c>
      <c r="AT305" s="257" t="str">
        <f>IF(Limit_Deviation_Detail!C327="","",Limit_Deviation_Detail!C327)</f>
        <v/>
      </c>
      <c r="AU305" s="252" t="str">
        <f>IF(Limit_Deviation_Detail!F327="","",Limit_Deviation_Detail!F327)</f>
        <v/>
      </c>
      <c r="AV305" s="257" t="str">
        <f t="shared" si="101"/>
        <v/>
      </c>
      <c r="AW305" s="258" t="str">
        <f>IF(COUNTIF(AV$2:AV305,AV305)=1,AV305,"")</f>
        <v/>
      </c>
      <c r="AX305" s="257" t="str">
        <f t="shared" si="94"/>
        <v/>
      </c>
      <c r="AY305" s="257" t="str">
        <f t="shared" si="95"/>
        <v/>
      </c>
      <c r="AZ305" s="257" t="str">
        <f t="shared" si="96"/>
        <v/>
      </c>
      <c r="BA305" s="254" t="str">
        <f t="shared" si="102"/>
        <v/>
      </c>
      <c r="BB305" s="162"/>
      <c r="BC305" s="255" t="str">
        <f>+IF(BI305="","",MAX(BC$1:BC304)+1)</f>
        <v/>
      </c>
      <c r="BD305" s="241" t="str">
        <f>IF(CMS_Identification!B327="","",CMS_Identification!B327)</f>
        <v/>
      </c>
      <c r="BE305" s="241" t="str">
        <f>IF(CMS_Identification!C327="","",CMS_Identification!C327)</f>
        <v/>
      </c>
      <c r="BF305" s="241" t="str">
        <f>IF(CMS_Identification!E327="","",CMS_Identification!E327)</f>
        <v/>
      </c>
      <c r="BG305" s="241" t="str">
        <f>IF(Affected_Source!AL327="","",Affected_Source!AL327)</f>
        <v/>
      </c>
      <c r="BH305" s="241" t="str">
        <f t="shared" si="103"/>
        <v/>
      </c>
      <c r="BI305" s="244" t="str">
        <f>IF(COUNTIF(BH$2:BH305,BH305)=1,BH305,"")</f>
        <v/>
      </c>
      <c r="BJ305" s="241" t="str">
        <f t="shared" si="104"/>
        <v xml:space="preserve">  </v>
      </c>
      <c r="BK305" s="241" t="str">
        <f t="shared" si="105"/>
        <v/>
      </c>
      <c r="BL305" s="241" t="str">
        <f t="shared" si="106"/>
        <v/>
      </c>
      <c r="BM305" s="241" t="str">
        <f t="shared" si="107"/>
        <v/>
      </c>
    </row>
    <row r="306" spans="1:65" ht="16.5" x14ac:dyDescent="0.45">
      <c r="A306" s="259" t="str">
        <f>+IF(D306="","",MAX(A$1:A305)+1)</f>
        <v/>
      </c>
      <c r="B306" s="242" t="str">
        <f>IF(Affected_Source!C328="","",Affected_Source!C328)</f>
        <v/>
      </c>
      <c r="C306" s="260" t="str">
        <f t="shared" si="87"/>
        <v/>
      </c>
      <c r="D306" s="260" t="str">
        <f>IF(COUNTIF(B$2:B306,B306)=1,B306,"")</f>
        <v/>
      </c>
      <c r="E306" s="162" t="str">
        <f>IF(Affected_Source!D328="","",Affected_Source!D328)</f>
        <v/>
      </c>
      <c r="F306" s="162"/>
      <c r="G306" s="162"/>
      <c r="H306" s="162"/>
      <c r="I306" s="162"/>
      <c r="J306" s="162"/>
      <c r="K306" s="162"/>
      <c r="L306" s="162"/>
      <c r="M306" s="162"/>
      <c r="N306" s="162"/>
      <c r="O306" s="162"/>
      <c r="P306" s="162"/>
      <c r="Q306" s="162"/>
      <c r="R306" s="269"/>
      <c r="S306" s="162"/>
      <c r="T306" s="259" t="str">
        <f>+IF(Y306="","",MAX(T$1:T305)+1)</f>
        <v/>
      </c>
      <c r="U306" s="241" t="str">
        <f>IF(Affected_Source!B328="","",Affected_Source!B328)</f>
        <v/>
      </c>
      <c r="V306" s="241" t="str">
        <f>IF(Affected_Source!D328="","",Affected_Source!D328)</f>
        <v/>
      </c>
      <c r="W306" s="241" t="str">
        <f>IF(Affected_Source!E328="","",Affected_Source!E328)</f>
        <v/>
      </c>
      <c r="X306" s="241" t="str">
        <f t="shared" si="88"/>
        <v/>
      </c>
      <c r="Y306" s="244" t="str">
        <f>IF(COUNTIF(X$2:X306,X306)=1,X306,"")</f>
        <v/>
      </c>
      <c r="Z306" s="241" t="str">
        <f t="shared" si="97"/>
        <v xml:space="preserve"> </v>
      </c>
      <c r="AA306" s="259" t="str">
        <f t="shared" si="89"/>
        <v/>
      </c>
      <c r="AB306" s="259" t="str">
        <f t="shared" si="90"/>
        <v/>
      </c>
      <c r="AC306" s="241" t="str">
        <f t="shared" si="98"/>
        <v/>
      </c>
      <c r="AD306" s="248"/>
      <c r="AE306" s="261" t="str">
        <f>+IF(AJ306="","",MAX(AE$1:AE305)+1)</f>
        <v/>
      </c>
      <c r="AF306" s="261" t="str">
        <f>IF(CMS_Inoperative_OoC!B328="","",CMS_Inoperative_OoC!B328)</f>
        <v/>
      </c>
      <c r="AG306" s="261" t="str">
        <f>IF(CMS_Inoperative_OoC!C328="","",CMS_Inoperative_OoC!C328)</f>
        <v/>
      </c>
      <c r="AH306" s="261" t="str">
        <f>IF(CMS_Inoperative_OoC!D328="","",CMS_Inoperative_OoC!D328)</f>
        <v/>
      </c>
      <c r="AI306" s="261" t="str">
        <f t="shared" si="99"/>
        <v/>
      </c>
      <c r="AJ306" s="262" t="str">
        <f>IF(COUNTIF(AI$2:AI306,AI306)=1,AI306,"")</f>
        <v/>
      </c>
      <c r="AK306" s="261" t="str">
        <f t="shared" si="91"/>
        <v/>
      </c>
      <c r="AL306" s="261" t="str">
        <f t="shared" si="92"/>
        <v/>
      </c>
      <c r="AM306" s="261" t="str">
        <f t="shared" si="93"/>
        <v/>
      </c>
      <c r="AN306" s="251" t="str">
        <f t="shared" si="100"/>
        <v/>
      </c>
      <c r="AO306" s="162"/>
      <c r="AP306" s="162"/>
      <c r="AQ306" s="162"/>
      <c r="AR306" s="263" t="str">
        <f>+IF(AW306="","",MAX(AR$1:AR305)+1)</f>
        <v/>
      </c>
      <c r="AS306" s="263" t="str">
        <f>IF(Limit_Deviation_Detail!B328="","",Limit_Deviation_Detail!B328)</f>
        <v/>
      </c>
      <c r="AT306" s="263" t="str">
        <f>IF(Limit_Deviation_Detail!C328="","",Limit_Deviation_Detail!C328)</f>
        <v/>
      </c>
      <c r="AU306" s="252" t="str">
        <f>IF(Limit_Deviation_Detail!F328="","",Limit_Deviation_Detail!F328)</f>
        <v/>
      </c>
      <c r="AV306" s="263" t="str">
        <f t="shared" si="101"/>
        <v/>
      </c>
      <c r="AW306" s="264" t="str">
        <f>IF(COUNTIF(AV$2:AV306,AV306)=1,AV306,"")</f>
        <v/>
      </c>
      <c r="AX306" s="263" t="str">
        <f t="shared" si="94"/>
        <v/>
      </c>
      <c r="AY306" s="263" t="str">
        <f t="shared" si="95"/>
        <v/>
      </c>
      <c r="AZ306" s="263" t="str">
        <f t="shared" si="96"/>
        <v/>
      </c>
      <c r="BA306" s="254" t="str">
        <f t="shared" si="102"/>
        <v/>
      </c>
      <c r="BB306" s="162"/>
      <c r="BC306" s="259" t="str">
        <f>+IF(BI306="","",MAX(BC$1:BC305)+1)</f>
        <v/>
      </c>
      <c r="BD306" s="241" t="str">
        <f>IF(CMS_Identification!B328="","",CMS_Identification!B328)</f>
        <v/>
      </c>
      <c r="BE306" s="241" t="str">
        <f>IF(CMS_Identification!C328="","",CMS_Identification!C328)</f>
        <v/>
      </c>
      <c r="BF306" s="241" t="str">
        <f>IF(CMS_Identification!E328="","",CMS_Identification!E328)</f>
        <v/>
      </c>
      <c r="BG306" s="241" t="str">
        <f>IF(Affected_Source!AL328="","",Affected_Source!AL328)</f>
        <v/>
      </c>
      <c r="BH306" s="241" t="str">
        <f t="shared" si="103"/>
        <v/>
      </c>
      <c r="BI306" s="244" t="str">
        <f>IF(COUNTIF(BH$2:BH306,BH306)=1,BH306,"")</f>
        <v/>
      </c>
      <c r="BJ306" s="241" t="str">
        <f t="shared" si="104"/>
        <v xml:space="preserve">  </v>
      </c>
      <c r="BK306" s="241" t="str">
        <f t="shared" si="105"/>
        <v/>
      </c>
      <c r="BL306" s="241" t="str">
        <f t="shared" si="106"/>
        <v/>
      </c>
      <c r="BM306" s="241" t="str">
        <f t="shared" si="107"/>
        <v/>
      </c>
    </row>
    <row r="307" spans="1:65" ht="16.5" x14ac:dyDescent="0.45">
      <c r="A307" s="255" t="str">
        <f>+IF(D307="","",MAX(A$1:A306)+1)</f>
        <v/>
      </c>
      <c r="B307" s="242" t="str">
        <f>IF(Affected_Source!C329="","",Affected_Source!C329)</f>
        <v/>
      </c>
      <c r="C307" s="245" t="str">
        <f t="shared" si="87"/>
        <v/>
      </c>
      <c r="D307" s="245" t="str">
        <f>IF(COUNTIF(B$2:B307,B307)=1,B307,"")</f>
        <v/>
      </c>
      <c r="E307" s="162" t="str">
        <f>IF(Affected_Source!D329="","",Affected_Source!D329)</f>
        <v/>
      </c>
      <c r="F307" s="162"/>
      <c r="G307" s="162"/>
      <c r="H307" s="162"/>
      <c r="I307" s="162"/>
      <c r="J307" s="162"/>
      <c r="K307" s="162"/>
      <c r="L307" s="162"/>
      <c r="M307" s="162"/>
      <c r="N307" s="162"/>
      <c r="O307" s="162"/>
      <c r="P307" s="162"/>
      <c r="Q307" s="162"/>
      <c r="R307" s="269"/>
      <c r="S307" s="162"/>
      <c r="T307" s="255" t="str">
        <f>+IF(Y307="","",MAX(T$1:T306)+1)</f>
        <v/>
      </c>
      <c r="U307" s="241" t="str">
        <f>IF(Affected_Source!B329="","",Affected_Source!B329)</f>
        <v/>
      </c>
      <c r="V307" s="241" t="str">
        <f>IF(Affected_Source!D329="","",Affected_Source!D329)</f>
        <v/>
      </c>
      <c r="W307" s="241" t="str">
        <f>IF(Affected_Source!E329="","",Affected_Source!E329)</f>
        <v/>
      </c>
      <c r="X307" s="241" t="str">
        <f t="shared" si="88"/>
        <v/>
      </c>
      <c r="Y307" s="244" t="str">
        <f>IF(COUNTIF(X$2:X307,X307)=1,X307,"")</f>
        <v/>
      </c>
      <c r="Z307" s="241" t="str">
        <f t="shared" si="97"/>
        <v xml:space="preserve"> </v>
      </c>
      <c r="AA307" s="255" t="str">
        <f t="shared" si="89"/>
        <v/>
      </c>
      <c r="AB307" s="255" t="str">
        <f t="shared" si="90"/>
        <v/>
      </c>
      <c r="AC307" s="241" t="str">
        <f t="shared" si="98"/>
        <v/>
      </c>
      <c r="AD307" s="248"/>
      <c r="AE307" s="257" t="str">
        <f>+IF(AJ307="","",MAX(AE$1:AE306)+1)</f>
        <v/>
      </c>
      <c r="AF307" s="257" t="str">
        <f>IF(CMS_Inoperative_OoC!B329="","",CMS_Inoperative_OoC!B329)</f>
        <v/>
      </c>
      <c r="AG307" s="257" t="str">
        <f>IF(CMS_Inoperative_OoC!C329="","",CMS_Inoperative_OoC!C329)</f>
        <v/>
      </c>
      <c r="AH307" s="257" t="str">
        <f>IF(CMS_Inoperative_OoC!D329="","",CMS_Inoperative_OoC!D329)</f>
        <v/>
      </c>
      <c r="AI307" s="257" t="str">
        <f t="shared" si="99"/>
        <v/>
      </c>
      <c r="AJ307" s="258" t="str">
        <f>IF(COUNTIF(AI$2:AI307,AI307)=1,AI307,"")</f>
        <v/>
      </c>
      <c r="AK307" s="257" t="str">
        <f t="shared" si="91"/>
        <v/>
      </c>
      <c r="AL307" s="257" t="str">
        <f t="shared" si="92"/>
        <v/>
      </c>
      <c r="AM307" s="257" t="str">
        <f t="shared" si="93"/>
        <v/>
      </c>
      <c r="AN307" s="251" t="str">
        <f t="shared" si="100"/>
        <v/>
      </c>
      <c r="AO307" s="162"/>
      <c r="AP307" s="162"/>
      <c r="AQ307" s="162"/>
      <c r="AR307" s="257" t="str">
        <f>+IF(AW307="","",MAX(AR$1:AR306)+1)</f>
        <v/>
      </c>
      <c r="AS307" s="257" t="str">
        <f>IF(Limit_Deviation_Detail!B329="","",Limit_Deviation_Detail!B329)</f>
        <v/>
      </c>
      <c r="AT307" s="257" t="str">
        <f>IF(Limit_Deviation_Detail!C329="","",Limit_Deviation_Detail!C329)</f>
        <v/>
      </c>
      <c r="AU307" s="252" t="str">
        <f>IF(Limit_Deviation_Detail!F329="","",Limit_Deviation_Detail!F329)</f>
        <v/>
      </c>
      <c r="AV307" s="257" t="str">
        <f t="shared" si="101"/>
        <v/>
      </c>
      <c r="AW307" s="258" t="str">
        <f>IF(COUNTIF(AV$2:AV307,AV307)=1,AV307,"")</f>
        <v/>
      </c>
      <c r="AX307" s="257" t="str">
        <f t="shared" si="94"/>
        <v/>
      </c>
      <c r="AY307" s="257" t="str">
        <f t="shared" si="95"/>
        <v/>
      </c>
      <c r="AZ307" s="257" t="str">
        <f t="shared" si="96"/>
        <v/>
      </c>
      <c r="BA307" s="254" t="str">
        <f t="shared" si="102"/>
        <v/>
      </c>
      <c r="BB307" s="162"/>
      <c r="BC307" s="255" t="str">
        <f>+IF(BI307="","",MAX(BC$1:BC306)+1)</f>
        <v/>
      </c>
      <c r="BD307" s="241" t="str">
        <f>IF(CMS_Identification!B329="","",CMS_Identification!B329)</f>
        <v/>
      </c>
      <c r="BE307" s="241" t="str">
        <f>IF(CMS_Identification!C329="","",CMS_Identification!C329)</f>
        <v/>
      </c>
      <c r="BF307" s="241" t="str">
        <f>IF(CMS_Identification!E329="","",CMS_Identification!E329)</f>
        <v/>
      </c>
      <c r="BG307" s="241" t="str">
        <f>IF(Affected_Source!AL329="","",Affected_Source!AL329)</f>
        <v/>
      </c>
      <c r="BH307" s="241" t="str">
        <f t="shared" si="103"/>
        <v/>
      </c>
      <c r="BI307" s="244" t="str">
        <f>IF(COUNTIF(BH$2:BH307,BH307)=1,BH307,"")</f>
        <v/>
      </c>
      <c r="BJ307" s="241" t="str">
        <f t="shared" si="104"/>
        <v xml:space="preserve">  </v>
      </c>
      <c r="BK307" s="241" t="str">
        <f t="shared" si="105"/>
        <v/>
      </c>
      <c r="BL307" s="241" t="str">
        <f t="shared" si="106"/>
        <v/>
      </c>
      <c r="BM307" s="241" t="str">
        <f t="shared" si="107"/>
        <v/>
      </c>
    </row>
    <row r="308" spans="1:65" ht="16.5" x14ac:dyDescent="0.45">
      <c r="A308" s="259" t="str">
        <f>+IF(D308="","",MAX(A$1:A307)+1)</f>
        <v/>
      </c>
      <c r="B308" s="242" t="str">
        <f>IF(Affected_Source!C330="","",Affected_Source!C330)</f>
        <v/>
      </c>
      <c r="C308" s="260" t="str">
        <f t="shared" si="87"/>
        <v/>
      </c>
      <c r="D308" s="260" t="str">
        <f>IF(COUNTIF(B$2:B308,B308)=1,B308,"")</f>
        <v/>
      </c>
      <c r="E308" s="162" t="str">
        <f>IF(Affected_Source!D330="","",Affected_Source!D330)</f>
        <v/>
      </c>
      <c r="F308" s="162"/>
      <c r="G308" s="162"/>
      <c r="H308" s="162"/>
      <c r="I308" s="162"/>
      <c r="J308" s="162"/>
      <c r="K308" s="162"/>
      <c r="L308" s="162"/>
      <c r="M308" s="162"/>
      <c r="N308" s="162"/>
      <c r="O308" s="162"/>
      <c r="P308" s="162"/>
      <c r="Q308" s="162"/>
      <c r="R308" s="269"/>
      <c r="S308" s="162"/>
      <c r="T308" s="259" t="str">
        <f>+IF(Y308="","",MAX(T$1:T307)+1)</f>
        <v/>
      </c>
      <c r="U308" s="241" t="str">
        <f>IF(Affected_Source!B330="","",Affected_Source!B330)</f>
        <v/>
      </c>
      <c r="V308" s="241" t="str">
        <f>IF(Affected_Source!D330="","",Affected_Source!D330)</f>
        <v/>
      </c>
      <c r="W308" s="241" t="str">
        <f>IF(Affected_Source!E330="","",Affected_Source!E330)</f>
        <v/>
      </c>
      <c r="X308" s="241" t="str">
        <f t="shared" si="88"/>
        <v/>
      </c>
      <c r="Y308" s="244" t="str">
        <f>IF(COUNTIF(X$2:X308,X308)=1,X308,"")</f>
        <v/>
      </c>
      <c r="Z308" s="241" t="str">
        <f t="shared" si="97"/>
        <v xml:space="preserve"> </v>
      </c>
      <c r="AA308" s="259" t="str">
        <f t="shared" si="89"/>
        <v/>
      </c>
      <c r="AB308" s="259" t="str">
        <f t="shared" si="90"/>
        <v/>
      </c>
      <c r="AC308" s="241" t="str">
        <f t="shared" si="98"/>
        <v/>
      </c>
      <c r="AD308" s="248"/>
      <c r="AE308" s="261" t="str">
        <f>+IF(AJ308="","",MAX(AE$1:AE307)+1)</f>
        <v/>
      </c>
      <c r="AF308" s="261" t="str">
        <f>IF(CMS_Inoperative_OoC!B330="","",CMS_Inoperative_OoC!B330)</f>
        <v/>
      </c>
      <c r="AG308" s="261" t="str">
        <f>IF(CMS_Inoperative_OoC!C330="","",CMS_Inoperative_OoC!C330)</f>
        <v/>
      </c>
      <c r="AH308" s="261" t="str">
        <f>IF(CMS_Inoperative_OoC!D330="","",CMS_Inoperative_OoC!D330)</f>
        <v/>
      </c>
      <c r="AI308" s="261" t="str">
        <f t="shared" si="99"/>
        <v/>
      </c>
      <c r="AJ308" s="262" t="str">
        <f>IF(COUNTIF(AI$2:AI308,AI308)=1,AI308,"")</f>
        <v/>
      </c>
      <c r="AK308" s="261" t="str">
        <f t="shared" si="91"/>
        <v/>
      </c>
      <c r="AL308" s="261" t="str">
        <f t="shared" si="92"/>
        <v/>
      </c>
      <c r="AM308" s="261" t="str">
        <f t="shared" si="93"/>
        <v/>
      </c>
      <c r="AN308" s="251" t="str">
        <f t="shared" si="100"/>
        <v/>
      </c>
      <c r="AO308" s="162"/>
      <c r="AP308" s="162"/>
      <c r="AQ308" s="162"/>
      <c r="AR308" s="263" t="str">
        <f>+IF(AW308="","",MAX(AR$1:AR307)+1)</f>
        <v/>
      </c>
      <c r="AS308" s="263" t="str">
        <f>IF(Limit_Deviation_Detail!B330="","",Limit_Deviation_Detail!B330)</f>
        <v/>
      </c>
      <c r="AT308" s="263" t="str">
        <f>IF(Limit_Deviation_Detail!C330="","",Limit_Deviation_Detail!C330)</f>
        <v/>
      </c>
      <c r="AU308" s="252" t="str">
        <f>IF(Limit_Deviation_Detail!F330="","",Limit_Deviation_Detail!F330)</f>
        <v/>
      </c>
      <c r="AV308" s="263" t="str">
        <f t="shared" si="101"/>
        <v/>
      </c>
      <c r="AW308" s="264" t="str">
        <f>IF(COUNTIF(AV$2:AV308,AV308)=1,AV308,"")</f>
        <v/>
      </c>
      <c r="AX308" s="263" t="str">
        <f t="shared" si="94"/>
        <v/>
      </c>
      <c r="AY308" s="263" t="str">
        <f t="shared" si="95"/>
        <v/>
      </c>
      <c r="AZ308" s="263" t="str">
        <f t="shared" si="96"/>
        <v/>
      </c>
      <c r="BA308" s="254" t="str">
        <f t="shared" si="102"/>
        <v/>
      </c>
      <c r="BB308" s="162"/>
      <c r="BC308" s="259" t="str">
        <f>+IF(BI308="","",MAX(BC$1:BC307)+1)</f>
        <v/>
      </c>
      <c r="BD308" s="241" t="str">
        <f>IF(CMS_Identification!B330="","",CMS_Identification!B330)</f>
        <v/>
      </c>
      <c r="BE308" s="241" t="str">
        <f>IF(CMS_Identification!C330="","",CMS_Identification!C330)</f>
        <v/>
      </c>
      <c r="BF308" s="241" t="str">
        <f>IF(CMS_Identification!E330="","",CMS_Identification!E330)</f>
        <v/>
      </c>
      <c r="BG308" s="241" t="str">
        <f>IF(Affected_Source!AL330="","",Affected_Source!AL330)</f>
        <v/>
      </c>
      <c r="BH308" s="241" t="str">
        <f t="shared" si="103"/>
        <v/>
      </c>
      <c r="BI308" s="244" t="str">
        <f>IF(COUNTIF(BH$2:BH308,BH308)=1,BH308,"")</f>
        <v/>
      </c>
      <c r="BJ308" s="241" t="str">
        <f t="shared" si="104"/>
        <v xml:space="preserve">  </v>
      </c>
      <c r="BK308" s="241" t="str">
        <f t="shared" si="105"/>
        <v/>
      </c>
      <c r="BL308" s="241" t="str">
        <f t="shared" si="106"/>
        <v/>
      </c>
      <c r="BM308" s="241" t="str">
        <f t="shared" si="107"/>
        <v/>
      </c>
    </row>
    <row r="309" spans="1:65" ht="16.5" x14ac:dyDescent="0.45">
      <c r="A309" s="255" t="str">
        <f>+IF(D309="","",MAX(A$1:A308)+1)</f>
        <v/>
      </c>
      <c r="B309" s="242" t="str">
        <f>IF(Affected_Source!C331="","",Affected_Source!C331)</f>
        <v/>
      </c>
      <c r="C309" s="245" t="str">
        <f t="shared" si="87"/>
        <v/>
      </c>
      <c r="D309" s="245" t="str">
        <f>IF(COUNTIF(B$2:B309,B309)=1,B309,"")</f>
        <v/>
      </c>
      <c r="E309" s="162" t="str">
        <f>IF(Affected_Source!D331="","",Affected_Source!D331)</f>
        <v/>
      </c>
      <c r="F309" s="162"/>
      <c r="G309" s="162"/>
      <c r="H309" s="162"/>
      <c r="I309" s="162"/>
      <c r="J309" s="162"/>
      <c r="K309" s="162"/>
      <c r="L309" s="162"/>
      <c r="M309" s="162"/>
      <c r="N309" s="162"/>
      <c r="O309" s="162"/>
      <c r="P309" s="162"/>
      <c r="Q309" s="162"/>
      <c r="R309" s="269"/>
      <c r="S309" s="162"/>
      <c r="T309" s="255" t="str">
        <f>+IF(Y309="","",MAX(T$1:T308)+1)</f>
        <v/>
      </c>
      <c r="U309" s="241" t="str">
        <f>IF(Affected_Source!B331="","",Affected_Source!B331)</f>
        <v/>
      </c>
      <c r="V309" s="241" t="str">
        <f>IF(Affected_Source!D331="","",Affected_Source!D331)</f>
        <v/>
      </c>
      <c r="W309" s="241" t="str">
        <f>IF(Affected_Source!E331="","",Affected_Source!E331)</f>
        <v/>
      </c>
      <c r="X309" s="241" t="str">
        <f t="shared" si="88"/>
        <v/>
      </c>
      <c r="Y309" s="244" t="str">
        <f>IF(COUNTIF(X$2:X309,X309)=1,X309,"")</f>
        <v/>
      </c>
      <c r="Z309" s="241" t="str">
        <f t="shared" si="97"/>
        <v xml:space="preserve"> </v>
      </c>
      <c r="AA309" s="255" t="str">
        <f t="shared" si="89"/>
        <v/>
      </c>
      <c r="AB309" s="255" t="str">
        <f t="shared" si="90"/>
        <v/>
      </c>
      <c r="AC309" s="241" t="str">
        <f t="shared" si="98"/>
        <v/>
      </c>
      <c r="AD309" s="248"/>
      <c r="AE309" s="257" t="str">
        <f>+IF(AJ309="","",MAX(AE$1:AE308)+1)</f>
        <v/>
      </c>
      <c r="AF309" s="257" t="str">
        <f>IF(CMS_Inoperative_OoC!B331="","",CMS_Inoperative_OoC!B331)</f>
        <v/>
      </c>
      <c r="AG309" s="257" t="str">
        <f>IF(CMS_Inoperative_OoC!C331="","",CMS_Inoperative_OoC!C331)</f>
        <v/>
      </c>
      <c r="AH309" s="257" t="str">
        <f>IF(CMS_Inoperative_OoC!D331="","",CMS_Inoperative_OoC!D331)</f>
        <v/>
      </c>
      <c r="AI309" s="257" t="str">
        <f t="shared" si="99"/>
        <v/>
      </c>
      <c r="AJ309" s="258" t="str">
        <f>IF(COUNTIF(AI$2:AI309,AI309)=1,AI309,"")</f>
        <v/>
      </c>
      <c r="AK309" s="257" t="str">
        <f t="shared" si="91"/>
        <v/>
      </c>
      <c r="AL309" s="257" t="str">
        <f t="shared" si="92"/>
        <v/>
      </c>
      <c r="AM309" s="257" t="str">
        <f t="shared" si="93"/>
        <v/>
      </c>
      <c r="AN309" s="251" t="str">
        <f t="shared" si="100"/>
        <v/>
      </c>
      <c r="AO309" s="162"/>
      <c r="AP309" s="162"/>
      <c r="AQ309" s="162"/>
      <c r="AR309" s="257" t="str">
        <f>+IF(AW309="","",MAX(AR$1:AR308)+1)</f>
        <v/>
      </c>
      <c r="AS309" s="257" t="str">
        <f>IF(Limit_Deviation_Detail!B331="","",Limit_Deviation_Detail!B331)</f>
        <v/>
      </c>
      <c r="AT309" s="257" t="str">
        <f>IF(Limit_Deviation_Detail!C331="","",Limit_Deviation_Detail!C331)</f>
        <v/>
      </c>
      <c r="AU309" s="252" t="str">
        <f>IF(Limit_Deviation_Detail!F331="","",Limit_Deviation_Detail!F331)</f>
        <v/>
      </c>
      <c r="AV309" s="257" t="str">
        <f t="shared" si="101"/>
        <v/>
      </c>
      <c r="AW309" s="258" t="str">
        <f>IF(COUNTIF(AV$2:AV309,AV309)=1,AV309,"")</f>
        <v/>
      </c>
      <c r="AX309" s="257" t="str">
        <f t="shared" si="94"/>
        <v/>
      </c>
      <c r="AY309" s="257" t="str">
        <f t="shared" si="95"/>
        <v/>
      </c>
      <c r="AZ309" s="257" t="str">
        <f t="shared" si="96"/>
        <v/>
      </c>
      <c r="BA309" s="254" t="str">
        <f t="shared" si="102"/>
        <v/>
      </c>
      <c r="BB309" s="162"/>
      <c r="BC309" s="255" t="str">
        <f>+IF(BI309="","",MAX(BC$1:BC308)+1)</f>
        <v/>
      </c>
      <c r="BD309" s="241" t="str">
        <f>IF(CMS_Identification!B331="","",CMS_Identification!B331)</f>
        <v/>
      </c>
      <c r="BE309" s="241" t="str">
        <f>IF(CMS_Identification!C331="","",CMS_Identification!C331)</f>
        <v/>
      </c>
      <c r="BF309" s="241" t="str">
        <f>IF(CMS_Identification!E331="","",CMS_Identification!E331)</f>
        <v/>
      </c>
      <c r="BG309" s="241" t="str">
        <f>IF(Affected_Source!AL331="","",Affected_Source!AL331)</f>
        <v/>
      </c>
      <c r="BH309" s="241" t="str">
        <f t="shared" si="103"/>
        <v/>
      </c>
      <c r="BI309" s="244" t="str">
        <f>IF(COUNTIF(BH$2:BH309,BH309)=1,BH309,"")</f>
        <v/>
      </c>
      <c r="BJ309" s="241" t="str">
        <f t="shared" si="104"/>
        <v xml:space="preserve">  </v>
      </c>
      <c r="BK309" s="241" t="str">
        <f t="shared" si="105"/>
        <v/>
      </c>
      <c r="BL309" s="241" t="str">
        <f t="shared" si="106"/>
        <v/>
      </c>
      <c r="BM309" s="241" t="str">
        <f t="shared" si="107"/>
        <v/>
      </c>
    </row>
    <row r="310" spans="1:65" ht="16.5" x14ac:dyDescent="0.45">
      <c r="A310" s="259" t="str">
        <f>+IF(D310="","",MAX(A$1:A309)+1)</f>
        <v/>
      </c>
      <c r="B310" s="242" t="str">
        <f>IF(Affected_Source!C332="","",Affected_Source!C332)</f>
        <v/>
      </c>
      <c r="C310" s="260" t="str">
        <f t="shared" si="87"/>
        <v/>
      </c>
      <c r="D310" s="260" t="str">
        <f>IF(COUNTIF(B$2:B310,B310)=1,B310,"")</f>
        <v/>
      </c>
      <c r="E310" s="162" t="str">
        <f>IF(Affected_Source!D332="","",Affected_Source!D332)</f>
        <v/>
      </c>
      <c r="F310" s="162"/>
      <c r="G310" s="162"/>
      <c r="H310" s="162"/>
      <c r="I310" s="162"/>
      <c r="J310" s="162"/>
      <c r="K310" s="162"/>
      <c r="L310" s="162"/>
      <c r="M310" s="162"/>
      <c r="N310" s="162"/>
      <c r="O310" s="162"/>
      <c r="P310" s="162"/>
      <c r="Q310" s="162"/>
      <c r="R310" s="269"/>
      <c r="S310" s="162"/>
      <c r="T310" s="259" t="str">
        <f>+IF(Y310="","",MAX(T$1:T309)+1)</f>
        <v/>
      </c>
      <c r="U310" s="241" t="str">
        <f>IF(Affected_Source!B332="","",Affected_Source!B332)</f>
        <v/>
      </c>
      <c r="V310" s="241" t="str">
        <f>IF(Affected_Source!D332="","",Affected_Source!D332)</f>
        <v/>
      </c>
      <c r="W310" s="241" t="str">
        <f>IF(Affected_Source!E332="","",Affected_Source!E332)</f>
        <v/>
      </c>
      <c r="X310" s="241" t="str">
        <f t="shared" si="88"/>
        <v/>
      </c>
      <c r="Y310" s="244" t="str">
        <f>IF(COUNTIF(X$2:X310,X310)=1,X310,"")</f>
        <v/>
      </c>
      <c r="Z310" s="241" t="str">
        <f t="shared" si="97"/>
        <v xml:space="preserve"> </v>
      </c>
      <c r="AA310" s="259" t="str">
        <f t="shared" si="89"/>
        <v/>
      </c>
      <c r="AB310" s="259" t="str">
        <f t="shared" si="90"/>
        <v/>
      </c>
      <c r="AC310" s="241" t="str">
        <f t="shared" si="98"/>
        <v/>
      </c>
      <c r="AD310" s="248"/>
      <c r="AE310" s="261" t="str">
        <f>+IF(AJ310="","",MAX(AE$1:AE309)+1)</f>
        <v/>
      </c>
      <c r="AF310" s="261" t="str">
        <f>IF(CMS_Inoperative_OoC!B332="","",CMS_Inoperative_OoC!B332)</f>
        <v/>
      </c>
      <c r="AG310" s="261" t="str">
        <f>IF(CMS_Inoperative_OoC!C332="","",CMS_Inoperative_OoC!C332)</f>
        <v/>
      </c>
      <c r="AH310" s="261" t="str">
        <f>IF(CMS_Inoperative_OoC!D332="","",CMS_Inoperative_OoC!D332)</f>
        <v/>
      </c>
      <c r="AI310" s="261" t="str">
        <f t="shared" si="99"/>
        <v/>
      </c>
      <c r="AJ310" s="262" t="str">
        <f>IF(COUNTIF(AI$2:AI310,AI310)=1,AI310,"")</f>
        <v/>
      </c>
      <c r="AK310" s="261" t="str">
        <f t="shared" si="91"/>
        <v/>
      </c>
      <c r="AL310" s="261" t="str">
        <f t="shared" si="92"/>
        <v/>
      </c>
      <c r="AM310" s="261" t="str">
        <f t="shared" si="93"/>
        <v/>
      </c>
      <c r="AN310" s="251" t="str">
        <f t="shared" si="100"/>
        <v/>
      </c>
      <c r="AO310" s="162"/>
      <c r="AP310" s="162"/>
      <c r="AQ310" s="162"/>
      <c r="AR310" s="263" t="str">
        <f>+IF(AW310="","",MAX(AR$1:AR309)+1)</f>
        <v/>
      </c>
      <c r="AS310" s="263" t="str">
        <f>IF(Limit_Deviation_Detail!B332="","",Limit_Deviation_Detail!B332)</f>
        <v/>
      </c>
      <c r="AT310" s="263" t="str">
        <f>IF(Limit_Deviation_Detail!C332="","",Limit_Deviation_Detail!C332)</f>
        <v/>
      </c>
      <c r="AU310" s="252" t="str">
        <f>IF(Limit_Deviation_Detail!F332="","",Limit_Deviation_Detail!F332)</f>
        <v/>
      </c>
      <c r="AV310" s="263" t="str">
        <f t="shared" si="101"/>
        <v/>
      </c>
      <c r="AW310" s="264" t="str">
        <f>IF(COUNTIF(AV$2:AV310,AV310)=1,AV310,"")</f>
        <v/>
      </c>
      <c r="AX310" s="263" t="str">
        <f t="shared" si="94"/>
        <v/>
      </c>
      <c r="AY310" s="263" t="str">
        <f t="shared" si="95"/>
        <v/>
      </c>
      <c r="AZ310" s="263" t="str">
        <f t="shared" si="96"/>
        <v/>
      </c>
      <c r="BA310" s="254" t="str">
        <f t="shared" si="102"/>
        <v/>
      </c>
      <c r="BB310" s="162"/>
      <c r="BC310" s="259" t="str">
        <f>+IF(BI310="","",MAX(BC$1:BC309)+1)</f>
        <v/>
      </c>
      <c r="BD310" s="241" t="str">
        <f>IF(CMS_Identification!B332="","",CMS_Identification!B332)</f>
        <v/>
      </c>
      <c r="BE310" s="241" t="str">
        <f>IF(CMS_Identification!C332="","",CMS_Identification!C332)</f>
        <v/>
      </c>
      <c r="BF310" s="241" t="str">
        <f>IF(CMS_Identification!E332="","",CMS_Identification!E332)</f>
        <v/>
      </c>
      <c r="BG310" s="241" t="str">
        <f>IF(Affected_Source!AL332="","",Affected_Source!AL332)</f>
        <v/>
      </c>
      <c r="BH310" s="241" t="str">
        <f t="shared" si="103"/>
        <v/>
      </c>
      <c r="BI310" s="244" t="str">
        <f>IF(COUNTIF(BH$2:BH310,BH310)=1,BH310,"")</f>
        <v/>
      </c>
      <c r="BJ310" s="241" t="str">
        <f t="shared" si="104"/>
        <v xml:space="preserve">  </v>
      </c>
      <c r="BK310" s="241" t="str">
        <f t="shared" si="105"/>
        <v/>
      </c>
      <c r="BL310" s="241" t="str">
        <f t="shared" si="106"/>
        <v/>
      </c>
      <c r="BM310" s="241" t="str">
        <f t="shared" si="107"/>
        <v/>
      </c>
    </row>
    <row r="311" spans="1:65" ht="16.5" x14ac:dyDescent="0.45">
      <c r="A311" s="255" t="str">
        <f>+IF(D311="","",MAX(A$1:A310)+1)</f>
        <v/>
      </c>
      <c r="B311" s="242" t="str">
        <f>IF(Affected_Source!C333="","",Affected_Source!C333)</f>
        <v/>
      </c>
      <c r="C311" s="245" t="str">
        <f t="shared" si="87"/>
        <v/>
      </c>
      <c r="D311" s="245" t="str">
        <f>IF(COUNTIF(B$2:B311,B311)=1,B311,"")</f>
        <v/>
      </c>
      <c r="E311" s="162" t="str">
        <f>IF(Affected_Source!D333="","",Affected_Source!D333)</f>
        <v/>
      </c>
      <c r="F311" s="162"/>
      <c r="G311" s="162"/>
      <c r="H311" s="162"/>
      <c r="I311" s="162"/>
      <c r="J311" s="162"/>
      <c r="K311" s="162"/>
      <c r="L311" s="162"/>
      <c r="M311" s="162"/>
      <c r="N311" s="162"/>
      <c r="O311" s="162"/>
      <c r="P311" s="162"/>
      <c r="Q311" s="162"/>
      <c r="R311" s="269"/>
      <c r="S311" s="162"/>
      <c r="T311" s="255" t="str">
        <f>+IF(Y311="","",MAX(T$1:T310)+1)</f>
        <v/>
      </c>
      <c r="U311" s="241" t="str">
        <f>IF(Affected_Source!B333="","",Affected_Source!B333)</f>
        <v/>
      </c>
      <c r="V311" s="241" t="str">
        <f>IF(Affected_Source!D333="","",Affected_Source!D333)</f>
        <v/>
      </c>
      <c r="W311" s="241" t="str">
        <f>IF(Affected_Source!E333="","",Affected_Source!E333)</f>
        <v/>
      </c>
      <c r="X311" s="241" t="str">
        <f t="shared" si="88"/>
        <v/>
      </c>
      <c r="Y311" s="244" t="str">
        <f>IF(COUNTIF(X$2:X311,X311)=1,X311,"")</f>
        <v/>
      </c>
      <c r="Z311" s="241" t="str">
        <f t="shared" si="97"/>
        <v xml:space="preserve"> </v>
      </c>
      <c r="AA311" s="255" t="str">
        <f t="shared" si="89"/>
        <v/>
      </c>
      <c r="AB311" s="255" t="str">
        <f t="shared" si="90"/>
        <v/>
      </c>
      <c r="AC311" s="241" t="str">
        <f t="shared" si="98"/>
        <v/>
      </c>
      <c r="AD311" s="248"/>
      <c r="AE311" s="257" t="str">
        <f>+IF(AJ311="","",MAX(AE$1:AE310)+1)</f>
        <v/>
      </c>
      <c r="AF311" s="257" t="str">
        <f>IF(CMS_Inoperative_OoC!B333="","",CMS_Inoperative_OoC!B333)</f>
        <v/>
      </c>
      <c r="AG311" s="257" t="str">
        <f>IF(CMS_Inoperative_OoC!C333="","",CMS_Inoperative_OoC!C333)</f>
        <v/>
      </c>
      <c r="AH311" s="257" t="str">
        <f>IF(CMS_Inoperative_OoC!D333="","",CMS_Inoperative_OoC!D333)</f>
        <v/>
      </c>
      <c r="AI311" s="257" t="str">
        <f t="shared" si="99"/>
        <v/>
      </c>
      <c r="AJ311" s="258" t="str">
        <f>IF(COUNTIF(AI$2:AI311,AI311)=1,AI311,"")</f>
        <v/>
      </c>
      <c r="AK311" s="257" t="str">
        <f t="shared" si="91"/>
        <v/>
      </c>
      <c r="AL311" s="257" t="str">
        <f t="shared" si="92"/>
        <v/>
      </c>
      <c r="AM311" s="257" t="str">
        <f t="shared" si="93"/>
        <v/>
      </c>
      <c r="AN311" s="251" t="str">
        <f t="shared" si="100"/>
        <v/>
      </c>
      <c r="AO311" s="162"/>
      <c r="AP311" s="162"/>
      <c r="AQ311" s="162"/>
      <c r="AR311" s="257" t="str">
        <f>+IF(AW311="","",MAX(AR$1:AR310)+1)</f>
        <v/>
      </c>
      <c r="AS311" s="257" t="str">
        <f>IF(Limit_Deviation_Detail!B333="","",Limit_Deviation_Detail!B333)</f>
        <v/>
      </c>
      <c r="AT311" s="257" t="str">
        <f>IF(Limit_Deviation_Detail!C333="","",Limit_Deviation_Detail!C333)</f>
        <v/>
      </c>
      <c r="AU311" s="252" t="str">
        <f>IF(Limit_Deviation_Detail!F333="","",Limit_Deviation_Detail!F333)</f>
        <v/>
      </c>
      <c r="AV311" s="257" t="str">
        <f t="shared" si="101"/>
        <v/>
      </c>
      <c r="AW311" s="258" t="str">
        <f>IF(COUNTIF(AV$2:AV311,AV311)=1,AV311,"")</f>
        <v/>
      </c>
      <c r="AX311" s="257" t="str">
        <f t="shared" si="94"/>
        <v/>
      </c>
      <c r="AY311" s="257" t="str">
        <f t="shared" si="95"/>
        <v/>
      </c>
      <c r="AZ311" s="257" t="str">
        <f t="shared" si="96"/>
        <v/>
      </c>
      <c r="BA311" s="254" t="str">
        <f t="shared" si="102"/>
        <v/>
      </c>
      <c r="BB311" s="162"/>
      <c r="BC311" s="255" t="str">
        <f>+IF(BI311="","",MAX(BC$1:BC310)+1)</f>
        <v/>
      </c>
      <c r="BD311" s="241" t="str">
        <f>IF(CMS_Identification!B333="","",CMS_Identification!B333)</f>
        <v/>
      </c>
      <c r="BE311" s="241" t="str">
        <f>IF(CMS_Identification!C333="","",CMS_Identification!C333)</f>
        <v/>
      </c>
      <c r="BF311" s="241" t="str">
        <f>IF(CMS_Identification!E333="","",CMS_Identification!E333)</f>
        <v/>
      </c>
      <c r="BG311" s="241" t="str">
        <f>IF(Affected_Source!AL333="","",Affected_Source!AL333)</f>
        <v/>
      </c>
      <c r="BH311" s="241" t="str">
        <f t="shared" si="103"/>
        <v/>
      </c>
      <c r="BI311" s="244" t="str">
        <f>IF(COUNTIF(BH$2:BH311,BH311)=1,BH311,"")</f>
        <v/>
      </c>
      <c r="BJ311" s="241" t="str">
        <f t="shared" si="104"/>
        <v xml:space="preserve">  </v>
      </c>
      <c r="BK311" s="241" t="str">
        <f t="shared" si="105"/>
        <v/>
      </c>
      <c r="BL311" s="241" t="str">
        <f t="shared" si="106"/>
        <v/>
      </c>
      <c r="BM311" s="241" t="str">
        <f t="shared" si="107"/>
        <v/>
      </c>
    </row>
    <row r="312" spans="1:65" ht="16.5" x14ac:dyDescent="0.45">
      <c r="A312" s="259" t="str">
        <f>+IF(D312="","",MAX(A$1:A311)+1)</f>
        <v/>
      </c>
      <c r="B312" s="242" t="str">
        <f>IF(Affected_Source!C334="","",Affected_Source!C334)</f>
        <v/>
      </c>
      <c r="C312" s="260" t="str">
        <f t="shared" si="87"/>
        <v/>
      </c>
      <c r="D312" s="260" t="str">
        <f>IF(COUNTIF(B$2:B312,B312)=1,B312,"")</f>
        <v/>
      </c>
      <c r="E312" s="162" t="str">
        <f>IF(Affected_Source!D334="","",Affected_Source!D334)</f>
        <v/>
      </c>
      <c r="F312" s="162"/>
      <c r="G312" s="162"/>
      <c r="H312" s="162"/>
      <c r="I312" s="162"/>
      <c r="J312" s="162"/>
      <c r="K312" s="162"/>
      <c r="L312" s="162"/>
      <c r="M312" s="162"/>
      <c r="N312" s="162"/>
      <c r="O312" s="162"/>
      <c r="P312" s="162"/>
      <c r="Q312" s="162"/>
      <c r="R312" s="269"/>
      <c r="S312" s="162"/>
      <c r="T312" s="259" t="str">
        <f>+IF(Y312="","",MAX(T$1:T311)+1)</f>
        <v/>
      </c>
      <c r="U312" s="241" t="str">
        <f>IF(Affected_Source!B334="","",Affected_Source!B334)</f>
        <v/>
      </c>
      <c r="V312" s="241" t="str">
        <f>IF(Affected_Source!D334="","",Affected_Source!D334)</f>
        <v/>
      </c>
      <c r="W312" s="241" t="str">
        <f>IF(Affected_Source!E334="","",Affected_Source!E334)</f>
        <v/>
      </c>
      <c r="X312" s="241" t="str">
        <f t="shared" si="88"/>
        <v/>
      </c>
      <c r="Y312" s="244" t="str">
        <f>IF(COUNTIF(X$2:X312,X312)=1,X312,"")</f>
        <v/>
      </c>
      <c r="Z312" s="241" t="str">
        <f t="shared" si="97"/>
        <v xml:space="preserve"> </v>
      </c>
      <c r="AA312" s="259" t="str">
        <f t="shared" si="89"/>
        <v/>
      </c>
      <c r="AB312" s="259" t="str">
        <f t="shared" si="90"/>
        <v/>
      </c>
      <c r="AC312" s="241" t="str">
        <f t="shared" si="98"/>
        <v/>
      </c>
      <c r="AD312" s="248"/>
      <c r="AE312" s="261" t="str">
        <f>+IF(AJ312="","",MAX(AE$1:AE311)+1)</f>
        <v/>
      </c>
      <c r="AF312" s="261" t="str">
        <f>IF(CMS_Inoperative_OoC!B334="","",CMS_Inoperative_OoC!B334)</f>
        <v/>
      </c>
      <c r="AG312" s="261" t="str">
        <f>IF(CMS_Inoperative_OoC!C334="","",CMS_Inoperative_OoC!C334)</f>
        <v/>
      </c>
      <c r="AH312" s="261" t="str">
        <f>IF(CMS_Inoperative_OoC!D334="","",CMS_Inoperative_OoC!D334)</f>
        <v/>
      </c>
      <c r="AI312" s="261" t="str">
        <f t="shared" si="99"/>
        <v/>
      </c>
      <c r="AJ312" s="262" t="str">
        <f>IF(COUNTIF(AI$2:AI312,AI312)=1,AI312,"")</f>
        <v/>
      </c>
      <c r="AK312" s="261" t="str">
        <f t="shared" si="91"/>
        <v/>
      </c>
      <c r="AL312" s="261" t="str">
        <f t="shared" si="92"/>
        <v/>
      </c>
      <c r="AM312" s="261" t="str">
        <f t="shared" si="93"/>
        <v/>
      </c>
      <c r="AN312" s="251" t="str">
        <f t="shared" si="100"/>
        <v/>
      </c>
      <c r="AO312" s="162"/>
      <c r="AP312" s="162"/>
      <c r="AQ312" s="162"/>
      <c r="AR312" s="263" t="str">
        <f>+IF(AW312="","",MAX(AR$1:AR311)+1)</f>
        <v/>
      </c>
      <c r="AS312" s="263" t="str">
        <f>IF(Limit_Deviation_Detail!B334="","",Limit_Deviation_Detail!B334)</f>
        <v/>
      </c>
      <c r="AT312" s="263" t="str">
        <f>IF(Limit_Deviation_Detail!C334="","",Limit_Deviation_Detail!C334)</f>
        <v/>
      </c>
      <c r="AU312" s="252" t="str">
        <f>IF(Limit_Deviation_Detail!F334="","",Limit_Deviation_Detail!F334)</f>
        <v/>
      </c>
      <c r="AV312" s="263" t="str">
        <f t="shared" si="101"/>
        <v/>
      </c>
      <c r="AW312" s="264" t="str">
        <f>IF(COUNTIF(AV$2:AV312,AV312)=1,AV312,"")</f>
        <v/>
      </c>
      <c r="AX312" s="263" t="str">
        <f t="shared" si="94"/>
        <v/>
      </c>
      <c r="AY312" s="263" t="str">
        <f t="shared" si="95"/>
        <v/>
      </c>
      <c r="AZ312" s="263" t="str">
        <f t="shared" si="96"/>
        <v/>
      </c>
      <c r="BA312" s="254" t="str">
        <f t="shared" si="102"/>
        <v/>
      </c>
      <c r="BB312" s="162"/>
      <c r="BC312" s="259" t="str">
        <f>+IF(BI312="","",MAX(BC$1:BC311)+1)</f>
        <v/>
      </c>
      <c r="BD312" s="241" t="str">
        <f>IF(CMS_Identification!B334="","",CMS_Identification!B334)</f>
        <v/>
      </c>
      <c r="BE312" s="241" t="str">
        <f>IF(CMS_Identification!C334="","",CMS_Identification!C334)</f>
        <v/>
      </c>
      <c r="BF312" s="241" t="str">
        <f>IF(CMS_Identification!E334="","",CMS_Identification!E334)</f>
        <v/>
      </c>
      <c r="BG312" s="241" t="str">
        <f>IF(Affected_Source!AL334="","",Affected_Source!AL334)</f>
        <v/>
      </c>
      <c r="BH312" s="241" t="str">
        <f t="shared" si="103"/>
        <v/>
      </c>
      <c r="BI312" s="244" t="str">
        <f>IF(COUNTIF(BH$2:BH312,BH312)=1,BH312,"")</f>
        <v/>
      </c>
      <c r="BJ312" s="241" t="str">
        <f t="shared" si="104"/>
        <v xml:space="preserve">  </v>
      </c>
      <c r="BK312" s="241" t="str">
        <f t="shared" si="105"/>
        <v/>
      </c>
      <c r="BL312" s="241" t="str">
        <f t="shared" si="106"/>
        <v/>
      </c>
      <c r="BM312" s="241" t="str">
        <f t="shared" si="107"/>
        <v/>
      </c>
    </row>
    <row r="313" spans="1:65" ht="16.5" x14ac:dyDescent="0.45">
      <c r="A313" s="255" t="str">
        <f>+IF(D313="","",MAX(A$1:A312)+1)</f>
        <v/>
      </c>
      <c r="B313" s="242" t="str">
        <f>IF(Affected_Source!C335="","",Affected_Source!C335)</f>
        <v/>
      </c>
      <c r="C313" s="245" t="str">
        <f t="shared" si="87"/>
        <v/>
      </c>
      <c r="D313" s="245" t="str">
        <f>IF(COUNTIF(B$2:B313,B313)=1,B313,"")</f>
        <v/>
      </c>
      <c r="E313" s="162" t="str">
        <f>IF(Affected_Source!D335="","",Affected_Source!D335)</f>
        <v/>
      </c>
      <c r="F313" s="162"/>
      <c r="G313" s="162"/>
      <c r="H313" s="162"/>
      <c r="I313" s="162"/>
      <c r="J313" s="162"/>
      <c r="K313" s="162"/>
      <c r="L313" s="162"/>
      <c r="M313" s="162"/>
      <c r="N313" s="162"/>
      <c r="O313" s="162"/>
      <c r="P313" s="162"/>
      <c r="Q313" s="162"/>
      <c r="R313" s="269"/>
      <c r="S313" s="162"/>
      <c r="T313" s="255" t="str">
        <f>+IF(Y313="","",MAX(T$1:T312)+1)</f>
        <v/>
      </c>
      <c r="U313" s="241" t="str">
        <f>IF(Affected_Source!B335="","",Affected_Source!B335)</f>
        <v/>
      </c>
      <c r="V313" s="241" t="str">
        <f>IF(Affected_Source!D335="","",Affected_Source!D335)</f>
        <v/>
      </c>
      <c r="W313" s="241" t="str">
        <f>IF(Affected_Source!E335="","",Affected_Source!E335)</f>
        <v/>
      </c>
      <c r="X313" s="241" t="str">
        <f t="shared" si="88"/>
        <v/>
      </c>
      <c r="Y313" s="244" t="str">
        <f>IF(COUNTIF(X$2:X313,X313)=1,X313,"")</f>
        <v/>
      </c>
      <c r="Z313" s="241" t="str">
        <f t="shared" si="97"/>
        <v xml:space="preserve"> </v>
      </c>
      <c r="AA313" s="255" t="str">
        <f t="shared" si="89"/>
        <v/>
      </c>
      <c r="AB313" s="255" t="str">
        <f t="shared" si="90"/>
        <v/>
      </c>
      <c r="AC313" s="241" t="str">
        <f t="shared" si="98"/>
        <v/>
      </c>
      <c r="AD313" s="248"/>
      <c r="AE313" s="257" t="str">
        <f>+IF(AJ313="","",MAX(AE$1:AE312)+1)</f>
        <v/>
      </c>
      <c r="AF313" s="257" t="str">
        <f>IF(CMS_Inoperative_OoC!B335="","",CMS_Inoperative_OoC!B335)</f>
        <v/>
      </c>
      <c r="AG313" s="257" t="str">
        <f>IF(CMS_Inoperative_OoC!C335="","",CMS_Inoperative_OoC!C335)</f>
        <v/>
      </c>
      <c r="AH313" s="257" t="str">
        <f>IF(CMS_Inoperative_OoC!D335="","",CMS_Inoperative_OoC!D335)</f>
        <v/>
      </c>
      <c r="AI313" s="257" t="str">
        <f t="shared" si="99"/>
        <v/>
      </c>
      <c r="AJ313" s="258" t="str">
        <f>IF(COUNTIF(AI$2:AI313,AI313)=1,AI313,"")</f>
        <v/>
      </c>
      <c r="AK313" s="257" t="str">
        <f t="shared" si="91"/>
        <v/>
      </c>
      <c r="AL313" s="257" t="str">
        <f t="shared" si="92"/>
        <v/>
      </c>
      <c r="AM313" s="257" t="str">
        <f t="shared" si="93"/>
        <v/>
      </c>
      <c r="AN313" s="251" t="str">
        <f t="shared" si="100"/>
        <v/>
      </c>
      <c r="AO313" s="162"/>
      <c r="AP313" s="162"/>
      <c r="AQ313" s="162"/>
      <c r="AR313" s="257" t="str">
        <f>+IF(AW313="","",MAX(AR$1:AR312)+1)</f>
        <v/>
      </c>
      <c r="AS313" s="257" t="str">
        <f>IF(Limit_Deviation_Detail!B335="","",Limit_Deviation_Detail!B335)</f>
        <v/>
      </c>
      <c r="AT313" s="257" t="str">
        <f>IF(Limit_Deviation_Detail!C335="","",Limit_Deviation_Detail!C335)</f>
        <v/>
      </c>
      <c r="AU313" s="252" t="str">
        <f>IF(Limit_Deviation_Detail!F335="","",Limit_Deviation_Detail!F335)</f>
        <v/>
      </c>
      <c r="AV313" s="257" t="str">
        <f t="shared" si="101"/>
        <v/>
      </c>
      <c r="AW313" s="258" t="str">
        <f>IF(COUNTIF(AV$2:AV313,AV313)=1,AV313,"")</f>
        <v/>
      </c>
      <c r="AX313" s="257" t="str">
        <f t="shared" si="94"/>
        <v/>
      </c>
      <c r="AY313" s="257" t="str">
        <f t="shared" si="95"/>
        <v/>
      </c>
      <c r="AZ313" s="257" t="str">
        <f t="shared" si="96"/>
        <v/>
      </c>
      <c r="BA313" s="254" t="str">
        <f t="shared" si="102"/>
        <v/>
      </c>
      <c r="BB313" s="162"/>
      <c r="BC313" s="255" t="str">
        <f>+IF(BI313="","",MAX(BC$1:BC312)+1)</f>
        <v/>
      </c>
      <c r="BD313" s="241" t="str">
        <f>IF(CMS_Identification!B335="","",CMS_Identification!B335)</f>
        <v/>
      </c>
      <c r="BE313" s="241" t="str">
        <f>IF(CMS_Identification!C335="","",CMS_Identification!C335)</f>
        <v/>
      </c>
      <c r="BF313" s="241" t="str">
        <f>IF(CMS_Identification!E335="","",CMS_Identification!E335)</f>
        <v/>
      </c>
      <c r="BG313" s="241" t="str">
        <f>IF(Affected_Source!AL335="","",Affected_Source!AL335)</f>
        <v/>
      </c>
      <c r="BH313" s="241" t="str">
        <f t="shared" si="103"/>
        <v/>
      </c>
      <c r="BI313" s="244" t="str">
        <f>IF(COUNTIF(BH$2:BH313,BH313)=1,BH313,"")</f>
        <v/>
      </c>
      <c r="BJ313" s="241" t="str">
        <f t="shared" si="104"/>
        <v xml:space="preserve">  </v>
      </c>
      <c r="BK313" s="241" t="str">
        <f t="shared" si="105"/>
        <v/>
      </c>
      <c r="BL313" s="241" t="str">
        <f t="shared" si="106"/>
        <v/>
      </c>
      <c r="BM313" s="241" t="str">
        <f t="shared" si="107"/>
        <v/>
      </c>
    </row>
    <row r="314" spans="1:65" ht="16.5" x14ac:dyDescent="0.45">
      <c r="A314" s="259" t="str">
        <f>+IF(D314="","",MAX(A$1:A313)+1)</f>
        <v/>
      </c>
      <c r="B314" s="242" t="str">
        <f>IF(Affected_Source!C336="","",Affected_Source!C336)</f>
        <v/>
      </c>
      <c r="C314" s="260" t="str">
        <f t="shared" si="87"/>
        <v/>
      </c>
      <c r="D314" s="260" t="str">
        <f>IF(COUNTIF(B$2:B314,B314)=1,B314,"")</f>
        <v/>
      </c>
      <c r="E314" s="162" t="str">
        <f>IF(Affected_Source!D336="","",Affected_Source!D336)</f>
        <v/>
      </c>
      <c r="F314" s="162"/>
      <c r="G314" s="162"/>
      <c r="H314" s="162"/>
      <c r="I314" s="162"/>
      <c r="J314" s="162"/>
      <c r="K314" s="162"/>
      <c r="L314" s="162"/>
      <c r="M314" s="162"/>
      <c r="N314" s="162"/>
      <c r="O314" s="162"/>
      <c r="P314" s="162"/>
      <c r="Q314" s="162"/>
      <c r="R314" s="269"/>
      <c r="S314" s="162"/>
      <c r="T314" s="259" t="str">
        <f>+IF(Y314="","",MAX(T$1:T313)+1)</f>
        <v/>
      </c>
      <c r="U314" s="241" t="str">
        <f>IF(Affected_Source!B336="","",Affected_Source!B336)</f>
        <v/>
      </c>
      <c r="V314" s="241" t="str">
        <f>IF(Affected_Source!D336="","",Affected_Source!D336)</f>
        <v/>
      </c>
      <c r="W314" s="241" t="str">
        <f>IF(Affected_Source!E336="","",Affected_Source!E336)</f>
        <v/>
      </c>
      <c r="X314" s="241" t="str">
        <f t="shared" si="88"/>
        <v/>
      </c>
      <c r="Y314" s="244" t="str">
        <f>IF(COUNTIF(X$2:X314,X314)=1,X314,"")</f>
        <v/>
      </c>
      <c r="Z314" s="241" t="str">
        <f t="shared" si="97"/>
        <v xml:space="preserve"> </v>
      </c>
      <c r="AA314" s="259" t="str">
        <f t="shared" si="89"/>
        <v/>
      </c>
      <c r="AB314" s="259" t="str">
        <f t="shared" si="90"/>
        <v/>
      </c>
      <c r="AC314" s="241" t="str">
        <f t="shared" si="98"/>
        <v/>
      </c>
      <c r="AD314" s="248"/>
      <c r="AE314" s="261" t="str">
        <f>+IF(AJ314="","",MAX(AE$1:AE313)+1)</f>
        <v/>
      </c>
      <c r="AF314" s="261" t="str">
        <f>IF(CMS_Inoperative_OoC!B336="","",CMS_Inoperative_OoC!B336)</f>
        <v/>
      </c>
      <c r="AG314" s="261" t="str">
        <f>IF(CMS_Inoperative_OoC!C336="","",CMS_Inoperative_OoC!C336)</f>
        <v/>
      </c>
      <c r="AH314" s="261" t="str">
        <f>IF(CMS_Inoperative_OoC!D336="","",CMS_Inoperative_OoC!D336)</f>
        <v/>
      </c>
      <c r="AI314" s="261" t="str">
        <f t="shared" si="99"/>
        <v/>
      </c>
      <c r="AJ314" s="262" t="str">
        <f>IF(COUNTIF(AI$2:AI314,AI314)=1,AI314,"")</f>
        <v/>
      </c>
      <c r="AK314" s="261" t="str">
        <f t="shared" si="91"/>
        <v/>
      </c>
      <c r="AL314" s="261" t="str">
        <f t="shared" si="92"/>
        <v/>
      </c>
      <c r="AM314" s="261" t="str">
        <f t="shared" si="93"/>
        <v/>
      </c>
      <c r="AN314" s="251" t="str">
        <f t="shared" si="100"/>
        <v/>
      </c>
      <c r="AO314" s="162"/>
      <c r="AP314" s="162"/>
      <c r="AQ314" s="162"/>
      <c r="AR314" s="263" t="str">
        <f>+IF(AW314="","",MAX(AR$1:AR313)+1)</f>
        <v/>
      </c>
      <c r="AS314" s="263" t="str">
        <f>IF(Limit_Deviation_Detail!B336="","",Limit_Deviation_Detail!B336)</f>
        <v/>
      </c>
      <c r="AT314" s="263" t="str">
        <f>IF(Limit_Deviation_Detail!C336="","",Limit_Deviation_Detail!C336)</f>
        <v/>
      </c>
      <c r="AU314" s="252" t="str">
        <f>IF(Limit_Deviation_Detail!F336="","",Limit_Deviation_Detail!F336)</f>
        <v/>
      </c>
      <c r="AV314" s="263" t="str">
        <f t="shared" si="101"/>
        <v/>
      </c>
      <c r="AW314" s="264" t="str">
        <f>IF(COUNTIF(AV$2:AV314,AV314)=1,AV314,"")</f>
        <v/>
      </c>
      <c r="AX314" s="263" t="str">
        <f t="shared" si="94"/>
        <v/>
      </c>
      <c r="AY314" s="263" t="str">
        <f t="shared" si="95"/>
        <v/>
      </c>
      <c r="AZ314" s="263" t="str">
        <f t="shared" si="96"/>
        <v/>
      </c>
      <c r="BA314" s="254" t="str">
        <f t="shared" si="102"/>
        <v/>
      </c>
      <c r="BB314" s="162"/>
      <c r="BC314" s="259" t="str">
        <f>+IF(BI314="","",MAX(BC$1:BC313)+1)</f>
        <v/>
      </c>
      <c r="BD314" s="241" t="str">
        <f>IF(CMS_Identification!B336="","",CMS_Identification!B336)</f>
        <v/>
      </c>
      <c r="BE314" s="241" t="str">
        <f>IF(CMS_Identification!C336="","",CMS_Identification!C336)</f>
        <v/>
      </c>
      <c r="BF314" s="241" t="str">
        <f>IF(CMS_Identification!E336="","",CMS_Identification!E336)</f>
        <v/>
      </c>
      <c r="BG314" s="241" t="str">
        <f>IF(Affected_Source!AL336="","",Affected_Source!AL336)</f>
        <v/>
      </c>
      <c r="BH314" s="241" t="str">
        <f t="shared" si="103"/>
        <v/>
      </c>
      <c r="BI314" s="244" t="str">
        <f>IF(COUNTIF(BH$2:BH314,BH314)=1,BH314,"")</f>
        <v/>
      </c>
      <c r="BJ314" s="241" t="str">
        <f t="shared" si="104"/>
        <v xml:space="preserve">  </v>
      </c>
      <c r="BK314" s="241" t="str">
        <f t="shared" si="105"/>
        <v/>
      </c>
      <c r="BL314" s="241" t="str">
        <f t="shared" si="106"/>
        <v/>
      </c>
      <c r="BM314" s="241" t="str">
        <f t="shared" si="107"/>
        <v/>
      </c>
    </row>
    <row r="315" spans="1:65" ht="16.5" x14ac:dyDescent="0.45">
      <c r="A315" s="255" t="str">
        <f>+IF(D315="","",MAX(A$1:A314)+1)</f>
        <v/>
      </c>
      <c r="B315" s="242" t="str">
        <f>IF(Affected_Source!C337="","",Affected_Source!C337)</f>
        <v/>
      </c>
      <c r="C315" s="245" t="str">
        <f t="shared" si="87"/>
        <v/>
      </c>
      <c r="D315" s="245" t="str">
        <f>IF(COUNTIF(B$2:B315,B315)=1,B315,"")</f>
        <v/>
      </c>
      <c r="E315" s="162" t="str">
        <f>IF(Affected_Source!D337="","",Affected_Source!D337)</f>
        <v/>
      </c>
      <c r="F315" s="162"/>
      <c r="G315" s="162"/>
      <c r="H315" s="162"/>
      <c r="I315" s="162"/>
      <c r="J315" s="162"/>
      <c r="K315" s="162"/>
      <c r="L315" s="162"/>
      <c r="M315" s="162"/>
      <c r="N315" s="162"/>
      <c r="O315" s="162"/>
      <c r="P315" s="162"/>
      <c r="Q315" s="162"/>
      <c r="R315" s="269"/>
      <c r="S315" s="162"/>
      <c r="T315" s="255" t="str">
        <f>+IF(Y315="","",MAX(T$1:T314)+1)</f>
        <v/>
      </c>
      <c r="U315" s="241" t="str">
        <f>IF(Affected_Source!B337="","",Affected_Source!B337)</f>
        <v/>
      </c>
      <c r="V315" s="241" t="str">
        <f>IF(Affected_Source!D337="","",Affected_Source!D337)</f>
        <v/>
      </c>
      <c r="W315" s="241" t="str">
        <f>IF(Affected_Source!E337="","",Affected_Source!E337)</f>
        <v/>
      </c>
      <c r="X315" s="241" t="str">
        <f t="shared" si="88"/>
        <v/>
      </c>
      <c r="Y315" s="244" t="str">
        <f>IF(COUNTIF(X$2:X315,X315)=1,X315,"")</f>
        <v/>
      </c>
      <c r="Z315" s="241" t="str">
        <f t="shared" si="97"/>
        <v xml:space="preserve"> </v>
      </c>
      <c r="AA315" s="255" t="str">
        <f t="shared" si="89"/>
        <v/>
      </c>
      <c r="AB315" s="255" t="str">
        <f t="shared" si="90"/>
        <v/>
      </c>
      <c r="AC315" s="241" t="str">
        <f t="shared" si="98"/>
        <v/>
      </c>
      <c r="AD315" s="248"/>
      <c r="AE315" s="257" t="str">
        <f>+IF(AJ315="","",MAX(AE$1:AE314)+1)</f>
        <v/>
      </c>
      <c r="AF315" s="257" t="str">
        <f>IF(CMS_Inoperative_OoC!B337="","",CMS_Inoperative_OoC!B337)</f>
        <v/>
      </c>
      <c r="AG315" s="257" t="str">
        <f>IF(CMS_Inoperative_OoC!C337="","",CMS_Inoperative_OoC!C337)</f>
        <v/>
      </c>
      <c r="AH315" s="257" t="str">
        <f>IF(CMS_Inoperative_OoC!D337="","",CMS_Inoperative_OoC!D337)</f>
        <v/>
      </c>
      <c r="AI315" s="257" t="str">
        <f t="shared" si="99"/>
        <v/>
      </c>
      <c r="AJ315" s="258" t="str">
        <f>IF(COUNTIF(AI$2:AI315,AI315)=1,AI315,"")</f>
        <v/>
      </c>
      <c r="AK315" s="257" t="str">
        <f t="shared" si="91"/>
        <v/>
      </c>
      <c r="AL315" s="257" t="str">
        <f t="shared" si="92"/>
        <v/>
      </c>
      <c r="AM315" s="257" t="str">
        <f t="shared" si="93"/>
        <v/>
      </c>
      <c r="AN315" s="251" t="str">
        <f t="shared" si="100"/>
        <v/>
      </c>
      <c r="AO315" s="162"/>
      <c r="AP315" s="162"/>
      <c r="AQ315" s="162"/>
      <c r="AR315" s="257" t="str">
        <f>+IF(AW315="","",MAX(AR$1:AR314)+1)</f>
        <v/>
      </c>
      <c r="AS315" s="257" t="str">
        <f>IF(Limit_Deviation_Detail!B337="","",Limit_Deviation_Detail!B337)</f>
        <v/>
      </c>
      <c r="AT315" s="257" t="str">
        <f>IF(Limit_Deviation_Detail!C337="","",Limit_Deviation_Detail!C337)</f>
        <v/>
      </c>
      <c r="AU315" s="252" t="str">
        <f>IF(Limit_Deviation_Detail!F337="","",Limit_Deviation_Detail!F337)</f>
        <v/>
      </c>
      <c r="AV315" s="257" t="str">
        <f t="shared" si="101"/>
        <v/>
      </c>
      <c r="AW315" s="258" t="str">
        <f>IF(COUNTIF(AV$2:AV315,AV315)=1,AV315,"")</f>
        <v/>
      </c>
      <c r="AX315" s="257" t="str">
        <f t="shared" si="94"/>
        <v/>
      </c>
      <c r="AY315" s="257" t="str">
        <f t="shared" si="95"/>
        <v/>
      </c>
      <c r="AZ315" s="257" t="str">
        <f t="shared" si="96"/>
        <v/>
      </c>
      <c r="BA315" s="254" t="str">
        <f t="shared" si="102"/>
        <v/>
      </c>
      <c r="BB315" s="162"/>
      <c r="BC315" s="255" t="str">
        <f>+IF(BI315="","",MAX(BC$1:BC314)+1)</f>
        <v/>
      </c>
      <c r="BD315" s="241" t="str">
        <f>IF(CMS_Identification!B337="","",CMS_Identification!B337)</f>
        <v/>
      </c>
      <c r="BE315" s="241" t="str">
        <f>IF(CMS_Identification!C337="","",CMS_Identification!C337)</f>
        <v/>
      </c>
      <c r="BF315" s="241" t="str">
        <f>IF(CMS_Identification!E337="","",CMS_Identification!E337)</f>
        <v/>
      </c>
      <c r="BG315" s="241" t="str">
        <f>IF(Affected_Source!AL337="","",Affected_Source!AL337)</f>
        <v/>
      </c>
      <c r="BH315" s="241" t="str">
        <f t="shared" si="103"/>
        <v/>
      </c>
      <c r="BI315" s="244" t="str">
        <f>IF(COUNTIF(BH$2:BH315,BH315)=1,BH315,"")</f>
        <v/>
      </c>
      <c r="BJ315" s="241" t="str">
        <f t="shared" si="104"/>
        <v xml:space="preserve">  </v>
      </c>
      <c r="BK315" s="241" t="str">
        <f t="shared" si="105"/>
        <v/>
      </c>
      <c r="BL315" s="241" t="str">
        <f t="shared" si="106"/>
        <v/>
      </c>
      <c r="BM315" s="241" t="str">
        <f t="shared" si="107"/>
        <v/>
      </c>
    </row>
    <row r="316" spans="1:65" ht="16.5" x14ac:dyDescent="0.45">
      <c r="A316" s="259" t="str">
        <f>+IF(D316="","",MAX(A$1:A315)+1)</f>
        <v/>
      </c>
      <c r="B316" s="242" t="str">
        <f>IF(Affected_Source!C338="","",Affected_Source!C338)</f>
        <v/>
      </c>
      <c r="C316" s="260" t="str">
        <f t="shared" si="87"/>
        <v/>
      </c>
      <c r="D316" s="260" t="str">
        <f>IF(COUNTIF(B$2:B316,B316)=1,B316,"")</f>
        <v/>
      </c>
      <c r="E316" s="162" t="str">
        <f>IF(Affected_Source!D338="","",Affected_Source!D338)</f>
        <v/>
      </c>
      <c r="F316" s="162"/>
      <c r="G316" s="162"/>
      <c r="H316" s="162"/>
      <c r="I316" s="162"/>
      <c r="J316" s="162"/>
      <c r="K316" s="162"/>
      <c r="L316" s="162"/>
      <c r="M316" s="162"/>
      <c r="N316" s="162"/>
      <c r="O316" s="162"/>
      <c r="P316" s="162"/>
      <c r="Q316" s="162"/>
      <c r="R316" s="269"/>
      <c r="S316" s="162"/>
      <c r="T316" s="259" t="str">
        <f>+IF(Y316="","",MAX(T$1:T315)+1)</f>
        <v/>
      </c>
      <c r="U316" s="241" t="str">
        <f>IF(Affected_Source!B338="","",Affected_Source!B338)</f>
        <v/>
      </c>
      <c r="V316" s="241" t="str">
        <f>IF(Affected_Source!D338="","",Affected_Source!D338)</f>
        <v/>
      </c>
      <c r="W316" s="241" t="str">
        <f>IF(Affected_Source!E338="","",Affected_Source!E338)</f>
        <v/>
      </c>
      <c r="X316" s="241" t="str">
        <f t="shared" si="88"/>
        <v/>
      </c>
      <c r="Y316" s="244" t="str">
        <f>IF(COUNTIF(X$2:X316,X316)=1,X316,"")</f>
        <v/>
      </c>
      <c r="Z316" s="241" t="str">
        <f t="shared" si="97"/>
        <v xml:space="preserve"> </v>
      </c>
      <c r="AA316" s="259" t="str">
        <f t="shared" si="89"/>
        <v/>
      </c>
      <c r="AB316" s="259" t="str">
        <f t="shared" si="90"/>
        <v/>
      </c>
      <c r="AC316" s="241" t="str">
        <f t="shared" si="98"/>
        <v/>
      </c>
      <c r="AD316" s="248"/>
      <c r="AE316" s="261" t="str">
        <f>+IF(AJ316="","",MAX(AE$1:AE315)+1)</f>
        <v/>
      </c>
      <c r="AF316" s="261" t="str">
        <f>IF(CMS_Inoperative_OoC!B338="","",CMS_Inoperative_OoC!B338)</f>
        <v/>
      </c>
      <c r="AG316" s="261" t="str">
        <f>IF(CMS_Inoperative_OoC!C338="","",CMS_Inoperative_OoC!C338)</f>
        <v/>
      </c>
      <c r="AH316" s="261" t="str">
        <f>IF(CMS_Inoperative_OoC!D338="","",CMS_Inoperative_OoC!D338)</f>
        <v/>
      </c>
      <c r="AI316" s="261" t="str">
        <f t="shared" si="99"/>
        <v/>
      </c>
      <c r="AJ316" s="262" t="str">
        <f>IF(COUNTIF(AI$2:AI316,AI316)=1,AI316,"")</f>
        <v/>
      </c>
      <c r="AK316" s="261" t="str">
        <f t="shared" si="91"/>
        <v/>
      </c>
      <c r="AL316" s="261" t="str">
        <f t="shared" si="92"/>
        <v/>
      </c>
      <c r="AM316" s="261" t="str">
        <f t="shared" si="93"/>
        <v/>
      </c>
      <c r="AN316" s="251" t="str">
        <f t="shared" si="100"/>
        <v/>
      </c>
      <c r="AO316" s="162"/>
      <c r="AP316" s="162"/>
      <c r="AQ316" s="162"/>
      <c r="AR316" s="263" t="str">
        <f>+IF(AW316="","",MAX(AR$1:AR315)+1)</f>
        <v/>
      </c>
      <c r="AS316" s="263" t="str">
        <f>IF(Limit_Deviation_Detail!B338="","",Limit_Deviation_Detail!B338)</f>
        <v/>
      </c>
      <c r="AT316" s="263" t="str">
        <f>IF(Limit_Deviation_Detail!C338="","",Limit_Deviation_Detail!C338)</f>
        <v/>
      </c>
      <c r="AU316" s="252" t="str">
        <f>IF(Limit_Deviation_Detail!F338="","",Limit_Deviation_Detail!F338)</f>
        <v/>
      </c>
      <c r="AV316" s="263" t="str">
        <f t="shared" si="101"/>
        <v/>
      </c>
      <c r="AW316" s="264" t="str">
        <f>IF(COUNTIF(AV$2:AV316,AV316)=1,AV316,"")</f>
        <v/>
      </c>
      <c r="AX316" s="263" t="str">
        <f t="shared" si="94"/>
        <v/>
      </c>
      <c r="AY316" s="263" t="str">
        <f t="shared" si="95"/>
        <v/>
      </c>
      <c r="AZ316" s="263" t="str">
        <f t="shared" si="96"/>
        <v/>
      </c>
      <c r="BA316" s="254" t="str">
        <f t="shared" si="102"/>
        <v/>
      </c>
      <c r="BB316" s="162"/>
      <c r="BC316" s="259" t="str">
        <f>+IF(BI316="","",MAX(BC$1:BC315)+1)</f>
        <v/>
      </c>
      <c r="BD316" s="241" t="str">
        <f>IF(CMS_Identification!B338="","",CMS_Identification!B338)</f>
        <v/>
      </c>
      <c r="BE316" s="241" t="str">
        <f>IF(CMS_Identification!C338="","",CMS_Identification!C338)</f>
        <v/>
      </c>
      <c r="BF316" s="241" t="str">
        <f>IF(CMS_Identification!E338="","",CMS_Identification!E338)</f>
        <v/>
      </c>
      <c r="BG316" s="241" t="str">
        <f>IF(Affected_Source!AL338="","",Affected_Source!AL338)</f>
        <v/>
      </c>
      <c r="BH316" s="241" t="str">
        <f t="shared" si="103"/>
        <v/>
      </c>
      <c r="BI316" s="244" t="str">
        <f>IF(COUNTIF(BH$2:BH316,BH316)=1,BH316,"")</f>
        <v/>
      </c>
      <c r="BJ316" s="241" t="str">
        <f t="shared" si="104"/>
        <v xml:space="preserve">  </v>
      </c>
      <c r="BK316" s="241" t="str">
        <f t="shared" si="105"/>
        <v/>
      </c>
      <c r="BL316" s="241" t="str">
        <f t="shared" si="106"/>
        <v/>
      </c>
      <c r="BM316" s="241" t="str">
        <f t="shared" si="107"/>
        <v/>
      </c>
    </row>
    <row r="317" spans="1:65" ht="16.5" x14ac:dyDescent="0.45">
      <c r="A317" s="255" t="str">
        <f>+IF(D317="","",MAX(A$1:A316)+1)</f>
        <v/>
      </c>
      <c r="B317" s="242" t="str">
        <f>IF(Affected_Source!C339="","",Affected_Source!C339)</f>
        <v/>
      </c>
      <c r="C317" s="245" t="str">
        <f t="shared" si="87"/>
        <v/>
      </c>
      <c r="D317" s="245" t="str">
        <f>IF(COUNTIF(B$2:B317,B317)=1,B317,"")</f>
        <v/>
      </c>
      <c r="E317" s="162" t="str">
        <f>IF(Affected_Source!D339="","",Affected_Source!D339)</f>
        <v/>
      </c>
      <c r="F317" s="162"/>
      <c r="G317" s="162"/>
      <c r="H317" s="162"/>
      <c r="I317" s="162"/>
      <c r="J317" s="162"/>
      <c r="K317" s="162"/>
      <c r="L317" s="162"/>
      <c r="M317" s="162"/>
      <c r="N317" s="162"/>
      <c r="O317" s="162"/>
      <c r="P317" s="162"/>
      <c r="Q317" s="162"/>
      <c r="R317" s="269"/>
      <c r="S317" s="162"/>
      <c r="T317" s="255" t="str">
        <f>+IF(Y317="","",MAX(T$1:T316)+1)</f>
        <v/>
      </c>
      <c r="U317" s="241" t="str">
        <f>IF(Affected_Source!B339="","",Affected_Source!B339)</f>
        <v/>
      </c>
      <c r="V317" s="241" t="str">
        <f>IF(Affected_Source!D339="","",Affected_Source!D339)</f>
        <v/>
      </c>
      <c r="W317" s="241" t="str">
        <f>IF(Affected_Source!E339="","",Affected_Source!E339)</f>
        <v/>
      </c>
      <c r="X317" s="241" t="str">
        <f t="shared" si="88"/>
        <v/>
      </c>
      <c r="Y317" s="244" t="str">
        <f>IF(COUNTIF(X$2:X317,X317)=1,X317,"")</f>
        <v/>
      </c>
      <c r="Z317" s="241" t="str">
        <f t="shared" si="97"/>
        <v xml:space="preserve"> </v>
      </c>
      <c r="AA317" s="255" t="str">
        <f t="shared" si="89"/>
        <v/>
      </c>
      <c r="AB317" s="255" t="str">
        <f t="shared" si="90"/>
        <v/>
      </c>
      <c r="AC317" s="241" t="str">
        <f t="shared" si="98"/>
        <v/>
      </c>
      <c r="AD317" s="248"/>
      <c r="AE317" s="257" t="str">
        <f>+IF(AJ317="","",MAX(AE$1:AE316)+1)</f>
        <v/>
      </c>
      <c r="AF317" s="257" t="str">
        <f>IF(CMS_Inoperative_OoC!B339="","",CMS_Inoperative_OoC!B339)</f>
        <v/>
      </c>
      <c r="AG317" s="257" t="str">
        <f>IF(CMS_Inoperative_OoC!C339="","",CMS_Inoperative_OoC!C339)</f>
        <v/>
      </c>
      <c r="AH317" s="257" t="str">
        <f>IF(CMS_Inoperative_OoC!D339="","",CMS_Inoperative_OoC!D339)</f>
        <v/>
      </c>
      <c r="AI317" s="257" t="str">
        <f t="shared" si="99"/>
        <v/>
      </c>
      <c r="AJ317" s="258" t="str">
        <f>IF(COUNTIF(AI$2:AI317,AI317)=1,AI317,"")</f>
        <v/>
      </c>
      <c r="AK317" s="257" t="str">
        <f t="shared" si="91"/>
        <v/>
      </c>
      <c r="AL317" s="257" t="str">
        <f t="shared" si="92"/>
        <v/>
      </c>
      <c r="AM317" s="257" t="str">
        <f t="shared" si="93"/>
        <v/>
      </c>
      <c r="AN317" s="251" t="str">
        <f t="shared" si="100"/>
        <v/>
      </c>
      <c r="AO317" s="162"/>
      <c r="AP317" s="162"/>
      <c r="AQ317" s="162"/>
      <c r="AR317" s="257" t="str">
        <f>+IF(AW317="","",MAX(AR$1:AR316)+1)</f>
        <v/>
      </c>
      <c r="AS317" s="257" t="str">
        <f>IF(Limit_Deviation_Detail!B339="","",Limit_Deviation_Detail!B339)</f>
        <v/>
      </c>
      <c r="AT317" s="257" t="str">
        <f>IF(Limit_Deviation_Detail!C339="","",Limit_Deviation_Detail!C339)</f>
        <v/>
      </c>
      <c r="AU317" s="252" t="str">
        <f>IF(Limit_Deviation_Detail!F339="","",Limit_Deviation_Detail!F339)</f>
        <v/>
      </c>
      <c r="AV317" s="257" t="str">
        <f t="shared" si="101"/>
        <v/>
      </c>
      <c r="AW317" s="258" t="str">
        <f>IF(COUNTIF(AV$2:AV317,AV317)=1,AV317,"")</f>
        <v/>
      </c>
      <c r="AX317" s="257" t="str">
        <f t="shared" si="94"/>
        <v/>
      </c>
      <c r="AY317" s="257" t="str">
        <f t="shared" si="95"/>
        <v/>
      </c>
      <c r="AZ317" s="257" t="str">
        <f t="shared" si="96"/>
        <v/>
      </c>
      <c r="BA317" s="254" t="str">
        <f t="shared" si="102"/>
        <v/>
      </c>
      <c r="BB317" s="162"/>
      <c r="BC317" s="255" t="str">
        <f>+IF(BI317="","",MAX(BC$1:BC316)+1)</f>
        <v/>
      </c>
      <c r="BD317" s="241" t="str">
        <f>IF(CMS_Identification!B339="","",CMS_Identification!B339)</f>
        <v/>
      </c>
      <c r="BE317" s="241" t="str">
        <f>IF(CMS_Identification!C339="","",CMS_Identification!C339)</f>
        <v/>
      </c>
      <c r="BF317" s="241" t="str">
        <f>IF(CMS_Identification!E339="","",CMS_Identification!E339)</f>
        <v/>
      </c>
      <c r="BG317" s="241" t="str">
        <f>IF(Affected_Source!AL339="","",Affected_Source!AL339)</f>
        <v/>
      </c>
      <c r="BH317" s="241" t="str">
        <f t="shared" si="103"/>
        <v/>
      </c>
      <c r="BI317" s="244" t="str">
        <f>IF(COUNTIF(BH$2:BH317,BH317)=1,BH317,"")</f>
        <v/>
      </c>
      <c r="BJ317" s="241" t="str">
        <f t="shared" si="104"/>
        <v xml:space="preserve">  </v>
      </c>
      <c r="BK317" s="241" t="str">
        <f t="shared" si="105"/>
        <v/>
      </c>
      <c r="BL317" s="241" t="str">
        <f t="shared" si="106"/>
        <v/>
      </c>
      <c r="BM317" s="241" t="str">
        <f t="shared" si="107"/>
        <v/>
      </c>
    </row>
    <row r="318" spans="1:65" ht="16.5" x14ac:dyDescent="0.45">
      <c r="A318" s="259" t="str">
        <f>+IF(D318="","",MAX(A$1:A317)+1)</f>
        <v/>
      </c>
      <c r="B318" s="242" t="str">
        <f>IF(Affected_Source!C340="","",Affected_Source!C340)</f>
        <v/>
      </c>
      <c r="C318" s="260" t="str">
        <f t="shared" si="87"/>
        <v/>
      </c>
      <c r="D318" s="260" t="str">
        <f>IF(COUNTIF(B$2:B318,B318)=1,B318,"")</f>
        <v/>
      </c>
      <c r="E318" s="162" t="str">
        <f>IF(Affected_Source!D340="","",Affected_Source!D340)</f>
        <v/>
      </c>
      <c r="F318" s="162"/>
      <c r="G318" s="162"/>
      <c r="H318" s="162"/>
      <c r="I318" s="162"/>
      <c r="J318" s="162"/>
      <c r="K318" s="162"/>
      <c r="L318" s="162"/>
      <c r="M318" s="162"/>
      <c r="N318" s="162"/>
      <c r="O318" s="162"/>
      <c r="P318" s="162"/>
      <c r="Q318" s="162"/>
      <c r="R318" s="269"/>
      <c r="S318" s="162"/>
      <c r="T318" s="259" t="str">
        <f>+IF(Y318="","",MAX(T$1:T317)+1)</f>
        <v/>
      </c>
      <c r="U318" s="241" t="str">
        <f>IF(Affected_Source!B340="","",Affected_Source!B340)</f>
        <v/>
      </c>
      <c r="V318" s="241" t="str">
        <f>IF(Affected_Source!D340="","",Affected_Source!D340)</f>
        <v/>
      </c>
      <c r="W318" s="241" t="str">
        <f>IF(Affected_Source!E340="","",Affected_Source!E340)</f>
        <v/>
      </c>
      <c r="X318" s="241" t="str">
        <f t="shared" si="88"/>
        <v/>
      </c>
      <c r="Y318" s="244" t="str">
        <f>IF(COUNTIF(X$2:X318,X318)=1,X318,"")</f>
        <v/>
      </c>
      <c r="Z318" s="241" t="str">
        <f t="shared" si="97"/>
        <v xml:space="preserve"> </v>
      </c>
      <c r="AA318" s="259" t="str">
        <f t="shared" si="89"/>
        <v/>
      </c>
      <c r="AB318" s="259" t="str">
        <f t="shared" si="90"/>
        <v/>
      </c>
      <c r="AC318" s="241" t="str">
        <f t="shared" si="98"/>
        <v/>
      </c>
      <c r="AD318" s="248"/>
      <c r="AE318" s="261" t="str">
        <f>+IF(AJ318="","",MAX(AE$1:AE317)+1)</f>
        <v/>
      </c>
      <c r="AF318" s="261" t="str">
        <f>IF(CMS_Inoperative_OoC!B340="","",CMS_Inoperative_OoC!B340)</f>
        <v/>
      </c>
      <c r="AG318" s="261" t="str">
        <f>IF(CMS_Inoperative_OoC!C340="","",CMS_Inoperative_OoC!C340)</f>
        <v/>
      </c>
      <c r="AH318" s="261" t="str">
        <f>IF(CMS_Inoperative_OoC!D340="","",CMS_Inoperative_OoC!D340)</f>
        <v/>
      </c>
      <c r="AI318" s="261" t="str">
        <f t="shared" si="99"/>
        <v/>
      </c>
      <c r="AJ318" s="262" t="str">
        <f>IF(COUNTIF(AI$2:AI318,AI318)=1,AI318,"")</f>
        <v/>
      </c>
      <c r="AK318" s="261" t="str">
        <f t="shared" si="91"/>
        <v/>
      </c>
      <c r="AL318" s="261" t="str">
        <f t="shared" si="92"/>
        <v/>
      </c>
      <c r="AM318" s="261" t="str">
        <f t="shared" si="93"/>
        <v/>
      </c>
      <c r="AN318" s="251" t="str">
        <f t="shared" si="100"/>
        <v/>
      </c>
      <c r="AO318" s="162"/>
      <c r="AP318" s="162"/>
      <c r="AQ318" s="162"/>
      <c r="AR318" s="263" t="str">
        <f>+IF(AW318="","",MAX(AR$1:AR317)+1)</f>
        <v/>
      </c>
      <c r="AS318" s="263" t="str">
        <f>IF(Limit_Deviation_Detail!B340="","",Limit_Deviation_Detail!B340)</f>
        <v/>
      </c>
      <c r="AT318" s="263" t="str">
        <f>IF(Limit_Deviation_Detail!C340="","",Limit_Deviation_Detail!C340)</f>
        <v/>
      </c>
      <c r="AU318" s="252" t="str">
        <f>IF(Limit_Deviation_Detail!F340="","",Limit_Deviation_Detail!F340)</f>
        <v/>
      </c>
      <c r="AV318" s="263" t="str">
        <f t="shared" si="101"/>
        <v/>
      </c>
      <c r="AW318" s="264" t="str">
        <f>IF(COUNTIF(AV$2:AV318,AV318)=1,AV318,"")</f>
        <v/>
      </c>
      <c r="AX318" s="263" t="str">
        <f t="shared" si="94"/>
        <v/>
      </c>
      <c r="AY318" s="263" t="str">
        <f t="shared" si="95"/>
        <v/>
      </c>
      <c r="AZ318" s="263" t="str">
        <f t="shared" si="96"/>
        <v/>
      </c>
      <c r="BA318" s="254" t="str">
        <f t="shared" si="102"/>
        <v/>
      </c>
      <c r="BB318" s="162"/>
      <c r="BC318" s="259" t="str">
        <f>+IF(BI318="","",MAX(BC$1:BC317)+1)</f>
        <v/>
      </c>
      <c r="BD318" s="241" t="str">
        <f>IF(CMS_Identification!B340="","",CMS_Identification!B340)</f>
        <v/>
      </c>
      <c r="BE318" s="241" t="str">
        <f>IF(CMS_Identification!C340="","",CMS_Identification!C340)</f>
        <v/>
      </c>
      <c r="BF318" s="241" t="str">
        <f>IF(CMS_Identification!E340="","",CMS_Identification!E340)</f>
        <v/>
      </c>
      <c r="BG318" s="241" t="str">
        <f>IF(Affected_Source!AL340="","",Affected_Source!AL340)</f>
        <v/>
      </c>
      <c r="BH318" s="241" t="str">
        <f t="shared" si="103"/>
        <v/>
      </c>
      <c r="BI318" s="244" t="str">
        <f>IF(COUNTIF(BH$2:BH318,BH318)=1,BH318,"")</f>
        <v/>
      </c>
      <c r="BJ318" s="241" t="str">
        <f t="shared" si="104"/>
        <v xml:space="preserve">  </v>
      </c>
      <c r="BK318" s="241" t="str">
        <f t="shared" si="105"/>
        <v/>
      </c>
      <c r="BL318" s="241" t="str">
        <f t="shared" si="106"/>
        <v/>
      </c>
      <c r="BM318" s="241" t="str">
        <f t="shared" si="107"/>
        <v/>
      </c>
    </row>
    <row r="319" spans="1:65" ht="16.5" x14ac:dyDescent="0.45">
      <c r="A319" s="255" t="str">
        <f>+IF(D319="","",MAX(A$1:A318)+1)</f>
        <v/>
      </c>
      <c r="B319" s="242" t="str">
        <f>IF(Affected_Source!C341="","",Affected_Source!C341)</f>
        <v/>
      </c>
      <c r="C319" s="245" t="str">
        <f t="shared" si="87"/>
        <v/>
      </c>
      <c r="D319" s="245" t="str">
        <f>IF(COUNTIF(B$2:B319,B319)=1,B319,"")</f>
        <v/>
      </c>
      <c r="E319" s="162" t="str">
        <f>IF(Affected_Source!D341="","",Affected_Source!D341)</f>
        <v/>
      </c>
      <c r="F319" s="162"/>
      <c r="G319" s="162"/>
      <c r="H319" s="162"/>
      <c r="I319" s="162"/>
      <c r="J319" s="162"/>
      <c r="K319" s="162"/>
      <c r="L319" s="162"/>
      <c r="M319" s="162"/>
      <c r="N319" s="162"/>
      <c r="O319" s="162"/>
      <c r="P319" s="162"/>
      <c r="Q319" s="162"/>
      <c r="R319" s="269"/>
      <c r="S319" s="162"/>
      <c r="T319" s="255" t="str">
        <f>+IF(Y319="","",MAX(T$1:T318)+1)</f>
        <v/>
      </c>
      <c r="U319" s="241" t="str">
        <f>IF(Affected_Source!B341="","",Affected_Source!B341)</f>
        <v/>
      </c>
      <c r="V319" s="241" t="str">
        <f>IF(Affected_Source!D341="","",Affected_Source!D341)</f>
        <v/>
      </c>
      <c r="W319" s="241" t="str">
        <f>IF(Affected_Source!E341="","",Affected_Source!E341)</f>
        <v/>
      </c>
      <c r="X319" s="241" t="str">
        <f t="shared" si="88"/>
        <v/>
      </c>
      <c r="Y319" s="244" t="str">
        <f>IF(COUNTIF(X$2:X319,X319)=1,X319,"")</f>
        <v/>
      </c>
      <c r="Z319" s="241" t="str">
        <f t="shared" si="97"/>
        <v xml:space="preserve"> </v>
      </c>
      <c r="AA319" s="255" t="str">
        <f t="shared" si="89"/>
        <v/>
      </c>
      <c r="AB319" s="255" t="str">
        <f t="shared" si="90"/>
        <v/>
      </c>
      <c r="AC319" s="241" t="str">
        <f t="shared" si="98"/>
        <v/>
      </c>
      <c r="AD319" s="248"/>
      <c r="AE319" s="257" t="str">
        <f>+IF(AJ319="","",MAX(AE$1:AE318)+1)</f>
        <v/>
      </c>
      <c r="AF319" s="257" t="str">
        <f>IF(CMS_Inoperative_OoC!B341="","",CMS_Inoperative_OoC!B341)</f>
        <v/>
      </c>
      <c r="AG319" s="257" t="str">
        <f>IF(CMS_Inoperative_OoC!C341="","",CMS_Inoperative_OoC!C341)</f>
        <v/>
      </c>
      <c r="AH319" s="257" t="str">
        <f>IF(CMS_Inoperative_OoC!D341="","",CMS_Inoperative_OoC!D341)</f>
        <v/>
      </c>
      <c r="AI319" s="257" t="str">
        <f t="shared" si="99"/>
        <v/>
      </c>
      <c r="AJ319" s="258" t="str">
        <f>IF(COUNTIF(AI$2:AI319,AI319)=1,AI319,"")</f>
        <v/>
      </c>
      <c r="AK319" s="257" t="str">
        <f t="shared" si="91"/>
        <v/>
      </c>
      <c r="AL319" s="257" t="str">
        <f t="shared" si="92"/>
        <v/>
      </c>
      <c r="AM319" s="257" t="str">
        <f t="shared" si="93"/>
        <v/>
      </c>
      <c r="AN319" s="251" t="str">
        <f t="shared" si="100"/>
        <v/>
      </c>
      <c r="AO319" s="162"/>
      <c r="AP319" s="162"/>
      <c r="AQ319" s="162"/>
      <c r="AR319" s="257" t="str">
        <f>+IF(AW319="","",MAX(AR$1:AR318)+1)</f>
        <v/>
      </c>
      <c r="AS319" s="257" t="str">
        <f>IF(Limit_Deviation_Detail!B341="","",Limit_Deviation_Detail!B341)</f>
        <v/>
      </c>
      <c r="AT319" s="257" t="str">
        <f>IF(Limit_Deviation_Detail!C341="","",Limit_Deviation_Detail!C341)</f>
        <v/>
      </c>
      <c r="AU319" s="252" t="str">
        <f>IF(Limit_Deviation_Detail!F341="","",Limit_Deviation_Detail!F341)</f>
        <v/>
      </c>
      <c r="AV319" s="257" t="str">
        <f t="shared" si="101"/>
        <v/>
      </c>
      <c r="AW319" s="258" t="str">
        <f>IF(COUNTIF(AV$2:AV319,AV319)=1,AV319,"")</f>
        <v/>
      </c>
      <c r="AX319" s="257" t="str">
        <f t="shared" si="94"/>
        <v/>
      </c>
      <c r="AY319" s="257" t="str">
        <f t="shared" si="95"/>
        <v/>
      </c>
      <c r="AZ319" s="257" t="str">
        <f t="shared" si="96"/>
        <v/>
      </c>
      <c r="BA319" s="254" t="str">
        <f t="shared" si="102"/>
        <v/>
      </c>
      <c r="BB319" s="162"/>
      <c r="BC319" s="255" t="str">
        <f>+IF(BI319="","",MAX(BC$1:BC318)+1)</f>
        <v/>
      </c>
      <c r="BD319" s="241" t="str">
        <f>IF(CMS_Identification!B341="","",CMS_Identification!B341)</f>
        <v/>
      </c>
      <c r="BE319" s="241" t="str">
        <f>IF(CMS_Identification!C341="","",CMS_Identification!C341)</f>
        <v/>
      </c>
      <c r="BF319" s="241" t="str">
        <f>IF(CMS_Identification!E341="","",CMS_Identification!E341)</f>
        <v/>
      </c>
      <c r="BG319" s="241" t="str">
        <f>IF(Affected_Source!AL341="","",Affected_Source!AL341)</f>
        <v/>
      </c>
      <c r="BH319" s="241" t="str">
        <f t="shared" si="103"/>
        <v/>
      </c>
      <c r="BI319" s="244" t="str">
        <f>IF(COUNTIF(BH$2:BH319,BH319)=1,BH319,"")</f>
        <v/>
      </c>
      <c r="BJ319" s="241" t="str">
        <f t="shared" si="104"/>
        <v xml:space="preserve">  </v>
      </c>
      <c r="BK319" s="241" t="str">
        <f t="shared" si="105"/>
        <v/>
      </c>
      <c r="BL319" s="241" t="str">
        <f t="shared" si="106"/>
        <v/>
      </c>
      <c r="BM319" s="241" t="str">
        <f t="shared" si="107"/>
        <v/>
      </c>
    </row>
    <row r="320" spans="1:65" ht="16.5" x14ac:dyDescent="0.45">
      <c r="A320" s="259" t="str">
        <f>+IF(D320="","",MAX(A$1:A319)+1)</f>
        <v/>
      </c>
      <c r="B320" s="242" t="str">
        <f>IF(Affected_Source!C342="","",Affected_Source!C342)</f>
        <v/>
      </c>
      <c r="C320" s="260" t="str">
        <f t="shared" si="87"/>
        <v/>
      </c>
      <c r="D320" s="260" t="str">
        <f>IF(COUNTIF(B$2:B320,B320)=1,B320,"")</f>
        <v/>
      </c>
      <c r="E320" s="162" t="str">
        <f>IF(Affected_Source!D342="","",Affected_Source!D342)</f>
        <v/>
      </c>
      <c r="F320" s="162"/>
      <c r="G320" s="162"/>
      <c r="H320" s="162"/>
      <c r="I320" s="162"/>
      <c r="J320" s="162"/>
      <c r="K320" s="162"/>
      <c r="L320" s="162"/>
      <c r="M320" s="162"/>
      <c r="N320" s="162"/>
      <c r="O320" s="162"/>
      <c r="P320" s="162"/>
      <c r="Q320" s="162"/>
      <c r="R320" s="269"/>
      <c r="S320" s="162"/>
      <c r="T320" s="259" t="str">
        <f>+IF(Y320="","",MAX(T$1:T319)+1)</f>
        <v/>
      </c>
      <c r="U320" s="241" t="str">
        <f>IF(Affected_Source!B342="","",Affected_Source!B342)</f>
        <v/>
      </c>
      <c r="V320" s="241" t="str">
        <f>IF(Affected_Source!D342="","",Affected_Source!D342)</f>
        <v/>
      </c>
      <c r="W320" s="241" t="str">
        <f>IF(Affected_Source!E342="","",Affected_Source!E342)</f>
        <v/>
      </c>
      <c r="X320" s="241" t="str">
        <f t="shared" si="88"/>
        <v/>
      </c>
      <c r="Y320" s="244" t="str">
        <f>IF(COUNTIF(X$2:X320,X320)=1,X320,"")</f>
        <v/>
      </c>
      <c r="Z320" s="241" t="str">
        <f t="shared" si="97"/>
        <v xml:space="preserve"> </v>
      </c>
      <c r="AA320" s="259" t="str">
        <f t="shared" si="89"/>
        <v/>
      </c>
      <c r="AB320" s="259" t="str">
        <f t="shared" si="90"/>
        <v/>
      </c>
      <c r="AC320" s="241" t="str">
        <f t="shared" si="98"/>
        <v/>
      </c>
      <c r="AD320" s="248"/>
      <c r="AE320" s="261" t="str">
        <f>+IF(AJ320="","",MAX(AE$1:AE319)+1)</f>
        <v/>
      </c>
      <c r="AF320" s="261" t="str">
        <f>IF(CMS_Inoperative_OoC!B342="","",CMS_Inoperative_OoC!B342)</f>
        <v/>
      </c>
      <c r="AG320" s="261" t="str">
        <f>IF(CMS_Inoperative_OoC!C342="","",CMS_Inoperative_OoC!C342)</f>
        <v/>
      </c>
      <c r="AH320" s="261" t="str">
        <f>IF(CMS_Inoperative_OoC!D342="","",CMS_Inoperative_OoC!D342)</f>
        <v/>
      </c>
      <c r="AI320" s="261" t="str">
        <f t="shared" si="99"/>
        <v/>
      </c>
      <c r="AJ320" s="262" t="str">
        <f>IF(COUNTIF(AI$2:AI320,AI320)=1,AI320,"")</f>
        <v/>
      </c>
      <c r="AK320" s="261" t="str">
        <f t="shared" si="91"/>
        <v/>
      </c>
      <c r="AL320" s="261" t="str">
        <f t="shared" si="92"/>
        <v/>
      </c>
      <c r="AM320" s="261" t="str">
        <f t="shared" si="93"/>
        <v/>
      </c>
      <c r="AN320" s="251" t="str">
        <f t="shared" si="100"/>
        <v/>
      </c>
      <c r="AO320" s="162"/>
      <c r="AP320" s="162"/>
      <c r="AQ320" s="162"/>
      <c r="AR320" s="263" t="str">
        <f>+IF(AW320="","",MAX(AR$1:AR319)+1)</f>
        <v/>
      </c>
      <c r="AS320" s="263" t="str">
        <f>IF(Limit_Deviation_Detail!B342="","",Limit_Deviation_Detail!B342)</f>
        <v/>
      </c>
      <c r="AT320" s="263" t="str">
        <f>IF(Limit_Deviation_Detail!C342="","",Limit_Deviation_Detail!C342)</f>
        <v/>
      </c>
      <c r="AU320" s="252" t="str">
        <f>IF(Limit_Deviation_Detail!F342="","",Limit_Deviation_Detail!F342)</f>
        <v/>
      </c>
      <c r="AV320" s="263" t="str">
        <f t="shared" si="101"/>
        <v/>
      </c>
      <c r="AW320" s="264" t="str">
        <f>IF(COUNTIF(AV$2:AV320,AV320)=1,AV320,"")</f>
        <v/>
      </c>
      <c r="AX320" s="263" t="str">
        <f t="shared" si="94"/>
        <v/>
      </c>
      <c r="AY320" s="263" t="str">
        <f t="shared" si="95"/>
        <v/>
      </c>
      <c r="AZ320" s="263" t="str">
        <f t="shared" si="96"/>
        <v/>
      </c>
      <c r="BA320" s="254" t="str">
        <f t="shared" si="102"/>
        <v/>
      </c>
      <c r="BB320" s="162"/>
      <c r="BC320" s="259" t="str">
        <f>+IF(BI320="","",MAX(BC$1:BC319)+1)</f>
        <v/>
      </c>
      <c r="BD320" s="241" t="str">
        <f>IF(CMS_Identification!B342="","",CMS_Identification!B342)</f>
        <v/>
      </c>
      <c r="BE320" s="241" t="str">
        <f>IF(CMS_Identification!C342="","",CMS_Identification!C342)</f>
        <v/>
      </c>
      <c r="BF320" s="241" t="str">
        <f>IF(CMS_Identification!E342="","",CMS_Identification!E342)</f>
        <v/>
      </c>
      <c r="BG320" s="241" t="str">
        <f>IF(Affected_Source!AL342="","",Affected_Source!AL342)</f>
        <v/>
      </c>
      <c r="BH320" s="241" t="str">
        <f t="shared" si="103"/>
        <v/>
      </c>
      <c r="BI320" s="244" t="str">
        <f>IF(COUNTIF(BH$2:BH320,BH320)=1,BH320,"")</f>
        <v/>
      </c>
      <c r="BJ320" s="241" t="str">
        <f t="shared" si="104"/>
        <v xml:space="preserve">  </v>
      </c>
      <c r="BK320" s="241" t="str">
        <f t="shared" si="105"/>
        <v/>
      </c>
      <c r="BL320" s="241" t="str">
        <f t="shared" si="106"/>
        <v/>
      </c>
      <c r="BM320" s="241" t="str">
        <f t="shared" si="107"/>
        <v/>
      </c>
    </row>
    <row r="321" spans="1:65" ht="16.5" x14ac:dyDescent="0.45">
      <c r="A321" s="255" t="str">
        <f>+IF(D321="","",MAX(A$1:A320)+1)</f>
        <v/>
      </c>
      <c r="B321" s="242" t="str">
        <f>IF(Affected_Source!C343="","",Affected_Source!C343)</f>
        <v/>
      </c>
      <c r="C321" s="245" t="str">
        <f t="shared" si="87"/>
        <v/>
      </c>
      <c r="D321" s="245" t="str">
        <f>IF(COUNTIF(B$2:B321,B321)=1,B321,"")</f>
        <v/>
      </c>
      <c r="E321" s="162" t="str">
        <f>IF(Affected_Source!D343="","",Affected_Source!D343)</f>
        <v/>
      </c>
      <c r="F321" s="162"/>
      <c r="G321" s="162"/>
      <c r="H321" s="162"/>
      <c r="I321" s="162"/>
      <c r="J321" s="162"/>
      <c r="K321" s="162"/>
      <c r="L321" s="162"/>
      <c r="M321" s="162"/>
      <c r="N321" s="162"/>
      <c r="O321" s="162"/>
      <c r="P321" s="162"/>
      <c r="Q321" s="162"/>
      <c r="R321" s="269"/>
      <c r="S321" s="162"/>
      <c r="T321" s="255" t="str">
        <f>+IF(Y321="","",MAX(T$1:T320)+1)</f>
        <v/>
      </c>
      <c r="U321" s="241" t="str">
        <f>IF(Affected_Source!B343="","",Affected_Source!B343)</f>
        <v/>
      </c>
      <c r="V321" s="241" t="str">
        <f>IF(Affected_Source!D343="","",Affected_Source!D343)</f>
        <v/>
      </c>
      <c r="W321" s="241" t="str">
        <f>IF(Affected_Source!E343="","",Affected_Source!E343)</f>
        <v/>
      </c>
      <c r="X321" s="241" t="str">
        <f t="shared" si="88"/>
        <v/>
      </c>
      <c r="Y321" s="244" t="str">
        <f>IF(COUNTIF(X$2:X321,X321)=1,X321,"")</f>
        <v/>
      </c>
      <c r="Z321" s="241" t="str">
        <f t="shared" si="97"/>
        <v xml:space="preserve"> </v>
      </c>
      <c r="AA321" s="255" t="str">
        <f t="shared" si="89"/>
        <v/>
      </c>
      <c r="AB321" s="255" t="str">
        <f t="shared" si="90"/>
        <v/>
      </c>
      <c r="AC321" s="241" t="str">
        <f t="shared" si="98"/>
        <v/>
      </c>
      <c r="AD321" s="248"/>
      <c r="AE321" s="257" t="str">
        <f>+IF(AJ321="","",MAX(AE$1:AE320)+1)</f>
        <v/>
      </c>
      <c r="AF321" s="257" t="str">
        <f>IF(CMS_Inoperative_OoC!B343="","",CMS_Inoperative_OoC!B343)</f>
        <v/>
      </c>
      <c r="AG321" s="257" t="str">
        <f>IF(CMS_Inoperative_OoC!C343="","",CMS_Inoperative_OoC!C343)</f>
        <v/>
      </c>
      <c r="AH321" s="257" t="str">
        <f>IF(CMS_Inoperative_OoC!D343="","",CMS_Inoperative_OoC!D343)</f>
        <v/>
      </c>
      <c r="AI321" s="257" t="str">
        <f t="shared" si="99"/>
        <v/>
      </c>
      <c r="AJ321" s="258" t="str">
        <f>IF(COUNTIF(AI$2:AI321,AI321)=1,AI321,"")</f>
        <v/>
      </c>
      <c r="AK321" s="257" t="str">
        <f t="shared" si="91"/>
        <v/>
      </c>
      <c r="AL321" s="257" t="str">
        <f t="shared" si="92"/>
        <v/>
      </c>
      <c r="AM321" s="257" t="str">
        <f t="shared" si="93"/>
        <v/>
      </c>
      <c r="AN321" s="251" t="str">
        <f t="shared" si="100"/>
        <v/>
      </c>
      <c r="AO321" s="162"/>
      <c r="AP321" s="162"/>
      <c r="AQ321" s="162"/>
      <c r="AR321" s="257" t="str">
        <f>+IF(AW321="","",MAX(AR$1:AR320)+1)</f>
        <v/>
      </c>
      <c r="AS321" s="257" t="str">
        <f>IF(Limit_Deviation_Detail!B343="","",Limit_Deviation_Detail!B343)</f>
        <v/>
      </c>
      <c r="AT321" s="257" t="str">
        <f>IF(Limit_Deviation_Detail!C343="","",Limit_Deviation_Detail!C343)</f>
        <v/>
      </c>
      <c r="AU321" s="252" t="str">
        <f>IF(Limit_Deviation_Detail!F343="","",Limit_Deviation_Detail!F343)</f>
        <v/>
      </c>
      <c r="AV321" s="257" t="str">
        <f t="shared" si="101"/>
        <v/>
      </c>
      <c r="AW321" s="258" t="str">
        <f>IF(COUNTIF(AV$2:AV321,AV321)=1,AV321,"")</f>
        <v/>
      </c>
      <c r="AX321" s="257" t="str">
        <f t="shared" si="94"/>
        <v/>
      </c>
      <c r="AY321" s="257" t="str">
        <f t="shared" si="95"/>
        <v/>
      </c>
      <c r="AZ321" s="257" t="str">
        <f t="shared" si="96"/>
        <v/>
      </c>
      <c r="BA321" s="254" t="str">
        <f t="shared" si="102"/>
        <v/>
      </c>
      <c r="BB321" s="162"/>
      <c r="BC321" s="255" t="str">
        <f>+IF(BI321="","",MAX(BC$1:BC320)+1)</f>
        <v/>
      </c>
      <c r="BD321" s="241" t="str">
        <f>IF(CMS_Identification!B343="","",CMS_Identification!B343)</f>
        <v/>
      </c>
      <c r="BE321" s="241" t="str">
        <f>IF(CMS_Identification!C343="","",CMS_Identification!C343)</f>
        <v/>
      </c>
      <c r="BF321" s="241" t="str">
        <f>IF(CMS_Identification!E343="","",CMS_Identification!E343)</f>
        <v/>
      </c>
      <c r="BG321" s="241" t="str">
        <f>IF(Affected_Source!AL343="","",Affected_Source!AL343)</f>
        <v/>
      </c>
      <c r="BH321" s="241" t="str">
        <f t="shared" si="103"/>
        <v/>
      </c>
      <c r="BI321" s="244" t="str">
        <f>IF(COUNTIF(BH$2:BH321,BH321)=1,BH321,"")</f>
        <v/>
      </c>
      <c r="BJ321" s="241" t="str">
        <f t="shared" si="104"/>
        <v xml:space="preserve">  </v>
      </c>
      <c r="BK321" s="241" t="str">
        <f t="shared" si="105"/>
        <v/>
      </c>
      <c r="BL321" s="241" t="str">
        <f t="shared" si="106"/>
        <v/>
      </c>
      <c r="BM321" s="241" t="str">
        <f t="shared" si="107"/>
        <v/>
      </c>
    </row>
    <row r="322" spans="1:65" ht="16.5" x14ac:dyDescent="0.45">
      <c r="A322" s="259" t="str">
        <f>+IF(D322="","",MAX(A$1:A321)+1)</f>
        <v/>
      </c>
      <c r="B322" s="242" t="str">
        <f>IF(Affected_Source!C344="","",Affected_Source!C344)</f>
        <v/>
      </c>
      <c r="C322" s="260" t="str">
        <f t="shared" ref="C322:C385" si="108">+IFERROR(INDEX(B$2:B$501,MATCH(ROW()-ROW($C$1),A$2:A$501,0)),"")</f>
        <v/>
      </c>
      <c r="D322" s="260" t="str">
        <f>IF(COUNTIF(B$2:B322,B322)=1,B322,"")</f>
        <v/>
      </c>
      <c r="E322" s="162" t="str">
        <f>IF(Affected_Source!D344="","",Affected_Source!D344)</f>
        <v/>
      </c>
      <c r="F322" s="162"/>
      <c r="G322" s="162"/>
      <c r="H322" s="162"/>
      <c r="I322" s="162"/>
      <c r="J322" s="162"/>
      <c r="K322" s="162"/>
      <c r="L322" s="162"/>
      <c r="M322" s="162"/>
      <c r="N322" s="162"/>
      <c r="O322" s="162"/>
      <c r="P322" s="162"/>
      <c r="Q322" s="162"/>
      <c r="R322" s="269"/>
      <c r="S322" s="162"/>
      <c r="T322" s="259" t="str">
        <f>+IF(Y322="","",MAX(T$1:T321)+1)</f>
        <v/>
      </c>
      <c r="U322" s="241" t="str">
        <f>IF(Affected_Source!B344="","",Affected_Source!B344)</f>
        <v/>
      </c>
      <c r="V322" s="241" t="str">
        <f>IF(Affected_Source!D344="","",Affected_Source!D344)</f>
        <v/>
      </c>
      <c r="W322" s="241" t="str">
        <f>IF(Affected_Source!E344="","",Affected_Source!E344)</f>
        <v/>
      </c>
      <c r="X322" s="241" t="str">
        <f t="shared" ref="X322:X385" si="109">U322&amp;V322</f>
        <v/>
      </c>
      <c r="Y322" s="244" t="str">
        <f>IF(COUNTIF(X$2:X322,X322)=1,X322,"")</f>
        <v/>
      </c>
      <c r="Z322" s="241" t="str">
        <f t="shared" si="97"/>
        <v xml:space="preserve"> </v>
      </c>
      <c r="AA322" s="259" t="str">
        <f t="shared" ref="AA322:AA385" si="110">+IFERROR(INDEX(U$2:U$955,MATCH(ROW()-ROW($AA$1),T$2:T$955,0)),"")</f>
        <v/>
      </c>
      <c r="AB322" s="259" t="str">
        <f t="shared" ref="AB322:AB385" si="111">+IFERROR(INDEX(V$2:V$955,MATCH(ROW()-ROW($AA$1),T$2:T$955,0)),"")</f>
        <v/>
      </c>
      <c r="AC322" s="241" t="str">
        <f t="shared" si="98"/>
        <v/>
      </c>
      <c r="AD322" s="248"/>
      <c r="AE322" s="261" t="str">
        <f>+IF(AJ322="","",MAX(AE$1:AE321)+1)</f>
        <v/>
      </c>
      <c r="AF322" s="261" t="str">
        <f>IF(CMS_Inoperative_OoC!B344="","",CMS_Inoperative_OoC!B344)</f>
        <v/>
      </c>
      <c r="AG322" s="261" t="str">
        <f>IF(CMS_Inoperative_OoC!C344="","",CMS_Inoperative_OoC!C344)</f>
        <v/>
      </c>
      <c r="AH322" s="261" t="str">
        <f>IF(CMS_Inoperative_OoC!D344="","",CMS_Inoperative_OoC!D344)</f>
        <v/>
      </c>
      <c r="AI322" s="261" t="str">
        <f t="shared" si="99"/>
        <v/>
      </c>
      <c r="AJ322" s="262" t="str">
        <f>IF(COUNTIF(AI$2:AI322,AI322)=1,AI322,"")</f>
        <v/>
      </c>
      <c r="AK322" s="261" t="str">
        <f t="shared" ref="AK322:AK385" si="112">+IFERROR(INDEX(AF$2:AF$955,MATCH(ROW()-ROW(IE$1),AE$2:AE$955,0)),"")</f>
        <v/>
      </c>
      <c r="AL322" s="261" t="str">
        <f t="shared" ref="AL322:AL385" si="113">+IFERROR(INDEX(AG$2:AG$955,MATCH(ROW()-ROW(AJ$1),AE$2:AE$955,0)),"")</f>
        <v/>
      </c>
      <c r="AM322" s="261" t="str">
        <f t="shared" ref="AM322:AM385" si="114">+IFERROR(INDEX(AH$2:AH$955,MATCH(ROW()-ROW(AJ$1),AE$2:AE$955,0)),"")</f>
        <v/>
      </c>
      <c r="AN322" s="251" t="str">
        <f t="shared" si="100"/>
        <v/>
      </c>
      <c r="AO322" s="162"/>
      <c r="AP322" s="162"/>
      <c r="AQ322" s="162"/>
      <c r="AR322" s="263" t="str">
        <f>+IF(AW322="","",MAX(AR$1:AR321)+1)</f>
        <v/>
      </c>
      <c r="AS322" s="263" t="str">
        <f>IF(Limit_Deviation_Detail!B344="","",Limit_Deviation_Detail!B344)</f>
        <v/>
      </c>
      <c r="AT322" s="263" t="str">
        <f>IF(Limit_Deviation_Detail!C344="","",Limit_Deviation_Detail!C344)</f>
        <v/>
      </c>
      <c r="AU322" s="252" t="str">
        <f>IF(Limit_Deviation_Detail!F344="","",Limit_Deviation_Detail!F344)</f>
        <v/>
      </c>
      <c r="AV322" s="263" t="str">
        <f t="shared" si="101"/>
        <v/>
      </c>
      <c r="AW322" s="264" t="str">
        <f>IF(COUNTIF(AV$2:AV322,AV322)=1,AV322,"")</f>
        <v/>
      </c>
      <c r="AX322" s="263" t="str">
        <f t="shared" ref="AX322:AX385" si="115">+IFERROR(INDEX(AS$2:AS$955,MATCH(ROW()-ROW(IQ$1),AR$2:AR$955,0)),"")</f>
        <v/>
      </c>
      <c r="AY322" s="263" t="str">
        <f t="shared" ref="AY322:AY385" si="116">+IFERROR(INDEX(AT$2:AT$955,MATCH(ROW()-ROW(AW$1),AR$2:AR$955,0)),"")</f>
        <v/>
      </c>
      <c r="AZ322" s="263" t="str">
        <f t="shared" ref="AZ322:AZ385" si="117">+IFERROR(INDEX(AU$2:AU$955,MATCH(ROW()-ROW(AW$1),AR$2:AR$955,0)),"")</f>
        <v/>
      </c>
      <c r="BA322" s="254" t="str">
        <f t="shared" si="102"/>
        <v/>
      </c>
      <c r="BB322" s="162"/>
      <c r="BC322" s="259" t="str">
        <f>+IF(BI322="","",MAX(BC$1:BC321)+1)</f>
        <v/>
      </c>
      <c r="BD322" s="241" t="str">
        <f>IF(CMS_Identification!B344="","",CMS_Identification!B344)</f>
        <v/>
      </c>
      <c r="BE322" s="241" t="str">
        <f>IF(CMS_Identification!C344="","",CMS_Identification!C344)</f>
        <v/>
      </c>
      <c r="BF322" s="241" t="str">
        <f>IF(CMS_Identification!E344="","",CMS_Identification!E344)</f>
        <v/>
      </c>
      <c r="BG322" s="241" t="str">
        <f>IF(Affected_Source!AL344="","",Affected_Source!AL344)</f>
        <v/>
      </c>
      <c r="BH322" s="241" t="str">
        <f t="shared" si="103"/>
        <v/>
      </c>
      <c r="BI322" s="244" t="str">
        <f>IF(COUNTIF(BH$2:BH322,BH322)=1,BH322,"")</f>
        <v/>
      </c>
      <c r="BJ322" s="241" t="str">
        <f t="shared" si="104"/>
        <v xml:space="preserve">  </v>
      </c>
      <c r="BK322" s="241" t="str">
        <f t="shared" si="105"/>
        <v/>
      </c>
      <c r="BL322" s="241" t="str">
        <f t="shared" si="106"/>
        <v/>
      </c>
      <c r="BM322" s="241" t="str">
        <f t="shared" si="107"/>
        <v/>
      </c>
    </row>
    <row r="323" spans="1:65" ht="16.5" x14ac:dyDescent="0.45">
      <c r="A323" s="255" t="str">
        <f>+IF(D323="","",MAX(A$1:A322)+1)</f>
        <v/>
      </c>
      <c r="B323" s="242" t="str">
        <f>IF(Affected_Source!C345="","",Affected_Source!C345)</f>
        <v/>
      </c>
      <c r="C323" s="245" t="str">
        <f t="shared" si="108"/>
        <v/>
      </c>
      <c r="D323" s="245" t="str">
        <f>IF(COUNTIF(B$2:B323,B323)=1,B323,"")</f>
        <v/>
      </c>
      <c r="E323" s="162" t="str">
        <f>IF(Affected_Source!D345="","",Affected_Source!D345)</f>
        <v/>
      </c>
      <c r="F323" s="162"/>
      <c r="G323" s="162"/>
      <c r="H323" s="162"/>
      <c r="I323" s="162"/>
      <c r="J323" s="162"/>
      <c r="K323" s="162"/>
      <c r="L323" s="162"/>
      <c r="M323" s="162"/>
      <c r="N323" s="162"/>
      <c r="O323" s="162"/>
      <c r="P323" s="162"/>
      <c r="Q323" s="162"/>
      <c r="R323" s="269"/>
      <c r="S323" s="162"/>
      <c r="T323" s="255" t="str">
        <f>+IF(Y323="","",MAX(T$1:T322)+1)</f>
        <v/>
      </c>
      <c r="U323" s="241" t="str">
        <f>IF(Affected_Source!B345="","",Affected_Source!B345)</f>
        <v/>
      </c>
      <c r="V323" s="241" t="str">
        <f>IF(Affected_Source!D345="","",Affected_Source!D345)</f>
        <v/>
      </c>
      <c r="W323" s="241" t="str">
        <f>IF(Affected_Source!E345="","",Affected_Source!E345)</f>
        <v/>
      </c>
      <c r="X323" s="241" t="str">
        <f t="shared" si="109"/>
        <v/>
      </c>
      <c r="Y323" s="244" t="str">
        <f>IF(COUNTIF(X$2:X323,X323)=1,X323,"")</f>
        <v/>
      </c>
      <c r="Z323" s="241" t="str">
        <f t="shared" ref="Z323:Z386" si="118">AA323&amp;" "&amp;AB323</f>
        <v xml:space="preserve"> </v>
      </c>
      <c r="AA323" s="255" t="str">
        <f t="shared" si="110"/>
        <v/>
      </c>
      <c r="AB323" s="255" t="str">
        <f t="shared" si="111"/>
        <v/>
      </c>
      <c r="AC323" s="241" t="str">
        <f t="shared" ref="AC323:AC386" si="119">+IFERROR(INDEX(W$2:W$955,MATCH(ROW()-ROW($AA$1),U$2:U$955,0)),"")</f>
        <v/>
      </c>
      <c r="AD323" s="248"/>
      <c r="AE323" s="257" t="str">
        <f>+IF(AJ323="","",MAX(AE$1:AE322)+1)</f>
        <v/>
      </c>
      <c r="AF323" s="257" t="str">
        <f>IF(CMS_Inoperative_OoC!B345="","",CMS_Inoperative_OoC!B345)</f>
        <v/>
      </c>
      <c r="AG323" s="257" t="str">
        <f>IF(CMS_Inoperative_OoC!C345="","",CMS_Inoperative_OoC!C345)</f>
        <v/>
      </c>
      <c r="AH323" s="257" t="str">
        <f>IF(CMS_Inoperative_OoC!D345="","",CMS_Inoperative_OoC!D345)</f>
        <v/>
      </c>
      <c r="AI323" s="257" t="str">
        <f t="shared" ref="AI323:AI386" si="120">AF323&amp;AG323&amp;AH323</f>
        <v/>
      </c>
      <c r="AJ323" s="258" t="str">
        <f>IF(COUNTIF(AI$2:AI323,AI323)=1,AI323,"")</f>
        <v/>
      </c>
      <c r="AK323" s="257" t="str">
        <f t="shared" si="112"/>
        <v/>
      </c>
      <c r="AL323" s="257" t="str">
        <f t="shared" si="113"/>
        <v/>
      </c>
      <c r="AM323" s="257" t="str">
        <f t="shared" si="114"/>
        <v/>
      </c>
      <c r="AN323" s="251" t="str">
        <f t="shared" ref="AN323:AN386" si="121">IF(AM323="","",VLOOKUP(AK323&amp;AL323,$Y$2:$AC$478,5,FALSE))</f>
        <v/>
      </c>
      <c r="AO323" s="162"/>
      <c r="AP323" s="162"/>
      <c r="AQ323" s="162"/>
      <c r="AR323" s="257" t="str">
        <f>+IF(AW323="","",MAX(AR$1:AR322)+1)</f>
        <v/>
      </c>
      <c r="AS323" s="257" t="str">
        <f>IF(Limit_Deviation_Detail!B345="","",Limit_Deviation_Detail!B345)</f>
        <v/>
      </c>
      <c r="AT323" s="257" t="str">
        <f>IF(Limit_Deviation_Detail!C345="","",Limit_Deviation_Detail!C345)</f>
        <v/>
      </c>
      <c r="AU323" s="252" t="str">
        <f>IF(Limit_Deviation_Detail!F345="","",Limit_Deviation_Detail!F345)</f>
        <v/>
      </c>
      <c r="AV323" s="257" t="str">
        <f t="shared" ref="AV323:AV386" si="122">AS323&amp;AT323&amp;AU323</f>
        <v/>
      </c>
      <c r="AW323" s="258" t="str">
        <f>IF(COUNTIF(AV$2:AV323,AV323)=1,AV323,"")</f>
        <v/>
      </c>
      <c r="AX323" s="257" t="str">
        <f t="shared" si="115"/>
        <v/>
      </c>
      <c r="AY323" s="257" t="str">
        <f t="shared" si="116"/>
        <v/>
      </c>
      <c r="AZ323" s="257" t="str">
        <f t="shared" si="117"/>
        <v/>
      </c>
      <c r="BA323" s="254" t="str">
        <f t="shared" ref="BA323:BA386" si="123">IF(AZ323="","",VLOOKUP(AX323&amp;AY323,$Y$2:$AC$478,5,FALSE))</f>
        <v/>
      </c>
      <c r="BB323" s="162"/>
      <c r="BC323" s="255" t="str">
        <f>+IF(BI323="","",MAX(BC$1:BC322)+1)</f>
        <v/>
      </c>
      <c r="BD323" s="241" t="str">
        <f>IF(CMS_Identification!B345="","",CMS_Identification!B345)</f>
        <v/>
      </c>
      <c r="BE323" s="241" t="str">
        <f>IF(CMS_Identification!C345="","",CMS_Identification!C345)</f>
        <v/>
      </c>
      <c r="BF323" s="241" t="str">
        <f>IF(CMS_Identification!E345="","",CMS_Identification!E345)</f>
        <v/>
      </c>
      <c r="BG323" s="241" t="str">
        <f>IF(Affected_Source!AL345="","",Affected_Source!AL345)</f>
        <v/>
      </c>
      <c r="BH323" s="241" t="str">
        <f t="shared" ref="BH323:BH386" si="124">BD323&amp;BE323&amp;BF323</f>
        <v/>
      </c>
      <c r="BI323" s="244" t="str">
        <f>IF(COUNTIF(BH$2:BH323,BH323)=1,BH323,"")</f>
        <v/>
      </c>
      <c r="BJ323" s="241" t="str">
        <f t="shared" ref="BJ323:BJ386" si="125">BK323&amp;" "&amp;BL323&amp;" "&amp;BM323</f>
        <v xml:space="preserve">  </v>
      </c>
      <c r="BK323" s="241" t="str">
        <f t="shared" ref="BK323:BK386" si="126">+IFERROR(INDEX(BD$2:BD$955,MATCH(ROW()-ROW($BJ$1),BC$2:BC$955,0)),"")</f>
        <v/>
      </c>
      <c r="BL323" s="241" t="str">
        <f t="shared" ref="BL323:BL386" si="127">+IFERROR(INDEX(BE$2:BE$955,MATCH(ROW()-ROW($BJ$1),BC$2:BC$955,0)),"")</f>
        <v/>
      </c>
      <c r="BM323" s="241" t="str">
        <f t="shared" ref="BM323:BM386" si="128">+IFERROR(INDEX(BF$2:BF$955,MATCH(ROW()-ROW($BJ$1),BC$2:BC$955,0)),"")</f>
        <v/>
      </c>
    </row>
    <row r="324" spans="1:65" ht="16.5" x14ac:dyDescent="0.45">
      <c r="A324" s="259" t="str">
        <f>+IF(D324="","",MAX(A$1:A323)+1)</f>
        <v/>
      </c>
      <c r="B324" s="242" t="str">
        <f>IF(Affected_Source!C346="","",Affected_Source!C346)</f>
        <v/>
      </c>
      <c r="C324" s="260" t="str">
        <f t="shared" si="108"/>
        <v/>
      </c>
      <c r="D324" s="260" t="str">
        <f>IF(COUNTIF(B$2:B324,B324)=1,B324,"")</f>
        <v/>
      </c>
      <c r="E324" s="162" t="str">
        <f>IF(Affected_Source!D346="","",Affected_Source!D346)</f>
        <v/>
      </c>
      <c r="F324" s="162"/>
      <c r="G324" s="162"/>
      <c r="H324" s="162"/>
      <c r="I324" s="162"/>
      <c r="J324" s="162"/>
      <c r="K324" s="162"/>
      <c r="L324" s="162"/>
      <c r="M324" s="162"/>
      <c r="N324" s="162"/>
      <c r="O324" s="162"/>
      <c r="P324" s="162"/>
      <c r="Q324" s="162"/>
      <c r="R324" s="269"/>
      <c r="S324" s="162"/>
      <c r="T324" s="259" t="str">
        <f>+IF(Y324="","",MAX(T$1:T323)+1)</f>
        <v/>
      </c>
      <c r="U324" s="241" t="str">
        <f>IF(Affected_Source!B346="","",Affected_Source!B346)</f>
        <v/>
      </c>
      <c r="V324" s="241" t="str">
        <f>IF(Affected_Source!D346="","",Affected_Source!D346)</f>
        <v/>
      </c>
      <c r="W324" s="241" t="str">
        <f>IF(Affected_Source!E346="","",Affected_Source!E346)</f>
        <v/>
      </c>
      <c r="X324" s="241" t="str">
        <f t="shared" si="109"/>
        <v/>
      </c>
      <c r="Y324" s="244" t="str">
        <f>IF(COUNTIF(X$2:X324,X324)=1,X324,"")</f>
        <v/>
      </c>
      <c r="Z324" s="241" t="str">
        <f t="shared" si="118"/>
        <v xml:space="preserve"> </v>
      </c>
      <c r="AA324" s="259" t="str">
        <f t="shared" si="110"/>
        <v/>
      </c>
      <c r="AB324" s="259" t="str">
        <f t="shared" si="111"/>
        <v/>
      </c>
      <c r="AC324" s="241" t="str">
        <f t="shared" si="119"/>
        <v/>
      </c>
      <c r="AD324" s="248"/>
      <c r="AE324" s="261" t="str">
        <f>+IF(AJ324="","",MAX(AE$1:AE323)+1)</f>
        <v/>
      </c>
      <c r="AF324" s="261" t="str">
        <f>IF(CMS_Inoperative_OoC!B346="","",CMS_Inoperative_OoC!B346)</f>
        <v/>
      </c>
      <c r="AG324" s="261" t="str">
        <f>IF(CMS_Inoperative_OoC!C346="","",CMS_Inoperative_OoC!C346)</f>
        <v/>
      </c>
      <c r="AH324" s="261" t="str">
        <f>IF(CMS_Inoperative_OoC!D346="","",CMS_Inoperative_OoC!D346)</f>
        <v/>
      </c>
      <c r="AI324" s="261" t="str">
        <f t="shared" si="120"/>
        <v/>
      </c>
      <c r="AJ324" s="262" t="str">
        <f>IF(COUNTIF(AI$2:AI324,AI324)=1,AI324,"")</f>
        <v/>
      </c>
      <c r="AK324" s="261" t="str">
        <f t="shared" si="112"/>
        <v/>
      </c>
      <c r="AL324" s="261" t="str">
        <f t="shared" si="113"/>
        <v/>
      </c>
      <c r="AM324" s="261" t="str">
        <f t="shared" si="114"/>
        <v/>
      </c>
      <c r="AN324" s="251" t="str">
        <f t="shared" si="121"/>
        <v/>
      </c>
      <c r="AO324" s="162"/>
      <c r="AP324" s="162"/>
      <c r="AQ324" s="162"/>
      <c r="AR324" s="263" t="str">
        <f>+IF(AW324="","",MAX(AR$1:AR323)+1)</f>
        <v/>
      </c>
      <c r="AS324" s="263" t="str">
        <f>IF(Limit_Deviation_Detail!B346="","",Limit_Deviation_Detail!B346)</f>
        <v/>
      </c>
      <c r="AT324" s="263" t="str">
        <f>IF(Limit_Deviation_Detail!C346="","",Limit_Deviation_Detail!C346)</f>
        <v/>
      </c>
      <c r="AU324" s="252" t="str">
        <f>IF(Limit_Deviation_Detail!F346="","",Limit_Deviation_Detail!F346)</f>
        <v/>
      </c>
      <c r="AV324" s="263" t="str">
        <f t="shared" si="122"/>
        <v/>
      </c>
      <c r="AW324" s="264" t="str">
        <f>IF(COUNTIF(AV$2:AV324,AV324)=1,AV324,"")</f>
        <v/>
      </c>
      <c r="AX324" s="263" t="str">
        <f t="shared" si="115"/>
        <v/>
      </c>
      <c r="AY324" s="263" t="str">
        <f t="shared" si="116"/>
        <v/>
      </c>
      <c r="AZ324" s="263" t="str">
        <f t="shared" si="117"/>
        <v/>
      </c>
      <c r="BA324" s="254" t="str">
        <f t="shared" si="123"/>
        <v/>
      </c>
      <c r="BB324" s="162"/>
      <c r="BC324" s="259" t="str">
        <f>+IF(BI324="","",MAX(BC$1:BC323)+1)</f>
        <v/>
      </c>
      <c r="BD324" s="241" t="str">
        <f>IF(CMS_Identification!B346="","",CMS_Identification!B346)</f>
        <v/>
      </c>
      <c r="BE324" s="241" t="str">
        <f>IF(CMS_Identification!C346="","",CMS_Identification!C346)</f>
        <v/>
      </c>
      <c r="BF324" s="241" t="str">
        <f>IF(CMS_Identification!E346="","",CMS_Identification!E346)</f>
        <v/>
      </c>
      <c r="BG324" s="241" t="str">
        <f>IF(Affected_Source!AL346="","",Affected_Source!AL346)</f>
        <v/>
      </c>
      <c r="BH324" s="241" t="str">
        <f t="shared" si="124"/>
        <v/>
      </c>
      <c r="BI324" s="244" t="str">
        <f>IF(COUNTIF(BH$2:BH324,BH324)=1,BH324,"")</f>
        <v/>
      </c>
      <c r="BJ324" s="241" t="str">
        <f t="shared" si="125"/>
        <v xml:space="preserve">  </v>
      </c>
      <c r="BK324" s="241" t="str">
        <f t="shared" si="126"/>
        <v/>
      </c>
      <c r="BL324" s="241" t="str">
        <f t="shared" si="127"/>
        <v/>
      </c>
      <c r="BM324" s="241" t="str">
        <f t="shared" si="128"/>
        <v/>
      </c>
    </row>
    <row r="325" spans="1:65" ht="16.5" x14ac:dyDescent="0.45">
      <c r="A325" s="255" t="str">
        <f>+IF(D325="","",MAX(A$1:A324)+1)</f>
        <v/>
      </c>
      <c r="B325" s="242" t="str">
        <f>IF(Affected_Source!C347="","",Affected_Source!C347)</f>
        <v/>
      </c>
      <c r="C325" s="245" t="str">
        <f t="shared" si="108"/>
        <v/>
      </c>
      <c r="D325" s="245" t="str">
        <f>IF(COUNTIF(B$2:B325,B325)=1,B325,"")</f>
        <v/>
      </c>
      <c r="E325" s="162" t="str">
        <f>IF(Affected_Source!D347="","",Affected_Source!D347)</f>
        <v/>
      </c>
      <c r="F325" s="162"/>
      <c r="G325" s="162"/>
      <c r="H325" s="162"/>
      <c r="I325" s="162"/>
      <c r="J325" s="162"/>
      <c r="K325" s="162"/>
      <c r="L325" s="162"/>
      <c r="M325" s="162"/>
      <c r="N325" s="162"/>
      <c r="O325" s="162"/>
      <c r="P325" s="162"/>
      <c r="Q325" s="162"/>
      <c r="R325" s="269"/>
      <c r="S325" s="162"/>
      <c r="T325" s="255" t="str">
        <f>+IF(Y325="","",MAX(T$1:T324)+1)</f>
        <v/>
      </c>
      <c r="U325" s="241" t="str">
        <f>IF(Affected_Source!B347="","",Affected_Source!B347)</f>
        <v/>
      </c>
      <c r="V325" s="241" t="str">
        <f>IF(Affected_Source!D347="","",Affected_Source!D347)</f>
        <v/>
      </c>
      <c r="W325" s="241" t="str">
        <f>IF(Affected_Source!E347="","",Affected_Source!E347)</f>
        <v/>
      </c>
      <c r="X325" s="241" t="str">
        <f t="shared" si="109"/>
        <v/>
      </c>
      <c r="Y325" s="244" t="str">
        <f>IF(COUNTIF(X$2:X325,X325)=1,X325,"")</f>
        <v/>
      </c>
      <c r="Z325" s="241" t="str">
        <f t="shared" si="118"/>
        <v xml:space="preserve"> </v>
      </c>
      <c r="AA325" s="255" t="str">
        <f t="shared" si="110"/>
        <v/>
      </c>
      <c r="AB325" s="255" t="str">
        <f t="shared" si="111"/>
        <v/>
      </c>
      <c r="AC325" s="241" t="str">
        <f t="shared" si="119"/>
        <v/>
      </c>
      <c r="AD325" s="248"/>
      <c r="AE325" s="257" t="str">
        <f>+IF(AJ325="","",MAX(AE$1:AE324)+1)</f>
        <v/>
      </c>
      <c r="AF325" s="257" t="str">
        <f>IF(CMS_Inoperative_OoC!B347="","",CMS_Inoperative_OoC!B347)</f>
        <v/>
      </c>
      <c r="AG325" s="257" t="str">
        <f>IF(CMS_Inoperative_OoC!C347="","",CMS_Inoperative_OoC!C347)</f>
        <v/>
      </c>
      <c r="AH325" s="257" t="str">
        <f>IF(CMS_Inoperative_OoC!D347="","",CMS_Inoperative_OoC!D347)</f>
        <v/>
      </c>
      <c r="AI325" s="257" t="str">
        <f t="shared" si="120"/>
        <v/>
      </c>
      <c r="AJ325" s="258" t="str">
        <f>IF(COUNTIF(AI$2:AI325,AI325)=1,AI325,"")</f>
        <v/>
      </c>
      <c r="AK325" s="257" t="str">
        <f t="shared" si="112"/>
        <v/>
      </c>
      <c r="AL325" s="257" t="str">
        <f t="shared" si="113"/>
        <v/>
      </c>
      <c r="AM325" s="257" t="str">
        <f t="shared" si="114"/>
        <v/>
      </c>
      <c r="AN325" s="251" t="str">
        <f t="shared" si="121"/>
        <v/>
      </c>
      <c r="AO325" s="162"/>
      <c r="AP325" s="162"/>
      <c r="AQ325" s="162"/>
      <c r="AR325" s="257" t="str">
        <f>+IF(AW325="","",MAX(AR$1:AR324)+1)</f>
        <v/>
      </c>
      <c r="AS325" s="257" t="str">
        <f>IF(Limit_Deviation_Detail!B347="","",Limit_Deviation_Detail!B347)</f>
        <v/>
      </c>
      <c r="AT325" s="257" t="str">
        <f>IF(Limit_Deviation_Detail!C347="","",Limit_Deviation_Detail!C347)</f>
        <v/>
      </c>
      <c r="AU325" s="252" t="str">
        <f>IF(Limit_Deviation_Detail!F347="","",Limit_Deviation_Detail!F347)</f>
        <v/>
      </c>
      <c r="AV325" s="257" t="str">
        <f t="shared" si="122"/>
        <v/>
      </c>
      <c r="AW325" s="258" t="str">
        <f>IF(COUNTIF(AV$2:AV325,AV325)=1,AV325,"")</f>
        <v/>
      </c>
      <c r="AX325" s="257" t="str">
        <f t="shared" si="115"/>
        <v/>
      </c>
      <c r="AY325" s="257" t="str">
        <f t="shared" si="116"/>
        <v/>
      </c>
      <c r="AZ325" s="257" t="str">
        <f t="shared" si="117"/>
        <v/>
      </c>
      <c r="BA325" s="254" t="str">
        <f t="shared" si="123"/>
        <v/>
      </c>
      <c r="BB325" s="162"/>
      <c r="BC325" s="255" t="str">
        <f>+IF(BI325="","",MAX(BC$1:BC324)+1)</f>
        <v/>
      </c>
      <c r="BD325" s="241" t="str">
        <f>IF(CMS_Identification!B347="","",CMS_Identification!B347)</f>
        <v/>
      </c>
      <c r="BE325" s="241" t="str">
        <f>IF(CMS_Identification!C347="","",CMS_Identification!C347)</f>
        <v/>
      </c>
      <c r="BF325" s="241" t="str">
        <f>IF(CMS_Identification!E347="","",CMS_Identification!E347)</f>
        <v/>
      </c>
      <c r="BG325" s="241" t="str">
        <f>IF(Affected_Source!AL347="","",Affected_Source!AL347)</f>
        <v/>
      </c>
      <c r="BH325" s="241" t="str">
        <f t="shared" si="124"/>
        <v/>
      </c>
      <c r="BI325" s="244" t="str">
        <f>IF(COUNTIF(BH$2:BH325,BH325)=1,BH325,"")</f>
        <v/>
      </c>
      <c r="BJ325" s="241" t="str">
        <f t="shared" si="125"/>
        <v xml:space="preserve">  </v>
      </c>
      <c r="BK325" s="241" t="str">
        <f t="shared" si="126"/>
        <v/>
      </c>
      <c r="BL325" s="241" t="str">
        <f t="shared" si="127"/>
        <v/>
      </c>
      <c r="BM325" s="241" t="str">
        <f t="shared" si="128"/>
        <v/>
      </c>
    </row>
    <row r="326" spans="1:65" ht="16.5" x14ac:dyDescent="0.45">
      <c r="A326" s="259" t="str">
        <f>+IF(D326="","",MAX(A$1:A325)+1)</f>
        <v/>
      </c>
      <c r="B326" s="242" t="str">
        <f>IF(Affected_Source!C348="","",Affected_Source!C348)</f>
        <v/>
      </c>
      <c r="C326" s="260" t="str">
        <f t="shared" si="108"/>
        <v/>
      </c>
      <c r="D326" s="260" t="str">
        <f>IF(COUNTIF(B$2:B326,B326)=1,B326,"")</f>
        <v/>
      </c>
      <c r="E326" s="162" t="str">
        <f>IF(Affected_Source!D348="","",Affected_Source!D348)</f>
        <v/>
      </c>
      <c r="F326" s="162"/>
      <c r="G326" s="162"/>
      <c r="H326" s="162"/>
      <c r="I326" s="162"/>
      <c r="J326" s="162"/>
      <c r="K326" s="162"/>
      <c r="L326" s="162"/>
      <c r="M326" s="162"/>
      <c r="N326" s="162"/>
      <c r="O326" s="162"/>
      <c r="P326" s="162"/>
      <c r="Q326" s="162"/>
      <c r="R326" s="269"/>
      <c r="S326" s="162"/>
      <c r="T326" s="259" t="str">
        <f>+IF(Y326="","",MAX(T$1:T325)+1)</f>
        <v/>
      </c>
      <c r="U326" s="241" t="str">
        <f>IF(Affected_Source!B348="","",Affected_Source!B348)</f>
        <v/>
      </c>
      <c r="V326" s="241" t="str">
        <f>IF(Affected_Source!D348="","",Affected_Source!D348)</f>
        <v/>
      </c>
      <c r="W326" s="241" t="str">
        <f>IF(Affected_Source!E348="","",Affected_Source!E348)</f>
        <v/>
      </c>
      <c r="X326" s="241" t="str">
        <f t="shared" si="109"/>
        <v/>
      </c>
      <c r="Y326" s="244" t="str">
        <f>IF(COUNTIF(X$2:X326,X326)=1,X326,"")</f>
        <v/>
      </c>
      <c r="Z326" s="241" t="str">
        <f t="shared" si="118"/>
        <v xml:space="preserve"> </v>
      </c>
      <c r="AA326" s="259" t="str">
        <f t="shared" si="110"/>
        <v/>
      </c>
      <c r="AB326" s="259" t="str">
        <f t="shared" si="111"/>
        <v/>
      </c>
      <c r="AC326" s="241" t="str">
        <f t="shared" si="119"/>
        <v/>
      </c>
      <c r="AD326" s="248"/>
      <c r="AE326" s="261" t="str">
        <f>+IF(AJ326="","",MAX(AE$1:AE325)+1)</f>
        <v/>
      </c>
      <c r="AF326" s="261" t="str">
        <f>IF(CMS_Inoperative_OoC!B348="","",CMS_Inoperative_OoC!B348)</f>
        <v/>
      </c>
      <c r="AG326" s="261" t="str">
        <f>IF(CMS_Inoperative_OoC!C348="","",CMS_Inoperative_OoC!C348)</f>
        <v/>
      </c>
      <c r="AH326" s="261" t="str">
        <f>IF(CMS_Inoperative_OoC!D348="","",CMS_Inoperative_OoC!D348)</f>
        <v/>
      </c>
      <c r="AI326" s="261" t="str">
        <f t="shared" si="120"/>
        <v/>
      </c>
      <c r="AJ326" s="262" t="str">
        <f>IF(COUNTIF(AI$2:AI326,AI326)=1,AI326,"")</f>
        <v/>
      </c>
      <c r="AK326" s="261" t="str">
        <f t="shared" si="112"/>
        <v/>
      </c>
      <c r="AL326" s="261" t="str">
        <f t="shared" si="113"/>
        <v/>
      </c>
      <c r="AM326" s="261" t="str">
        <f t="shared" si="114"/>
        <v/>
      </c>
      <c r="AN326" s="251" t="str">
        <f t="shared" si="121"/>
        <v/>
      </c>
      <c r="AO326" s="162"/>
      <c r="AP326" s="162"/>
      <c r="AQ326" s="162"/>
      <c r="AR326" s="263" t="str">
        <f>+IF(AW326="","",MAX(AR$1:AR325)+1)</f>
        <v/>
      </c>
      <c r="AS326" s="263" t="str">
        <f>IF(Limit_Deviation_Detail!B348="","",Limit_Deviation_Detail!B348)</f>
        <v/>
      </c>
      <c r="AT326" s="263" t="str">
        <f>IF(Limit_Deviation_Detail!C348="","",Limit_Deviation_Detail!C348)</f>
        <v/>
      </c>
      <c r="AU326" s="252" t="str">
        <f>IF(Limit_Deviation_Detail!F348="","",Limit_Deviation_Detail!F348)</f>
        <v/>
      </c>
      <c r="AV326" s="263" t="str">
        <f t="shared" si="122"/>
        <v/>
      </c>
      <c r="AW326" s="264" t="str">
        <f>IF(COUNTIF(AV$2:AV326,AV326)=1,AV326,"")</f>
        <v/>
      </c>
      <c r="AX326" s="263" t="str">
        <f t="shared" si="115"/>
        <v/>
      </c>
      <c r="AY326" s="263" t="str">
        <f t="shared" si="116"/>
        <v/>
      </c>
      <c r="AZ326" s="263" t="str">
        <f t="shared" si="117"/>
        <v/>
      </c>
      <c r="BA326" s="254" t="str">
        <f t="shared" si="123"/>
        <v/>
      </c>
      <c r="BB326" s="162"/>
      <c r="BC326" s="259" t="str">
        <f>+IF(BI326="","",MAX(BC$1:BC325)+1)</f>
        <v/>
      </c>
      <c r="BD326" s="241" t="str">
        <f>IF(CMS_Identification!B348="","",CMS_Identification!B348)</f>
        <v/>
      </c>
      <c r="BE326" s="241" t="str">
        <f>IF(CMS_Identification!C348="","",CMS_Identification!C348)</f>
        <v/>
      </c>
      <c r="BF326" s="241" t="str">
        <f>IF(CMS_Identification!E348="","",CMS_Identification!E348)</f>
        <v/>
      </c>
      <c r="BG326" s="241" t="str">
        <f>IF(Affected_Source!AL348="","",Affected_Source!AL348)</f>
        <v/>
      </c>
      <c r="BH326" s="241" t="str">
        <f t="shared" si="124"/>
        <v/>
      </c>
      <c r="BI326" s="244" t="str">
        <f>IF(COUNTIF(BH$2:BH326,BH326)=1,BH326,"")</f>
        <v/>
      </c>
      <c r="BJ326" s="241" t="str">
        <f t="shared" si="125"/>
        <v xml:space="preserve">  </v>
      </c>
      <c r="BK326" s="241" t="str">
        <f t="shared" si="126"/>
        <v/>
      </c>
      <c r="BL326" s="241" t="str">
        <f t="shared" si="127"/>
        <v/>
      </c>
      <c r="BM326" s="241" t="str">
        <f t="shared" si="128"/>
        <v/>
      </c>
    </row>
    <row r="327" spans="1:65" ht="16.5" x14ac:dyDescent="0.45">
      <c r="A327" s="255" t="str">
        <f>+IF(D327="","",MAX(A$1:A326)+1)</f>
        <v/>
      </c>
      <c r="B327" s="242" t="str">
        <f>IF(Affected_Source!C349="","",Affected_Source!C349)</f>
        <v/>
      </c>
      <c r="C327" s="245" t="str">
        <f t="shared" si="108"/>
        <v/>
      </c>
      <c r="D327" s="245" t="str">
        <f>IF(COUNTIF(B$2:B327,B327)=1,B327,"")</f>
        <v/>
      </c>
      <c r="E327" s="162" t="str">
        <f>IF(Affected_Source!D349="","",Affected_Source!D349)</f>
        <v/>
      </c>
      <c r="F327" s="162"/>
      <c r="G327" s="162"/>
      <c r="H327" s="162"/>
      <c r="I327" s="162"/>
      <c r="J327" s="162"/>
      <c r="K327" s="162"/>
      <c r="L327" s="162"/>
      <c r="M327" s="162"/>
      <c r="N327" s="162"/>
      <c r="O327" s="162"/>
      <c r="P327" s="162"/>
      <c r="Q327" s="162"/>
      <c r="R327" s="269"/>
      <c r="S327" s="162"/>
      <c r="T327" s="255" t="str">
        <f>+IF(Y327="","",MAX(T$1:T326)+1)</f>
        <v/>
      </c>
      <c r="U327" s="241" t="str">
        <f>IF(Affected_Source!B349="","",Affected_Source!B349)</f>
        <v/>
      </c>
      <c r="V327" s="241" t="str">
        <f>IF(Affected_Source!D349="","",Affected_Source!D349)</f>
        <v/>
      </c>
      <c r="W327" s="241" t="str">
        <f>IF(Affected_Source!E349="","",Affected_Source!E349)</f>
        <v/>
      </c>
      <c r="X327" s="241" t="str">
        <f t="shared" si="109"/>
        <v/>
      </c>
      <c r="Y327" s="244" t="str">
        <f>IF(COUNTIF(X$2:X327,X327)=1,X327,"")</f>
        <v/>
      </c>
      <c r="Z327" s="241" t="str">
        <f t="shared" si="118"/>
        <v xml:space="preserve"> </v>
      </c>
      <c r="AA327" s="255" t="str">
        <f t="shared" si="110"/>
        <v/>
      </c>
      <c r="AB327" s="255" t="str">
        <f t="shared" si="111"/>
        <v/>
      </c>
      <c r="AC327" s="241" t="str">
        <f t="shared" si="119"/>
        <v/>
      </c>
      <c r="AD327" s="248"/>
      <c r="AE327" s="257" t="str">
        <f>+IF(AJ327="","",MAX(AE$1:AE326)+1)</f>
        <v/>
      </c>
      <c r="AF327" s="257" t="str">
        <f>IF(CMS_Inoperative_OoC!B349="","",CMS_Inoperative_OoC!B349)</f>
        <v/>
      </c>
      <c r="AG327" s="257" t="str">
        <f>IF(CMS_Inoperative_OoC!C349="","",CMS_Inoperative_OoC!C349)</f>
        <v/>
      </c>
      <c r="AH327" s="257" t="str">
        <f>IF(CMS_Inoperative_OoC!D349="","",CMS_Inoperative_OoC!D349)</f>
        <v/>
      </c>
      <c r="AI327" s="257" t="str">
        <f t="shared" si="120"/>
        <v/>
      </c>
      <c r="AJ327" s="258" t="str">
        <f>IF(COUNTIF(AI$2:AI327,AI327)=1,AI327,"")</f>
        <v/>
      </c>
      <c r="AK327" s="257" t="str">
        <f t="shared" si="112"/>
        <v/>
      </c>
      <c r="AL327" s="257" t="str">
        <f t="shared" si="113"/>
        <v/>
      </c>
      <c r="AM327" s="257" t="str">
        <f t="shared" si="114"/>
        <v/>
      </c>
      <c r="AN327" s="251" t="str">
        <f t="shared" si="121"/>
        <v/>
      </c>
      <c r="AO327" s="162"/>
      <c r="AP327" s="162"/>
      <c r="AQ327" s="162"/>
      <c r="AR327" s="257" t="str">
        <f>+IF(AW327="","",MAX(AR$1:AR326)+1)</f>
        <v/>
      </c>
      <c r="AS327" s="257" t="str">
        <f>IF(Limit_Deviation_Detail!B349="","",Limit_Deviation_Detail!B349)</f>
        <v/>
      </c>
      <c r="AT327" s="257" t="str">
        <f>IF(Limit_Deviation_Detail!C349="","",Limit_Deviation_Detail!C349)</f>
        <v/>
      </c>
      <c r="AU327" s="252" t="str">
        <f>IF(Limit_Deviation_Detail!F349="","",Limit_Deviation_Detail!F349)</f>
        <v/>
      </c>
      <c r="AV327" s="257" t="str">
        <f t="shared" si="122"/>
        <v/>
      </c>
      <c r="AW327" s="258" t="str">
        <f>IF(COUNTIF(AV$2:AV327,AV327)=1,AV327,"")</f>
        <v/>
      </c>
      <c r="AX327" s="257" t="str">
        <f t="shared" si="115"/>
        <v/>
      </c>
      <c r="AY327" s="257" t="str">
        <f t="shared" si="116"/>
        <v/>
      </c>
      <c r="AZ327" s="257" t="str">
        <f t="shared" si="117"/>
        <v/>
      </c>
      <c r="BA327" s="254" t="str">
        <f t="shared" si="123"/>
        <v/>
      </c>
      <c r="BB327" s="162"/>
      <c r="BC327" s="255" t="str">
        <f>+IF(BI327="","",MAX(BC$1:BC326)+1)</f>
        <v/>
      </c>
      <c r="BD327" s="241" t="str">
        <f>IF(CMS_Identification!B349="","",CMS_Identification!B349)</f>
        <v/>
      </c>
      <c r="BE327" s="241" t="str">
        <f>IF(CMS_Identification!C349="","",CMS_Identification!C349)</f>
        <v/>
      </c>
      <c r="BF327" s="241" t="str">
        <f>IF(CMS_Identification!E349="","",CMS_Identification!E349)</f>
        <v/>
      </c>
      <c r="BG327" s="241" t="str">
        <f>IF(Affected_Source!AL349="","",Affected_Source!AL349)</f>
        <v/>
      </c>
      <c r="BH327" s="241" t="str">
        <f t="shared" si="124"/>
        <v/>
      </c>
      <c r="BI327" s="244" t="str">
        <f>IF(COUNTIF(BH$2:BH327,BH327)=1,BH327,"")</f>
        <v/>
      </c>
      <c r="BJ327" s="241" t="str">
        <f t="shared" si="125"/>
        <v xml:space="preserve">  </v>
      </c>
      <c r="BK327" s="241" t="str">
        <f t="shared" si="126"/>
        <v/>
      </c>
      <c r="BL327" s="241" t="str">
        <f t="shared" si="127"/>
        <v/>
      </c>
      <c r="BM327" s="241" t="str">
        <f t="shared" si="128"/>
        <v/>
      </c>
    </row>
    <row r="328" spans="1:65" ht="16.5" x14ac:dyDescent="0.45">
      <c r="A328" s="259" t="str">
        <f>+IF(D328="","",MAX(A$1:A327)+1)</f>
        <v/>
      </c>
      <c r="B328" s="242" t="str">
        <f>IF(Affected_Source!C350="","",Affected_Source!C350)</f>
        <v/>
      </c>
      <c r="C328" s="260" t="str">
        <f t="shared" si="108"/>
        <v/>
      </c>
      <c r="D328" s="260" t="str">
        <f>IF(COUNTIF(B$2:B328,B328)=1,B328,"")</f>
        <v/>
      </c>
      <c r="E328" s="162" t="str">
        <f>IF(Affected_Source!D350="","",Affected_Source!D350)</f>
        <v/>
      </c>
      <c r="F328" s="162"/>
      <c r="G328" s="162"/>
      <c r="H328" s="162"/>
      <c r="I328" s="162"/>
      <c r="J328" s="162"/>
      <c r="K328" s="162"/>
      <c r="L328" s="162"/>
      <c r="M328" s="162"/>
      <c r="N328" s="162"/>
      <c r="O328" s="162"/>
      <c r="P328" s="162"/>
      <c r="Q328" s="162"/>
      <c r="R328" s="269"/>
      <c r="S328" s="162"/>
      <c r="T328" s="259" t="str">
        <f>+IF(Y328="","",MAX(T$1:T327)+1)</f>
        <v/>
      </c>
      <c r="U328" s="241" t="str">
        <f>IF(Affected_Source!B350="","",Affected_Source!B350)</f>
        <v/>
      </c>
      <c r="V328" s="241" t="str">
        <f>IF(Affected_Source!D350="","",Affected_Source!D350)</f>
        <v/>
      </c>
      <c r="W328" s="241" t="str">
        <f>IF(Affected_Source!E350="","",Affected_Source!E350)</f>
        <v/>
      </c>
      <c r="X328" s="241" t="str">
        <f t="shared" si="109"/>
        <v/>
      </c>
      <c r="Y328" s="244" t="str">
        <f>IF(COUNTIF(X$2:X328,X328)=1,X328,"")</f>
        <v/>
      </c>
      <c r="Z328" s="241" t="str">
        <f t="shared" si="118"/>
        <v xml:space="preserve"> </v>
      </c>
      <c r="AA328" s="259" t="str">
        <f t="shared" si="110"/>
        <v/>
      </c>
      <c r="AB328" s="259" t="str">
        <f t="shared" si="111"/>
        <v/>
      </c>
      <c r="AC328" s="241" t="str">
        <f t="shared" si="119"/>
        <v/>
      </c>
      <c r="AD328" s="248"/>
      <c r="AE328" s="261" t="str">
        <f>+IF(AJ328="","",MAX(AE$1:AE327)+1)</f>
        <v/>
      </c>
      <c r="AF328" s="261" t="str">
        <f>IF(CMS_Inoperative_OoC!B350="","",CMS_Inoperative_OoC!B350)</f>
        <v/>
      </c>
      <c r="AG328" s="261" t="str">
        <f>IF(CMS_Inoperative_OoC!C350="","",CMS_Inoperative_OoC!C350)</f>
        <v/>
      </c>
      <c r="AH328" s="261" t="str">
        <f>IF(CMS_Inoperative_OoC!D350="","",CMS_Inoperative_OoC!D350)</f>
        <v/>
      </c>
      <c r="AI328" s="261" t="str">
        <f t="shared" si="120"/>
        <v/>
      </c>
      <c r="AJ328" s="262" t="str">
        <f>IF(COUNTIF(AI$2:AI328,AI328)=1,AI328,"")</f>
        <v/>
      </c>
      <c r="AK328" s="261" t="str">
        <f t="shared" si="112"/>
        <v/>
      </c>
      <c r="AL328" s="261" t="str">
        <f t="shared" si="113"/>
        <v/>
      </c>
      <c r="AM328" s="261" t="str">
        <f t="shared" si="114"/>
        <v/>
      </c>
      <c r="AN328" s="251" t="str">
        <f t="shared" si="121"/>
        <v/>
      </c>
      <c r="AO328" s="162"/>
      <c r="AP328" s="162"/>
      <c r="AQ328" s="162"/>
      <c r="AR328" s="263" t="str">
        <f>+IF(AW328="","",MAX(AR$1:AR327)+1)</f>
        <v/>
      </c>
      <c r="AS328" s="263" t="str">
        <f>IF(Limit_Deviation_Detail!B350="","",Limit_Deviation_Detail!B350)</f>
        <v/>
      </c>
      <c r="AT328" s="263" t="str">
        <f>IF(Limit_Deviation_Detail!C350="","",Limit_Deviation_Detail!C350)</f>
        <v/>
      </c>
      <c r="AU328" s="252" t="str">
        <f>IF(Limit_Deviation_Detail!F350="","",Limit_Deviation_Detail!F350)</f>
        <v/>
      </c>
      <c r="AV328" s="263" t="str">
        <f t="shared" si="122"/>
        <v/>
      </c>
      <c r="AW328" s="264" t="str">
        <f>IF(COUNTIF(AV$2:AV328,AV328)=1,AV328,"")</f>
        <v/>
      </c>
      <c r="AX328" s="263" t="str">
        <f t="shared" si="115"/>
        <v/>
      </c>
      <c r="AY328" s="263" t="str">
        <f t="shared" si="116"/>
        <v/>
      </c>
      <c r="AZ328" s="263" t="str">
        <f t="shared" si="117"/>
        <v/>
      </c>
      <c r="BA328" s="254" t="str">
        <f t="shared" si="123"/>
        <v/>
      </c>
      <c r="BB328" s="162"/>
      <c r="BC328" s="259" t="str">
        <f>+IF(BI328="","",MAX(BC$1:BC327)+1)</f>
        <v/>
      </c>
      <c r="BD328" s="241" t="str">
        <f>IF(CMS_Identification!B350="","",CMS_Identification!B350)</f>
        <v/>
      </c>
      <c r="BE328" s="241" t="str">
        <f>IF(CMS_Identification!C350="","",CMS_Identification!C350)</f>
        <v/>
      </c>
      <c r="BF328" s="241" t="str">
        <f>IF(CMS_Identification!E350="","",CMS_Identification!E350)</f>
        <v/>
      </c>
      <c r="BG328" s="241" t="str">
        <f>IF(Affected_Source!AL350="","",Affected_Source!AL350)</f>
        <v/>
      </c>
      <c r="BH328" s="241" t="str">
        <f t="shared" si="124"/>
        <v/>
      </c>
      <c r="BI328" s="244" t="str">
        <f>IF(COUNTIF(BH$2:BH328,BH328)=1,BH328,"")</f>
        <v/>
      </c>
      <c r="BJ328" s="241" t="str">
        <f t="shared" si="125"/>
        <v xml:space="preserve">  </v>
      </c>
      <c r="BK328" s="241" t="str">
        <f t="shared" si="126"/>
        <v/>
      </c>
      <c r="BL328" s="241" t="str">
        <f t="shared" si="127"/>
        <v/>
      </c>
      <c r="BM328" s="241" t="str">
        <f t="shared" si="128"/>
        <v/>
      </c>
    </row>
    <row r="329" spans="1:65" ht="16.5" x14ac:dyDescent="0.45">
      <c r="A329" s="255" t="str">
        <f>+IF(D329="","",MAX(A$1:A328)+1)</f>
        <v/>
      </c>
      <c r="B329" s="242" t="str">
        <f>IF(Affected_Source!C351="","",Affected_Source!C351)</f>
        <v/>
      </c>
      <c r="C329" s="245" t="str">
        <f t="shared" si="108"/>
        <v/>
      </c>
      <c r="D329" s="245" t="str">
        <f>IF(COUNTIF(B$2:B329,B329)=1,B329,"")</f>
        <v/>
      </c>
      <c r="E329" s="162" t="str">
        <f>IF(Affected_Source!D351="","",Affected_Source!D351)</f>
        <v/>
      </c>
      <c r="F329" s="162"/>
      <c r="G329" s="162"/>
      <c r="H329" s="162"/>
      <c r="I329" s="162"/>
      <c r="J329" s="162"/>
      <c r="K329" s="162"/>
      <c r="L329" s="162"/>
      <c r="M329" s="162"/>
      <c r="N329" s="162"/>
      <c r="O329" s="162"/>
      <c r="P329" s="162"/>
      <c r="Q329" s="162"/>
      <c r="R329" s="269"/>
      <c r="S329" s="162"/>
      <c r="T329" s="255" t="str">
        <f>+IF(Y329="","",MAX(T$1:T328)+1)</f>
        <v/>
      </c>
      <c r="U329" s="241" t="str">
        <f>IF(Affected_Source!B351="","",Affected_Source!B351)</f>
        <v/>
      </c>
      <c r="V329" s="241" t="str">
        <f>IF(Affected_Source!D351="","",Affected_Source!D351)</f>
        <v/>
      </c>
      <c r="W329" s="241" t="str">
        <f>IF(Affected_Source!E351="","",Affected_Source!E351)</f>
        <v/>
      </c>
      <c r="X329" s="241" t="str">
        <f t="shared" si="109"/>
        <v/>
      </c>
      <c r="Y329" s="244" t="str">
        <f>IF(COUNTIF(X$2:X329,X329)=1,X329,"")</f>
        <v/>
      </c>
      <c r="Z329" s="241" t="str">
        <f t="shared" si="118"/>
        <v xml:space="preserve"> </v>
      </c>
      <c r="AA329" s="255" t="str">
        <f t="shared" si="110"/>
        <v/>
      </c>
      <c r="AB329" s="255" t="str">
        <f t="shared" si="111"/>
        <v/>
      </c>
      <c r="AC329" s="241" t="str">
        <f t="shared" si="119"/>
        <v/>
      </c>
      <c r="AD329" s="248"/>
      <c r="AE329" s="257" t="str">
        <f>+IF(AJ329="","",MAX(AE$1:AE328)+1)</f>
        <v/>
      </c>
      <c r="AF329" s="257" t="str">
        <f>IF(CMS_Inoperative_OoC!B351="","",CMS_Inoperative_OoC!B351)</f>
        <v/>
      </c>
      <c r="AG329" s="257" t="str">
        <f>IF(CMS_Inoperative_OoC!C351="","",CMS_Inoperative_OoC!C351)</f>
        <v/>
      </c>
      <c r="AH329" s="257" t="str">
        <f>IF(CMS_Inoperative_OoC!D351="","",CMS_Inoperative_OoC!D351)</f>
        <v/>
      </c>
      <c r="AI329" s="257" t="str">
        <f t="shared" si="120"/>
        <v/>
      </c>
      <c r="AJ329" s="258" t="str">
        <f>IF(COUNTIF(AI$2:AI329,AI329)=1,AI329,"")</f>
        <v/>
      </c>
      <c r="AK329" s="257" t="str">
        <f t="shared" si="112"/>
        <v/>
      </c>
      <c r="AL329" s="257" t="str">
        <f t="shared" si="113"/>
        <v/>
      </c>
      <c r="AM329" s="257" t="str">
        <f t="shared" si="114"/>
        <v/>
      </c>
      <c r="AN329" s="251" t="str">
        <f t="shared" si="121"/>
        <v/>
      </c>
      <c r="AO329" s="162"/>
      <c r="AP329" s="162"/>
      <c r="AQ329" s="162"/>
      <c r="AR329" s="257" t="str">
        <f>+IF(AW329="","",MAX(AR$1:AR328)+1)</f>
        <v/>
      </c>
      <c r="AS329" s="257" t="str">
        <f>IF(Limit_Deviation_Detail!B351="","",Limit_Deviation_Detail!B351)</f>
        <v/>
      </c>
      <c r="AT329" s="257" t="str">
        <f>IF(Limit_Deviation_Detail!C351="","",Limit_Deviation_Detail!C351)</f>
        <v/>
      </c>
      <c r="AU329" s="252" t="str">
        <f>IF(Limit_Deviation_Detail!F351="","",Limit_Deviation_Detail!F351)</f>
        <v/>
      </c>
      <c r="AV329" s="257" t="str">
        <f t="shared" si="122"/>
        <v/>
      </c>
      <c r="AW329" s="258" t="str">
        <f>IF(COUNTIF(AV$2:AV329,AV329)=1,AV329,"")</f>
        <v/>
      </c>
      <c r="AX329" s="257" t="str">
        <f t="shared" si="115"/>
        <v/>
      </c>
      <c r="AY329" s="257" t="str">
        <f t="shared" si="116"/>
        <v/>
      </c>
      <c r="AZ329" s="257" t="str">
        <f t="shared" si="117"/>
        <v/>
      </c>
      <c r="BA329" s="254" t="str">
        <f t="shared" si="123"/>
        <v/>
      </c>
      <c r="BB329" s="162"/>
      <c r="BC329" s="255" t="str">
        <f>+IF(BI329="","",MAX(BC$1:BC328)+1)</f>
        <v/>
      </c>
      <c r="BD329" s="241" t="str">
        <f>IF(CMS_Identification!B351="","",CMS_Identification!B351)</f>
        <v/>
      </c>
      <c r="BE329" s="241" t="str">
        <f>IF(CMS_Identification!C351="","",CMS_Identification!C351)</f>
        <v/>
      </c>
      <c r="BF329" s="241" t="str">
        <f>IF(CMS_Identification!E351="","",CMS_Identification!E351)</f>
        <v/>
      </c>
      <c r="BG329" s="241" t="str">
        <f>IF(Affected_Source!AL351="","",Affected_Source!AL351)</f>
        <v/>
      </c>
      <c r="BH329" s="241" t="str">
        <f t="shared" si="124"/>
        <v/>
      </c>
      <c r="BI329" s="244" t="str">
        <f>IF(COUNTIF(BH$2:BH329,BH329)=1,BH329,"")</f>
        <v/>
      </c>
      <c r="BJ329" s="241" t="str">
        <f t="shared" si="125"/>
        <v xml:space="preserve">  </v>
      </c>
      <c r="BK329" s="241" t="str">
        <f t="shared" si="126"/>
        <v/>
      </c>
      <c r="BL329" s="241" t="str">
        <f t="shared" si="127"/>
        <v/>
      </c>
      <c r="BM329" s="241" t="str">
        <f t="shared" si="128"/>
        <v/>
      </c>
    </row>
    <row r="330" spans="1:65" ht="16.5" x14ac:dyDescent="0.45">
      <c r="A330" s="259" t="str">
        <f>+IF(D330="","",MAX(A$1:A329)+1)</f>
        <v/>
      </c>
      <c r="B330" s="242" t="str">
        <f>IF(Affected_Source!C352="","",Affected_Source!C352)</f>
        <v/>
      </c>
      <c r="C330" s="260" t="str">
        <f t="shared" si="108"/>
        <v/>
      </c>
      <c r="D330" s="260" t="str">
        <f>IF(COUNTIF(B$2:B330,B330)=1,B330,"")</f>
        <v/>
      </c>
      <c r="E330" s="162" t="str">
        <f>IF(Affected_Source!D352="","",Affected_Source!D352)</f>
        <v/>
      </c>
      <c r="F330" s="162"/>
      <c r="G330" s="162"/>
      <c r="H330" s="162"/>
      <c r="I330" s="162"/>
      <c r="J330" s="162"/>
      <c r="K330" s="162"/>
      <c r="L330" s="162"/>
      <c r="M330" s="162"/>
      <c r="N330" s="162"/>
      <c r="O330" s="162"/>
      <c r="P330" s="162"/>
      <c r="Q330" s="162"/>
      <c r="R330" s="269"/>
      <c r="S330" s="162"/>
      <c r="T330" s="259" t="str">
        <f>+IF(Y330="","",MAX(T$1:T329)+1)</f>
        <v/>
      </c>
      <c r="U330" s="241" t="str">
        <f>IF(Affected_Source!B352="","",Affected_Source!B352)</f>
        <v/>
      </c>
      <c r="V330" s="241" t="str">
        <f>IF(Affected_Source!D352="","",Affected_Source!D352)</f>
        <v/>
      </c>
      <c r="W330" s="241" t="str">
        <f>IF(Affected_Source!E352="","",Affected_Source!E352)</f>
        <v/>
      </c>
      <c r="X330" s="241" t="str">
        <f t="shared" si="109"/>
        <v/>
      </c>
      <c r="Y330" s="244" t="str">
        <f>IF(COUNTIF(X$2:X330,X330)=1,X330,"")</f>
        <v/>
      </c>
      <c r="Z330" s="241" t="str">
        <f t="shared" si="118"/>
        <v xml:space="preserve"> </v>
      </c>
      <c r="AA330" s="259" t="str">
        <f t="shared" si="110"/>
        <v/>
      </c>
      <c r="AB330" s="259" t="str">
        <f t="shared" si="111"/>
        <v/>
      </c>
      <c r="AC330" s="241" t="str">
        <f t="shared" si="119"/>
        <v/>
      </c>
      <c r="AD330" s="248"/>
      <c r="AE330" s="261" t="str">
        <f>+IF(AJ330="","",MAX(AE$1:AE329)+1)</f>
        <v/>
      </c>
      <c r="AF330" s="261" t="str">
        <f>IF(CMS_Inoperative_OoC!B352="","",CMS_Inoperative_OoC!B352)</f>
        <v/>
      </c>
      <c r="AG330" s="261" t="str">
        <f>IF(CMS_Inoperative_OoC!C352="","",CMS_Inoperative_OoC!C352)</f>
        <v/>
      </c>
      <c r="AH330" s="261" t="str">
        <f>IF(CMS_Inoperative_OoC!D352="","",CMS_Inoperative_OoC!D352)</f>
        <v/>
      </c>
      <c r="AI330" s="261" t="str">
        <f t="shared" si="120"/>
        <v/>
      </c>
      <c r="AJ330" s="262" t="str">
        <f>IF(COUNTIF(AI$2:AI330,AI330)=1,AI330,"")</f>
        <v/>
      </c>
      <c r="AK330" s="261" t="str">
        <f t="shared" si="112"/>
        <v/>
      </c>
      <c r="AL330" s="261" t="str">
        <f t="shared" si="113"/>
        <v/>
      </c>
      <c r="AM330" s="261" t="str">
        <f t="shared" si="114"/>
        <v/>
      </c>
      <c r="AN330" s="251" t="str">
        <f t="shared" si="121"/>
        <v/>
      </c>
      <c r="AO330" s="162"/>
      <c r="AP330" s="162"/>
      <c r="AQ330" s="162"/>
      <c r="AR330" s="263" t="str">
        <f>+IF(AW330="","",MAX(AR$1:AR329)+1)</f>
        <v/>
      </c>
      <c r="AS330" s="263" t="str">
        <f>IF(Limit_Deviation_Detail!B352="","",Limit_Deviation_Detail!B352)</f>
        <v/>
      </c>
      <c r="AT330" s="263" t="str">
        <f>IF(Limit_Deviation_Detail!C352="","",Limit_Deviation_Detail!C352)</f>
        <v/>
      </c>
      <c r="AU330" s="252" t="str">
        <f>IF(Limit_Deviation_Detail!F352="","",Limit_Deviation_Detail!F352)</f>
        <v/>
      </c>
      <c r="AV330" s="263" t="str">
        <f t="shared" si="122"/>
        <v/>
      </c>
      <c r="AW330" s="264" t="str">
        <f>IF(COUNTIF(AV$2:AV330,AV330)=1,AV330,"")</f>
        <v/>
      </c>
      <c r="AX330" s="263" t="str">
        <f t="shared" si="115"/>
        <v/>
      </c>
      <c r="AY330" s="263" t="str">
        <f t="shared" si="116"/>
        <v/>
      </c>
      <c r="AZ330" s="263" t="str">
        <f t="shared" si="117"/>
        <v/>
      </c>
      <c r="BA330" s="254" t="str">
        <f t="shared" si="123"/>
        <v/>
      </c>
      <c r="BB330" s="162"/>
      <c r="BC330" s="259" t="str">
        <f>+IF(BI330="","",MAX(BC$1:BC329)+1)</f>
        <v/>
      </c>
      <c r="BD330" s="241" t="str">
        <f>IF(CMS_Identification!B352="","",CMS_Identification!B352)</f>
        <v/>
      </c>
      <c r="BE330" s="241" t="str">
        <f>IF(CMS_Identification!C352="","",CMS_Identification!C352)</f>
        <v/>
      </c>
      <c r="BF330" s="241" t="str">
        <f>IF(CMS_Identification!E352="","",CMS_Identification!E352)</f>
        <v/>
      </c>
      <c r="BG330" s="241" t="str">
        <f>IF(Affected_Source!AL352="","",Affected_Source!AL352)</f>
        <v/>
      </c>
      <c r="BH330" s="241" t="str">
        <f t="shared" si="124"/>
        <v/>
      </c>
      <c r="BI330" s="244" t="str">
        <f>IF(COUNTIF(BH$2:BH330,BH330)=1,BH330,"")</f>
        <v/>
      </c>
      <c r="BJ330" s="241" t="str">
        <f t="shared" si="125"/>
        <v xml:space="preserve">  </v>
      </c>
      <c r="BK330" s="241" t="str">
        <f t="shared" si="126"/>
        <v/>
      </c>
      <c r="BL330" s="241" t="str">
        <f t="shared" si="127"/>
        <v/>
      </c>
      <c r="BM330" s="241" t="str">
        <f t="shared" si="128"/>
        <v/>
      </c>
    </row>
    <row r="331" spans="1:65" ht="16.5" x14ac:dyDescent="0.45">
      <c r="A331" s="255" t="str">
        <f>+IF(D331="","",MAX(A$1:A330)+1)</f>
        <v/>
      </c>
      <c r="B331" s="242" t="str">
        <f>IF(Affected_Source!C353="","",Affected_Source!C353)</f>
        <v/>
      </c>
      <c r="C331" s="245" t="str">
        <f t="shared" si="108"/>
        <v/>
      </c>
      <c r="D331" s="245" t="str">
        <f>IF(COUNTIF(B$2:B331,B331)=1,B331,"")</f>
        <v/>
      </c>
      <c r="E331" s="162" t="str">
        <f>IF(Affected_Source!D353="","",Affected_Source!D353)</f>
        <v/>
      </c>
      <c r="F331" s="162"/>
      <c r="G331" s="162"/>
      <c r="H331" s="162"/>
      <c r="I331" s="162"/>
      <c r="J331" s="162"/>
      <c r="K331" s="162"/>
      <c r="L331" s="162"/>
      <c r="M331" s="162"/>
      <c r="N331" s="162"/>
      <c r="O331" s="162"/>
      <c r="P331" s="162"/>
      <c r="Q331" s="162"/>
      <c r="R331" s="269"/>
      <c r="S331" s="162"/>
      <c r="T331" s="255" t="str">
        <f>+IF(Y331="","",MAX(T$1:T330)+1)</f>
        <v/>
      </c>
      <c r="U331" s="241" t="str">
        <f>IF(Affected_Source!B353="","",Affected_Source!B353)</f>
        <v/>
      </c>
      <c r="V331" s="241" t="str">
        <f>IF(Affected_Source!D353="","",Affected_Source!D353)</f>
        <v/>
      </c>
      <c r="W331" s="241" t="str">
        <f>IF(Affected_Source!E353="","",Affected_Source!E353)</f>
        <v/>
      </c>
      <c r="X331" s="241" t="str">
        <f t="shared" si="109"/>
        <v/>
      </c>
      <c r="Y331" s="244" t="str">
        <f>IF(COUNTIF(X$2:X331,X331)=1,X331,"")</f>
        <v/>
      </c>
      <c r="Z331" s="241" t="str">
        <f t="shared" si="118"/>
        <v xml:space="preserve"> </v>
      </c>
      <c r="AA331" s="255" t="str">
        <f t="shared" si="110"/>
        <v/>
      </c>
      <c r="AB331" s="255" t="str">
        <f t="shared" si="111"/>
        <v/>
      </c>
      <c r="AC331" s="241" t="str">
        <f t="shared" si="119"/>
        <v/>
      </c>
      <c r="AD331" s="248"/>
      <c r="AE331" s="257" t="str">
        <f>+IF(AJ331="","",MAX(AE$1:AE330)+1)</f>
        <v/>
      </c>
      <c r="AF331" s="257" t="str">
        <f>IF(CMS_Inoperative_OoC!B353="","",CMS_Inoperative_OoC!B353)</f>
        <v/>
      </c>
      <c r="AG331" s="257" t="str">
        <f>IF(CMS_Inoperative_OoC!C353="","",CMS_Inoperative_OoC!C353)</f>
        <v/>
      </c>
      <c r="AH331" s="257" t="str">
        <f>IF(CMS_Inoperative_OoC!D353="","",CMS_Inoperative_OoC!D353)</f>
        <v/>
      </c>
      <c r="AI331" s="257" t="str">
        <f t="shared" si="120"/>
        <v/>
      </c>
      <c r="AJ331" s="258" t="str">
        <f>IF(COUNTIF(AI$2:AI331,AI331)=1,AI331,"")</f>
        <v/>
      </c>
      <c r="AK331" s="257" t="str">
        <f t="shared" si="112"/>
        <v/>
      </c>
      <c r="AL331" s="257" t="str">
        <f t="shared" si="113"/>
        <v/>
      </c>
      <c r="AM331" s="257" t="str">
        <f t="shared" si="114"/>
        <v/>
      </c>
      <c r="AN331" s="251" t="str">
        <f t="shared" si="121"/>
        <v/>
      </c>
      <c r="AO331" s="162"/>
      <c r="AP331" s="162"/>
      <c r="AQ331" s="162"/>
      <c r="AR331" s="257" t="str">
        <f>+IF(AW331="","",MAX(AR$1:AR330)+1)</f>
        <v/>
      </c>
      <c r="AS331" s="257" t="str">
        <f>IF(Limit_Deviation_Detail!B353="","",Limit_Deviation_Detail!B353)</f>
        <v/>
      </c>
      <c r="AT331" s="257" t="str">
        <f>IF(Limit_Deviation_Detail!C353="","",Limit_Deviation_Detail!C353)</f>
        <v/>
      </c>
      <c r="AU331" s="252" t="str">
        <f>IF(Limit_Deviation_Detail!F353="","",Limit_Deviation_Detail!F353)</f>
        <v/>
      </c>
      <c r="AV331" s="257" t="str">
        <f t="shared" si="122"/>
        <v/>
      </c>
      <c r="AW331" s="258" t="str">
        <f>IF(COUNTIF(AV$2:AV331,AV331)=1,AV331,"")</f>
        <v/>
      </c>
      <c r="AX331" s="257" t="str">
        <f t="shared" si="115"/>
        <v/>
      </c>
      <c r="AY331" s="257" t="str">
        <f t="shared" si="116"/>
        <v/>
      </c>
      <c r="AZ331" s="257" t="str">
        <f t="shared" si="117"/>
        <v/>
      </c>
      <c r="BA331" s="254" t="str">
        <f t="shared" si="123"/>
        <v/>
      </c>
      <c r="BB331" s="162"/>
      <c r="BC331" s="255" t="str">
        <f>+IF(BI331="","",MAX(BC$1:BC330)+1)</f>
        <v/>
      </c>
      <c r="BD331" s="241" t="str">
        <f>IF(CMS_Identification!B353="","",CMS_Identification!B353)</f>
        <v/>
      </c>
      <c r="BE331" s="241" t="str">
        <f>IF(CMS_Identification!C353="","",CMS_Identification!C353)</f>
        <v/>
      </c>
      <c r="BF331" s="241" t="str">
        <f>IF(CMS_Identification!E353="","",CMS_Identification!E353)</f>
        <v/>
      </c>
      <c r="BG331" s="241" t="str">
        <f>IF(Affected_Source!AL353="","",Affected_Source!AL353)</f>
        <v/>
      </c>
      <c r="BH331" s="241" t="str">
        <f t="shared" si="124"/>
        <v/>
      </c>
      <c r="BI331" s="244" t="str">
        <f>IF(COUNTIF(BH$2:BH331,BH331)=1,BH331,"")</f>
        <v/>
      </c>
      <c r="BJ331" s="241" t="str">
        <f t="shared" si="125"/>
        <v xml:space="preserve">  </v>
      </c>
      <c r="BK331" s="241" t="str">
        <f t="shared" si="126"/>
        <v/>
      </c>
      <c r="BL331" s="241" t="str">
        <f t="shared" si="127"/>
        <v/>
      </c>
      <c r="BM331" s="241" t="str">
        <f t="shared" si="128"/>
        <v/>
      </c>
    </row>
    <row r="332" spans="1:65" ht="16.5" x14ac:dyDescent="0.45">
      <c r="A332" s="259" t="str">
        <f>+IF(D332="","",MAX(A$1:A331)+1)</f>
        <v/>
      </c>
      <c r="B332" s="242" t="str">
        <f>IF(Affected_Source!C354="","",Affected_Source!C354)</f>
        <v/>
      </c>
      <c r="C332" s="260" t="str">
        <f t="shared" si="108"/>
        <v/>
      </c>
      <c r="D332" s="260" t="str">
        <f>IF(COUNTIF(B$2:B332,B332)=1,B332,"")</f>
        <v/>
      </c>
      <c r="E332" s="162" t="str">
        <f>IF(Affected_Source!D354="","",Affected_Source!D354)</f>
        <v/>
      </c>
      <c r="F332" s="162"/>
      <c r="G332" s="162"/>
      <c r="H332" s="162"/>
      <c r="I332" s="162"/>
      <c r="J332" s="162"/>
      <c r="K332" s="162"/>
      <c r="L332" s="162"/>
      <c r="M332" s="162"/>
      <c r="N332" s="162"/>
      <c r="O332" s="162"/>
      <c r="P332" s="162"/>
      <c r="Q332" s="162"/>
      <c r="R332" s="269"/>
      <c r="S332" s="162"/>
      <c r="T332" s="259" t="str">
        <f>+IF(Y332="","",MAX(T$1:T331)+1)</f>
        <v/>
      </c>
      <c r="U332" s="241" t="str">
        <f>IF(Affected_Source!B354="","",Affected_Source!B354)</f>
        <v/>
      </c>
      <c r="V332" s="241" t="str">
        <f>IF(Affected_Source!D354="","",Affected_Source!D354)</f>
        <v/>
      </c>
      <c r="W332" s="241" t="str">
        <f>IF(Affected_Source!E354="","",Affected_Source!E354)</f>
        <v/>
      </c>
      <c r="X332" s="241" t="str">
        <f t="shared" si="109"/>
        <v/>
      </c>
      <c r="Y332" s="244" t="str">
        <f>IF(COUNTIF(X$2:X332,X332)=1,X332,"")</f>
        <v/>
      </c>
      <c r="Z332" s="241" t="str">
        <f t="shared" si="118"/>
        <v xml:space="preserve"> </v>
      </c>
      <c r="AA332" s="259" t="str">
        <f t="shared" si="110"/>
        <v/>
      </c>
      <c r="AB332" s="259" t="str">
        <f t="shared" si="111"/>
        <v/>
      </c>
      <c r="AC332" s="241" t="str">
        <f t="shared" si="119"/>
        <v/>
      </c>
      <c r="AD332" s="248"/>
      <c r="AE332" s="261" t="str">
        <f>+IF(AJ332="","",MAX(AE$1:AE331)+1)</f>
        <v/>
      </c>
      <c r="AF332" s="261" t="str">
        <f>IF(CMS_Inoperative_OoC!B354="","",CMS_Inoperative_OoC!B354)</f>
        <v/>
      </c>
      <c r="AG332" s="261" t="str">
        <f>IF(CMS_Inoperative_OoC!C354="","",CMS_Inoperative_OoC!C354)</f>
        <v/>
      </c>
      <c r="AH332" s="261" t="str">
        <f>IF(CMS_Inoperative_OoC!D354="","",CMS_Inoperative_OoC!D354)</f>
        <v/>
      </c>
      <c r="AI332" s="261" t="str">
        <f t="shared" si="120"/>
        <v/>
      </c>
      <c r="AJ332" s="262" t="str">
        <f>IF(COUNTIF(AI$2:AI332,AI332)=1,AI332,"")</f>
        <v/>
      </c>
      <c r="AK332" s="261" t="str">
        <f t="shared" si="112"/>
        <v/>
      </c>
      <c r="AL332" s="261" t="str">
        <f t="shared" si="113"/>
        <v/>
      </c>
      <c r="AM332" s="261" t="str">
        <f t="shared" si="114"/>
        <v/>
      </c>
      <c r="AN332" s="251" t="str">
        <f t="shared" si="121"/>
        <v/>
      </c>
      <c r="AO332" s="162"/>
      <c r="AP332" s="162"/>
      <c r="AQ332" s="162"/>
      <c r="AR332" s="263" t="str">
        <f>+IF(AW332="","",MAX(AR$1:AR331)+1)</f>
        <v/>
      </c>
      <c r="AS332" s="263" t="str">
        <f>IF(Limit_Deviation_Detail!B354="","",Limit_Deviation_Detail!B354)</f>
        <v/>
      </c>
      <c r="AT332" s="263" t="str">
        <f>IF(Limit_Deviation_Detail!C354="","",Limit_Deviation_Detail!C354)</f>
        <v/>
      </c>
      <c r="AU332" s="252" t="str">
        <f>IF(Limit_Deviation_Detail!F354="","",Limit_Deviation_Detail!F354)</f>
        <v/>
      </c>
      <c r="AV332" s="263" t="str">
        <f t="shared" si="122"/>
        <v/>
      </c>
      <c r="AW332" s="264" t="str">
        <f>IF(COUNTIF(AV$2:AV332,AV332)=1,AV332,"")</f>
        <v/>
      </c>
      <c r="AX332" s="263" t="str">
        <f t="shared" si="115"/>
        <v/>
      </c>
      <c r="AY332" s="263" t="str">
        <f t="shared" si="116"/>
        <v/>
      </c>
      <c r="AZ332" s="263" t="str">
        <f t="shared" si="117"/>
        <v/>
      </c>
      <c r="BA332" s="254" t="str">
        <f t="shared" si="123"/>
        <v/>
      </c>
      <c r="BB332" s="162"/>
      <c r="BC332" s="259" t="str">
        <f>+IF(BI332="","",MAX(BC$1:BC331)+1)</f>
        <v/>
      </c>
      <c r="BD332" s="241" t="str">
        <f>IF(CMS_Identification!B354="","",CMS_Identification!B354)</f>
        <v/>
      </c>
      <c r="BE332" s="241" t="str">
        <f>IF(CMS_Identification!C354="","",CMS_Identification!C354)</f>
        <v/>
      </c>
      <c r="BF332" s="241" t="str">
        <f>IF(CMS_Identification!E354="","",CMS_Identification!E354)</f>
        <v/>
      </c>
      <c r="BG332" s="241" t="str">
        <f>IF(Affected_Source!AL354="","",Affected_Source!AL354)</f>
        <v/>
      </c>
      <c r="BH332" s="241" t="str">
        <f t="shared" si="124"/>
        <v/>
      </c>
      <c r="BI332" s="244" t="str">
        <f>IF(COUNTIF(BH$2:BH332,BH332)=1,BH332,"")</f>
        <v/>
      </c>
      <c r="BJ332" s="241" t="str">
        <f t="shared" si="125"/>
        <v xml:space="preserve">  </v>
      </c>
      <c r="BK332" s="241" t="str">
        <f t="shared" si="126"/>
        <v/>
      </c>
      <c r="BL332" s="241" t="str">
        <f t="shared" si="127"/>
        <v/>
      </c>
      <c r="BM332" s="241" t="str">
        <f t="shared" si="128"/>
        <v/>
      </c>
    </row>
    <row r="333" spans="1:65" ht="16.5" x14ac:dyDescent="0.45">
      <c r="A333" s="255" t="str">
        <f>+IF(D333="","",MAX(A$1:A332)+1)</f>
        <v/>
      </c>
      <c r="B333" s="242" t="str">
        <f>IF(Affected_Source!C355="","",Affected_Source!C355)</f>
        <v/>
      </c>
      <c r="C333" s="245" t="str">
        <f t="shared" si="108"/>
        <v/>
      </c>
      <c r="D333" s="245" t="str">
        <f>IF(COUNTIF(B$2:B333,B333)=1,B333,"")</f>
        <v/>
      </c>
      <c r="E333" s="162" t="str">
        <f>IF(Affected_Source!D355="","",Affected_Source!D355)</f>
        <v/>
      </c>
      <c r="F333" s="162"/>
      <c r="G333" s="162"/>
      <c r="H333" s="162"/>
      <c r="I333" s="162"/>
      <c r="J333" s="162"/>
      <c r="K333" s="162"/>
      <c r="L333" s="162"/>
      <c r="M333" s="162"/>
      <c r="N333" s="162"/>
      <c r="O333" s="162"/>
      <c r="P333" s="162"/>
      <c r="Q333" s="162"/>
      <c r="R333" s="269"/>
      <c r="S333" s="162"/>
      <c r="T333" s="255" t="str">
        <f>+IF(Y333="","",MAX(T$1:T332)+1)</f>
        <v/>
      </c>
      <c r="U333" s="241" t="str">
        <f>IF(Affected_Source!B355="","",Affected_Source!B355)</f>
        <v/>
      </c>
      <c r="V333" s="241" t="str">
        <f>IF(Affected_Source!D355="","",Affected_Source!D355)</f>
        <v/>
      </c>
      <c r="W333" s="241" t="str">
        <f>IF(Affected_Source!E355="","",Affected_Source!E355)</f>
        <v/>
      </c>
      <c r="X333" s="241" t="str">
        <f t="shared" si="109"/>
        <v/>
      </c>
      <c r="Y333" s="244" t="str">
        <f>IF(COUNTIF(X$2:X333,X333)=1,X333,"")</f>
        <v/>
      </c>
      <c r="Z333" s="241" t="str">
        <f t="shared" si="118"/>
        <v xml:space="preserve"> </v>
      </c>
      <c r="AA333" s="255" t="str">
        <f t="shared" si="110"/>
        <v/>
      </c>
      <c r="AB333" s="255" t="str">
        <f t="shared" si="111"/>
        <v/>
      </c>
      <c r="AC333" s="241" t="str">
        <f t="shared" si="119"/>
        <v/>
      </c>
      <c r="AD333" s="248"/>
      <c r="AE333" s="257" t="str">
        <f>+IF(AJ333="","",MAX(AE$1:AE332)+1)</f>
        <v/>
      </c>
      <c r="AF333" s="257" t="str">
        <f>IF(CMS_Inoperative_OoC!B355="","",CMS_Inoperative_OoC!B355)</f>
        <v/>
      </c>
      <c r="AG333" s="257" t="str">
        <f>IF(CMS_Inoperative_OoC!C355="","",CMS_Inoperative_OoC!C355)</f>
        <v/>
      </c>
      <c r="AH333" s="257" t="str">
        <f>IF(CMS_Inoperative_OoC!D355="","",CMS_Inoperative_OoC!D355)</f>
        <v/>
      </c>
      <c r="AI333" s="257" t="str">
        <f t="shared" si="120"/>
        <v/>
      </c>
      <c r="AJ333" s="258" t="str">
        <f>IF(COUNTIF(AI$2:AI333,AI333)=1,AI333,"")</f>
        <v/>
      </c>
      <c r="AK333" s="257" t="str">
        <f t="shared" si="112"/>
        <v/>
      </c>
      <c r="AL333" s="257" t="str">
        <f t="shared" si="113"/>
        <v/>
      </c>
      <c r="AM333" s="257" t="str">
        <f t="shared" si="114"/>
        <v/>
      </c>
      <c r="AN333" s="251" t="str">
        <f t="shared" si="121"/>
        <v/>
      </c>
      <c r="AO333" s="162"/>
      <c r="AP333" s="162"/>
      <c r="AQ333" s="162"/>
      <c r="AR333" s="257" t="str">
        <f>+IF(AW333="","",MAX(AR$1:AR332)+1)</f>
        <v/>
      </c>
      <c r="AS333" s="257" t="str">
        <f>IF(Limit_Deviation_Detail!B355="","",Limit_Deviation_Detail!B355)</f>
        <v/>
      </c>
      <c r="AT333" s="257" t="str">
        <f>IF(Limit_Deviation_Detail!C355="","",Limit_Deviation_Detail!C355)</f>
        <v/>
      </c>
      <c r="AU333" s="252" t="str">
        <f>IF(Limit_Deviation_Detail!F355="","",Limit_Deviation_Detail!F355)</f>
        <v/>
      </c>
      <c r="AV333" s="257" t="str">
        <f t="shared" si="122"/>
        <v/>
      </c>
      <c r="AW333" s="258" t="str">
        <f>IF(COUNTIF(AV$2:AV333,AV333)=1,AV333,"")</f>
        <v/>
      </c>
      <c r="AX333" s="257" t="str">
        <f t="shared" si="115"/>
        <v/>
      </c>
      <c r="AY333" s="257" t="str">
        <f t="shared" si="116"/>
        <v/>
      </c>
      <c r="AZ333" s="257" t="str">
        <f t="shared" si="117"/>
        <v/>
      </c>
      <c r="BA333" s="254" t="str">
        <f t="shared" si="123"/>
        <v/>
      </c>
      <c r="BB333" s="162"/>
      <c r="BC333" s="255" t="str">
        <f>+IF(BI333="","",MAX(BC$1:BC332)+1)</f>
        <v/>
      </c>
      <c r="BD333" s="241" t="str">
        <f>IF(CMS_Identification!B355="","",CMS_Identification!B355)</f>
        <v/>
      </c>
      <c r="BE333" s="241" t="str">
        <f>IF(CMS_Identification!C355="","",CMS_Identification!C355)</f>
        <v/>
      </c>
      <c r="BF333" s="241" t="str">
        <f>IF(CMS_Identification!E355="","",CMS_Identification!E355)</f>
        <v/>
      </c>
      <c r="BG333" s="241" t="str">
        <f>IF(Affected_Source!AL355="","",Affected_Source!AL355)</f>
        <v/>
      </c>
      <c r="BH333" s="241" t="str">
        <f t="shared" si="124"/>
        <v/>
      </c>
      <c r="BI333" s="244" t="str">
        <f>IF(COUNTIF(BH$2:BH333,BH333)=1,BH333,"")</f>
        <v/>
      </c>
      <c r="BJ333" s="241" t="str">
        <f t="shared" si="125"/>
        <v xml:space="preserve">  </v>
      </c>
      <c r="BK333" s="241" t="str">
        <f t="shared" si="126"/>
        <v/>
      </c>
      <c r="BL333" s="241" t="str">
        <f t="shared" si="127"/>
        <v/>
      </c>
      <c r="BM333" s="241" t="str">
        <f t="shared" si="128"/>
        <v/>
      </c>
    </row>
    <row r="334" spans="1:65" ht="16.5" x14ac:dyDescent="0.45">
      <c r="A334" s="259" t="str">
        <f>+IF(D334="","",MAX(A$1:A333)+1)</f>
        <v/>
      </c>
      <c r="B334" s="242" t="str">
        <f>IF(Affected_Source!C356="","",Affected_Source!C356)</f>
        <v/>
      </c>
      <c r="C334" s="260" t="str">
        <f t="shared" si="108"/>
        <v/>
      </c>
      <c r="D334" s="260" t="str">
        <f>IF(COUNTIF(B$2:B334,B334)=1,B334,"")</f>
        <v/>
      </c>
      <c r="E334" s="162" t="str">
        <f>IF(Affected_Source!D356="","",Affected_Source!D356)</f>
        <v/>
      </c>
      <c r="F334" s="162"/>
      <c r="G334" s="162"/>
      <c r="H334" s="162"/>
      <c r="I334" s="162"/>
      <c r="J334" s="162"/>
      <c r="K334" s="162"/>
      <c r="L334" s="162"/>
      <c r="M334" s="162"/>
      <c r="N334" s="162"/>
      <c r="O334" s="162"/>
      <c r="P334" s="162"/>
      <c r="Q334" s="162"/>
      <c r="R334" s="269"/>
      <c r="S334" s="162"/>
      <c r="T334" s="259" t="str">
        <f>+IF(Y334="","",MAX(T$1:T333)+1)</f>
        <v/>
      </c>
      <c r="U334" s="241" t="str">
        <f>IF(Affected_Source!B356="","",Affected_Source!B356)</f>
        <v/>
      </c>
      <c r="V334" s="241" t="str">
        <f>IF(Affected_Source!D356="","",Affected_Source!D356)</f>
        <v/>
      </c>
      <c r="W334" s="241" t="str">
        <f>IF(Affected_Source!E356="","",Affected_Source!E356)</f>
        <v/>
      </c>
      <c r="X334" s="241" t="str">
        <f t="shared" si="109"/>
        <v/>
      </c>
      <c r="Y334" s="244" t="str">
        <f>IF(COUNTIF(X$2:X334,X334)=1,X334,"")</f>
        <v/>
      </c>
      <c r="Z334" s="241" t="str">
        <f t="shared" si="118"/>
        <v xml:space="preserve"> </v>
      </c>
      <c r="AA334" s="259" t="str">
        <f t="shared" si="110"/>
        <v/>
      </c>
      <c r="AB334" s="259" t="str">
        <f t="shared" si="111"/>
        <v/>
      </c>
      <c r="AC334" s="241" t="str">
        <f t="shared" si="119"/>
        <v/>
      </c>
      <c r="AD334" s="248"/>
      <c r="AE334" s="261" t="str">
        <f>+IF(AJ334="","",MAX(AE$1:AE333)+1)</f>
        <v/>
      </c>
      <c r="AF334" s="261" t="str">
        <f>IF(CMS_Inoperative_OoC!B356="","",CMS_Inoperative_OoC!B356)</f>
        <v/>
      </c>
      <c r="AG334" s="261" t="str">
        <f>IF(CMS_Inoperative_OoC!C356="","",CMS_Inoperative_OoC!C356)</f>
        <v/>
      </c>
      <c r="AH334" s="261" t="str">
        <f>IF(CMS_Inoperative_OoC!D356="","",CMS_Inoperative_OoC!D356)</f>
        <v/>
      </c>
      <c r="AI334" s="261" t="str">
        <f t="shared" si="120"/>
        <v/>
      </c>
      <c r="AJ334" s="262" t="str">
        <f>IF(COUNTIF(AI$2:AI334,AI334)=1,AI334,"")</f>
        <v/>
      </c>
      <c r="AK334" s="261" t="str">
        <f t="shared" si="112"/>
        <v/>
      </c>
      <c r="AL334" s="261" t="str">
        <f t="shared" si="113"/>
        <v/>
      </c>
      <c r="AM334" s="261" t="str">
        <f t="shared" si="114"/>
        <v/>
      </c>
      <c r="AN334" s="251" t="str">
        <f t="shared" si="121"/>
        <v/>
      </c>
      <c r="AO334" s="162"/>
      <c r="AP334" s="162"/>
      <c r="AQ334" s="162"/>
      <c r="AR334" s="263" t="str">
        <f>+IF(AW334="","",MAX(AR$1:AR333)+1)</f>
        <v/>
      </c>
      <c r="AS334" s="263" t="str">
        <f>IF(Limit_Deviation_Detail!B356="","",Limit_Deviation_Detail!B356)</f>
        <v/>
      </c>
      <c r="AT334" s="263" t="str">
        <f>IF(Limit_Deviation_Detail!C356="","",Limit_Deviation_Detail!C356)</f>
        <v/>
      </c>
      <c r="AU334" s="252" t="str">
        <f>IF(Limit_Deviation_Detail!F356="","",Limit_Deviation_Detail!F356)</f>
        <v/>
      </c>
      <c r="AV334" s="263" t="str">
        <f t="shared" si="122"/>
        <v/>
      </c>
      <c r="AW334" s="264" t="str">
        <f>IF(COUNTIF(AV$2:AV334,AV334)=1,AV334,"")</f>
        <v/>
      </c>
      <c r="AX334" s="263" t="str">
        <f t="shared" si="115"/>
        <v/>
      </c>
      <c r="AY334" s="263" t="str">
        <f t="shared" si="116"/>
        <v/>
      </c>
      <c r="AZ334" s="263" t="str">
        <f t="shared" si="117"/>
        <v/>
      </c>
      <c r="BA334" s="254" t="str">
        <f t="shared" si="123"/>
        <v/>
      </c>
      <c r="BB334" s="162"/>
      <c r="BC334" s="259" t="str">
        <f>+IF(BI334="","",MAX(BC$1:BC333)+1)</f>
        <v/>
      </c>
      <c r="BD334" s="241" t="str">
        <f>IF(CMS_Identification!B356="","",CMS_Identification!B356)</f>
        <v/>
      </c>
      <c r="BE334" s="241" t="str">
        <f>IF(CMS_Identification!C356="","",CMS_Identification!C356)</f>
        <v/>
      </c>
      <c r="BF334" s="241" t="str">
        <f>IF(CMS_Identification!E356="","",CMS_Identification!E356)</f>
        <v/>
      </c>
      <c r="BG334" s="241" t="str">
        <f>IF(Affected_Source!AL356="","",Affected_Source!AL356)</f>
        <v/>
      </c>
      <c r="BH334" s="241" t="str">
        <f t="shared" si="124"/>
        <v/>
      </c>
      <c r="BI334" s="244" t="str">
        <f>IF(COUNTIF(BH$2:BH334,BH334)=1,BH334,"")</f>
        <v/>
      </c>
      <c r="BJ334" s="241" t="str">
        <f t="shared" si="125"/>
        <v xml:space="preserve">  </v>
      </c>
      <c r="BK334" s="241" t="str">
        <f t="shared" si="126"/>
        <v/>
      </c>
      <c r="BL334" s="241" t="str">
        <f t="shared" si="127"/>
        <v/>
      </c>
      <c r="BM334" s="241" t="str">
        <f t="shared" si="128"/>
        <v/>
      </c>
    </row>
    <row r="335" spans="1:65" ht="16.5" x14ac:dyDescent="0.45">
      <c r="A335" s="255" t="str">
        <f>+IF(D335="","",MAX(A$1:A334)+1)</f>
        <v/>
      </c>
      <c r="B335" s="242" t="str">
        <f>IF(Affected_Source!C357="","",Affected_Source!C357)</f>
        <v/>
      </c>
      <c r="C335" s="245" t="str">
        <f t="shared" si="108"/>
        <v/>
      </c>
      <c r="D335" s="245" t="str">
        <f>IF(COUNTIF(B$2:B335,B335)=1,B335,"")</f>
        <v/>
      </c>
      <c r="E335" s="162" t="str">
        <f>IF(Affected_Source!D357="","",Affected_Source!D357)</f>
        <v/>
      </c>
      <c r="F335" s="162"/>
      <c r="G335" s="162"/>
      <c r="H335" s="162"/>
      <c r="I335" s="162"/>
      <c r="J335" s="162"/>
      <c r="K335" s="162"/>
      <c r="L335" s="162"/>
      <c r="M335" s="162"/>
      <c r="N335" s="162"/>
      <c r="O335" s="162"/>
      <c r="P335" s="162"/>
      <c r="Q335" s="162"/>
      <c r="R335" s="269"/>
      <c r="S335" s="162"/>
      <c r="T335" s="255" t="str">
        <f>+IF(Y335="","",MAX(T$1:T334)+1)</f>
        <v/>
      </c>
      <c r="U335" s="241" t="str">
        <f>IF(Affected_Source!B357="","",Affected_Source!B357)</f>
        <v/>
      </c>
      <c r="V335" s="241" t="str">
        <f>IF(Affected_Source!D357="","",Affected_Source!D357)</f>
        <v/>
      </c>
      <c r="W335" s="241" t="str">
        <f>IF(Affected_Source!E357="","",Affected_Source!E357)</f>
        <v/>
      </c>
      <c r="X335" s="241" t="str">
        <f t="shared" si="109"/>
        <v/>
      </c>
      <c r="Y335" s="244" t="str">
        <f>IF(COUNTIF(X$2:X335,X335)=1,X335,"")</f>
        <v/>
      </c>
      <c r="Z335" s="241" t="str">
        <f t="shared" si="118"/>
        <v xml:space="preserve"> </v>
      </c>
      <c r="AA335" s="255" t="str">
        <f t="shared" si="110"/>
        <v/>
      </c>
      <c r="AB335" s="255" t="str">
        <f t="shared" si="111"/>
        <v/>
      </c>
      <c r="AC335" s="241" t="str">
        <f t="shared" si="119"/>
        <v/>
      </c>
      <c r="AD335" s="248"/>
      <c r="AE335" s="257" t="str">
        <f>+IF(AJ335="","",MAX(AE$1:AE334)+1)</f>
        <v/>
      </c>
      <c r="AF335" s="257" t="str">
        <f>IF(CMS_Inoperative_OoC!B357="","",CMS_Inoperative_OoC!B357)</f>
        <v/>
      </c>
      <c r="AG335" s="257" t="str">
        <f>IF(CMS_Inoperative_OoC!C357="","",CMS_Inoperative_OoC!C357)</f>
        <v/>
      </c>
      <c r="AH335" s="257" t="str">
        <f>IF(CMS_Inoperative_OoC!D357="","",CMS_Inoperative_OoC!D357)</f>
        <v/>
      </c>
      <c r="AI335" s="257" t="str">
        <f t="shared" si="120"/>
        <v/>
      </c>
      <c r="AJ335" s="258" t="str">
        <f>IF(COUNTIF(AI$2:AI335,AI335)=1,AI335,"")</f>
        <v/>
      </c>
      <c r="AK335" s="257" t="str">
        <f t="shared" si="112"/>
        <v/>
      </c>
      <c r="AL335" s="257" t="str">
        <f t="shared" si="113"/>
        <v/>
      </c>
      <c r="AM335" s="257" t="str">
        <f t="shared" si="114"/>
        <v/>
      </c>
      <c r="AN335" s="251" t="str">
        <f t="shared" si="121"/>
        <v/>
      </c>
      <c r="AO335" s="162"/>
      <c r="AP335" s="162"/>
      <c r="AQ335" s="162"/>
      <c r="AR335" s="257" t="str">
        <f>+IF(AW335="","",MAX(AR$1:AR334)+1)</f>
        <v/>
      </c>
      <c r="AS335" s="257" t="str">
        <f>IF(Limit_Deviation_Detail!B357="","",Limit_Deviation_Detail!B357)</f>
        <v/>
      </c>
      <c r="AT335" s="257" t="str">
        <f>IF(Limit_Deviation_Detail!C357="","",Limit_Deviation_Detail!C357)</f>
        <v/>
      </c>
      <c r="AU335" s="252" t="str">
        <f>IF(Limit_Deviation_Detail!F357="","",Limit_Deviation_Detail!F357)</f>
        <v/>
      </c>
      <c r="AV335" s="257" t="str">
        <f t="shared" si="122"/>
        <v/>
      </c>
      <c r="AW335" s="258" t="str">
        <f>IF(COUNTIF(AV$2:AV335,AV335)=1,AV335,"")</f>
        <v/>
      </c>
      <c r="AX335" s="257" t="str">
        <f t="shared" si="115"/>
        <v/>
      </c>
      <c r="AY335" s="257" t="str">
        <f t="shared" si="116"/>
        <v/>
      </c>
      <c r="AZ335" s="257" t="str">
        <f t="shared" si="117"/>
        <v/>
      </c>
      <c r="BA335" s="254" t="str">
        <f t="shared" si="123"/>
        <v/>
      </c>
      <c r="BB335" s="162"/>
      <c r="BC335" s="255" t="str">
        <f>+IF(BI335="","",MAX(BC$1:BC334)+1)</f>
        <v/>
      </c>
      <c r="BD335" s="241" t="str">
        <f>IF(CMS_Identification!B357="","",CMS_Identification!B357)</f>
        <v/>
      </c>
      <c r="BE335" s="241" t="str">
        <f>IF(CMS_Identification!C357="","",CMS_Identification!C357)</f>
        <v/>
      </c>
      <c r="BF335" s="241" t="str">
        <f>IF(CMS_Identification!E357="","",CMS_Identification!E357)</f>
        <v/>
      </c>
      <c r="BG335" s="241" t="str">
        <f>IF(Affected_Source!AL357="","",Affected_Source!AL357)</f>
        <v/>
      </c>
      <c r="BH335" s="241" t="str">
        <f t="shared" si="124"/>
        <v/>
      </c>
      <c r="BI335" s="244" t="str">
        <f>IF(COUNTIF(BH$2:BH335,BH335)=1,BH335,"")</f>
        <v/>
      </c>
      <c r="BJ335" s="241" t="str">
        <f t="shared" si="125"/>
        <v xml:space="preserve">  </v>
      </c>
      <c r="BK335" s="241" t="str">
        <f t="shared" si="126"/>
        <v/>
      </c>
      <c r="BL335" s="241" t="str">
        <f t="shared" si="127"/>
        <v/>
      </c>
      <c r="BM335" s="241" t="str">
        <f t="shared" si="128"/>
        <v/>
      </c>
    </row>
    <row r="336" spans="1:65" ht="16.5" x14ac:dyDescent="0.45">
      <c r="A336" s="259" t="str">
        <f>+IF(D336="","",MAX(A$1:A335)+1)</f>
        <v/>
      </c>
      <c r="B336" s="242" t="str">
        <f>IF(Affected_Source!C358="","",Affected_Source!C358)</f>
        <v/>
      </c>
      <c r="C336" s="260" t="str">
        <f t="shared" si="108"/>
        <v/>
      </c>
      <c r="D336" s="260" t="str">
        <f>IF(COUNTIF(B$2:B336,B336)=1,B336,"")</f>
        <v/>
      </c>
      <c r="E336" s="162" t="str">
        <f>IF(Affected_Source!D358="","",Affected_Source!D358)</f>
        <v/>
      </c>
      <c r="F336" s="162"/>
      <c r="G336" s="162"/>
      <c r="H336" s="162"/>
      <c r="I336" s="162"/>
      <c r="J336" s="162"/>
      <c r="K336" s="162"/>
      <c r="L336" s="162"/>
      <c r="M336" s="162"/>
      <c r="N336" s="162"/>
      <c r="O336" s="162"/>
      <c r="P336" s="162"/>
      <c r="Q336" s="162"/>
      <c r="R336" s="269"/>
      <c r="S336" s="162"/>
      <c r="T336" s="259" t="str">
        <f>+IF(Y336="","",MAX(T$1:T335)+1)</f>
        <v/>
      </c>
      <c r="U336" s="241" t="str">
        <f>IF(Affected_Source!B358="","",Affected_Source!B358)</f>
        <v/>
      </c>
      <c r="V336" s="241" t="str">
        <f>IF(Affected_Source!D358="","",Affected_Source!D358)</f>
        <v/>
      </c>
      <c r="W336" s="241" t="str">
        <f>IF(Affected_Source!E358="","",Affected_Source!E358)</f>
        <v/>
      </c>
      <c r="X336" s="241" t="str">
        <f t="shared" si="109"/>
        <v/>
      </c>
      <c r="Y336" s="244" t="str">
        <f>IF(COUNTIF(X$2:X336,X336)=1,X336,"")</f>
        <v/>
      </c>
      <c r="Z336" s="241" t="str">
        <f t="shared" si="118"/>
        <v xml:space="preserve"> </v>
      </c>
      <c r="AA336" s="259" t="str">
        <f t="shared" si="110"/>
        <v/>
      </c>
      <c r="AB336" s="259" t="str">
        <f t="shared" si="111"/>
        <v/>
      </c>
      <c r="AC336" s="241" t="str">
        <f t="shared" si="119"/>
        <v/>
      </c>
      <c r="AD336" s="248"/>
      <c r="AE336" s="261" t="str">
        <f>+IF(AJ336="","",MAX(AE$1:AE335)+1)</f>
        <v/>
      </c>
      <c r="AF336" s="261" t="str">
        <f>IF(CMS_Inoperative_OoC!B358="","",CMS_Inoperative_OoC!B358)</f>
        <v/>
      </c>
      <c r="AG336" s="261" t="str">
        <f>IF(CMS_Inoperative_OoC!C358="","",CMS_Inoperative_OoC!C358)</f>
        <v/>
      </c>
      <c r="AH336" s="261" t="str">
        <f>IF(CMS_Inoperative_OoC!D358="","",CMS_Inoperative_OoC!D358)</f>
        <v/>
      </c>
      <c r="AI336" s="261" t="str">
        <f t="shared" si="120"/>
        <v/>
      </c>
      <c r="AJ336" s="262" t="str">
        <f>IF(COUNTIF(AI$2:AI336,AI336)=1,AI336,"")</f>
        <v/>
      </c>
      <c r="AK336" s="261" t="str">
        <f t="shared" si="112"/>
        <v/>
      </c>
      <c r="AL336" s="261" t="str">
        <f t="shared" si="113"/>
        <v/>
      </c>
      <c r="AM336" s="261" t="str">
        <f t="shared" si="114"/>
        <v/>
      </c>
      <c r="AN336" s="251" t="str">
        <f t="shared" si="121"/>
        <v/>
      </c>
      <c r="AO336" s="162"/>
      <c r="AP336" s="162"/>
      <c r="AQ336" s="162"/>
      <c r="AR336" s="263" t="str">
        <f>+IF(AW336="","",MAX(AR$1:AR335)+1)</f>
        <v/>
      </c>
      <c r="AS336" s="263" t="str">
        <f>IF(Limit_Deviation_Detail!B358="","",Limit_Deviation_Detail!B358)</f>
        <v/>
      </c>
      <c r="AT336" s="263" t="str">
        <f>IF(Limit_Deviation_Detail!C358="","",Limit_Deviation_Detail!C358)</f>
        <v/>
      </c>
      <c r="AU336" s="252" t="str">
        <f>IF(Limit_Deviation_Detail!F358="","",Limit_Deviation_Detail!F358)</f>
        <v/>
      </c>
      <c r="AV336" s="263" t="str">
        <f t="shared" si="122"/>
        <v/>
      </c>
      <c r="AW336" s="264" t="str">
        <f>IF(COUNTIF(AV$2:AV336,AV336)=1,AV336,"")</f>
        <v/>
      </c>
      <c r="AX336" s="263" t="str">
        <f t="shared" si="115"/>
        <v/>
      </c>
      <c r="AY336" s="263" t="str">
        <f t="shared" si="116"/>
        <v/>
      </c>
      <c r="AZ336" s="263" t="str">
        <f t="shared" si="117"/>
        <v/>
      </c>
      <c r="BA336" s="254" t="str">
        <f t="shared" si="123"/>
        <v/>
      </c>
      <c r="BB336" s="162"/>
      <c r="BC336" s="259" t="str">
        <f>+IF(BI336="","",MAX(BC$1:BC335)+1)</f>
        <v/>
      </c>
      <c r="BD336" s="241" t="str">
        <f>IF(CMS_Identification!B358="","",CMS_Identification!B358)</f>
        <v/>
      </c>
      <c r="BE336" s="241" t="str">
        <f>IF(CMS_Identification!C358="","",CMS_Identification!C358)</f>
        <v/>
      </c>
      <c r="BF336" s="241" t="str">
        <f>IF(CMS_Identification!E358="","",CMS_Identification!E358)</f>
        <v/>
      </c>
      <c r="BG336" s="241" t="str">
        <f>IF(Affected_Source!AL358="","",Affected_Source!AL358)</f>
        <v/>
      </c>
      <c r="BH336" s="241" t="str">
        <f t="shared" si="124"/>
        <v/>
      </c>
      <c r="BI336" s="244" t="str">
        <f>IF(COUNTIF(BH$2:BH336,BH336)=1,BH336,"")</f>
        <v/>
      </c>
      <c r="BJ336" s="241" t="str">
        <f t="shared" si="125"/>
        <v xml:space="preserve">  </v>
      </c>
      <c r="BK336" s="241" t="str">
        <f t="shared" si="126"/>
        <v/>
      </c>
      <c r="BL336" s="241" t="str">
        <f t="shared" si="127"/>
        <v/>
      </c>
      <c r="BM336" s="241" t="str">
        <f t="shared" si="128"/>
        <v/>
      </c>
    </row>
    <row r="337" spans="1:65" ht="16.5" x14ac:dyDescent="0.45">
      <c r="A337" s="255" t="str">
        <f>+IF(D337="","",MAX(A$1:A336)+1)</f>
        <v/>
      </c>
      <c r="B337" s="242" t="str">
        <f>IF(Affected_Source!C359="","",Affected_Source!C359)</f>
        <v/>
      </c>
      <c r="C337" s="245" t="str">
        <f t="shared" si="108"/>
        <v/>
      </c>
      <c r="D337" s="245" t="str">
        <f>IF(COUNTIF(B$2:B337,B337)=1,B337,"")</f>
        <v/>
      </c>
      <c r="E337" s="162" t="str">
        <f>IF(Affected_Source!D359="","",Affected_Source!D359)</f>
        <v/>
      </c>
      <c r="F337" s="162"/>
      <c r="G337" s="162"/>
      <c r="H337" s="162"/>
      <c r="I337" s="162"/>
      <c r="J337" s="162"/>
      <c r="K337" s="162"/>
      <c r="L337" s="162"/>
      <c r="M337" s="162"/>
      <c r="N337" s="162"/>
      <c r="O337" s="162"/>
      <c r="P337" s="162"/>
      <c r="Q337" s="162"/>
      <c r="R337" s="269"/>
      <c r="S337" s="162"/>
      <c r="T337" s="255" t="str">
        <f>+IF(Y337="","",MAX(T$1:T336)+1)</f>
        <v/>
      </c>
      <c r="U337" s="241" t="str">
        <f>IF(Affected_Source!B359="","",Affected_Source!B359)</f>
        <v/>
      </c>
      <c r="V337" s="241" t="str">
        <f>IF(Affected_Source!D359="","",Affected_Source!D359)</f>
        <v/>
      </c>
      <c r="W337" s="241" t="str">
        <f>IF(Affected_Source!E359="","",Affected_Source!E359)</f>
        <v/>
      </c>
      <c r="X337" s="241" t="str">
        <f t="shared" si="109"/>
        <v/>
      </c>
      <c r="Y337" s="244" t="str">
        <f>IF(COUNTIF(X$2:X337,X337)=1,X337,"")</f>
        <v/>
      </c>
      <c r="Z337" s="241" t="str">
        <f t="shared" si="118"/>
        <v xml:space="preserve"> </v>
      </c>
      <c r="AA337" s="255" t="str">
        <f t="shared" si="110"/>
        <v/>
      </c>
      <c r="AB337" s="255" t="str">
        <f t="shared" si="111"/>
        <v/>
      </c>
      <c r="AC337" s="241" t="str">
        <f t="shared" si="119"/>
        <v/>
      </c>
      <c r="AD337" s="248"/>
      <c r="AE337" s="257" t="str">
        <f>+IF(AJ337="","",MAX(AE$1:AE336)+1)</f>
        <v/>
      </c>
      <c r="AF337" s="257" t="str">
        <f>IF(CMS_Inoperative_OoC!B359="","",CMS_Inoperative_OoC!B359)</f>
        <v/>
      </c>
      <c r="AG337" s="257" t="str">
        <f>IF(CMS_Inoperative_OoC!C359="","",CMS_Inoperative_OoC!C359)</f>
        <v/>
      </c>
      <c r="AH337" s="257" t="str">
        <f>IF(CMS_Inoperative_OoC!D359="","",CMS_Inoperative_OoC!D359)</f>
        <v/>
      </c>
      <c r="AI337" s="257" t="str">
        <f t="shared" si="120"/>
        <v/>
      </c>
      <c r="AJ337" s="258" t="str">
        <f>IF(COUNTIF(AI$2:AI337,AI337)=1,AI337,"")</f>
        <v/>
      </c>
      <c r="AK337" s="257" t="str">
        <f t="shared" si="112"/>
        <v/>
      </c>
      <c r="AL337" s="257" t="str">
        <f t="shared" si="113"/>
        <v/>
      </c>
      <c r="AM337" s="257" t="str">
        <f t="shared" si="114"/>
        <v/>
      </c>
      <c r="AN337" s="251" t="str">
        <f t="shared" si="121"/>
        <v/>
      </c>
      <c r="AO337" s="162"/>
      <c r="AP337" s="162"/>
      <c r="AQ337" s="162"/>
      <c r="AR337" s="257" t="str">
        <f>+IF(AW337="","",MAX(AR$1:AR336)+1)</f>
        <v/>
      </c>
      <c r="AS337" s="257" t="str">
        <f>IF(Limit_Deviation_Detail!B359="","",Limit_Deviation_Detail!B359)</f>
        <v/>
      </c>
      <c r="AT337" s="257" t="str">
        <f>IF(Limit_Deviation_Detail!C359="","",Limit_Deviation_Detail!C359)</f>
        <v/>
      </c>
      <c r="AU337" s="252" t="str">
        <f>IF(Limit_Deviation_Detail!F359="","",Limit_Deviation_Detail!F359)</f>
        <v/>
      </c>
      <c r="AV337" s="257" t="str">
        <f t="shared" si="122"/>
        <v/>
      </c>
      <c r="AW337" s="258" t="str">
        <f>IF(COUNTIF(AV$2:AV337,AV337)=1,AV337,"")</f>
        <v/>
      </c>
      <c r="AX337" s="257" t="str">
        <f t="shared" si="115"/>
        <v/>
      </c>
      <c r="AY337" s="257" t="str">
        <f t="shared" si="116"/>
        <v/>
      </c>
      <c r="AZ337" s="257" t="str">
        <f t="shared" si="117"/>
        <v/>
      </c>
      <c r="BA337" s="254" t="str">
        <f t="shared" si="123"/>
        <v/>
      </c>
      <c r="BB337" s="162"/>
      <c r="BC337" s="255" t="str">
        <f>+IF(BI337="","",MAX(BC$1:BC336)+1)</f>
        <v/>
      </c>
      <c r="BD337" s="241" t="str">
        <f>IF(CMS_Identification!B359="","",CMS_Identification!B359)</f>
        <v/>
      </c>
      <c r="BE337" s="241" t="str">
        <f>IF(CMS_Identification!C359="","",CMS_Identification!C359)</f>
        <v/>
      </c>
      <c r="BF337" s="241" t="str">
        <f>IF(CMS_Identification!E359="","",CMS_Identification!E359)</f>
        <v/>
      </c>
      <c r="BG337" s="241" t="str">
        <f>IF(Affected_Source!AL359="","",Affected_Source!AL359)</f>
        <v/>
      </c>
      <c r="BH337" s="241" t="str">
        <f t="shared" si="124"/>
        <v/>
      </c>
      <c r="BI337" s="244" t="str">
        <f>IF(COUNTIF(BH$2:BH337,BH337)=1,BH337,"")</f>
        <v/>
      </c>
      <c r="BJ337" s="241" t="str">
        <f t="shared" si="125"/>
        <v xml:space="preserve">  </v>
      </c>
      <c r="BK337" s="241" t="str">
        <f t="shared" si="126"/>
        <v/>
      </c>
      <c r="BL337" s="241" t="str">
        <f t="shared" si="127"/>
        <v/>
      </c>
      <c r="BM337" s="241" t="str">
        <f t="shared" si="128"/>
        <v/>
      </c>
    </row>
    <row r="338" spans="1:65" ht="16.5" x14ac:dyDescent="0.45">
      <c r="A338" s="259" t="str">
        <f>+IF(D338="","",MAX(A$1:A337)+1)</f>
        <v/>
      </c>
      <c r="B338" s="242" t="str">
        <f>IF(Affected_Source!C360="","",Affected_Source!C360)</f>
        <v/>
      </c>
      <c r="C338" s="260" t="str">
        <f t="shared" si="108"/>
        <v/>
      </c>
      <c r="D338" s="260" t="str">
        <f>IF(COUNTIF(B$2:B338,B338)=1,B338,"")</f>
        <v/>
      </c>
      <c r="E338" s="162" t="str">
        <f>IF(Affected_Source!D360="","",Affected_Source!D360)</f>
        <v/>
      </c>
      <c r="F338" s="162"/>
      <c r="G338" s="162"/>
      <c r="H338" s="162"/>
      <c r="I338" s="162"/>
      <c r="J338" s="162"/>
      <c r="K338" s="162"/>
      <c r="L338" s="162"/>
      <c r="M338" s="162"/>
      <c r="N338" s="162"/>
      <c r="O338" s="162"/>
      <c r="P338" s="162"/>
      <c r="Q338" s="162"/>
      <c r="R338" s="269"/>
      <c r="S338" s="162"/>
      <c r="T338" s="259" t="str">
        <f>+IF(Y338="","",MAX(T$1:T337)+1)</f>
        <v/>
      </c>
      <c r="U338" s="241" t="str">
        <f>IF(Affected_Source!B360="","",Affected_Source!B360)</f>
        <v/>
      </c>
      <c r="V338" s="241" t="str">
        <f>IF(Affected_Source!D360="","",Affected_Source!D360)</f>
        <v/>
      </c>
      <c r="W338" s="241" t="str">
        <f>IF(Affected_Source!E360="","",Affected_Source!E360)</f>
        <v/>
      </c>
      <c r="X338" s="241" t="str">
        <f t="shared" si="109"/>
        <v/>
      </c>
      <c r="Y338" s="244" t="str">
        <f>IF(COUNTIF(X$2:X338,X338)=1,X338,"")</f>
        <v/>
      </c>
      <c r="Z338" s="241" t="str">
        <f t="shared" si="118"/>
        <v xml:space="preserve"> </v>
      </c>
      <c r="AA338" s="259" t="str">
        <f t="shared" si="110"/>
        <v/>
      </c>
      <c r="AB338" s="259" t="str">
        <f t="shared" si="111"/>
        <v/>
      </c>
      <c r="AC338" s="241" t="str">
        <f t="shared" si="119"/>
        <v/>
      </c>
      <c r="AD338" s="248"/>
      <c r="AE338" s="261" t="str">
        <f>+IF(AJ338="","",MAX(AE$1:AE337)+1)</f>
        <v/>
      </c>
      <c r="AF338" s="261" t="str">
        <f>IF(CMS_Inoperative_OoC!B360="","",CMS_Inoperative_OoC!B360)</f>
        <v/>
      </c>
      <c r="AG338" s="261" t="str">
        <f>IF(CMS_Inoperative_OoC!C360="","",CMS_Inoperative_OoC!C360)</f>
        <v/>
      </c>
      <c r="AH338" s="261" t="str">
        <f>IF(CMS_Inoperative_OoC!D360="","",CMS_Inoperative_OoC!D360)</f>
        <v/>
      </c>
      <c r="AI338" s="261" t="str">
        <f t="shared" si="120"/>
        <v/>
      </c>
      <c r="AJ338" s="262" t="str">
        <f>IF(COUNTIF(AI$2:AI338,AI338)=1,AI338,"")</f>
        <v/>
      </c>
      <c r="AK338" s="261" t="str">
        <f t="shared" si="112"/>
        <v/>
      </c>
      <c r="AL338" s="261" t="str">
        <f t="shared" si="113"/>
        <v/>
      </c>
      <c r="AM338" s="261" t="str">
        <f t="shared" si="114"/>
        <v/>
      </c>
      <c r="AN338" s="251" t="str">
        <f t="shared" si="121"/>
        <v/>
      </c>
      <c r="AO338" s="162"/>
      <c r="AP338" s="162"/>
      <c r="AQ338" s="162"/>
      <c r="AR338" s="263" t="str">
        <f>+IF(AW338="","",MAX(AR$1:AR337)+1)</f>
        <v/>
      </c>
      <c r="AS338" s="263" t="str">
        <f>IF(Limit_Deviation_Detail!B360="","",Limit_Deviation_Detail!B360)</f>
        <v/>
      </c>
      <c r="AT338" s="263" t="str">
        <f>IF(Limit_Deviation_Detail!C360="","",Limit_Deviation_Detail!C360)</f>
        <v/>
      </c>
      <c r="AU338" s="252" t="str">
        <f>IF(Limit_Deviation_Detail!F360="","",Limit_Deviation_Detail!F360)</f>
        <v/>
      </c>
      <c r="AV338" s="263" t="str">
        <f t="shared" si="122"/>
        <v/>
      </c>
      <c r="AW338" s="264" t="str">
        <f>IF(COUNTIF(AV$2:AV338,AV338)=1,AV338,"")</f>
        <v/>
      </c>
      <c r="AX338" s="263" t="str">
        <f t="shared" si="115"/>
        <v/>
      </c>
      <c r="AY338" s="263" t="str">
        <f t="shared" si="116"/>
        <v/>
      </c>
      <c r="AZ338" s="263" t="str">
        <f t="shared" si="117"/>
        <v/>
      </c>
      <c r="BA338" s="254" t="str">
        <f t="shared" si="123"/>
        <v/>
      </c>
      <c r="BB338" s="162"/>
      <c r="BC338" s="259" t="str">
        <f>+IF(BI338="","",MAX(BC$1:BC337)+1)</f>
        <v/>
      </c>
      <c r="BD338" s="241" t="str">
        <f>IF(CMS_Identification!B360="","",CMS_Identification!B360)</f>
        <v/>
      </c>
      <c r="BE338" s="241" t="str">
        <f>IF(CMS_Identification!C360="","",CMS_Identification!C360)</f>
        <v/>
      </c>
      <c r="BF338" s="241" t="str">
        <f>IF(CMS_Identification!E360="","",CMS_Identification!E360)</f>
        <v/>
      </c>
      <c r="BG338" s="241" t="str">
        <f>IF(Affected_Source!AL360="","",Affected_Source!AL360)</f>
        <v/>
      </c>
      <c r="BH338" s="241" t="str">
        <f t="shared" si="124"/>
        <v/>
      </c>
      <c r="BI338" s="244" t="str">
        <f>IF(COUNTIF(BH$2:BH338,BH338)=1,BH338,"")</f>
        <v/>
      </c>
      <c r="BJ338" s="241" t="str">
        <f t="shared" si="125"/>
        <v xml:space="preserve">  </v>
      </c>
      <c r="BK338" s="241" t="str">
        <f t="shared" si="126"/>
        <v/>
      </c>
      <c r="BL338" s="241" t="str">
        <f t="shared" si="127"/>
        <v/>
      </c>
      <c r="BM338" s="241" t="str">
        <f t="shared" si="128"/>
        <v/>
      </c>
    </row>
    <row r="339" spans="1:65" ht="16.5" x14ac:dyDescent="0.45">
      <c r="A339" s="255" t="str">
        <f>+IF(D339="","",MAX(A$1:A338)+1)</f>
        <v/>
      </c>
      <c r="B339" s="242" t="str">
        <f>IF(Affected_Source!C361="","",Affected_Source!C361)</f>
        <v/>
      </c>
      <c r="C339" s="245" t="str">
        <f t="shared" si="108"/>
        <v/>
      </c>
      <c r="D339" s="245" t="str">
        <f>IF(COUNTIF(B$2:B339,B339)=1,B339,"")</f>
        <v/>
      </c>
      <c r="E339" s="162" t="str">
        <f>IF(Affected_Source!D361="","",Affected_Source!D361)</f>
        <v/>
      </c>
      <c r="F339" s="162"/>
      <c r="G339" s="162"/>
      <c r="H339" s="162"/>
      <c r="I339" s="162"/>
      <c r="J339" s="162"/>
      <c r="K339" s="162"/>
      <c r="L339" s="162"/>
      <c r="M339" s="162"/>
      <c r="N339" s="162"/>
      <c r="O339" s="162"/>
      <c r="P339" s="162"/>
      <c r="Q339" s="162"/>
      <c r="R339" s="269"/>
      <c r="S339" s="162"/>
      <c r="T339" s="255" t="str">
        <f>+IF(Y339="","",MAX(T$1:T338)+1)</f>
        <v/>
      </c>
      <c r="U339" s="241" t="str">
        <f>IF(Affected_Source!B361="","",Affected_Source!B361)</f>
        <v/>
      </c>
      <c r="V339" s="241" t="str">
        <f>IF(Affected_Source!D361="","",Affected_Source!D361)</f>
        <v/>
      </c>
      <c r="W339" s="241" t="str">
        <f>IF(Affected_Source!E361="","",Affected_Source!E361)</f>
        <v/>
      </c>
      <c r="X339" s="241" t="str">
        <f t="shared" si="109"/>
        <v/>
      </c>
      <c r="Y339" s="244" t="str">
        <f>IF(COUNTIF(X$2:X339,X339)=1,X339,"")</f>
        <v/>
      </c>
      <c r="Z339" s="241" t="str">
        <f t="shared" si="118"/>
        <v xml:space="preserve"> </v>
      </c>
      <c r="AA339" s="255" t="str">
        <f t="shared" si="110"/>
        <v/>
      </c>
      <c r="AB339" s="255" t="str">
        <f t="shared" si="111"/>
        <v/>
      </c>
      <c r="AC339" s="241" t="str">
        <f t="shared" si="119"/>
        <v/>
      </c>
      <c r="AD339" s="248"/>
      <c r="AE339" s="257" t="str">
        <f>+IF(AJ339="","",MAX(AE$1:AE338)+1)</f>
        <v/>
      </c>
      <c r="AF339" s="257" t="str">
        <f>IF(CMS_Inoperative_OoC!B361="","",CMS_Inoperative_OoC!B361)</f>
        <v/>
      </c>
      <c r="AG339" s="257" t="str">
        <f>IF(CMS_Inoperative_OoC!C361="","",CMS_Inoperative_OoC!C361)</f>
        <v/>
      </c>
      <c r="AH339" s="257" t="str">
        <f>IF(CMS_Inoperative_OoC!D361="","",CMS_Inoperative_OoC!D361)</f>
        <v/>
      </c>
      <c r="AI339" s="257" t="str">
        <f t="shared" si="120"/>
        <v/>
      </c>
      <c r="AJ339" s="258" t="str">
        <f>IF(COUNTIF(AI$2:AI339,AI339)=1,AI339,"")</f>
        <v/>
      </c>
      <c r="AK339" s="257" t="str">
        <f t="shared" si="112"/>
        <v/>
      </c>
      <c r="AL339" s="257" t="str">
        <f t="shared" si="113"/>
        <v/>
      </c>
      <c r="AM339" s="257" t="str">
        <f t="shared" si="114"/>
        <v/>
      </c>
      <c r="AN339" s="251" t="str">
        <f t="shared" si="121"/>
        <v/>
      </c>
      <c r="AO339" s="162"/>
      <c r="AP339" s="162"/>
      <c r="AQ339" s="162"/>
      <c r="AR339" s="257" t="str">
        <f>+IF(AW339="","",MAX(AR$1:AR338)+1)</f>
        <v/>
      </c>
      <c r="AS339" s="257" t="str">
        <f>IF(Limit_Deviation_Detail!B361="","",Limit_Deviation_Detail!B361)</f>
        <v/>
      </c>
      <c r="AT339" s="257" t="str">
        <f>IF(Limit_Deviation_Detail!C361="","",Limit_Deviation_Detail!C361)</f>
        <v/>
      </c>
      <c r="AU339" s="252" t="str">
        <f>IF(Limit_Deviation_Detail!F361="","",Limit_Deviation_Detail!F361)</f>
        <v/>
      </c>
      <c r="AV339" s="257" t="str">
        <f t="shared" si="122"/>
        <v/>
      </c>
      <c r="AW339" s="258" t="str">
        <f>IF(COUNTIF(AV$2:AV339,AV339)=1,AV339,"")</f>
        <v/>
      </c>
      <c r="AX339" s="257" t="str">
        <f t="shared" si="115"/>
        <v/>
      </c>
      <c r="AY339" s="257" t="str">
        <f t="shared" si="116"/>
        <v/>
      </c>
      <c r="AZ339" s="257" t="str">
        <f t="shared" si="117"/>
        <v/>
      </c>
      <c r="BA339" s="254" t="str">
        <f t="shared" si="123"/>
        <v/>
      </c>
      <c r="BB339" s="162"/>
      <c r="BC339" s="255" t="str">
        <f>+IF(BI339="","",MAX(BC$1:BC338)+1)</f>
        <v/>
      </c>
      <c r="BD339" s="241" t="str">
        <f>IF(CMS_Identification!B361="","",CMS_Identification!B361)</f>
        <v/>
      </c>
      <c r="BE339" s="241" t="str">
        <f>IF(CMS_Identification!C361="","",CMS_Identification!C361)</f>
        <v/>
      </c>
      <c r="BF339" s="241" t="str">
        <f>IF(CMS_Identification!E361="","",CMS_Identification!E361)</f>
        <v/>
      </c>
      <c r="BG339" s="241" t="str">
        <f>IF(Affected_Source!AL361="","",Affected_Source!AL361)</f>
        <v/>
      </c>
      <c r="BH339" s="241" t="str">
        <f t="shared" si="124"/>
        <v/>
      </c>
      <c r="BI339" s="244" t="str">
        <f>IF(COUNTIF(BH$2:BH339,BH339)=1,BH339,"")</f>
        <v/>
      </c>
      <c r="BJ339" s="241" t="str">
        <f t="shared" si="125"/>
        <v xml:space="preserve">  </v>
      </c>
      <c r="BK339" s="241" t="str">
        <f t="shared" si="126"/>
        <v/>
      </c>
      <c r="BL339" s="241" t="str">
        <f t="shared" si="127"/>
        <v/>
      </c>
      <c r="BM339" s="241" t="str">
        <f t="shared" si="128"/>
        <v/>
      </c>
    </row>
    <row r="340" spans="1:65" ht="16.5" x14ac:dyDescent="0.45">
      <c r="A340" s="259" t="str">
        <f>+IF(D340="","",MAX(A$1:A339)+1)</f>
        <v/>
      </c>
      <c r="B340" s="242" t="str">
        <f>IF(Affected_Source!C362="","",Affected_Source!C362)</f>
        <v/>
      </c>
      <c r="C340" s="260" t="str">
        <f t="shared" si="108"/>
        <v/>
      </c>
      <c r="D340" s="260" t="str">
        <f>IF(COUNTIF(B$2:B340,B340)=1,B340,"")</f>
        <v/>
      </c>
      <c r="E340" s="162" t="str">
        <f>IF(Affected_Source!D362="","",Affected_Source!D362)</f>
        <v/>
      </c>
      <c r="F340" s="162"/>
      <c r="G340" s="162"/>
      <c r="H340" s="162"/>
      <c r="I340" s="162"/>
      <c r="J340" s="162"/>
      <c r="K340" s="162"/>
      <c r="L340" s="162"/>
      <c r="M340" s="162"/>
      <c r="N340" s="162"/>
      <c r="O340" s="162"/>
      <c r="P340" s="162"/>
      <c r="Q340" s="162"/>
      <c r="R340" s="269"/>
      <c r="S340" s="162"/>
      <c r="T340" s="259" t="str">
        <f>+IF(Y340="","",MAX(T$1:T339)+1)</f>
        <v/>
      </c>
      <c r="U340" s="241" t="str">
        <f>IF(Affected_Source!B362="","",Affected_Source!B362)</f>
        <v/>
      </c>
      <c r="V340" s="241" t="str">
        <f>IF(Affected_Source!D362="","",Affected_Source!D362)</f>
        <v/>
      </c>
      <c r="W340" s="241" t="str">
        <f>IF(Affected_Source!E362="","",Affected_Source!E362)</f>
        <v/>
      </c>
      <c r="X340" s="241" t="str">
        <f t="shared" si="109"/>
        <v/>
      </c>
      <c r="Y340" s="244" t="str">
        <f>IF(COUNTIF(X$2:X340,X340)=1,X340,"")</f>
        <v/>
      </c>
      <c r="Z340" s="241" t="str">
        <f t="shared" si="118"/>
        <v xml:space="preserve"> </v>
      </c>
      <c r="AA340" s="259" t="str">
        <f t="shared" si="110"/>
        <v/>
      </c>
      <c r="AB340" s="259" t="str">
        <f t="shared" si="111"/>
        <v/>
      </c>
      <c r="AC340" s="241" t="str">
        <f t="shared" si="119"/>
        <v/>
      </c>
      <c r="AD340" s="248"/>
      <c r="AE340" s="261" t="str">
        <f>+IF(AJ340="","",MAX(AE$1:AE339)+1)</f>
        <v/>
      </c>
      <c r="AF340" s="261" t="str">
        <f>IF(CMS_Inoperative_OoC!B362="","",CMS_Inoperative_OoC!B362)</f>
        <v/>
      </c>
      <c r="AG340" s="261" t="str">
        <f>IF(CMS_Inoperative_OoC!C362="","",CMS_Inoperative_OoC!C362)</f>
        <v/>
      </c>
      <c r="AH340" s="261" t="str">
        <f>IF(CMS_Inoperative_OoC!D362="","",CMS_Inoperative_OoC!D362)</f>
        <v/>
      </c>
      <c r="AI340" s="261" t="str">
        <f t="shared" si="120"/>
        <v/>
      </c>
      <c r="AJ340" s="262" t="str">
        <f>IF(COUNTIF(AI$2:AI340,AI340)=1,AI340,"")</f>
        <v/>
      </c>
      <c r="AK340" s="261" t="str">
        <f t="shared" si="112"/>
        <v/>
      </c>
      <c r="AL340" s="261" t="str">
        <f t="shared" si="113"/>
        <v/>
      </c>
      <c r="AM340" s="261" t="str">
        <f t="shared" si="114"/>
        <v/>
      </c>
      <c r="AN340" s="251" t="str">
        <f t="shared" si="121"/>
        <v/>
      </c>
      <c r="AO340" s="162"/>
      <c r="AP340" s="162"/>
      <c r="AQ340" s="162"/>
      <c r="AR340" s="263" t="str">
        <f>+IF(AW340="","",MAX(AR$1:AR339)+1)</f>
        <v/>
      </c>
      <c r="AS340" s="263" t="str">
        <f>IF(Limit_Deviation_Detail!B362="","",Limit_Deviation_Detail!B362)</f>
        <v/>
      </c>
      <c r="AT340" s="263" t="str">
        <f>IF(Limit_Deviation_Detail!C362="","",Limit_Deviation_Detail!C362)</f>
        <v/>
      </c>
      <c r="AU340" s="252" t="str">
        <f>IF(Limit_Deviation_Detail!F362="","",Limit_Deviation_Detail!F362)</f>
        <v/>
      </c>
      <c r="AV340" s="263" t="str">
        <f t="shared" si="122"/>
        <v/>
      </c>
      <c r="AW340" s="264" t="str">
        <f>IF(COUNTIF(AV$2:AV340,AV340)=1,AV340,"")</f>
        <v/>
      </c>
      <c r="AX340" s="263" t="str">
        <f t="shared" si="115"/>
        <v/>
      </c>
      <c r="AY340" s="263" t="str">
        <f t="shared" si="116"/>
        <v/>
      </c>
      <c r="AZ340" s="263" t="str">
        <f t="shared" si="117"/>
        <v/>
      </c>
      <c r="BA340" s="254" t="str">
        <f t="shared" si="123"/>
        <v/>
      </c>
      <c r="BB340" s="162"/>
      <c r="BC340" s="259" t="str">
        <f>+IF(BI340="","",MAX(BC$1:BC339)+1)</f>
        <v/>
      </c>
      <c r="BD340" s="241" t="str">
        <f>IF(CMS_Identification!B362="","",CMS_Identification!B362)</f>
        <v/>
      </c>
      <c r="BE340" s="241" t="str">
        <f>IF(CMS_Identification!C362="","",CMS_Identification!C362)</f>
        <v/>
      </c>
      <c r="BF340" s="241" t="str">
        <f>IF(CMS_Identification!E362="","",CMS_Identification!E362)</f>
        <v/>
      </c>
      <c r="BG340" s="241" t="str">
        <f>IF(Affected_Source!AL362="","",Affected_Source!AL362)</f>
        <v/>
      </c>
      <c r="BH340" s="241" t="str">
        <f t="shared" si="124"/>
        <v/>
      </c>
      <c r="BI340" s="244" t="str">
        <f>IF(COUNTIF(BH$2:BH340,BH340)=1,BH340,"")</f>
        <v/>
      </c>
      <c r="BJ340" s="241" t="str">
        <f t="shared" si="125"/>
        <v xml:space="preserve">  </v>
      </c>
      <c r="BK340" s="241" t="str">
        <f t="shared" si="126"/>
        <v/>
      </c>
      <c r="BL340" s="241" t="str">
        <f t="shared" si="127"/>
        <v/>
      </c>
      <c r="BM340" s="241" t="str">
        <f t="shared" si="128"/>
        <v/>
      </c>
    </row>
    <row r="341" spans="1:65" ht="16.5" x14ac:dyDescent="0.45">
      <c r="A341" s="255" t="str">
        <f>+IF(D341="","",MAX(A$1:A340)+1)</f>
        <v/>
      </c>
      <c r="B341" s="242" t="str">
        <f>IF(Affected_Source!C363="","",Affected_Source!C363)</f>
        <v/>
      </c>
      <c r="C341" s="245" t="str">
        <f t="shared" si="108"/>
        <v/>
      </c>
      <c r="D341" s="245" t="str">
        <f>IF(COUNTIF(B$2:B341,B341)=1,B341,"")</f>
        <v/>
      </c>
      <c r="E341" s="162" t="str">
        <f>IF(Affected_Source!D363="","",Affected_Source!D363)</f>
        <v/>
      </c>
      <c r="F341" s="162"/>
      <c r="G341" s="162"/>
      <c r="H341" s="162"/>
      <c r="I341" s="162"/>
      <c r="J341" s="162"/>
      <c r="K341" s="162"/>
      <c r="L341" s="162"/>
      <c r="M341" s="162"/>
      <c r="N341" s="162"/>
      <c r="O341" s="162"/>
      <c r="P341" s="162"/>
      <c r="Q341" s="162"/>
      <c r="R341" s="269"/>
      <c r="S341" s="162"/>
      <c r="T341" s="255" t="str">
        <f>+IF(Y341="","",MAX(T$1:T340)+1)</f>
        <v/>
      </c>
      <c r="U341" s="241" t="str">
        <f>IF(Affected_Source!B363="","",Affected_Source!B363)</f>
        <v/>
      </c>
      <c r="V341" s="241" t="str">
        <f>IF(Affected_Source!D363="","",Affected_Source!D363)</f>
        <v/>
      </c>
      <c r="W341" s="241" t="str">
        <f>IF(Affected_Source!E363="","",Affected_Source!E363)</f>
        <v/>
      </c>
      <c r="X341" s="241" t="str">
        <f t="shared" si="109"/>
        <v/>
      </c>
      <c r="Y341" s="244" t="str">
        <f>IF(COUNTIF(X$2:X341,X341)=1,X341,"")</f>
        <v/>
      </c>
      <c r="Z341" s="241" t="str">
        <f t="shared" si="118"/>
        <v xml:space="preserve"> </v>
      </c>
      <c r="AA341" s="255" t="str">
        <f t="shared" si="110"/>
        <v/>
      </c>
      <c r="AB341" s="255" t="str">
        <f t="shared" si="111"/>
        <v/>
      </c>
      <c r="AC341" s="241" t="str">
        <f t="shared" si="119"/>
        <v/>
      </c>
      <c r="AD341" s="248"/>
      <c r="AE341" s="257" t="str">
        <f>+IF(AJ341="","",MAX(AE$1:AE340)+1)</f>
        <v/>
      </c>
      <c r="AF341" s="257" t="str">
        <f>IF(CMS_Inoperative_OoC!B363="","",CMS_Inoperative_OoC!B363)</f>
        <v/>
      </c>
      <c r="AG341" s="257" t="str">
        <f>IF(CMS_Inoperative_OoC!C363="","",CMS_Inoperative_OoC!C363)</f>
        <v/>
      </c>
      <c r="AH341" s="257" t="str">
        <f>IF(CMS_Inoperative_OoC!D363="","",CMS_Inoperative_OoC!D363)</f>
        <v/>
      </c>
      <c r="AI341" s="257" t="str">
        <f t="shared" si="120"/>
        <v/>
      </c>
      <c r="AJ341" s="258" t="str">
        <f>IF(COUNTIF(AI$2:AI341,AI341)=1,AI341,"")</f>
        <v/>
      </c>
      <c r="AK341" s="257" t="str">
        <f t="shared" si="112"/>
        <v/>
      </c>
      <c r="AL341" s="257" t="str">
        <f t="shared" si="113"/>
        <v/>
      </c>
      <c r="AM341" s="257" t="str">
        <f t="shared" si="114"/>
        <v/>
      </c>
      <c r="AN341" s="251" t="str">
        <f t="shared" si="121"/>
        <v/>
      </c>
      <c r="AO341" s="162"/>
      <c r="AP341" s="162"/>
      <c r="AQ341" s="162"/>
      <c r="AR341" s="257" t="str">
        <f>+IF(AW341="","",MAX(AR$1:AR340)+1)</f>
        <v/>
      </c>
      <c r="AS341" s="257" t="str">
        <f>IF(Limit_Deviation_Detail!B363="","",Limit_Deviation_Detail!B363)</f>
        <v/>
      </c>
      <c r="AT341" s="257" t="str">
        <f>IF(Limit_Deviation_Detail!C363="","",Limit_Deviation_Detail!C363)</f>
        <v/>
      </c>
      <c r="AU341" s="252" t="str">
        <f>IF(Limit_Deviation_Detail!F363="","",Limit_Deviation_Detail!F363)</f>
        <v/>
      </c>
      <c r="AV341" s="257" t="str">
        <f t="shared" si="122"/>
        <v/>
      </c>
      <c r="AW341" s="258" t="str">
        <f>IF(COUNTIF(AV$2:AV341,AV341)=1,AV341,"")</f>
        <v/>
      </c>
      <c r="AX341" s="257" t="str">
        <f t="shared" si="115"/>
        <v/>
      </c>
      <c r="AY341" s="257" t="str">
        <f t="shared" si="116"/>
        <v/>
      </c>
      <c r="AZ341" s="257" t="str">
        <f t="shared" si="117"/>
        <v/>
      </c>
      <c r="BA341" s="254" t="str">
        <f t="shared" si="123"/>
        <v/>
      </c>
      <c r="BB341" s="162"/>
      <c r="BC341" s="255" t="str">
        <f>+IF(BI341="","",MAX(BC$1:BC340)+1)</f>
        <v/>
      </c>
      <c r="BD341" s="241" t="str">
        <f>IF(CMS_Identification!B363="","",CMS_Identification!B363)</f>
        <v/>
      </c>
      <c r="BE341" s="241" t="str">
        <f>IF(CMS_Identification!C363="","",CMS_Identification!C363)</f>
        <v/>
      </c>
      <c r="BF341" s="241" t="str">
        <f>IF(CMS_Identification!E363="","",CMS_Identification!E363)</f>
        <v/>
      </c>
      <c r="BG341" s="241" t="str">
        <f>IF(Affected_Source!AL363="","",Affected_Source!AL363)</f>
        <v/>
      </c>
      <c r="BH341" s="241" t="str">
        <f t="shared" si="124"/>
        <v/>
      </c>
      <c r="BI341" s="244" t="str">
        <f>IF(COUNTIF(BH$2:BH341,BH341)=1,BH341,"")</f>
        <v/>
      </c>
      <c r="BJ341" s="241" t="str">
        <f t="shared" si="125"/>
        <v xml:space="preserve">  </v>
      </c>
      <c r="BK341" s="241" t="str">
        <f t="shared" si="126"/>
        <v/>
      </c>
      <c r="BL341" s="241" t="str">
        <f t="shared" si="127"/>
        <v/>
      </c>
      <c r="BM341" s="241" t="str">
        <f t="shared" si="128"/>
        <v/>
      </c>
    </row>
    <row r="342" spans="1:65" ht="16.5" x14ac:dyDescent="0.45">
      <c r="A342" s="259" t="str">
        <f>+IF(D342="","",MAX(A$1:A341)+1)</f>
        <v/>
      </c>
      <c r="B342" s="242" t="str">
        <f>IF(Affected_Source!C364="","",Affected_Source!C364)</f>
        <v/>
      </c>
      <c r="C342" s="260" t="str">
        <f t="shared" si="108"/>
        <v/>
      </c>
      <c r="D342" s="260" t="str">
        <f>IF(COUNTIF(B$2:B342,B342)=1,B342,"")</f>
        <v/>
      </c>
      <c r="E342" s="162" t="str">
        <f>IF(Affected_Source!D364="","",Affected_Source!D364)</f>
        <v/>
      </c>
      <c r="F342" s="162"/>
      <c r="G342" s="162"/>
      <c r="H342" s="162"/>
      <c r="I342" s="162"/>
      <c r="J342" s="162"/>
      <c r="K342" s="162"/>
      <c r="L342" s="162"/>
      <c r="M342" s="162"/>
      <c r="N342" s="162"/>
      <c r="O342" s="162"/>
      <c r="P342" s="162"/>
      <c r="Q342" s="162"/>
      <c r="R342" s="269"/>
      <c r="S342" s="162"/>
      <c r="T342" s="259" t="str">
        <f>+IF(Y342="","",MAX(T$1:T341)+1)</f>
        <v/>
      </c>
      <c r="U342" s="241" t="str">
        <f>IF(Affected_Source!B364="","",Affected_Source!B364)</f>
        <v/>
      </c>
      <c r="V342" s="241" t="str">
        <f>IF(Affected_Source!D364="","",Affected_Source!D364)</f>
        <v/>
      </c>
      <c r="W342" s="241" t="str">
        <f>IF(Affected_Source!E364="","",Affected_Source!E364)</f>
        <v/>
      </c>
      <c r="X342" s="241" t="str">
        <f t="shared" si="109"/>
        <v/>
      </c>
      <c r="Y342" s="244" t="str">
        <f>IF(COUNTIF(X$2:X342,X342)=1,X342,"")</f>
        <v/>
      </c>
      <c r="Z342" s="241" t="str">
        <f t="shared" si="118"/>
        <v xml:space="preserve"> </v>
      </c>
      <c r="AA342" s="259" t="str">
        <f t="shared" si="110"/>
        <v/>
      </c>
      <c r="AB342" s="259" t="str">
        <f t="shared" si="111"/>
        <v/>
      </c>
      <c r="AC342" s="241" t="str">
        <f t="shared" si="119"/>
        <v/>
      </c>
      <c r="AD342" s="248"/>
      <c r="AE342" s="261" t="str">
        <f>+IF(AJ342="","",MAX(AE$1:AE341)+1)</f>
        <v/>
      </c>
      <c r="AF342" s="261" t="str">
        <f>IF(CMS_Inoperative_OoC!B364="","",CMS_Inoperative_OoC!B364)</f>
        <v/>
      </c>
      <c r="AG342" s="261" t="str">
        <f>IF(CMS_Inoperative_OoC!C364="","",CMS_Inoperative_OoC!C364)</f>
        <v/>
      </c>
      <c r="AH342" s="261" t="str">
        <f>IF(CMS_Inoperative_OoC!D364="","",CMS_Inoperative_OoC!D364)</f>
        <v/>
      </c>
      <c r="AI342" s="261" t="str">
        <f t="shared" si="120"/>
        <v/>
      </c>
      <c r="AJ342" s="262" t="str">
        <f>IF(COUNTIF(AI$2:AI342,AI342)=1,AI342,"")</f>
        <v/>
      </c>
      <c r="AK342" s="261" t="str">
        <f t="shared" si="112"/>
        <v/>
      </c>
      <c r="AL342" s="261" t="str">
        <f t="shared" si="113"/>
        <v/>
      </c>
      <c r="AM342" s="261" t="str">
        <f t="shared" si="114"/>
        <v/>
      </c>
      <c r="AN342" s="251" t="str">
        <f t="shared" si="121"/>
        <v/>
      </c>
      <c r="AO342" s="162"/>
      <c r="AP342" s="162"/>
      <c r="AQ342" s="162"/>
      <c r="AR342" s="263" t="str">
        <f>+IF(AW342="","",MAX(AR$1:AR341)+1)</f>
        <v/>
      </c>
      <c r="AS342" s="263" t="str">
        <f>IF(Limit_Deviation_Detail!B364="","",Limit_Deviation_Detail!B364)</f>
        <v/>
      </c>
      <c r="AT342" s="263" t="str">
        <f>IF(Limit_Deviation_Detail!C364="","",Limit_Deviation_Detail!C364)</f>
        <v/>
      </c>
      <c r="AU342" s="252" t="str">
        <f>IF(Limit_Deviation_Detail!F364="","",Limit_Deviation_Detail!F364)</f>
        <v/>
      </c>
      <c r="AV342" s="263" t="str">
        <f t="shared" si="122"/>
        <v/>
      </c>
      <c r="AW342" s="264" t="str">
        <f>IF(COUNTIF(AV$2:AV342,AV342)=1,AV342,"")</f>
        <v/>
      </c>
      <c r="AX342" s="263" t="str">
        <f t="shared" si="115"/>
        <v/>
      </c>
      <c r="AY342" s="263" t="str">
        <f t="shared" si="116"/>
        <v/>
      </c>
      <c r="AZ342" s="263" t="str">
        <f t="shared" si="117"/>
        <v/>
      </c>
      <c r="BA342" s="254" t="str">
        <f t="shared" si="123"/>
        <v/>
      </c>
      <c r="BB342" s="162"/>
      <c r="BC342" s="259" t="str">
        <f>+IF(BI342="","",MAX(BC$1:BC341)+1)</f>
        <v/>
      </c>
      <c r="BD342" s="241" t="str">
        <f>IF(CMS_Identification!B364="","",CMS_Identification!B364)</f>
        <v/>
      </c>
      <c r="BE342" s="241" t="str">
        <f>IF(CMS_Identification!C364="","",CMS_Identification!C364)</f>
        <v/>
      </c>
      <c r="BF342" s="241" t="str">
        <f>IF(CMS_Identification!E364="","",CMS_Identification!E364)</f>
        <v/>
      </c>
      <c r="BG342" s="241" t="str">
        <f>IF(Affected_Source!AL364="","",Affected_Source!AL364)</f>
        <v/>
      </c>
      <c r="BH342" s="241" t="str">
        <f t="shared" si="124"/>
        <v/>
      </c>
      <c r="BI342" s="244" t="str">
        <f>IF(COUNTIF(BH$2:BH342,BH342)=1,BH342,"")</f>
        <v/>
      </c>
      <c r="BJ342" s="241" t="str">
        <f t="shared" si="125"/>
        <v xml:space="preserve">  </v>
      </c>
      <c r="BK342" s="241" t="str">
        <f t="shared" si="126"/>
        <v/>
      </c>
      <c r="BL342" s="241" t="str">
        <f t="shared" si="127"/>
        <v/>
      </c>
      <c r="BM342" s="241" t="str">
        <f t="shared" si="128"/>
        <v/>
      </c>
    </row>
    <row r="343" spans="1:65" ht="16.5" x14ac:dyDescent="0.45">
      <c r="A343" s="255" t="str">
        <f>+IF(D343="","",MAX(A$1:A342)+1)</f>
        <v/>
      </c>
      <c r="B343" s="242" t="str">
        <f>IF(Affected_Source!C365="","",Affected_Source!C365)</f>
        <v/>
      </c>
      <c r="C343" s="245" t="str">
        <f t="shared" si="108"/>
        <v/>
      </c>
      <c r="D343" s="245" t="str">
        <f>IF(COUNTIF(B$2:B343,B343)=1,B343,"")</f>
        <v/>
      </c>
      <c r="E343" s="162" t="str">
        <f>IF(Affected_Source!D365="","",Affected_Source!D365)</f>
        <v/>
      </c>
      <c r="F343" s="162"/>
      <c r="G343" s="162"/>
      <c r="H343" s="162"/>
      <c r="I343" s="162"/>
      <c r="J343" s="162"/>
      <c r="K343" s="162"/>
      <c r="L343" s="162"/>
      <c r="M343" s="162"/>
      <c r="N343" s="162"/>
      <c r="O343" s="162"/>
      <c r="P343" s="162"/>
      <c r="Q343" s="162"/>
      <c r="R343" s="269"/>
      <c r="S343" s="162"/>
      <c r="T343" s="255" t="str">
        <f>+IF(Y343="","",MAX(T$1:T342)+1)</f>
        <v/>
      </c>
      <c r="U343" s="241" t="str">
        <f>IF(Affected_Source!B365="","",Affected_Source!B365)</f>
        <v/>
      </c>
      <c r="V343" s="241" t="str">
        <f>IF(Affected_Source!D365="","",Affected_Source!D365)</f>
        <v/>
      </c>
      <c r="W343" s="241" t="str">
        <f>IF(Affected_Source!E365="","",Affected_Source!E365)</f>
        <v/>
      </c>
      <c r="X343" s="241" t="str">
        <f t="shared" si="109"/>
        <v/>
      </c>
      <c r="Y343" s="244" t="str">
        <f>IF(COUNTIF(X$2:X343,X343)=1,X343,"")</f>
        <v/>
      </c>
      <c r="Z343" s="241" t="str">
        <f t="shared" si="118"/>
        <v xml:space="preserve"> </v>
      </c>
      <c r="AA343" s="255" t="str">
        <f t="shared" si="110"/>
        <v/>
      </c>
      <c r="AB343" s="255" t="str">
        <f t="shared" si="111"/>
        <v/>
      </c>
      <c r="AC343" s="241" t="str">
        <f t="shared" si="119"/>
        <v/>
      </c>
      <c r="AD343" s="248"/>
      <c r="AE343" s="257" t="str">
        <f>+IF(AJ343="","",MAX(AE$1:AE342)+1)</f>
        <v/>
      </c>
      <c r="AF343" s="257" t="str">
        <f>IF(CMS_Inoperative_OoC!B365="","",CMS_Inoperative_OoC!B365)</f>
        <v/>
      </c>
      <c r="AG343" s="257" t="str">
        <f>IF(CMS_Inoperative_OoC!C365="","",CMS_Inoperative_OoC!C365)</f>
        <v/>
      </c>
      <c r="AH343" s="257" t="str">
        <f>IF(CMS_Inoperative_OoC!D365="","",CMS_Inoperative_OoC!D365)</f>
        <v/>
      </c>
      <c r="AI343" s="257" t="str">
        <f t="shared" si="120"/>
        <v/>
      </c>
      <c r="AJ343" s="258" t="str">
        <f>IF(COUNTIF(AI$2:AI343,AI343)=1,AI343,"")</f>
        <v/>
      </c>
      <c r="AK343" s="257" t="str">
        <f t="shared" si="112"/>
        <v/>
      </c>
      <c r="AL343" s="257" t="str">
        <f t="shared" si="113"/>
        <v/>
      </c>
      <c r="AM343" s="257" t="str">
        <f t="shared" si="114"/>
        <v/>
      </c>
      <c r="AN343" s="251" t="str">
        <f t="shared" si="121"/>
        <v/>
      </c>
      <c r="AO343" s="162"/>
      <c r="AP343" s="162"/>
      <c r="AQ343" s="162"/>
      <c r="AR343" s="257" t="str">
        <f>+IF(AW343="","",MAX(AR$1:AR342)+1)</f>
        <v/>
      </c>
      <c r="AS343" s="257" t="str">
        <f>IF(Limit_Deviation_Detail!B365="","",Limit_Deviation_Detail!B365)</f>
        <v/>
      </c>
      <c r="AT343" s="257" t="str">
        <f>IF(Limit_Deviation_Detail!C365="","",Limit_Deviation_Detail!C365)</f>
        <v/>
      </c>
      <c r="AU343" s="252" t="str">
        <f>IF(Limit_Deviation_Detail!F365="","",Limit_Deviation_Detail!F365)</f>
        <v/>
      </c>
      <c r="AV343" s="257" t="str">
        <f t="shared" si="122"/>
        <v/>
      </c>
      <c r="AW343" s="258" t="str">
        <f>IF(COUNTIF(AV$2:AV343,AV343)=1,AV343,"")</f>
        <v/>
      </c>
      <c r="AX343" s="257" t="str">
        <f t="shared" si="115"/>
        <v/>
      </c>
      <c r="AY343" s="257" t="str">
        <f t="shared" si="116"/>
        <v/>
      </c>
      <c r="AZ343" s="257" t="str">
        <f t="shared" si="117"/>
        <v/>
      </c>
      <c r="BA343" s="254" t="str">
        <f t="shared" si="123"/>
        <v/>
      </c>
      <c r="BB343" s="162"/>
      <c r="BC343" s="255" t="str">
        <f>+IF(BI343="","",MAX(BC$1:BC342)+1)</f>
        <v/>
      </c>
      <c r="BD343" s="241" t="str">
        <f>IF(CMS_Identification!B365="","",CMS_Identification!B365)</f>
        <v/>
      </c>
      <c r="BE343" s="241" t="str">
        <f>IF(CMS_Identification!C365="","",CMS_Identification!C365)</f>
        <v/>
      </c>
      <c r="BF343" s="241" t="str">
        <f>IF(CMS_Identification!E365="","",CMS_Identification!E365)</f>
        <v/>
      </c>
      <c r="BG343" s="241" t="str">
        <f>IF(Affected_Source!AL365="","",Affected_Source!AL365)</f>
        <v/>
      </c>
      <c r="BH343" s="241" t="str">
        <f t="shared" si="124"/>
        <v/>
      </c>
      <c r="BI343" s="244" t="str">
        <f>IF(COUNTIF(BH$2:BH343,BH343)=1,BH343,"")</f>
        <v/>
      </c>
      <c r="BJ343" s="241" t="str">
        <f t="shared" si="125"/>
        <v xml:space="preserve">  </v>
      </c>
      <c r="BK343" s="241" t="str">
        <f t="shared" si="126"/>
        <v/>
      </c>
      <c r="BL343" s="241" t="str">
        <f t="shared" si="127"/>
        <v/>
      </c>
      <c r="BM343" s="241" t="str">
        <f t="shared" si="128"/>
        <v/>
      </c>
    </row>
    <row r="344" spans="1:65" ht="16.5" x14ac:dyDescent="0.45">
      <c r="A344" s="259" t="str">
        <f>+IF(D344="","",MAX(A$1:A343)+1)</f>
        <v/>
      </c>
      <c r="B344" s="242" t="str">
        <f>IF(Affected_Source!C366="","",Affected_Source!C366)</f>
        <v/>
      </c>
      <c r="C344" s="260" t="str">
        <f t="shared" si="108"/>
        <v/>
      </c>
      <c r="D344" s="260" t="str">
        <f>IF(COUNTIF(B$2:B344,B344)=1,B344,"")</f>
        <v/>
      </c>
      <c r="E344" s="162" t="str">
        <f>IF(Affected_Source!D366="","",Affected_Source!D366)</f>
        <v/>
      </c>
      <c r="F344" s="162"/>
      <c r="G344" s="162"/>
      <c r="H344" s="162"/>
      <c r="I344" s="162"/>
      <c r="J344" s="162"/>
      <c r="K344" s="162"/>
      <c r="L344" s="162"/>
      <c r="M344" s="162"/>
      <c r="N344" s="162"/>
      <c r="O344" s="162"/>
      <c r="P344" s="162"/>
      <c r="Q344" s="162"/>
      <c r="R344" s="269"/>
      <c r="S344" s="162"/>
      <c r="T344" s="259" t="str">
        <f>+IF(Y344="","",MAX(T$1:T343)+1)</f>
        <v/>
      </c>
      <c r="U344" s="241" t="str">
        <f>IF(Affected_Source!B366="","",Affected_Source!B366)</f>
        <v/>
      </c>
      <c r="V344" s="241" t="str">
        <f>IF(Affected_Source!D366="","",Affected_Source!D366)</f>
        <v/>
      </c>
      <c r="W344" s="241" t="str">
        <f>IF(Affected_Source!E366="","",Affected_Source!E366)</f>
        <v/>
      </c>
      <c r="X344" s="241" t="str">
        <f t="shared" si="109"/>
        <v/>
      </c>
      <c r="Y344" s="244" t="str">
        <f>IF(COUNTIF(X$2:X344,X344)=1,X344,"")</f>
        <v/>
      </c>
      <c r="Z344" s="241" t="str">
        <f t="shared" si="118"/>
        <v xml:space="preserve"> </v>
      </c>
      <c r="AA344" s="259" t="str">
        <f t="shared" si="110"/>
        <v/>
      </c>
      <c r="AB344" s="259" t="str">
        <f t="shared" si="111"/>
        <v/>
      </c>
      <c r="AC344" s="241" t="str">
        <f t="shared" si="119"/>
        <v/>
      </c>
      <c r="AD344" s="248"/>
      <c r="AE344" s="261" t="str">
        <f>+IF(AJ344="","",MAX(AE$1:AE343)+1)</f>
        <v/>
      </c>
      <c r="AF344" s="261" t="str">
        <f>IF(CMS_Inoperative_OoC!B366="","",CMS_Inoperative_OoC!B366)</f>
        <v/>
      </c>
      <c r="AG344" s="261" t="str">
        <f>IF(CMS_Inoperative_OoC!C366="","",CMS_Inoperative_OoC!C366)</f>
        <v/>
      </c>
      <c r="AH344" s="261" t="str">
        <f>IF(CMS_Inoperative_OoC!D366="","",CMS_Inoperative_OoC!D366)</f>
        <v/>
      </c>
      <c r="AI344" s="261" t="str">
        <f t="shared" si="120"/>
        <v/>
      </c>
      <c r="AJ344" s="262" t="str">
        <f>IF(COUNTIF(AI$2:AI344,AI344)=1,AI344,"")</f>
        <v/>
      </c>
      <c r="AK344" s="261" t="str">
        <f t="shared" si="112"/>
        <v/>
      </c>
      <c r="AL344" s="261" t="str">
        <f t="shared" si="113"/>
        <v/>
      </c>
      <c r="AM344" s="261" t="str">
        <f t="shared" si="114"/>
        <v/>
      </c>
      <c r="AN344" s="251" t="str">
        <f t="shared" si="121"/>
        <v/>
      </c>
      <c r="AO344" s="162"/>
      <c r="AP344" s="162"/>
      <c r="AQ344" s="162"/>
      <c r="AR344" s="263" t="str">
        <f>+IF(AW344="","",MAX(AR$1:AR343)+1)</f>
        <v/>
      </c>
      <c r="AS344" s="263" t="str">
        <f>IF(Limit_Deviation_Detail!B366="","",Limit_Deviation_Detail!B366)</f>
        <v/>
      </c>
      <c r="AT344" s="263" t="str">
        <f>IF(Limit_Deviation_Detail!C366="","",Limit_Deviation_Detail!C366)</f>
        <v/>
      </c>
      <c r="AU344" s="252" t="str">
        <f>IF(Limit_Deviation_Detail!F366="","",Limit_Deviation_Detail!F366)</f>
        <v/>
      </c>
      <c r="AV344" s="263" t="str">
        <f t="shared" si="122"/>
        <v/>
      </c>
      <c r="AW344" s="264" t="str">
        <f>IF(COUNTIF(AV$2:AV344,AV344)=1,AV344,"")</f>
        <v/>
      </c>
      <c r="AX344" s="263" t="str">
        <f t="shared" si="115"/>
        <v/>
      </c>
      <c r="AY344" s="263" t="str">
        <f t="shared" si="116"/>
        <v/>
      </c>
      <c r="AZ344" s="263" t="str">
        <f t="shared" si="117"/>
        <v/>
      </c>
      <c r="BA344" s="254" t="str">
        <f t="shared" si="123"/>
        <v/>
      </c>
      <c r="BB344" s="162"/>
      <c r="BC344" s="259" t="str">
        <f>+IF(BI344="","",MAX(BC$1:BC343)+1)</f>
        <v/>
      </c>
      <c r="BD344" s="241" t="str">
        <f>IF(CMS_Identification!B366="","",CMS_Identification!B366)</f>
        <v/>
      </c>
      <c r="BE344" s="241" t="str">
        <f>IF(CMS_Identification!C366="","",CMS_Identification!C366)</f>
        <v/>
      </c>
      <c r="BF344" s="241" t="str">
        <f>IF(CMS_Identification!E366="","",CMS_Identification!E366)</f>
        <v/>
      </c>
      <c r="BG344" s="241" t="str">
        <f>IF(Affected_Source!AL366="","",Affected_Source!AL366)</f>
        <v/>
      </c>
      <c r="BH344" s="241" t="str">
        <f t="shared" si="124"/>
        <v/>
      </c>
      <c r="BI344" s="244" t="str">
        <f>IF(COUNTIF(BH$2:BH344,BH344)=1,BH344,"")</f>
        <v/>
      </c>
      <c r="BJ344" s="241" t="str">
        <f t="shared" si="125"/>
        <v xml:space="preserve">  </v>
      </c>
      <c r="BK344" s="241" t="str">
        <f t="shared" si="126"/>
        <v/>
      </c>
      <c r="BL344" s="241" t="str">
        <f t="shared" si="127"/>
        <v/>
      </c>
      <c r="BM344" s="241" t="str">
        <f t="shared" si="128"/>
        <v/>
      </c>
    </row>
    <row r="345" spans="1:65" ht="16.5" x14ac:dyDescent="0.45">
      <c r="A345" s="255" t="str">
        <f>+IF(D345="","",MAX(A$1:A344)+1)</f>
        <v/>
      </c>
      <c r="B345" s="242" t="str">
        <f>IF(Affected_Source!C367="","",Affected_Source!C367)</f>
        <v/>
      </c>
      <c r="C345" s="245" t="str">
        <f t="shared" si="108"/>
        <v/>
      </c>
      <c r="D345" s="245" t="str">
        <f>IF(COUNTIF(B$2:B345,B345)=1,B345,"")</f>
        <v/>
      </c>
      <c r="E345" s="162" t="str">
        <f>IF(Affected_Source!D367="","",Affected_Source!D367)</f>
        <v/>
      </c>
      <c r="F345" s="162"/>
      <c r="G345" s="162"/>
      <c r="H345" s="162"/>
      <c r="I345" s="162"/>
      <c r="J345" s="162"/>
      <c r="K345" s="162"/>
      <c r="L345" s="162"/>
      <c r="M345" s="162"/>
      <c r="N345" s="162"/>
      <c r="O345" s="162"/>
      <c r="P345" s="162"/>
      <c r="Q345" s="162"/>
      <c r="R345" s="269"/>
      <c r="S345" s="162"/>
      <c r="T345" s="255" t="str">
        <f>+IF(Y345="","",MAX(T$1:T344)+1)</f>
        <v/>
      </c>
      <c r="U345" s="241" t="str">
        <f>IF(Affected_Source!B367="","",Affected_Source!B367)</f>
        <v/>
      </c>
      <c r="V345" s="241" t="str">
        <f>IF(Affected_Source!D367="","",Affected_Source!D367)</f>
        <v/>
      </c>
      <c r="W345" s="241" t="str">
        <f>IF(Affected_Source!E367="","",Affected_Source!E367)</f>
        <v/>
      </c>
      <c r="X345" s="241" t="str">
        <f t="shared" si="109"/>
        <v/>
      </c>
      <c r="Y345" s="244" t="str">
        <f>IF(COUNTIF(X$2:X345,X345)=1,X345,"")</f>
        <v/>
      </c>
      <c r="Z345" s="241" t="str">
        <f t="shared" si="118"/>
        <v xml:space="preserve"> </v>
      </c>
      <c r="AA345" s="255" t="str">
        <f t="shared" si="110"/>
        <v/>
      </c>
      <c r="AB345" s="255" t="str">
        <f t="shared" si="111"/>
        <v/>
      </c>
      <c r="AC345" s="241" t="str">
        <f t="shared" si="119"/>
        <v/>
      </c>
      <c r="AD345" s="248"/>
      <c r="AE345" s="257" t="str">
        <f>+IF(AJ345="","",MAX(AE$1:AE344)+1)</f>
        <v/>
      </c>
      <c r="AF345" s="257" t="str">
        <f>IF(CMS_Inoperative_OoC!B367="","",CMS_Inoperative_OoC!B367)</f>
        <v/>
      </c>
      <c r="AG345" s="257" t="str">
        <f>IF(CMS_Inoperative_OoC!C367="","",CMS_Inoperative_OoC!C367)</f>
        <v/>
      </c>
      <c r="AH345" s="257" t="str">
        <f>IF(CMS_Inoperative_OoC!D367="","",CMS_Inoperative_OoC!D367)</f>
        <v/>
      </c>
      <c r="AI345" s="257" t="str">
        <f t="shared" si="120"/>
        <v/>
      </c>
      <c r="AJ345" s="258" t="str">
        <f>IF(COUNTIF(AI$2:AI345,AI345)=1,AI345,"")</f>
        <v/>
      </c>
      <c r="AK345" s="257" t="str">
        <f t="shared" si="112"/>
        <v/>
      </c>
      <c r="AL345" s="257" t="str">
        <f t="shared" si="113"/>
        <v/>
      </c>
      <c r="AM345" s="257" t="str">
        <f t="shared" si="114"/>
        <v/>
      </c>
      <c r="AN345" s="251" t="str">
        <f t="shared" si="121"/>
        <v/>
      </c>
      <c r="AO345" s="162"/>
      <c r="AP345" s="162"/>
      <c r="AQ345" s="162"/>
      <c r="AR345" s="257" t="str">
        <f>+IF(AW345="","",MAX(AR$1:AR344)+1)</f>
        <v/>
      </c>
      <c r="AS345" s="257" t="str">
        <f>IF(Limit_Deviation_Detail!B367="","",Limit_Deviation_Detail!B367)</f>
        <v/>
      </c>
      <c r="AT345" s="257" t="str">
        <f>IF(Limit_Deviation_Detail!C367="","",Limit_Deviation_Detail!C367)</f>
        <v/>
      </c>
      <c r="AU345" s="252" t="str">
        <f>IF(Limit_Deviation_Detail!F367="","",Limit_Deviation_Detail!F367)</f>
        <v/>
      </c>
      <c r="AV345" s="257" t="str">
        <f t="shared" si="122"/>
        <v/>
      </c>
      <c r="AW345" s="258" t="str">
        <f>IF(COUNTIF(AV$2:AV345,AV345)=1,AV345,"")</f>
        <v/>
      </c>
      <c r="AX345" s="257" t="str">
        <f t="shared" si="115"/>
        <v/>
      </c>
      <c r="AY345" s="257" t="str">
        <f t="shared" si="116"/>
        <v/>
      </c>
      <c r="AZ345" s="257" t="str">
        <f t="shared" si="117"/>
        <v/>
      </c>
      <c r="BA345" s="254" t="str">
        <f t="shared" si="123"/>
        <v/>
      </c>
      <c r="BB345" s="162"/>
      <c r="BC345" s="255" t="str">
        <f>+IF(BI345="","",MAX(BC$1:BC344)+1)</f>
        <v/>
      </c>
      <c r="BD345" s="241" t="str">
        <f>IF(CMS_Identification!B367="","",CMS_Identification!B367)</f>
        <v/>
      </c>
      <c r="BE345" s="241" t="str">
        <f>IF(CMS_Identification!C367="","",CMS_Identification!C367)</f>
        <v/>
      </c>
      <c r="BF345" s="241" t="str">
        <f>IF(CMS_Identification!E367="","",CMS_Identification!E367)</f>
        <v/>
      </c>
      <c r="BG345" s="241" t="str">
        <f>IF(Affected_Source!AL367="","",Affected_Source!AL367)</f>
        <v/>
      </c>
      <c r="BH345" s="241" t="str">
        <f t="shared" si="124"/>
        <v/>
      </c>
      <c r="BI345" s="244" t="str">
        <f>IF(COUNTIF(BH$2:BH345,BH345)=1,BH345,"")</f>
        <v/>
      </c>
      <c r="BJ345" s="241" t="str">
        <f t="shared" si="125"/>
        <v xml:space="preserve">  </v>
      </c>
      <c r="BK345" s="241" t="str">
        <f t="shared" si="126"/>
        <v/>
      </c>
      <c r="BL345" s="241" t="str">
        <f t="shared" si="127"/>
        <v/>
      </c>
      <c r="BM345" s="241" t="str">
        <f t="shared" si="128"/>
        <v/>
      </c>
    </row>
    <row r="346" spans="1:65" ht="16.5" x14ac:dyDescent="0.45">
      <c r="A346" s="259" t="str">
        <f>+IF(D346="","",MAX(A$1:A345)+1)</f>
        <v/>
      </c>
      <c r="B346" s="242" t="str">
        <f>IF(Affected_Source!C368="","",Affected_Source!C368)</f>
        <v/>
      </c>
      <c r="C346" s="260" t="str">
        <f t="shared" si="108"/>
        <v/>
      </c>
      <c r="D346" s="260" t="str">
        <f>IF(COUNTIF(B$2:B346,B346)=1,B346,"")</f>
        <v/>
      </c>
      <c r="E346" s="162" t="str">
        <f>IF(Affected_Source!D368="","",Affected_Source!D368)</f>
        <v/>
      </c>
      <c r="F346" s="162"/>
      <c r="G346" s="162"/>
      <c r="H346" s="162"/>
      <c r="I346" s="162"/>
      <c r="J346" s="162"/>
      <c r="K346" s="162"/>
      <c r="L346" s="162"/>
      <c r="M346" s="162"/>
      <c r="N346" s="162"/>
      <c r="O346" s="162"/>
      <c r="P346" s="162"/>
      <c r="Q346" s="162"/>
      <c r="R346" s="269"/>
      <c r="S346" s="162"/>
      <c r="T346" s="259" t="str">
        <f>+IF(Y346="","",MAX(T$1:T345)+1)</f>
        <v/>
      </c>
      <c r="U346" s="241" t="str">
        <f>IF(Affected_Source!B368="","",Affected_Source!B368)</f>
        <v/>
      </c>
      <c r="V346" s="241" t="str">
        <f>IF(Affected_Source!D368="","",Affected_Source!D368)</f>
        <v/>
      </c>
      <c r="W346" s="241" t="str">
        <f>IF(Affected_Source!E368="","",Affected_Source!E368)</f>
        <v/>
      </c>
      <c r="X346" s="241" t="str">
        <f t="shared" si="109"/>
        <v/>
      </c>
      <c r="Y346" s="244" t="str">
        <f>IF(COUNTIF(X$2:X346,X346)=1,X346,"")</f>
        <v/>
      </c>
      <c r="Z346" s="241" t="str">
        <f t="shared" si="118"/>
        <v xml:space="preserve"> </v>
      </c>
      <c r="AA346" s="259" t="str">
        <f t="shared" si="110"/>
        <v/>
      </c>
      <c r="AB346" s="259" t="str">
        <f t="shared" si="111"/>
        <v/>
      </c>
      <c r="AC346" s="241" t="str">
        <f t="shared" si="119"/>
        <v/>
      </c>
      <c r="AD346" s="248"/>
      <c r="AE346" s="261" t="str">
        <f>+IF(AJ346="","",MAX(AE$1:AE345)+1)</f>
        <v/>
      </c>
      <c r="AF346" s="261" t="str">
        <f>IF(CMS_Inoperative_OoC!B368="","",CMS_Inoperative_OoC!B368)</f>
        <v/>
      </c>
      <c r="AG346" s="261" t="str">
        <f>IF(CMS_Inoperative_OoC!C368="","",CMS_Inoperative_OoC!C368)</f>
        <v/>
      </c>
      <c r="AH346" s="261" t="str">
        <f>IF(CMS_Inoperative_OoC!D368="","",CMS_Inoperative_OoC!D368)</f>
        <v/>
      </c>
      <c r="AI346" s="261" t="str">
        <f t="shared" si="120"/>
        <v/>
      </c>
      <c r="AJ346" s="262" t="str">
        <f>IF(COUNTIF(AI$2:AI346,AI346)=1,AI346,"")</f>
        <v/>
      </c>
      <c r="AK346" s="261" t="str">
        <f t="shared" si="112"/>
        <v/>
      </c>
      <c r="AL346" s="261" t="str">
        <f t="shared" si="113"/>
        <v/>
      </c>
      <c r="AM346" s="261" t="str">
        <f t="shared" si="114"/>
        <v/>
      </c>
      <c r="AN346" s="251" t="str">
        <f t="shared" si="121"/>
        <v/>
      </c>
      <c r="AO346" s="162"/>
      <c r="AP346" s="162"/>
      <c r="AQ346" s="162"/>
      <c r="AR346" s="263" t="str">
        <f>+IF(AW346="","",MAX(AR$1:AR345)+1)</f>
        <v/>
      </c>
      <c r="AS346" s="263" t="str">
        <f>IF(Limit_Deviation_Detail!B368="","",Limit_Deviation_Detail!B368)</f>
        <v/>
      </c>
      <c r="AT346" s="263" t="str">
        <f>IF(Limit_Deviation_Detail!C368="","",Limit_Deviation_Detail!C368)</f>
        <v/>
      </c>
      <c r="AU346" s="252" t="str">
        <f>IF(Limit_Deviation_Detail!F368="","",Limit_Deviation_Detail!F368)</f>
        <v/>
      </c>
      <c r="AV346" s="263" t="str">
        <f t="shared" si="122"/>
        <v/>
      </c>
      <c r="AW346" s="264" t="str">
        <f>IF(COUNTIF(AV$2:AV346,AV346)=1,AV346,"")</f>
        <v/>
      </c>
      <c r="AX346" s="263" t="str">
        <f t="shared" si="115"/>
        <v/>
      </c>
      <c r="AY346" s="263" t="str">
        <f t="shared" si="116"/>
        <v/>
      </c>
      <c r="AZ346" s="263" t="str">
        <f t="shared" si="117"/>
        <v/>
      </c>
      <c r="BA346" s="254" t="str">
        <f t="shared" si="123"/>
        <v/>
      </c>
      <c r="BB346" s="162"/>
      <c r="BC346" s="259" t="str">
        <f>+IF(BI346="","",MAX(BC$1:BC345)+1)</f>
        <v/>
      </c>
      <c r="BD346" s="241" t="str">
        <f>IF(CMS_Identification!B368="","",CMS_Identification!B368)</f>
        <v/>
      </c>
      <c r="BE346" s="241" t="str">
        <f>IF(CMS_Identification!C368="","",CMS_Identification!C368)</f>
        <v/>
      </c>
      <c r="BF346" s="241" t="str">
        <f>IF(CMS_Identification!E368="","",CMS_Identification!E368)</f>
        <v/>
      </c>
      <c r="BG346" s="241" t="str">
        <f>IF(Affected_Source!AL368="","",Affected_Source!AL368)</f>
        <v/>
      </c>
      <c r="BH346" s="241" t="str">
        <f t="shared" si="124"/>
        <v/>
      </c>
      <c r="BI346" s="244" t="str">
        <f>IF(COUNTIF(BH$2:BH346,BH346)=1,BH346,"")</f>
        <v/>
      </c>
      <c r="BJ346" s="241" t="str">
        <f t="shared" si="125"/>
        <v xml:space="preserve">  </v>
      </c>
      <c r="BK346" s="241" t="str">
        <f t="shared" si="126"/>
        <v/>
      </c>
      <c r="BL346" s="241" t="str">
        <f t="shared" si="127"/>
        <v/>
      </c>
      <c r="BM346" s="241" t="str">
        <f t="shared" si="128"/>
        <v/>
      </c>
    </row>
    <row r="347" spans="1:65" ht="16.5" x14ac:dyDescent="0.45">
      <c r="A347" s="255" t="str">
        <f>+IF(D347="","",MAX(A$1:A346)+1)</f>
        <v/>
      </c>
      <c r="B347" s="242" t="str">
        <f>IF(Affected_Source!C369="","",Affected_Source!C369)</f>
        <v/>
      </c>
      <c r="C347" s="245" t="str">
        <f t="shared" si="108"/>
        <v/>
      </c>
      <c r="D347" s="245" t="str">
        <f>IF(COUNTIF(B$2:B347,B347)=1,B347,"")</f>
        <v/>
      </c>
      <c r="E347" s="162" t="str">
        <f>IF(Affected_Source!D369="","",Affected_Source!D369)</f>
        <v/>
      </c>
      <c r="F347" s="162"/>
      <c r="G347" s="162"/>
      <c r="H347" s="162"/>
      <c r="I347" s="162"/>
      <c r="J347" s="162"/>
      <c r="K347" s="162"/>
      <c r="L347" s="162"/>
      <c r="M347" s="162"/>
      <c r="N347" s="162"/>
      <c r="O347" s="162"/>
      <c r="P347" s="162"/>
      <c r="Q347" s="162"/>
      <c r="R347" s="269"/>
      <c r="S347" s="162"/>
      <c r="T347" s="255" t="str">
        <f>+IF(Y347="","",MAX(T$1:T346)+1)</f>
        <v/>
      </c>
      <c r="U347" s="241" t="str">
        <f>IF(Affected_Source!B369="","",Affected_Source!B369)</f>
        <v/>
      </c>
      <c r="V347" s="241" t="str">
        <f>IF(Affected_Source!D369="","",Affected_Source!D369)</f>
        <v/>
      </c>
      <c r="W347" s="241" t="str">
        <f>IF(Affected_Source!E369="","",Affected_Source!E369)</f>
        <v/>
      </c>
      <c r="X347" s="241" t="str">
        <f t="shared" si="109"/>
        <v/>
      </c>
      <c r="Y347" s="244" t="str">
        <f>IF(COUNTIF(X$2:X347,X347)=1,X347,"")</f>
        <v/>
      </c>
      <c r="Z347" s="241" t="str">
        <f t="shared" si="118"/>
        <v xml:space="preserve"> </v>
      </c>
      <c r="AA347" s="255" t="str">
        <f t="shared" si="110"/>
        <v/>
      </c>
      <c r="AB347" s="255" t="str">
        <f t="shared" si="111"/>
        <v/>
      </c>
      <c r="AC347" s="241" t="str">
        <f t="shared" si="119"/>
        <v/>
      </c>
      <c r="AD347" s="248"/>
      <c r="AE347" s="257" t="str">
        <f>+IF(AJ347="","",MAX(AE$1:AE346)+1)</f>
        <v/>
      </c>
      <c r="AF347" s="257" t="str">
        <f>IF(CMS_Inoperative_OoC!B369="","",CMS_Inoperative_OoC!B369)</f>
        <v/>
      </c>
      <c r="AG347" s="257" t="str">
        <f>IF(CMS_Inoperative_OoC!C369="","",CMS_Inoperative_OoC!C369)</f>
        <v/>
      </c>
      <c r="AH347" s="257" t="str">
        <f>IF(CMS_Inoperative_OoC!D369="","",CMS_Inoperative_OoC!D369)</f>
        <v/>
      </c>
      <c r="AI347" s="257" t="str">
        <f t="shared" si="120"/>
        <v/>
      </c>
      <c r="AJ347" s="258" t="str">
        <f>IF(COUNTIF(AI$2:AI347,AI347)=1,AI347,"")</f>
        <v/>
      </c>
      <c r="AK347" s="257" t="str">
        <f t="shared" si="112"/>
        <v/>
      </c>
      <c r="AL347" s="257" t="str">
        <f t="shared" si="113"/>
        <v/>
      </c>
      <c r="AM347" s="257" t="str">
        <f t="shared" si="114"/>
        <v/>
      </c>
      <c r="AN347" s="251" t="str">
        <f t="shared" si="121"/>
        <v/>
      </c>
      <c r="AO347" s="162"/>
      <c r="AP347" s="162"/>
      <c r="AQ347" s="162"/>
      <c r="AR347" s="257" t="str">
        <f>+IF(AW347="","",MAX(AR$1:AR346)+1)</f>
        <v/>
      </c>
      <c r="AS347" s="257" t="str">
        <f>IF(Limit_Deviation_Detail!B369="","",Limit_Deviation_Detail!B369)</f>
        <v/>
      </c>
      <c r="AT347" s="257" t="str">
        <f>IF(Limit_Deviation_Detail!C369="","",Limit_Deviation_Detail!C369)</f>
        <v/>
      </c>
      <c r="AU347" s="252" t="str">
        <f>IF(Limit_Deviation_Detail!F369="","",Limit_Deviation_Detail!F369)</f>
        <v/>
      </c>
      <c r="AV347" s="257" t="str">
        <f t="shared" si="122"/>
        <v/>
      </c>
      <c r="AW347" s="258" t="str">
        <f>IF(COUNTIF(AV$2:AV347,AV347)=1,AV347,"")</f>
        <v/>
      </c>
      <c r="AX347" s="257" t="str">
        <f t="shared" si="115"/>
        <v/>
      </c>
      <c r="AY347" s="257" t="str">
        <f t="shared" si="116"/>
        <v/>
      </c>
      <c r="AZ347" s="257" t="str">
        <f t="shared" si="117"/>
        <v/>
      </c>
      <c r="BA347" s="254" t="str">
        <f t="shared" si="123"/>
        <v/>
      </c>
      <c r="BB347" s="162"/>
      <c r="BC347" s="255" t="str">
        <f>+IF(BI347="","",MAX(BC$1:BC346)+1)</f>
        <v/>
      </c>
      <c r="BD347" s="241" t="str">
        <f>IF(CMS_Identification!B369="","",CMS_Identification!B369)</f>
        <v/>
      </c>
      <c r="BE347" s="241" t="str">
        <f>IF(CMS_Identification!C369="","",CMS_Identification!C369)</f>
        <v/>
      </c>
      <c r="BF347" s="241" t="str">
        <f>IF(CMS_Identification!E369="","",CMS_Identification!E369)</f>
        <v/>
      </c>
      <c r="BG347" s="241" t="str">
        <f>IF(Affected_Source!AL369="","",Affected_Source!AL369)</f>
        <v/>
      </c>
      <c r="BH347" s="241" t="str">
        <f t="shared" si="124"/>
        <v/>
      </c>
      <c r="BI347" s="244" t="str">
        <f>IF(COUNTIF(BH$2:BH347,BH347)=1,BH347,"")</f>
        <v/>
      </c>
      <c r="BJ347" s="241" t="str">
        <f t="shared" si="125"/>
        <v xml:space="preserve">  </v>
      </c>
      <c r="BK347" s="241" t="str">
        <f t="shared" si="126"/>
        <v/>
      </c>
      <c r="BL347" s="241" t="str">
        <f t="shared" si="127"/>
        <v/>
      </c>
      <c r="BM347" s="241" t="str">
        <f t="shared" si="128"/>
        <v/>
      </c>
    </row>
    <row r="348" spans="1:65" ht="16.5" x14ac:dyDescent="0.45">
      <c r="A348" s="259" t="str">
        <f>+IF(D348="","",MAX(A$1:A347)+1)</f>
        <v/>
      </c>
      <c r="B348" s="242" t="str">
        <f>IF(Affected_Source!C370="","",Affected_Source!C370)</f>
        <v/>
      </c>
      <c r="C348" s="260" t="str">
        <f t="shared" si="108"/>
        <v/>
      </c>
      <c r="D348" s="260" t="str">
        <f>IF(COUNTIF(B$2:B348,B348)=1,B348,"")</f>
        <v/>
      </c>
      <c r="E348" s="162" t="str">
        <f>IF(Affected_Source!D370="","",Affected_Source!D370)</f>
        <v/>
      </c>
      <c r="F348" s="162"/>
      <c r="G348" s="162"/>
      <c r="H348" s="162"/>
      <c r="I348" s="162"/>
      <c r="J348" s="162"/>
      <c r="K348" s="162"/>
      <c r="L348" s="162"/>
      <c r="M348" s="162"/>
      <c r="N348" s="162"/>
      <c r="O348" s="162"/>
      <c r="P348" s="162"/>
      <c r="Q348" s="162"/>
      <c r="R348" s="269"/>
      <c r="S348" s="162"/>
      <c r="T348" s="259" t="str">
        <f>+IF(Y348="","",MAX(T$1:T347)+1)</f>
        <v/>
      </c>
      <c r="U348" s="241" t="str">
        <f>IF(Affected_Source!B370="","",Affected_Source!B370)</f>
        <v/>
      </c>
      <c r="V348" s="241" t="str">
        <f>IF(Affected_Source!D370="","",Affected_Source!D370)</f>
        <v/>
      </c>
      <c r="W348" s="241" t="str">
        <f>IF(Affected_Source!E370="","",Affected_Source!E370)</f>
        <v/>
      </c>
      <c r="X348" s="241" t="str">
        <f t="shared" si="109"/>
        <v/>
      </c>
      <c r="Y348" s="244" t="str">
        <f>IF(COUNTIF(X$2:X348,X348)=1,X348,"")</f>
        <v/>
      </c>
      <c r="Z348" s="241" t="str">
        <f t="shared" si="118"/>
        <v xml:space="preserve"> </v>
      </c>
      <c r="AA348" s="259" t="str">
        <f t="shared" si="110"/>
        <v/>
      </c>
      <c r="AB348" s="259" t="str">
        <f t="shared" si="111"/>
        <v/>
      </c>
      <c r="AC348" s="241" t="str">
        <f t="shared" si="119"/>
        <v/>
      </c>
      <c r="AD348" s="248"/>
      <c r="AE348" s="261" t="str">
        <f>+IF(AJ348="","",MAX(AE$1:AE347)+1)</f>
        <v/>
      </c>
      <c r="AF348" s="261" t="str">
        <f>IF(CMS_Inoperative_OoC!B370="","",CMS_Inoperative_OoC!B370)</f>
        <v/>
      </c>
      <c r="AG348" s="261" t="str">
        <f>IF(CMS_Inoperative_OoC!C370="","",CMS_Inoperative_OoC!C370)</f>
        <v/>
      </c>
      <c r="AH348" s="261" t="str">
        <f>IF(CMS_Inoperative_OoC!D370="","",CMS_Inoperative_OoC!D370)</f>
        <v/>
      </c>
      <c r="AI348" s="261" t="str">
        <f t="shared" si="120"/>
        <v/>
      </c>
      <c r="AJ348" s="262" t="str">
        <f>IF(COUNTIF(AI$2:AI348,AI348)=1,AI348,"")</f>
        <v/>
      </c>
      <c r="AK348" s="261" t="str">
        <f t="shared" si="112"/>
        <v/>
      </c>
      <c r="AL348" s="261" t="str">
        <f t="shared" si="113"/>
        <v/>
      </c>
      <c r="AM348" s="261" t="str">
        <f t="shared" si="114"/>
        <v/>
      </c>
      <c r="AN348" s="251" t="str">
        <f t="shared" si="121"/>
        <v/>
      </c>
      <c r="AO348" s="162"/>
      <c r="AP348" s="162"/>
      <c r="AQ348" s="162"/>
      <c r="AR348" s="263" t="str">
        <f>+IF(AW348="","",MAX(AR$1:AR347)+1)</f>
        <v/>
      </c>
      <c r="AS348" s="263" t="str">
        <f>IF(Limit_Deviation_Detail!B370="","",Limit_Deviation_Detail!B370)</f>
        <v/>
      </c>
      <c r="AT348" s="263" t="str">
        <f>IF(Limit_Deviation_Detail!C370="","",Limit_Deviation_Detail!C370)</f>
        <v/>
      </c>
      <c r="AU348" s="252" t="str">
        <f>IF(Limit_Deviation_Detail!F370="","",Limit_Deviation_Detail!F370)</f>
        <v/>
      </c>
      <c r="AV348" s="263" t="str">
        <f t="shared" si="122"/>
        <v/>
      </c>
      <c r="AW348" s="264" t="str">
        <f>IF(COUNTIF(AV$2:AV348,AV348)=1,AV348,"")</f>
        <v/>
      </c>
      <c r="AX348" s="263" t="str">
        <f t="shared" si="115"/>
        <v/>
      </c>
      <c r="AY348" s="263" t="str">
        <f t="shared" si="116"/>
        <v/>
      </c>
      <c r="AZ348" s="263" t="str">
        <f t="shared" si="117"/>
        <v/>
      </c>
      <c r="BA348" s="254" t="str">
        <f t="shared" si="123"/>
        <v/>
      </c>
      <c r="BB348" s="162"/>
      <c r="BC348" s="259" t="str">
        <f>+IF(BI348="","",MAX(BC$1:BC347)+1)</f>
        <v/>
      </c>
      <c r="BD348" s="241" t="str">
        <f>IF(CMS_Identification!B370="","",CMS_Identification!B370)</f>
        <v/>
      </c>
      <c r="BE348" s="241" t="str">
        <f>IF(CMS_Identification!C370="","",CMS_Identification!C370)</f>
        <v/>
      </c>
      <c r="BF348" s="241" t="str">
        <f>IF(CMS_Identification!E370="","",CMS_Identification!E370)</f>
        <v/>
      </c>
      <c r="BG348" s="241" t="str">
        <f>IF(Affected_Source!AL370="","",Affected_Source!AL370)</f>
        <v/>
      </c>
      <c r="BH348" s="241" t="str">
        <f t="shared" si="124"/>
        <v/>
      </c>
      <c r="BI348" s="244" t="str">
        <f>IF(COUNTIF(BH$2:BH348,BH348)=1,BH348,"")</f>
        <v/>
      </c>
      <c r="BJ348" s="241" t="str">
        <f t="shared" si="125"/>
        <v xml:space="preserve">  </v>
      </c>
      <c r="BK348" s="241" t="str">
        <f t="shared" si="126"/>
        <v/>
      </c>
      <c r="BL348" s="241" t="str">
        <f t="shared" si="127"/>
        <v/>
      </c>
      <c r="BM348" s="241" t="str">
        <f t="shared" si="128"/>
        <v/>
      </c>
    </row>
    <row r="349" spans="1:65" ht="16.5" x14ac:dyDescent="0.45">
      <c r="A349" s="255" t="str">
        <f>+IF(D349="","",MAX(A$1:A348)+1)</f>
        <v/>
      </c>
      <c r="B349" s="242" t="str">
        <f>IF(Affected_Source!C371="","",Affected_Source!C371)</f>
        <v/>
      </c>
      <c r="C349" s="245" t="str">
        <f t="shared" si="108"/>
        <v/>
      </c>
      <c r="D349" s="245" t="str">
        <f>IF(COUNTIF(B$2:B349,B349)=1,B349,"")</f>
        <v/>
      </c>
      <c r="E349" s="162" t="str">
        <f>IF(Affected_Source!D371="","",Affected_Source!D371)</f>
        <v/>
      </c>
      <c r="F349" s="162"/>
      <c r="G349" s="162"/>
      <c r="H349" s="162"/>
      <c r="I349" s="162"/>
      <c r="J349" s="162"/>
      <c r="K349" s="162"/>
      <c r="L349" s="162"/>
      <c r="M349" s="162"/>
      <c r="N349" s="162"/>
      <c r="O349" s="162"/>
      <c r="P349" s="162"/>
      <c r="Q349" s="162"/>
      <c r="R349" s="269"/>
      <c r="S349" s="162"/>
      <c r="T349" s="255" t="str">
        <f>+IF(Y349="","",MAX(T$1:T348)+1)</f>
        <v/>
      </c>
      <c r="U349" s="241" t="str">
        <f>IF(Affected_Source!B371="","",Affected_Source!B371)</f>
        <v/>
      </c>
      <c r="V349" s="241" t="str">
        <f>IF(Affected_Source!D371="","",Affected_Source!D371)</f>
        <v/>
      </c>
      <c r="W349" s="241" t="str">
        <f>IF(Affected_Source!E371="","",Affected_Source!E371)</f>
        <v/>
      </c>
      <c r="X349" s="241" t="str">
        <f t="shared" si="109"/>
        <v/>
      </c>
      <c r="Y349" s="244" t="str">
        <f>IF(COUNTIF(X$2:X349,X349)=1,X349,"")</f>
        <v/>
      </c>
      <c r="Z349" s="241" t="str">
        <f t="shared" si="118"/>
        <v xml:space="preserve"> </v>
      </c>
      <c r="AA349" s="255" t="str">
        <f t="shared" si="110"/>
        <v/>
      </c>
      <c r="AB349" s="255" t="str">
        <f t="shared" si="111"/>
        <v/>
      </c>
      <c r="AC349" s="241" t="str">
        <f t="shared" si="119"/>
        <v/>
      </c>
      <c r="AD349" s="248"/>
      <c r="AE349" s="257" t="str">
        <f>+IF(AJ349="","",MAX(AE$1:AE348)+1)</f>
        <v/>
      </c>
      <c r="AF349" s="257" t="str">
        <f>IF(CMS_Inoperative_OoC!B371="","",CMS_Inoperative_OoC!B371)</f>
        <v/>
      </c>
      <c r="AG349" s="257" t="str">
        <f>IF(CMS_Inoperative_OoC!C371="","",CMS_Inoperative_OoC!C371)</f>
        <v/>
      </c>
      <c r="AH349" s="257" t="str">
        <f>IF(CMS_Inoperative_OoC!D371="","",CMS_Inoperative_OoC!D371)</f>
        <v/>
      </c>
      <c r="AI349" s="257" t="str">
        <f t="shared" si="120"/>
        <v/>
      </c>
      <c r="AJ349" s="258" t="str">
        <f>IF(COUNTIF(AI$2:AI349,AI349)=1,AI349,"")</f>
        <v/>
      </c>
      <c r="AK349" s="257" t="str">
        <f t="shared" si="112"/>
        <v/>
      </c>
      <c r="AL349" s="257" t="str">
        <f t="shared" si="113"/>
        <v/>
      </c>
      <c r="AM349" s="257" t="str">
        <f t="shared" si="114"/>
        <v/>
      </c>
      <c r="AN349" s="251" t="str">
        <f t="shared" si="121"/>
        <v/>
      </c>
      <c r="AO349" s="162"/>
      <c r="AP349" s="162"/>
      <c r="AQ349" s="162"/>
      <c r="AR349" s="257" t="str">
        <f>+IF(AW349="","",MAX(AR$1:AR348)+1)</f>
        <v/>
      </c>
      <c r="AS349" s="257" t="str">
        <f>IF(Limit_Deviation_Detail!B371="","",Limit_Deviation_Detail!B371)</f>
        <v/>
      </c>
      <c r="AT349" s="257" t="str">
        <f>IF(Limit_Deviation_Detail!C371="","",Limit_Deviation_Detail!C371)</f>
        <v/>
      </c>
      <c r="AU349" s="252" t="str">
        <f>IF(Limit_Deviation_Detail!F371="","",Limit_Deviation_Detail!F371)</f>
        <v/>
      </c>
      <c r="AV349" s="257" t="str">
        <f t="shared" si="122"/>
        <v/>
      </c>
      <c r="AW349" s="258" t="str">
        <f>IF(COUNTIF(AV$2:AV349,AV349)=1,AV349,"")</f>
        <v/>
      </c>
      <c r="AX349" s="257" t="str">
        <f t="shared" si="115"/>
        <v/>
      </c>
      <c r="AY349" s="257" t="str">
        <f t="shared" si="116"/>
        <v/>
      </c>
      <c r="AZ349" s="257" t="str">
        <f t="shared" si="117"/>
        <v/>
      </c>
      <c r="BA349" s="254" t="str">
        <f t="shared" si="123"/>
        <v/>
      </c>
      <c r="BB349" s="162"/>
      <c r="BC349" s="255" t="str">
        <f>+IF(BI349="","",MAX(BC$1:BC348)+1)</f>
        <v/>
      </c>
      <c r="BD349" s="241" t="str">
        <f>IF(CMS_Identification!B371="","",CMS_Identification!B371)</f>
        <v/>
      </c>
      <c r="BE349" s="241" t="str">
        <f>IF(CMS_Identification!C371="","",CMS_Identification!C371)</f>
        <v/>
      </c>
      <c r="BF349" s="241" t="str">
        <f>IF(CMS_Identification!E371="","",CMS_Identification!E371)</f>
        <v/>
      </c>
      <c r="BG349" s="241" t="str">
        <f>IF(Affected_Source!AL371="","",Affected_Source!AL371)</f>
        <v/>
      </c>
      <c r="BH349" s="241" t="str">
        <f t="shared" si="124"/>
        <v/>
      </c>
      <c r="BI349" s="244" t="str">
        <f>IF(COUNTIF(BH$2:BH349,BH349)=1,BH349,"")</f>
        <v/>
      </c>
      <c r="BJ349" s="241" t="str">
        <f t="shared" si="125"/>
        <v xml:space="preserve">  </v>
      </c>
      <c r="BK349" s="241" t="str">
        <f t="shared" si="126"/>
        <v/>
      </c>
      <c r="BL349" s="241" t="str">
        <f t="shared" si="127"/>
        <v/>
      </c>
      <c r="BM349" s="241" t="str">
        <f t="shared" si="128"/>
        <v/>
      </c>
    </row>
    <row r="350" spans="1:65" ht="16.5" x14ac:dyDescent="0.45">
      <c r="A350" s="259" t="str">
        <f>+IF(D350="","",MAX(A$1:A349)+1)</f>
        <v/>
      </c>
      <c r="B350" s="242" t="str">
        <f>IF(Affected_Source!C372="","",Affected_Source!C372)</f>
        <v/>
      </c>
      <c r="C350" s="260" t="str">
        <f t="shared" si="108"/>
        <v/>
      </c>
      <c r="D350" s="260" t="str">
        <f>IF(COUNTIF(B$2:B350,B350)=1,B350,"")</f>
        <v/>
      </c>
      <c r="E350" s="162" t="str">
        <f>IF(Affected_Source!D372="","",Affected_Source!D372)</f>
        <v/>
      </c>
      <c r="F350" s="162"/>
      <c r="G350" s="162"/>
      <c r="H350" s="162"/>
      <c r="I350" s="162"/>
      <c r="J350" s="162"/>
      <c r="K350" s="162"/>
      <c r="L350" s="162"/>
      <c r="M350" s="162"/>
      <c r="N350" s="162"/>
      <c r="O350" s="162"/>
      <c r="P350" s="162"/>
      <c r="Q350" s="162"/>
      <c r="R350" s="269"/>
      <c r="S350" s="162"/>
      <c r="T350" s="259" t="str">
        <f>+IF(Y350="","",MAX(T$1:T349)+1)</f>
        <v/>
      </c>
      <c r="U350" s="241" t="str">
        <f>IF(Affected_Source!B372="","",Affected_Source!B372)</f>
        <v/>
      </c>
      <c r="V350" s="241" t="str">
        <f>IF(Affected_Source!D372="","",Affected_Source!D372)</f>
        <v/>
      </c>
      <c r="W350" s="241" t="str">
        <f>IF(Affected_Source!E372="","",Affected_Source!E372)</f>
        <v/>
      </c>
      <c r="X350" s="241" t="str">
        <f t="shared" si="109"/>
        <v/>
      </c>
      <c r="Y350" s="244" t="str">
        <f>IF(COUNTIF(X$2:X350,X350)=1,X350,"")</f>
        <v/>
      </c>
      <c r="Z350" s="241" t="str">
        <f t="shared" si="118"/>
        <v xml:space="preserve"> </v>
      </c>
      <c r="AA350" s="259" t="str">
        <f t="shared" si="110"/>
        <v/>
      </c>
      <c r="AB350" s="259" t="str">
        <f t="shared" si="111"/>
        <v/>
      </c>
      <c r="AC350" s="241" t="str">
        <f t="shared" si="119"/>
        <v/>
      </c>
      <c r="AD350" s="248"/>
      <c r="AE350" s="261" t="str">
        <f>+IF(AJ350="","",MAX(AE$1:AE349)+1)</f>
        <v/>
      </c>
      <c r="AF350" s="261" t="str">
        <f>IF(CMS_Inoperative_OoC!B372="","",CMS_Inoperative_OoC!B372)</f>
        <v/>
      </c>
      <c r="AG350" s="261" t="str">
        <f>IF(CMS_Inoperative_OoC!C372="","",CMS_Inoperative_OoC!C372)</f>
        <v/>
      </c>
      <c r="AH350" s="261" t="str">
        <f>IF(CMS_Inoperative_OoC!D372="","",CMS_Inoperative_OoC!D372)</f>
        <v/>
      </c>
      <c r="AI350" s="261" t="str">
        <f t="shared" si="120"/>
        <v/>
      </c>
      <c r="AJ350" s="262" t="str">
        <f>IF(COUNTIF(AI$2:AI350,AI350)=1,AI350,"")</f>
        <v/>
      </c>
      <c r="AK350" s="261" t="str">
        <f t="shared" si="112"/>
        <v/>
      </c>
      <c r="AL350" s="261" t="str">
        <f t="shared" si="113"/>
        <v/>
      </c>
      <c r="AM350" s="261" t="str">
        <f t="shared" si="114"/>
        <v/>
      </c>
      <c r="AN350" s="251" t="str">
        <f t="shared" si="121"/>
        <v/>
      </c>
      <c r="AO350" s="162"/>
      <c r="AP350" s="162"/>
      <c r="AQ350" s="162"/>
      <c r="AR350" s="263" t="str">
        <f>+IF(AW350="","",MAX(AR$1:AR349)+1)</f>
        <v/>
      </c>
      <c r="AS350" s="263" t="str">
        <f>IF(Limit_Deviation_Detail!B372="","",Limit_Deviation_Detail!B372)</f>
        <v/>
      </c>
      <c r="AT350" s="263" t="str">
        <f>IF(Limit_Deviation_Detail!C372="","",Limit_Deviation_Detail!C372)</f>
        <v/>
      </c>
      <c r="AU350" s="252" t="str">
        <f>IF(Limit_Deviation_Detail!F372="","",Limit_Deviation_Detail!F372)</f>
        <v/>
      </c>
      <c r="AV350" s="263" t="str">
        <f t="shared" si="122"/>
        <v/>
      </c>
      <c r="AW350" s="264" t="str">
        <f>IF(COUNTIF(AV$2:AV350,AV350)=1,AV350,"")</f>
        <v/>
      </c>
      <c r="AX350" s="263" t="str">
        <f t="shared" si="115"/>
        <v/>
      </c>
      <c r="AY350" s="263" t="str">
        <f t="shared" si="116"/>
        <v/>
      </c>
      <c r="AZ350" s="263" t="str">
        <f t="shared" si="117"/>
        <v/>
      </c>
      <c r="BA350" s="254" t="str">
        <f t="shared" si="123"/>
        <v/>
      </c>
      <c r="BB350" s="162"/>
      <c r="BC350" s="259" t="str">
        <f>+IF(BI350="","",MAX(BC$1:BC349)+1)</f>
        <v/>
      </c>
      <c r="BD350" s="241" t="str">
        <f>IF(CMS_Identification!B372="","",CMS_Identification!B372)</f>
        <v/>
      </c>
      <c r="BE350" s="241" t="str">
        <f>IF(CMS_Identification!C372="","",CMS_Identification!C372)</f>
        <v/>
      </c>
      <c r="BF350" s="241" t="str">
        <f>IF(CMS_Identification!E372="","",CMS_Identification!E372)</f>
        <v/>
      </c>
      <c r="BG350" s="241" t="str">
        <f>IF(Affected_Source!AL372="","",Affected_Source!AL372)</f>
        <v/>
      </c>
      <c r="BH350" s="241" t="str">
        <f t="shared" si="124"/>
        <v/>
      </c>
      <c r="BI350" s="244" t="str">
        <f>IF(COUNTIF(BH$2:BH350,BH350)=1,BH350,"")</f>
        <v/>
      </c>
      <c r="BJ350" s="241" t="str">
        <f t="shared" si="125"/>
        <v xml:space="preserve">  </v>
      </c>
      <c r="BK350" s="241" t="str">
        <f t="shared" si="126"/>
        <v/>
      </c>
      <c r="BL350" s="241" t="str">
        <f t="shared" si="127"/>
        <v/>
      </c>
      <c r="BM350" s="241" t="str">
        <f t="shared" si="128"/>
        <v/>
      </c>
    </row>
    <row r="351" spans="1:65" ht="16.5" x14ac:dyDescent="0.45">
      <c r="A351" s="255" t="str">
        <f>+IF(D351="","",MAX(A$1:A350)+1)</f>
        <v/>
      </c>
      <c r="B351" s="242" t="str">
        <f>IF(Affected_Source!C373="","",Affected_Source!C373)</f>
        <v/>
      </c>
      <c r="C351" s="245" t="str">
        <f t="shared" si="108"/>
        <v/>
      </c>
      <c r="D351" s="245" t="str">
        <f>IF(COUNTIF(B$2:B351,B351)=1,B351,"")</f>
        <v/>
      </c>
      <c r="E351" s="162" t="str">
        <f>IF(Affected_Source!D373="","",Affected_Source!D373)</f>
        <v/>
      </c>
      <c r="F351" s="162"/>
      <c r="G351" s="162"/>
      <c r="H351" s="162"/>
      <c r="I351" s="162"/>
      <c r="J351" s="162"/>
      <c r="K351" s="162"/>
      <c r="L351" s="162"/>
      <c r="M351" s="162"/>
      <c r="N351" s="162"/>
      <c r="O351" s="162"/>
      <c r="P351" s="162"/>
      <c r="Q351" s="162"/>
      <c r="R351" s="269"/>
      <c r="S351" s="162"/>
      <c r="T351" s="255" t="str">
        <f>+IF(Y351="","",MAX(T$1:T350)+1)</f>
        <v/>
      </c>
      <c r="U351" s="241" t="str">
        <f>IF(Affected_Source!B373="","",Affected_Source!B373)</f>
        <v/>
      </c>
      <c r="V351" s="241" t="str">
        <f>IF(Affected_Source!D373="","",Affected_Source!D373)</f>
        <v/>
      </c>
      <c r="W351" s="241" t="str">
        <f>IF(Affected_Source!E373="","",Affected_Source!E373)</f>
        <v/>
      </c>
      <c r="X351" s="241" t="str">
        <f t="shared" si="109"/>
        <v/>
      </c>
      <c r="Y351" s="244" t="str">
        <f>IF(COUNTIF(X$2:X351,X351)=1,X351,"")</f>
        <v/>
      </c>
      <c r="Z351" s="241" t="str">
        <f t="shared" si="118"/>
        <v xml:space="preserve"> </v>
      </c>
      <c r="AA351" s="255" t="str">
        <f t="shared" si="110"/>
        <v/>
      </c>
      <c r="AB351" s="255" t="str">
        <f t="shared" si="111"/>
        <v/>
      </c>
      <c r="AC351" s="241" t="str">
        <f t="shared" si="119"/>
        <v/>
      </c>
      <c r="AD351" s="248"/>
      <c r="AE351" s="257" t="str">
        <f>+IF(AJ351="","",MAX(AE$1:AE350)+1)</f>
        <v/>
      </c>
      <c r="AF351" s="257" t="str">
        <f>IF(CMS_Inoperative_OoC!B373="","",CMS_Inoperative_OoC!B373)</f>
        <v/>
      </c>
      <c r="AG351" s="257" t="str">
        <f>IF(CMS_Inoperative_OoC!C373="","",CMS_Inoperative_OoC!C373)</f>
        <v/>
      </c>
      <c r="AH351" s="257" t="str">
        <f>IF(CMS_Inoperative_OoC!D373="","",CMS_Inoperative_OoC!D373)</f>
        <v/>
      </c>
      <c r="AI351" s="257" t="str">
        <f t="shared" si="120"/>
        <v/>
      </c>
      <c r="AJ351" s="258" t="str">
        <f>IF(COUNTIF(AI$2:AI351,AI351)=1,AI351,"")</f>
        <v/>
      </c>
      <c r="AK351" s="257" t="str">
        <f t="shared" si="112"/>
        <v/>
      </c>
      <c r="AL351" s="257" t="str">
        <f t="shared" si="113"/>
        <v/>
      </c>
      <c r="AM351" s="257" t="str">
        <f t="shared" si="114"/>
        <v/>
      </c>
      <c r="AN351" s="251" t="str">
        <f t="shared" si="121"/>
        <v/>
      </c>
      <c r="AO351" s="162"/>
      <c r="AP351" s="162"/>
      <c r="AQ351" s="162"/>
      <c r="AR351" s="257" t="str">
        <f>+IF(AW351="","",MAX(AR$1:AR350)+1)</f>
        <v/>
      </c>
      <c r="AS351" s="257" t="str">
        <f>IF(Limit_Deviation_Detail!B373="","",Limit_Deviation_Detail!B373)</f>
        <v/>
      </c>
      <c r="AT351" s="257" t="str">
        <f>IF(Limit_Deviation_Detail!C373="","",Limit_Deviation_Detail!C373)</f>
        <v/>
      </c>
      <c r="AU351" s="252" t="str">
        <f>IF(Limit_Deviation_Detail!F373="","",Limit_Deviation_Detail!F373)</f>
        <v/>
      </c>
      <c r="AV351" s="257" t="str">
        <f t="shared" si="122"/>
        <v/>
      </c>
      <c r="AW351" s="258" t="str">
        <f>IF(COUNTIF(AV$2:AV351,AV351)=1,AV351,"")</f>
        <v/>
      </c>
      <c r="AX351" s="257" t="str">
        <f t="shared" si="115"/>
        <v/>
      </c>
      <c r="AY351" s="257" t="str">
        <f t="shared" si="116"/>
        <v/>
      </c>
      <c r="AZ351" s="257" t="str">
        <f t="shared" si="117"/>
        <v/>
      </c>
      <c r="BA351" s="254" t="str">
        <f t="shared" si="123"/>
        <v/>
      </c>
      <c r="BB351" s="162"/>
      <c r="BC351" s="255" t="str">
        <f>+IF(BI351="","",MAX(BC$1:BC350)+1)</f>
        <v/>
      </c>
      <c r="BD351" s="241" t="str">
        <f>IF(CMS_Identification!B373="","",CMS_Identification!B373)</f>
        <v/>
      </c>
      <c r="BE351" s="241" t="str">
        <f>IF(CMS_Identification!C373="","",CMS_Identification!C373)</f>
        <v/>
      </c>
      <c r="BF351" s="241" t="str">
        <f>IF(CMS_Identification!E373="","",CMS_Identification!E373)</f>
        <v/>
      </c>
      <c r="BG351" s="241" t="str">
        <f>IF(Affected_Source!AL373="","",Affected_Source!AL373)</f>
        <v/>
      </c>
      <c r="BH351" s="241" t="str">
        <f t="shared" si="124"/>
        <v/>
      </c>
      <c r="BI351" s="244" t="str">
        <f>IF(COUNTIF(BH$2:BH351,BH351)=1,BH351,"")</f>
        <v/>
      </c>
      <c r="BJ351" s="241" t="str">
        <f t="shared" si="125"/>
        <v xml:space="preserve">  </v>
      </c>
      <c r="BK351" s="241" t="str">
        <f t="shared" si="126"/>
        <v/>
      </c>
      <c r="BL351" s="241" t="str">
        <f t="shared" si="127"/>
        <v/>
      </c>
      <c r="BM351" s="241" t="str">
        <f t="shared" si="128"/>
        <v/>
      </c>
    </row>
    <row r="352" spans="1:65" ht="16.5" x14ac:dyDescent="0.45">
      <c r="A352" s="259" t="str">
        <f>+IF(D352="","",MAX(A$1:A351)+1)</f>
        <v/>
      </c>
      <c r="B352" s="242" t="str">
        <f>IF(Affected_Source!C374="","",Affected_Source!C374)</f>
        <v/>
      </c>
      <c r="C352" s="260" t="str">
        <f t="shared" si="108"/>
        <v/>
      </c>
      <c r="D352" s="260" t="str">
        <f>IF(COUNTIF(B$2:B352,B352)=1,B352,"")</f>
        <v/>
      </c>
      <c r="E352" s="162" t="str">
        <f>IF(Affected_Source!D374="","",Affected_Source!D374)</f>
        <v/>
      </c>
      <c r="F352" s="162"/>
      <c r="G352" s="162"/>
      <c r="H352" s="162"/>
      <c r="I352" s="162"/>
      <c r="J352" s="162"/>
      <c r="K352" s="162"/>
      <c r="L352" s="162"/>
      <c r="M352" s="162"/>
      <c r="N352" s="162"/>
      <c r="O352" s="162"/>
      <c r="P352" s="162"/>
      <c r="Q352" s="162"/>
      <c r="R352" s="269"/>
      <c r="S352" s="162"/>
      <c r="T352" s="259" t="str">
        <f>+IF(Y352="","",MAX(T$1:T351)+1)</f>
        <v/>
      </c>
      <c r="U352" s="241" t="str">
        <f>IF(Affected_Source!B374="","",Affected_Source!B374)</f>
        <v/>
      </c>
      <c r="V352" s="241" t="str">
        <f>IF(Affected_Source!D374="","",Affected_Source!D374)</f>
        <v/>
      </c>
      <c r="W352" s="241" t="str">
        <f>IF(Affected_Source!E374="","",Affected_Source!E374)</f>
        <v/>
      </c>
      <c r="X352" s="241" t="str">
        <f t="shared" si="109"/>
        <v/>
      </c>
      <c r="Y352" s="244" t="str">
        <f>IF(COUNTIF(X$2:X352,X352)=1,X352,"")</f>
        <v/>
      </c>
      <c r="Z352" s="241" t="str">
        <f t="shared" si="118"/>
        <v xml:space="preserve"> </v>
      </c>
      <c r="AA352" s="259" t="str">
        <f t="shared" si="110"/>
        <v/>
      </c>
      <c r="AB352" s="259" t="str">
        <f t="shared" si="111"/>
        <v/>
      </c>
      <c r="AC352" s="241" t="str">
        <f t="shared" si="119"/>
        <v/>
      </c>
      <c r="AD352" s="248"/>
      <c r="AE352" s="261" t="str">
        <f>+IF(AJ352="","",MAX(AE$1:AE351)+1)</f>
        <v/>
      </c>
      <c r="AF352" s="261" t="str">
        <f>IF(CMS_Inoperative_OoC!B374="","",CMS_Inoperative_OoC!B374)</f>
        <v/>
      </c>
      <c r="AG352" s="261" t="str">
        <f>IF(CMS_Inoperative_OoC!C374="","",CMS_Inoperative_OoC!C374)</f>
        <v/>
      </c>
      <c r="AH352" s="261" t="str">
        <f>IF(CMS_Inoperative_OoC!D374="","",CMS_Inoperative_OoC!D374)</f>
        <v/>
      </c>
      <c r="AI352" s="261" t="str">
        <f t="shared" si="120"/>
        <v/>
      </c>
      <c r="AJ352" s="262" t="str">
        <f>IF(COUNTIF(AI$2:AI352,AI352)=1,AI352,"")</f>
        <v/>
      </c>
      <c r="AK352" s="261" t="str">
        <f t="shared" si="112"/>
        <v/>
      </c>
      <c r="AL352" s="261" t="str">
        <f t="shared" si="113"/>
        <v/>
      </c>
      <c r="AM352" s="261" t="str">
        <f t="shared" si="114"/>
        <v/>
      </c>
      <c r="AN352" s="251" t="str">
        <f t="shared" si="121"/>
        <v/>
      </c>
      <c r="AO352" s="162"/>
      <c r="AP352" s="162"/>
      <c r="AQ352" s="162"/>
      <c r="AR352" s="263" t="str">
        <f>+IF(AW352="","",MAX(AR$1:AR351)+1)</f>
        <v/>
      </c>
      <c r="AS352" s="263" t="str">
        <f>IF(Limit_Deviation_Detail!B374="","",Limit_Deviation_Detail!B374)</f>
        <v/>
      </c>
      <c r="AT352" s="263" t="str">
        <f>IF(Limit_Deviation_Detail!C374="","",Limit_Deviation_Detail!C374)</f>
        <v/>
      </c>
      <c r="AU352" s="252" t="str">
        <f>IF(Limit_Deviation_Detail!F374="","",Limit_Deviation_Detail!F374)</f>
        <v/>
      </c>
      <c r="AV352" s="263" t="str">
        <f t="shared" si="122"/>
        <v/>
      </c>
      <c r="AW352" s="264" t="str">
        <f>IF(COUNTIF(AV$2:AV352,AV352)=1,AV352,"")</f>
        <v/>
      </c>
      <c r="AX352" s="263" t="str">
        <f t="shared" si="115"/>
        <v/>
      </c>
      <c r="AY352" s="263" t="str">
        <f t="shared" si="116"/>
        <v/>
      </c>
      <c r="AZ352" s="263" t="str">
        <f t="shared" si="117"/>
        <v/>
      </c>
      <c r="BA352" s="254" t="str">
        <f t="shared" si="123"/>
        <v/>
      </c>
      <c r="BB352" s="162"/>
      <c r="BC352" s="259" t="str">
        <f>+IF(BI352="","",MAX(BC$1:BC351)+1)</f>
        <v/>
      </c>
      <c r="BD352" s="241" t="str">
        <f>IF(CMS_Identification!B374="","",CMS_Identification!B374)</f>
        <v/>
      </c>
      <c r="BE352" s="241" t="str">
        <f>IF(CMS_Identification!C374="","",CMS_Identification!C374)</f>
        <v/>
      </c>
      <c r="BF352" s="241" t="str">
        <f>IF(CMS_Identification!E374="","",CMS_Identification!E374)</f>
        <v/>
      </c>
      <c r="BG352" s="241" t="str">
        <f>IF(Affected_Source!AL374="","",Affected_Source!AL374)</f>
        <v/>
      </c>
      <c r="BH352" s="241" t="str">
        <f t="shared" si="124"/>
        <v/>
      </c>
      <c r="BI352" s="244" t="str">
        <f>IF(COUNTIF(BH$2:BH352,BH352)=1,BH352,"")</f>
        <v/>
      </c>
      <c r="BJ352" s="241" t="str">
        <f t="shared" si="125"/>
        <v xml:space="preserve">  </v>
      </c>
      <c r="BK352" s="241" t="str">
        <f t="shared" si="126"/>
        <v/>
      </c>
      <c r="BL352" s="241" t="str">
        <f t="shared" si="127"/>
        <v/>
      </c>
      <c r="BM352" s="241" t="str">
        <f t="shared" si="128"/>
        <v/>
      </c>
    </row>
    <row r="353" spans="1:65" ht="16.5" x14ac:dyDescent="0.45">
      <c r="A353" s="255" t="str">
        <f>+IF(D353="","",MAX(A$1:A352)+1)</f>
        <v/>
      </c>
      <c r="B353" s="242" t="str">
        <f>IF(Affected_Source!C375="","",Affected_Source!C375)</f>
        <v/>
      </c>
      <c r="C353" s="245" t="str">
        <f t="shared" si="108"/>
        <v/>
      </c>
      <c r="D353" s="245" t="str">
        <f>IF(COUNTIF(B$2:B353,B353)=1,B353,"")</f>
        <v/>
      </c>
      <c r="E353" s="162" t="str">
        <f>IF(Affected_Source!D375="","",Affected_Source!D375)</f>
        <v/>
      </c>
      <c r="F353" s="162"/>
      <c r="G353" s="162"/>
      <c r="H353" s="162"/>
      <c r="I353" s="162"/>
      <c r="J353" s="162"/>
      <c r="K353" s="162"/>
      <c r="L353" s="162"/>
      <c r="M353" s="162"/>
      <c r="N353" s="162"/>
      <c r="O353" s="162"/>
      <c r="P353" s="162"/>
      <c r="Q353" s="162"/>
      <c r="R353" s="269"/>
      <c r="S353" s="162"/>
      <c r="T353" s="255" t="str">
        <f>+IF(Y353="","",MAX(T$1:T352)+1)</f>
        <v/>
      </c>
      <c r="U353" s="241" t="str">
        <f>IF(Affected_Source!B375="","",Affected_Source!B375)</f>
        <v/>
      </c>
      <c r="V353" s="241" t="str">
        <f>IF(Affected_Source!D375="","",Affected_Source!D375)</f>
        <v/>
      </c>
      <c r="W353" s="241" t="str">
        <f>IF(Affected_Source!E375="","",Affected_Source!E375)</f>
        <v/>
      </c>
      <c r="X353" s="241" t="str">
        <f t="shared" si="109"/>
        <v/>
      </c>
      <c r="Y353" s="244" t="str">
        <f>IF(COUNTIF(X$2:X353,X353)=1,X353,"")</f>
        <v/>
      </c>
      <c r="Z353" s="241" t="str">
        <f t="shared" si="118"/>
        <v xml:space="preserve"> </v>
      </c>
      <c r="AA353" s="255" t="str">
        <f t="shared" si="110"/>
        <v/>
      </c>
      <c r="AB353" s="255" t="str">
        <f t="shared" si="111"/>
        <v/>
      </c>
      <c r="AC353" s="241" t="str">
        <f t="shared" si="119"/>
        <v/>
      </c>
      <c r="AD353" s="248"/>
      <c r="AE353" s="257" t="str">
        <f>+IF(AJ353="","",MAX(AE$1:AE352)+1)</f>
        <v/>
      </c>
      <c r="AF353" s="257" t="str">
        <f>IF(CMS_Inoperative_OoC!B375="","",CMS_Inoperative_OoC!B375)</f>
        <v/>
      </c>
      <c r="AG353" s="257" t="str">
        <f>IF(CMS_Inoperative_OoC!C375="","",CMS_Inoperative_OoC!C375)</f>
        <v/>
      </c>
      <c r="AH353" s="257" t="str">
        <f>IF(CMS_Inoperative_OoC!D375="","",CMS_Inoperative_OoC!D375)</f>
        <v/>
      </c>
      <c r="AI353" s="257" t="str">
        <f t="shared" si="120"/>
        <v/>
      </c>
      <c r="AJ353" s="258" t="str">
        <f>IF(COUNTIF(AI$2:AI353,AI353)=1,AI353,"")</f>
        <v/>
      </c>
      <c r="AK353" s="257" t="str">
        <f t="shared" si="112"/>
        <v/>
      </c>
      <c r="AL353" s="257" t="str">
        <f t="shared" si="113"/>
        <v/>
      </c>
      <c r="AM353" s="257" t="str">
        <f t="shared" si="114"/>
        <v/>
      </c>
      <c r="AN353" s="251" t="str">
        <f t="shared" si="121"/>
        <v/>
      </c>
      <c r="AO353" s="162"/>
      <c r="AP353" s="162"/>
      <c r="AQ353" s="162"/>
      <c r="AR353" s="257" t="str">
        <f>+IF(AW353="","",MAX(AR$1:AR352)+1)</f>
        <v/>
      </c>
      <c r="AS353" s="257" t="str">
        <f>IF(Limit_Deviation_Detail!B375="","",Limit_Deviation_Detail!B375)</f>
        <v/>
      </c>
      <c r="AT353" s="257" t="str">
        <f>IF(Limit_Deviation_Detail!C375="","",Limit_Deviation_Detail!C375)</f>
        <v/>
      </c>
      <c r="AU353" s="252" t="str">
        <f>IF(Limit_Deviation_Detail!F375="","",Limit_Deviation_Detail!F375)</f>
        <v/>
      </c>
      <c r="AV353" s="257" t="str">
        <f t="shared" si="122"/>
        <v/>
      </c>
      <c r="AW353" s="258" t="str">
        <f>IF(COUNTIF(AV$2:AV353,AV353)=1,AV353,"")</f>
        <v/>
      </c>
      <c r="AX353" s="257" t="str">
        <f t="shared" si="115"/>
        <v/>
      </c>
      <c r="AY353" s="257" t="str">
        <f t="shared" si="116"/>
        <v/>
      </c>
      <c r="AZ353" s="257" t="str">
        <f t="shared" si="117"/>
        <v/>
      </c>
      <c r="BA353" s="254" t="str">
        <f t="shared" si="123"/>
        <v/>
      </c>
      <c r="BB353" s="162"/>
      <c r="BC353" s="255" t="str">
        <f>+IF(BI353="","",MAX(BC$1:BC352)+1)</f>
        <v/>
      </c>
      <c r="BD353" s="241" t="str">
        <f>IF(CMS_Identification!B375="","",CMS_Identification!B375)</f>
        <v/>
      </c>
      <c r="BE353" s="241" t="str">
        <f>IF(CMS_Identification!C375="","",CMS_Identification!C375)</f>
        <v/>
      </c>
      <c r="BF353" s="241" t="str">
        <f>IF(CMS_Identification!E375="","",CMS_Identification!E375)</f>
        <v/>
      </c>
      <c r="BG353" s="241" t="str">
        <f>IF(Affected_Source!AL375="","",Affected_Source!AL375)</f>
        <v/>
      </c>
      <c r="BH353" s="241" t="str">
        <f t="shared" si="124"/>
        <v/>
      </c>
      <c r="BI353" s="244" t="str">
        <f>IF(COUNTIF(BH$2:BH353,BH353)=1,BH353,"")</f>
        <v/>
      </c>
      <c r="BJ353" s="241" t="str">
        <f t="shared" si="125"/>
        <v xml:space="preserve">  </v>
      </c>
      <c r="BK353" s="241" t="str">
        <f t="shared" si="126"/>
        <v/>
      </c>
      <c r="BL353" s="241" t="str">
        <f t="shared" si="127"/>
        <v/>
      </c>
      <c r="BM353" s="241" t="str">
        <f t="shared" si="128"/>
        <v/>
      </c>
    </row>
    <row r="354" spans="1:65" ht="16.5" x14ac:dyDescent="0.45">
      <c r="A354" s="259" t="str">
        <f>+IF(D354="","",MAX(A$1:A353)+1)</f>
        <v/>
      </c>
      <c r="B354" s="242" t="str">
        <f>IF(Affected_Source!C376="","",Affected_Source!C376)</f>
        <v/>
      </c>
      <c r="C354" s="260" t="str">
        <f t="shared" si="108"/>
        <v/>
      </c>
      <c r="D354" s="260" t="str">
        <f>IF(COUNTIF(B$2:B354,B354)=1,B354,"")</f>
        <v/>
      </c>
      <c r="E354" s="162" t="str">
        <f>IF(Affected_Source!D376="","",Affected_Source!D376)</f>
        <v/>
      </c>
      <c r="F354" s="162"/>
      <c r="G354" s="162"/>
      <c r="H354" s="162"/>
      <c r="I354" s="162"/>
      <c r="J354" s="162"/>
      <c r="K354" s="162"/>
      <c r="L354" s="162"/>
      <c r="M354" s="162"/>
      <c r="N354" s="162"/>
      <c r="O354" s="162"/>
      <c r="P354" s="162"/>
      <c r="Q354" s="162"/>
      <c r="R354" s="269"/>
      <c r="S354" s="162"/>
      <c r="T354" s="259" t="str">
        <f>+IF(Y354="","",MAX(T$1:T353)+1)</f>
        <v/>
      </c>
      <c r="U354" s="241" t="str">
        <f>IF(Affected_Source!B376="","",Affected_Source!B376)</f>
        <v/>
      </c>
      <c r="V354" s="241" t="str">
        <f>IF(Affected_Source!D376="","",Affected_Source!D376)</f>
        <v/>
      </c>
      <c r="W354" s="241" t="str">
        <f>IF(Affected_Source!E376="","",Affected_Source!E376)</f>
        <v/>
      </c>
      <c r="X354" s="241" t="str">
        <f t="shared" si="109"/>
        <v/>
      </c>
      <c r="Y354" s="244" t="str">
        <f>IF(COUNTIF(X$2:X354,X354)=1,X354,"")</f>
        <v/>
      </c>
      <c r="Z354" s="241" t="str">
        <f t="shared" si="118"/>
        <v xml:space="preserve"> </v>
      </c>
      <c r="AA354" s="259" t="str">
        <f t="shared" si="110"/>
        <v/>
      </c>
      <c r="AB354" s="259" t="str">
        <f t="shared" si="111"/>
        <v/>
      </c>
      <c r="AC354" s="241" t="str">
        <f t="shared" si="119"/>
        <v/>
      </c>
      <c r="AD354" s="248"/>
      <c r="AE354" s="261" t="str">
        <f>+IF(AJ354="","",MAX(AE$1:AE353)+1)</f>
        <v/>
      </c>
      <c r="AF354" s="261" t="str">
        <f>IF(CMS_Inoperative_OoC!B376="","",CMS_Inoperative_OoC!B376)</f>
        <v/>
      </c>
      <c r="AG354" s="261" t="str">
        <f>IF(CMS_Inoperative_OoC!C376="","",CMS_Inoperative_OoC!C376)</f>
        <v/>
      </c>
      <c r="AH354" s="261" t="str">
        <f>IF(CMS_Inoperative_OoC!D376="","",CMS_Inoperative_OoC!D376)</f>
        <v/>
      </c>
      <c r="AI354" s="261" t="str">
        <f t="shared" si="120"/>
        <v/>
      </c>
      <c r="AJ354" s="262" t="str">
        <f>IF(COUNTIF(AI$2:AI354,AI354)=1,AI354,"")</f>
        <v/>
      </c>
      <c r="AK354" s="261" t="str">
        <f t="shared" si="112"/>
        <v/>
      </c>
      <c r="AL354" s="261" t="str">
        <f t="shared" si="113"/>
        <v/>
      </c>
      <c r="AM354" s="261" t="str">
        <f t="shared" si="114"/>
        <v/>
      </c>
      <c r="AN354" s="251" t="str">
        <f t="shared" si="121"/>
        <v/>
      </c>
      <c r="AO354" s="162"/>
      <c r="AP354" s="162"/>
      <c r="AQ354" s="162"/>
      <c r="AR354" s="263" t="str">
        <f>+IF(AW354="","",MAX(AR$1:AR353)+1)</f>
        <v/>
      </c>
      <c r="AS354" s="263" t="str">
        <f>IF(Limit_Deviation_Detail!B376="","",Limit_Deviation_Detail!B376)</f>
        <v/>
      </c>
      <c r="AT354" s="263" t="str">
        <f>IF(Limit_Deviation_Detail!C376="","",Limit_Deviation_Detail!C376)</f>
        <v/>
      </c>
      <c r="AU354" s="252" t="str">
        <f>IF(Limit_Deviation_Detail!F376="","",Limit_Deviation_Detail!F376)</f>
        <v/>
      </c>
      <c r="AV354" s="263" t="str">
        <f t="shared" si="122"/>
        <v/>
      </c>
      <c r="AW354" s="264" t="str">
        <f>IF(COUNTIF(AV$2:AV354,AV354)=1,AV354,"")</f>
        <v/>
      </c>
      <c r="AX354" s="263" t="str">
        <f t="shared" si="115"/>
        <v/>
      </c>
      <c r="AY354" s="263" t="str">
        <f t="shared" si="116"/>
        <v/>
      </c>
      <c r="AZ354" s="263" t="str">
        <f t="shared" si="117"/>
        <v/>
      </c>
      <c r="BA354" s="254" t="str">
        <f t="shared" si="123"/>
        <v/>
      </c>
      <c r="BB354" s="162"/>
      <c r="BC354" s="259" t="str">
        <f>+IF(BI354="","",MAX(BC$1:BC353)+1)</f>
        <v/>
      </c>
      <c r="BD354" s="241" t="str">
        <f>IF(CMS_Identification!B376="","",CMS_Identification!B376)</f>
        <v/>
      </c>
      <c r="BE354" s="241" t="str">
        <f>IF(CMS_Identification!C376="","",CMS_Identification!C376)</f>
        <v/>
      </c>
      <c r="BF354" s="241" t="str">
        <f>IF(CMS_Identification!E376="","",CMS_Identification!E376)</f>
        <v/>
      </c>
      <c r="BG354" s="241" t="str">
        <f>IF(Affected_Source!AL376="","",Affected_Source!AL376)</f>
        <v/>
      </c>
      <c r="BH354" s="241" t="str">
        <f t="shared" si="124"/>
        <v/>
      </c>
      <c r="BI354" s="244" t="str">
        <f>IF(COUNTIF(BH$2:BH354,BH354)=1,BH354,"")</f>
        <v/>
      </c>
      <c r="BJ354" s="241" t="str">
        <f t="shared" si="125"/>
        <v xml:space="preserve">  </v>
      </c>
      <c r="BK354" s="241" t="str">
        <f t="shared" si="126"/>
        <v/>
      </c>
      <c r="BL354" s="241" t="str">
        <f t="shared" si="127"/>
        <v/>
      </c>
      <c r="BM354" s="241" t="str">
        <f t="shared" si="128"/>
        <v/>
      </c>
    </row>
    <row r="355" spans="1:65" ht="16.5" x14ac:dyDescent="0.45">
      <c r="A355" s="255" t="str">
        <f>+IF(D355="","",MAX(A$1:A354)+1)</f>
        <v/>
      </c>
      <c r="B355" s="242" t="str">
        <f>IF(Affected_Source!C377="","",Affected_Source!C377)</f>
        <v/>
      </c>
      <c r="C355" s="245" t="str">
        <f t="shared" si="108"/>
        <v/>
      </c>
      <c r="D355" s="245" t="str">
        <f>IF(COUNTIF(B$2:B355,B355)=1,B355,"")</f>
        <v/>
      </c>
      <c r="E355" s="162" t="str">
        <f>IF(Affected_Source!D377="","",Affected_Source!D377)</f>
        <v/>
      </c>
      <c r="F355" s="162"/>
      <c r="G355" s="162"/>
      <c r="H355" s="162"/>
      <c r="I355" s="162"/>
      <c r="J355" s="162"/>
      <c r="K355" s="162"/>
      <c r="L355" s="162"/>
      <c r="M355" s="162"/>
      <c r="N355" s="162"/>
      <c r="O355" s="162"/>
      <c r="P355" s="162"/>
      <c r="Q355" s="162"/>
      <c r="R355" s="269"/>
      <c r="S355" s="162"/>
      <c r="T355" s="255" t="str">
        <f>+IF(Y355="","",MAX(T$1:T354)+1)</f>
        <v/>
      </c>
      <c r="U355" s="241" t="str">
        <f>IF(Affected_Source!B377="","",Affected_Source!B377)</f>
        <v/>
      </c>
      <c r="V355" s="241" t="str">
        <f>IF(Affected_Source!D377="","",Affected_Source!D377)</f>
        <v/>
      </c>
      <c r="W355" s="241" t="str">
        <f>IF(Affected_Source!E377="","",Affected_Source!E377)</f>
        <v/>
      </c>
      <c r="X355" s="241" t="str">
        <f t="shared" si="109"/>
        <v/>
      </c>
      <c r="Y355" s="244" t="str">
        <f>IF(COUNTIF(X$2:X355,X355)=1,X355,"")</f>
        <v/>
      </c>
      <c r="Z355" s="241" t="str">
        <f t="shared" si="118"/>
        <v xml:space="preserve"> </v>
      </c>
      <c r="AA355" s="255" t="str">
        <f t="shared" si="110"/>
        <v/>
      </c>
      <c r="AB355" s="255" t="str">
        <f t="shared" si="111"/>
        <v/>
      </c>
      <c r="AC355" s="241" t="str">
        <f t="shared" si="119"/>
        <v/>
      </c>
      <c r="AD355" s="248"/>
      <c r="AE355" s="257" t="str">
        <f>+IF(AJ355="","",MAX(AE$1:AE354)+1)</f>
        <v/>
      </c>
      <c r="AF355" s="257" t="str">
        <f>IF(CMS_Inoperative_OoC!B377="","",CMS_Inoperative_OoC!B377)</f>
        <v/>
      </c>
      <c r="AG355" s="257" t="str">
        <f>IF(CMS_Inoperative_OoC!C377="","",CMS_Inoperative_OoC!C377)</f>
        <v/>
      </c>
      <c r="AH355" s="257" t="str">
        <f>IF(CMS_Inoperative_OoC!D377="","",CMS_Inoperative_OoC!D377)</f>
        <v/>
      </c>
      <c r="AI355" s="257" t="str">
        <f t="shared" si="120"/>
        <v/>
      </c>
      <c r="AJ355" s="258" t="str">
        <f>IF(COUNTIF(AI$2:AI355,AI355)=1,AI355,"")</f>
        <v/>
      </c>
      <c r="AK355" s="257" t="str">
        <f t="shared" si="112"/>
        <v/>
      </c>
      <c r="AL355" s="257" t="str">
        <f t="shared" si="113"/>
        <v/>
      </c>
      <c r="AM355" s="257" t="str">
        <f t="shared" si="114"/>
        <v/>
      </c>
      <c r="AN355" s="251" t="str">
        <f t="shared" si="121"/>
        <v/>
      </c>
      <c r="AO355" s="162"/>
      <c r="AP355" s="162"/>
      <c r="AQ355" s="162"/>
      <c r="AR355" s="257" t="str">
        <f>+IF(AW355="","",MAX(AR$1:AR354)+1)</f>
        <v/>
      </c>
      <c r="AS355" s="257" t="str">
        <f>IF(Limit_Deviation_Detail!B377="","",Limit_Deviation_Detail!B377)</f>
        <v/>
      </c>
      <c r="AT355" s="257" t="str">
        <f>IF(Limit_Deviation_Detail!C377="","",Limit_Deviation_Detail!C377)</f>
        <v/>
      </c>
      <c r="AU355" s="252" t="str">
        <f>IF(Limit_Deviation_Detail!F377="","",Limit_Deviation_Detail!F377)</f>
        <v/>
      </c>
      <c r="AV355" s="257" t="str">
        <f t="shared" si="122"/>
        <v/>
      </c>
      <c r="AW355" s="258" t="str">
        <f>IF(COUNTIF(AV$2:AV355,AV355)=1,AV355,"")</f>
        <v/>
      </c>
      <c r="AX355" s="257" t="str">
        <f t="shared" si="115"/>
        <v/>
      </c>
      <c r="AY355" s="257" t="str">
        <f t="shared" si="116"/>
        <v/>
      </c>
      <c r="AZ355" s="257" t="str">
        <f t="shared" si="117"/>
        <v/>
      </c>
      <c r="BA355" s="254" t="str">
        <f t="shared" si="123"/>
        <v/>
      </c>
      <c r="BB355" s="162"/>
      <c r="BC355" s="255" t="str">
        <f>+IF(BI355="","",MAX(BC$1:BC354)+1)</f>
        <v/>
      </c>
      <c r="BD355" s="241" t="str">
        <f>IF(CMS_Identification!B377="","",CMS_Identification!B377)</f>
        <v/>
      </c>
      <c r="BE355" s="241" t="str">
        <f>IF(CMS_Identification!C377="","",CMS_Identification!C377)</f>
        <v/>
      </c>
      <c r="BF355" s="241" t="str">
        <f>IF(CMS_Identification!E377="","",CMS_Identification!E377)</f>
        <v/>
      </c>
      <c r="BG355" s="241" t="str">
        <f>IF(Affected_Source!AL377="","",Affected_Source!AL377)</f>
        <v/>
      </c>
      <c r="BH355" s="241" t="str">
        <f t="shared" si="124"/>
        <v/>
      </c>
      <c r="BI355" s="244" t="str">
        <f>IF(COUNTIF(BH$2:BH355,BH355)=1,BH355,"")</f>
        <v/>
      </c>
      <c r="BJ355" s="241" t="str">
        <f t="shared" si="125"/>
        <v xml:space="preserve">  </v>
      </c>
      <c r="BK355" s="241" t="str">
        <f t="shared" si="126"/>
        <v/>
      </c>
      <c r="BL355" s="241" t="str">
        <f t="shared" si="127"/>
        <v/>
      </c>
      <c r="BM355" s="241" t="str">
        <f t="shared" si="128"/>
        <v/>
      </c>
    </row>
    <row r="356" spans="1:65" ht="16.5" x14ac:dyDescent="0.45">
      <c r="A356" s="259" t="str">
        <f>+IF(D356="","",MAX(A$1:A355)+1)</f>
        <v/>
      </c>
      <c r="B356" s="242" t="str">
        <f>IF(Affected_Source!C378="","",Affected_Source!C378)</f>
        <v/>
      </c>
      <c r="C356" s="260" t="str">
        <f t="shared" si="108"/>
        <v/>
      </c>
      <c r="D356" s="260" t="str">
        <f>IF(COUNTIF(B$2:B356,B356)=1,B356,"")</f>
        <v/>
      </c>
      <c r="E356" s="162" t="str">
        <f>IF(Affected_Source!D378="","",Affected_Source!D378)</f>
        <v/>
      </c>
      <c r="F356" s="162"/>
      <c r="G356" s="162"/>
      <c r="H356" s="162"/>
      <c r="I356" s="162"/>
      <c r="J356" s="162"/>
      <c r="K356" s="162"/>
      <c r="L356" s="162"/>
      <c r="M356" s="162"/>
      <c r="N356" s="162"/>
      <c r="O356" s="162"/>
      <c r="P356" s="162"/>
      <c r="Q356" s="162"/>
      <c r="R356" s="269"/>
      <c r="S356" s="162"/>
      <c r="T356" s="259" t="str">
        <f>+IF(Y356="","",MAX(T$1:T355)+1)</f>
        <v/>
      </c>
      <c r="U356" s="241" t="str">
        <f>IF(Affected_Source!B378="","",Affected_Source!B378)</f>
        <v/>
      </c>
      <c r="V356" s="241" t="str">
        <f>IF(Affected_Source!D378="","",Affected_Source!D378)</f>
        <v/>
      </c>
      <c r="W356" s="241" t="str">
        <f>IF(Affected_Source!E378="","",Affected_Source!E378)</f>
        <v/>
      </c>
      <c r="X356" s="241" t="str">
        <f t="shared" si="109"/>
        <v/>
      </c>
      <c r="Y356" s="244" t="str">
        <f>IF(COUNTIF(X$2:X356,X356)=1,X356,"")</f>
        <v/>
      </c>
      <c r="Z356" s="241" t="str">
        <f t="shared" si="118"/>
        <v xml:space="preserve"> </v>
      </c>
      <c r="AA356" s="259" t="str">
        <f t="shared" si="110"/>
        <v/>
      </c>
      <c r="AB356" s="259" t="str">
        <f t="shared" si="111"/>
        <v/>
      </c>
      <c r="AC356" s="241" t="str">
        <f t="shared" si="119"/>
        <v/>
      </c>
      <c r="AD356" s="248"/>
      <c r="AE356" s="261" t="str">
        <f>+IF(AJ356="","",MAX(AE$1:AE355)+1)</f>
        <v/>
      </c>
      <c r="AF356" s="261" t="str">
        <f>IF(CMS_Inoperative_OoC!B378="","",CMS_Inoperative_OoC!B378)</f>
        <v/>
      </c>
      <c r="AG356" s="261" t="str">
        <f>IF(CMS_Inoperative_OoC!C378="","",CMS_Inoperative_OoC!C378)</f>
        <v/>
      </c>
      <c r="AH356" s="261" t="str">
        <f>IF(CMS_Inoperative_OoC!D378="","",CMS_Inoperative_OoC!D378)</f>
        <v/>
      </c>
      <c r="AI356" s="261" t="str">
        <f t="shared" si="120"/>
        <v/>
      </c>
      <c r="AJ356" s="262" t="str">
        <f>IF(COUNTIF(AI$2:AI356,AI356)=1,AI356,"")</f>
        <v/>
      </c>
      <c r="AK356" s="261" t="str">
        <f t="shared" si="112"/>
        <v/>
      </c>
      <c r="AL356" s="261" t="str">
        <f t="shared" si="113"/>
        <v/>
      </c>
      <c r="AM356" s="261" t="str">
        <f t="shared" si="114"/>
        <v/>
      </c>
      <c r="AN356" s="251" t="str">
        <f t="shared" si="121"/>
        <v/>
      </c>
      <c r="AO356" s="162"/>
      <c r="AP356" s="162"/>
      <c r="AQ356" s="162"/>
      <c r="AR356" s="263" t="str">
        <f>+IF(AW356="","",MAX(AR$1:AR355)+1)</f>
        <v/>
      </c>
      <c r="AS356" s="263" t="str">
        <f>IF(Limit_Deviation_Detail!B378="","",Limit_Deviation_Detail!B378)</f>
        <v/>
      </c>
      <c r="AT356" s="263" t="str">
        <f>IF(Limit_Deviation_Detail!C378="","",Limit_Deviation_Detail!C378)</f>
        <v/>
      </c>
      <c r="AU356" s="252" t="str">
        <f>IF(Limit_Deviation_Detail!F378="","",Limit_Deviation_Detail!F378)</f>
        <v/>
      </c>
      <c r="AV356" s="263" t="str">
        <f t="shared" si="122"/>
        <v/>
      </c>
      <c r="AW356" s="264" t="str">
        <f>IF(COUNTIF(AV$2:AV356,AV356)=1,AV356,"")</f>
        <v/>
      </c>
      <c r="AX356" s="263" t="str">
        <f t="shared" si="115"/>
        <v/>
      </c>
      <c r="AY356" s="263" t="str">
        <f t="shared" si="116"/>
        <v/>
      </c>
      <c r="AZ356" s="263" t="str">
        <f t="shared" si="117"/>
        <v/>
      </c>
      <c r="BA356" s="254" t="str">
        <f t="shared" si="123"/>
        <v/>
      </c>
      <c r="BB356" s="162"/>
      <c r="BC356" s="259" t="str">
        <f>+IF(BI356="","",MAX(BC$1:BC355)+1)</f>
        <v/>
      </c>
      <c r="BD356" s="241" t="str">
        <f>IF(CMS_Identification!B378="","",CMS_Identification!B378)</f>
        <v/>
      </c>
      <c r="BE356" s="241" t="str">
        <f>IF(CMS_Identification!C378="","",CMS_Identification!C378)</f>
        <v/>
      </c>
      <c r="BF356" s="241" t="str">
        <f>IF(CMS_Identification!E378="","",CMS_Identification!E378)</f>
        <v/>
      </c>
      <c r="BG356" s="241" t="str">
        <f>IF(Affected_Source!AL378="","",Affected_Source!AL378)</f>
        <v/>
      </c>
      <c r="BH356" s="241" t="str">
        <f t="shared" si="124"/>
        <v/>
      </c>
      <c r="BI356" s="244" t="str">
        <f>IF(COUNTIF(BH$2:BH356,BH356)=1,BH356,"")</f>
        <v/>
      </c>
      <c r="BJ356" s="241" t="str">
        <f t="shared" si="125"/>
        <v xml:space="preserve">  </v>
      </c>
      <c r="BK356" s="241" t="str">
        <f t="shared" si="126"/>
        <v/>
      </c>
      <c r="BL356" s="241" t="str">
        <f t="shared" si="127"/>
        <v/>
      </c>
      <c r="BM356" s="241" t="str">
        <f t="shared" si="128"/>
        <v/>
      </c>
    </row>
    <row r="357" spans="1:65" ht="16.5" x14ac:dyDescent="0.45">
      <c r="A357" s="255" t="str">
        <f>+IF(D357="","",MAX(A$1:A356)+1)</f>
        <v/>
      </c>
      <c r="B357" s="242" t="str">
        <f>IF(Affected_Source!C379="","",Affected_Source!C379)</f>
        <v/>
      </c>
      <c r="C357" s="245" t="str">
        <f t="shared" si="108"/>
        <v/>
      </c>
      <c r="D357" s="245" t="str">
        <f>IF(COUNTIF(B$2:B357,B357)=1,B357,"")</f>
        <v/>
      </c>
      <c r="E357" s="162" t="str">
        <f>IF(Affected_Source!D379="","",Affected_Source!D379)</f>
        <v/>
      </c>
      <c r="F357" s="162"/>
      <c r="G357" s="162"/>
      <c r="H357" s="162"/>
      <c r="I357" s="162"/>
      <c r="J357" s="162"/>
      <c r="K357" s="162"/>
      <c r="L357" s="162"/>
      <c r="M357" s="162"/>
      <c r="N357" s="162"/>
      <c r="O357" s="162"/>
      <c r="P357" s="162"/>
      <c r="Q357" s="162"/>
      <c r="R357" s="269"/>
      <c r="S357" s="162"/>
      <c r="T357" s="255" t="str">
        <f>+IF(Y357="","",MAX(T$1:T356)+1)</f>
        <v/>
      </c>
      <c r="U357" s="241" t="str">
        <f>IF(Affected_Source!B379="","",Affected_Source!B379)</f>
        <v/>
      </c>
      <c r="V357" s="241" t="str">
        <f>IF(Affected_Source!D379="","",Affected_Source!D379)</f>
        <v/>
      </c>
      <c r="W357" s="241" t="str">
        <f>IF(Affected_Source!E379="","",Affected_Source!E379)</f>
        <v/>
      </c>
      <c r="X357" s="241" t="str">
        <f t="shared" si="109"/>
        <v/>
      </c>
      <c r="Y357" s="244" t="str">
        <f>IF(COUNTIF(X$2:X357,X357)=1,X357,"")</f>
        <v/>
      </c>
      <c r="Z357" s="241" t="str">
        <f t="shared" si="118"/>
        <v xml:space="preserve"> </v>
      </c>
      <c r="AA357" s="255" t="str">
        <f t="shared" si="110"/>
        <v/>
      </c>
      <c r="AB357" s="255" t="str">
        <f t="shared" si="111"/>
        <v/>
      </c>
      <c r="AC357" s="241" t="str">
        <f t="shared" si="119"/>
        <v/>
      </c>
      <c r="AD357" s="248"/>
      <c r="AE357" s="257" t="str">
        <f>+IF(AJ357="","",MAX(AE$1:AE356)+1)</f>
        <v/>
      </c>
      <c r="AF357" s="257" t="str">
        <f>IF(CMS_Inoperative_OoC!B379="","",CMS_Inoperative_OoC!B379)</f>
        <v/>
      </c>
      <c r="AG357" s="257" t="str">
        <f>IF(CMS_Inoperative_OoC!C379="","",CMS_Inoperative_OoC!C379)</f>
        <v/>
      </c>
      <c r="AH357" s="257" t="str">
        <f>IF(CMS_Inoperative_OoC!D379="","",CMS_Inoperative_OoC!D379)</f>
        <v/>
      </c>
      <c r="AI357" s="257" t="str">
        <f t="shared" si="120"/>
        <v/>
      </c>
      <c r="AJ357" s="258" t="str">
        <f>IF(COUNTIF(AI$2:AI357,AI357)=1,AI357,"")</f>
        <v/>
      </c>
      <c r="AK357" s="257" t="str">
        <f t="shared" si="112"/>
        <v/>
      </c>
      <c r="AL357" s="257" t="str">
        <f t="shared" si="113"/>
        <v/>
      </c>
      <c r="AM357" s="257" t="str">
        <f t="shared" si="114"/>
        <v/>
      </c>
      <c r="AN357" s="251" t="str">
        <f t="shared" si="121"/>
        <v/>
      </c>
      <c r="AO357" s="162"/>
      <c r="AP357" s="162"/>
      <c r="AQ357" s="162"/>
      <c r="AR357" s="257" t="str">
        <f>+IF(AW357="","",MAX(AR$1:AR356)+1)</f>
        <v/>
      </c>
      <c r="AS357" s="257" t="str">
        <f>IF(Limit_Deviation_Detail!B379="","",Limit_Deviation_Detail!B379)</f>
        <v/>
      </c>
      <c r="AT357" s="257" t="str">
        <f>IF(Limit_Deviation_Detail!C379="","",Limit_Deviation_Detail!C379)</f>
        <v/>
      </c>
      <c r="AU357" s="252" t="str">
        <f>IF(Limit_Deviation_Detail!F379="","",Limit_Deviation_Detail!F379)</f>
        <v/>
      </c>
      <c r="AV357" s="257" t="str">
        <f t="shared" si="122"/>
        <v/>
      </c>
      <c r="AW357" s="258" t="str">
        <f>IF(COUNTIF(AV$2:AV357,AV357)=1,AV357,"")</f>
        <v/>
      </c>
      <c r="AX357" s="257" t="str">
        <f t="shared" si="115"/>
        <v/>
      </c>
      <c r="AY357" s="257" t="str">
        <f t="shared" si="116"/>
        <v/>
      </c>
      <c r="AZ357" s="257" t="str">
        <f t="shared" si="117"/>
        <v/>
      </c>
      <c r="BA357" s="254" t="str">
        <f t="shared" si="123"/>
        <v/>
      </c>
      <c r="BB357" s="162"/>
      <c r="BC357" s="255" t="str">
        <f>+IF(BI357="","",MAX(BC$1:BC356)+1)</f>
        <v/>
      </c>
      <c r="BD357" s="241" t="str">
        <f>IF(CMS_Identification!B379="","",CMS_Identification!B379)</f>
        <v/>
      </c>
      <c r="BE357" s="241" t="str">
        <f>IF(CMS_Identification!C379="","",CMS_Identification!C379)</f>
        <v/>
      </c>
      <c r="BF357" s="241" t="str">
        <f>IF(CMS_Identification!E379="","",CMS_Identification!E379)</f>
        <v/>
      </c>
      <c r="BG357" s="241" t="str">
        <f>IF(Affected_Source!AL379="","",Affected_Source!AL379)</f>
        <v/>
      </c>
      <c r="BH357" s="241" t="str">
        <f t="shared" si="124"/>
        <v/>
      </c>
      <c r="BI357" s="244" t="str">
        <f>IF(COUNTIF(BH$2:BH357,BH357)=1,BH357,"")</f>
        <v/>
      </c>
      <c r="BJ357" s="241" t="str">
        <f t="shared" si="125"/>
        <v xml:space="preserve">  </v>
      </c>
      <c r="BK357" s="241" t="str">
        <f t="shared" si="126"/>
        <v/>
      </c>
      <c r="BL357" s="241" t="str">
        <f t="shared" si="127"/>
        <v/>
      </c>
      <c r="BM357" s="241" t="str">
        <f t="shared" si="128"/>
        <v/>
      </c>
    </row>
    <row r="358" spans="1:65" ht="16.5" x14ac:dyDescent="0.45">
      <c r="A358" s="259" t="str">
        <f>+IF(D358="","",MAX(A$1:A357)+1)</f>
        <v/>
      </c>
      <c r="B358" s="242" t="str">
        <f>IF(Affected_Source!C380="","",Affected_Source!C380)</f>
        <v/>
      </c>
      <c r="C358" s="260" t="str">
        <f t="shared" si="108"/>
        <v/>
      </c>
      <c r="D358" s="260" t="str">
        <f>IF(COUNTIF(B$2:B358,B358)=1,B358,"")</f>
        <v/>
      </c>
      <c r="E358" s="162" t="str">
        <f>IF(Affected_Source!D380="","",Affected_Source!D380)</f>
        <v/>
      </c>
      <c r="F358" s="162"/>
      <c r="G358" s="162"/>
      <c r="H358" s="162"/>
      <c r="I358" s="162"/>
      <c r="J358" s="162"/>
      <c r="K358" s="162"/>
      <c r="L358" s="162"/>
      <c r="M358" s="162"/>
      <c r="N358" s="162"/>
      <c r="O358" s="162"/>
      <c r="P358" s="162"/>
      <c r="Q358" s="162"/>
      <c r="R358" s="269"/>
      <c r="S358" s="162"/>
      <c r="T358" s="259" t="str">
        <f>+IF(Y358="","",MAX(T$1:T357)+1)</f>
        <v/>
      </c>
      <c r="U358" s="241" t="str">
        <f>IF(Affected_Source!B380="","",Affected_Source!B380)</f>
        <v/>
      </c>
      <c r="V358" s="241" t="str">
        <f>IF(Affected_Source!D380="","",Affected_Source!D380)</f>
        <v/>
      </c>
      <c r="W358" s="241" t="str">
        <f>IF(Affected_Source!E380="","",Affected_Source!E380)</f>
        <v/>
      </c>
      <c r="X358" s="241" t="str">
        <f t="shared" si="109"/>
        <v/>
      </c>
      <c r="Y358" s="244" t="str">
        <f>IF(COUNTIF(X$2:X358,X358)=1,X358,"")</f>
        <v/>
      </c>
      <c r="Z358" s="241" t="str">
        <f t="shared" si="118"/>
        <v xml:space="preserve"> </v>
      </c>
      <c r="AA358" s="259" t="str">
        <f t="shared" si="110"/>
        <v/>
      </c>
      <c r="AB358" s="259" t="str">
        <f t="shared" si="111"/>
        <v/>
      </c>
      <c r="AC358" s="241" t="str">
        <f t="shared" si="119"/>
        <v/>
      </c>
      <c r="AD358" s="248"/>
      <c r="AE358" s="261" t="str">
        <f>+IF(AJ358="","",MAX(AE$1:AE357)+1)</f>
        <v/>
      </c>
      <c r="AF358" s="261" t="str">
        <f>IF(CMS_Inoperative_OoC!B380="","",CMS_Inoperative_OoC!B380)</f>
        <v/>
      </c>
      <c r="AG358" s="261" t="str">
        <f>IF(CMS_Inoperative_OoC!C380="","",CMS_Inoperative_OoC!C380)</f>
        <v/>
      </c>
      <c r="AH358" s="261" t="str">
        <f>IF(CMS_Inoperative_OoC!D380="","",CMS_Inoperative_OoC!D380)</f>
        <v/>
      </c>
      <c r="AI358" s="261" t="str">
        <f t="shared" si="120"/>
        <v/>
      </c>
      <c r="AJ358" s="262" t="str">
        <f>IF(COUNTIF(AI$2:AI358,AI358)=1,AI358,"")</f>
        <v/>
      </c>
      <c r="AK358" s="261" t="str">
        <f t="shared" si="112"/>
        <v/>
      </c>
      <c r="AL358" s="261" t="str">
        <f t="shared" si="113"/>
        <v/>
      </c>
      <c r="AM358" s="261" t="str">
        <f t="shared" si="114"/>
        <v/>
      </c>
      <c r="AN358" s="251" t="str">
        <f t="shared" si="121"/>
        <v/>
      </c>
      <c r="AO358" s="162"/>
      <c r="AP358" s="162"/>
      <c r="AQ358" s="162"/>
      <c r="AR358" s="263" t="str">
        <f>+IF(AW358="","",MAX(AR$1:AR357)+1)</f>
        <v/>
      </c>
      <c r="AS358" s="263" t="str">
        <f>IF(Limit_Deviation_Detail!B380="","",Limit_Deviation_Detail!B380)</f>
        <v/>
      </c>
      <c r="AT358" s="263" t="str">
        <f>IF(Limit_Deviation_Detail!C380="","",Limit_Deviation_Detail!C380)</f>
        <v/>
      </c>
      <c r="AU358" s="252" t="str">
        <f>IF(Limit_Deviation_Detail!F380="","",Limit_Deviation_Detail!F380)</f>
        <v/>
      </c>
      <c r="AV358" s="263" t="str">
        <f t="shared" si="122"/>
        <v/>
      </c>
      <c r="AW358" s="264" t="str">
        <f>IF(COUNTIF(AV$2:AV358,AV358)=1,AV358,"")</f>
        <v/>
      </c>
      <c r="AX358" s="263" t="str">
        <f t="shared" si="115"/>
        <v/>
      </c>
      <c r="AY358" s="263" t="str">
        <f t="shared" si="116"/>
        <v/>
      </c>
      <c r="AZ358" s="263" t="str">
        <f t="shared" si="117"/>
        <v/>
      </c>
      <c r="BA358" s="254" t="str">
        <f t="shared" si="123"/>
        <v/>
      </c>
      <c r="BB358" s="162"/>
      <c r="BC358" s="259" t="str">
        <f>+IF(BI358="","",MAX(BC$1:BC357)+1)</f>
        <v/>
      </c>
      <c r="BD358" s="241" t="str">
        <f>IF(CMS_Identification!B380="","",CMS_Identification!B380)</f>
        <v/>
      </c>
      <c r="BE358" s="241" t="str">
        <f>IF(CMS_Identification!C380="","",CMS_Identification!C380)</f>
        <v/>
      </c>
      <c r="BF358" s="241" t="str">
        <f>IF(CMS_Identification!E380="","",CMS_Identification!E380)</f>
        <v/>
      </c>
      <c r="BG358" s="241" t="str">
        <f>IF(Affected_Source!AL380="","",Affected_Source!AL380)</f>
        <v/>
      </c>
      <c r="BH358" s="241" t="str">
        <f t="shared" si="124"/>
        <v/>
      </c>
      <c r="BI358" s="244" t="str">
        <f>IF(COUNTIF(BH$2:BH358,BH358)=1,BH358,"")</f>
        <v/>
      </c>
      <c r="BJ358" s="241" t="str">
        <f t="shared" si="125"/>
        <v xml:space="preserve">  </v>
      </c>
      <c r="BK358" s="241" t="str">
        <f t="shared" si="126"/>
        <v/>
      </c>
      <c r="BL358" s="241" t="str">
        <f t="shared" si="127"/>
        <v/>
      </c>
      <c r="BM358" s="241" t="str">
        <f t="shared" si="128"/>
        <v/>
      </c>
    </row>
    <row r="359" spans="1:65" ht="16.5" x14ac:dyDescent="0.45">
      <c r="A359" s="255" t="str">
        <f>+IF(D359="","",MAX(A$1:A358)+1)</f>
        <v/>
      </c>
      <c r="B359" s="242" t="str">
        <f>IF(Affected_Source!C381="","",Affected_Source!C381)</f>
        <v/>
      </c>
      <c r="C359" s="245" t="str">
        <f t="shared" si="108"/>
        <v/>
      </c>
      <c r="D359" s="245" t="str">
        <f>IF(COUNTIF(B$2:B359,B359)=1,B359,"")</f>
        <v/>
      </c>
      <c r="E359" s="162" t="str">
        <f>IF(Affected_Source!D381="","",Affected_Source!D381)</f>
        <v/>
      </c>
      <c r="F359" s="162"/>
      <c r="G359" s="162"/>
      <c r="H359" s="162"/>
      <c r="I359" s="162"/>
      <c r="J359" s="162"/>
      <c r="K359" s="162"/>
      <c r="L359" s="162"/>
      <c r="M359" s="162"/>
      <c r="N359" s="162"/>
      <c r="O359" s="162"/>
      <c r="P359" s="162"/>
      <c r="Q359" s="162"/>
      <c r="R359" s="269"/>
      <c r="S359" s="162"/>
      <c r="T359" s="255" t="str">
        <f>+IF(Y359="","",MAX(T$1:T358)+1)</f>
        <v/>
      </c>
      <c r="U359" s="241" t="str">
        <f>IF(Affected_Source!B381="","",Affected_Source!B381)</f>
        <v/>
      </c>
      <c r="V359" s="241" t="str">
        <f>IF(Affected_Source!D381="","",Affected_Source!D381)</f>
        <v/>
      </c>
      <c r="W359" s="241" t="str">
        <f>IF(Affected_Source!E381="","",Affected_Source!E381)</f>
        <v/>
      </c>
      <c r="X359" s="241" t="str">
        <f t="shared" si="109"/>
        <v/>
      </c>
      <c r="Y359" s="244" t="str">
        <f>IF(COUNTIF(X$2:X359,X359)=1,X359,"")</f>
        <v/>
      </c>
      <c r="Z359" s="241" t="str">
        <f t="shared" si="118"/>
        <v xml:space="preserve"> </v>
      </c>
      <c r="AA359" s="255" t="str">
        <f t="shared" si="110"/>
        <v/>
      </c>
      <c r="AB359" s="255" t="str">
        <f t="shared" si="111"/>
        <v/>
      </c>
      <c r="AC359" s="241" t="str">
        <f t="shared" si="119"/>
        <v/>
      </c>
      <c r="AD359" s="248"/>
      <c r="AE359" s="257" t="str">
        <f>+IF(AJ359="","",MAX(AE$1:AE358)+1)</f>
        <v/>
      </c>
      <c r="AF359" s="257" t="str">
        <f>IF(CMS_Inoperative_OoC!B381="","",CMS_Inoperative_OoC!B381)</f>
        <v/>
      </c>
      <c r="AG359" s="257" t="str">
        <f>IF(CMS_Inoperative_OoC!C381="","",CMS_Inoperative_OoC!C381)</f>
        <v/>
      </c>
      <c r="AH359" s="257" t="str">
        <f>IF(CMS_Inoperative_OoC!D381="","",CMS_Inoperative_OoC!D381)</f>
        <v/>
      </c>
      <c r="AI359" s="257" t="str">
        <f t="shared" si="120"/>
        <v/>
      </c>
      <c r="AJ359" s="258" t="str">
        <f>IF(COUNTIF(AI$2:AI359,AI359)=1,AI359,"")</f>
        <v/>
      </c>
      <c r="AK359" s="257" t="str">
        <f t="shared" si="112"/>
        <v/>
      </c>
      <c r="AL359" s="257" t="str">
        <f t="shared" si="113"/>
        <v/>
      </c>
      <c r="AM359" s="257" t="str">
        <f t="shared" si="114"/>
        <v/>
      </c>
      <c r="AN359" s="251" t="str">
        <f t="shared" si="121"/>
        <v/>
      </c>
      <c r="AO359" s="162"/>
      <c r="AP359" s="162"/>
      <c r="AQ359" s="162"/>
      <c r="AR359" s="257" t="str">
        <f>+IF(AW359="","",MAX(AR$1:AR358)+1)</f>
        <v/>
      </c>
      <c r="AS359" s="257" t="str">
        <f>IF(Limit_Deviation_Detail!B381="","",Limit_Deviation_Detail!B381)</f>
        <v/>
      </c>
      <c r="AT359" s="257" t="str">
        <f>IF(Limit_Deviation_Detail!C381="","",Limit_Deviation_Detail!C381)</f>
        <v/>
      </c>
      <c r="AU359" s="252" t="str">
        <f>IF(Limit_Deviation_Detail!F381="","",Limit_Deviation_Detail!F381)</f>
        <v/>
      </c>
      <c r="AV359" s="257" t="str">
        <f t="shared" si="122"/>
        <v/>
      </c>
      <c r="AW359" s="258" t="str">
        <f>IF(COUNTIF(AV$2:AV359,AV359)=1,AV359,"")</f>
        <v/>
      </c>
      <c r="AX359" s="257" t="str">
        <f t="shared" si="115"/>
        <v/>
      </c>
      <c r="AY359" s="257" t="str">
        <f t="shared" si="116"/>
        <v/>
      </c>
      <c r="AZ359" s="257" t="str">
        <f t="shared" si="117"/>
        <v/>
      </c>
      <c r="BA359" s="254" t="str">
        <f t="shared" si="123"/>
        <v/>
      </c>
      <c r="BB359" s="162"/>
      <c r="BC359" s="255" t="str">
        <f>+IF(BI359="","",MAX(BC$1:BC358)+1)</f>
        <v/>
      </c>
      <c r="BD359" s="241" t="str">
        <f>IF(CMS_Identification!B381="","",CMS_Identification!B381)</f>
        <v/>
      </c>
      <c r="BE359" s="241" t="str">
        <f>IF(CMS_Identification!C381="","",CMS_Identification!C381)</f>
        <v/>
      </c>
      <c r="BF359" s="241" t="str">
        <f>IF(CMS_Identification!E381="","",CMS_Identification!E381)</f>
        <v/>
      </c>
      <c r="BG359" s="241" t="str">
        <f>IF(Affected_Source!AL381="","",Affected_Source!AL381)</f>
        <v/>
      </c>
      <c r="BH359" s="241" t="str">
        <f t="shared" si="124"/>
        <v/>
      </c>
      <c r="BI359" s="244" t="str">
        <f>IF(COUNTIF(BH$2:BH359,BH359)=1,BH359,"")</f>
        <v/>
      </c>
      <c r="BJ359" s="241" t="str">
        <f t="shared" si="125"/>
        <v xml:space="preserve">  </v>
      </c>
      <c r="BK359" s="241" t="str">
        <f t="shared" si="126"/>
        <v/>
      </c>
      <c r="BL359" s="241" t="str">
        <f t="shared" si="127"/>
        <v/>
      </c>
      <c r="BM359" s="241" t="str">
        <f t="shared" si="128"/>
        <v/>
      </c>
    </row>
    <row r="360" spans="1:65" ht="16.5" x14ac:dyDescent="0.45">
      <c r="A360" s="259" t="str">
        <f>+IF(D360="","",MAX(A$1:A359)+1)</f>
        <v/>
      </c>
      <c r="B360" s="242" t="str">
        <f>IF(Affected_Source!C382="","",Affected_Source!C382)</f>
        <v/>
      </c>
      <c r="C360" s="260" t="str">
        <f t="shared" si="108"/>
        <v/>
      </c>
      <c r="D360" s="260" t="str">
        <f>IF(COUNTIF(B$2:B360,B360)=1,B360,"")</f>
        <v/>
      </c>
      <c r="E360" s="162" t="str">
        <f>IF(Affected_Source!D382="","",Affected_Source!D382)</f>
        <v/>
      </c>
      <c r="F360" s="162"/>
      <c r="G360" s="162"/>
      <c r="H360" s="162"/>
      <c r="I360" s="162"/>
      <c r="J360" s="162"/>
      <c r="K360" s="162"/>
      <c r="L360" s="162"/>
      <c r="M360" s="162"/>
      <c r="N360" s="162"/>
      <c r="O360" s="162"/>
      <c r="P360" s="162"/>
      <c r="Q360" s="162"/>
      <c r="R360" s="269"/>
      <c r="S360" s="162"/>
      <c r="T360" s="259" t="str">
        <f>+IF(Y360="","",MAX(T$1:T359)+1)</f>
        <v/>
      </c>
      <c r="U360" s="241" t="str">
        <f>IF(Affected_Source!B382="","",Affected_Source!B382)</f>
        <v/>
      </c>
      <c r="V360" s="241" t="str">
        <f>IF(Affected_Source!D382="","",Affected_Source!D382)</f>
        <v/>
      </c>
      <c r="W360" s="241" t="str">
        <f>IF(Affected_Source!E382="","",Affected_Source!E382)</f>
        <v/>
      </c>
      <c r="X360" s="241" t="str">
        <f t="shared" si="109"/>
        <v/>
      </c>
      <c r="Y360" s="244" t="str">
        <f>IF(COUNTIF(X$2:X360,X360)=1,X360,"")</f>
        <v/>
      </c>
      <c r="Z360" s="241" t="str">
        <f t="shared" si="118"/>
        <v xml:space="preserve"> </v>
      </c>
      <c r="AA360" s="259" t="str">
        <f t="shared" si="110"/>
        <v/>
      </c>
      <c r="AB360" s="259" t="str">
        <f t="shared" si="111"/>
        <v/>
      </c>
      <c r="AC360" s="241" t="str">
        <f t="shared" si="119"/>
        <v/>
      </c>
      <c r="AD360" s="248"/>
      <c r="AE360" s="261" t="str">
        <f>+IF(AJ360="","",MAX(AE$1:AE359)+1)</f>
        <v/>
      </c>
      <c r="AF360" s="261" t="str">
        <f>IF(CMS_Inoperative_OoC!B382="","",CMS_Inoperative_OoC!B382)</f>
        <v/>
      </c>
      <c r="AG360" s="261" t="str">
        <f>IF(CMS_Inoperative_OoC!C382="","",CMS_Inoperative_OoC!C382)</f>
        <v/>
      </c>
      <c r="AH360" s="261" t="str">
        <f>IF(CMS_Inoperative_OoC!D382="","",CMS_Inoperative_OoC!D382)</f>
        <v/>
      </c>
      <c r="AI360" s="261" t="str">
        <f t="shared" si="120"/>
        <v/>
      </c>
      <c r="AJ360" s="262" t="str">
        <f>IF(COUNTIF(AI$2:AI360,AI360)=1,AI360,"")</f>
        <v/>
      </c>
      <c r="AK360" s="261" t="str">
        <f t="shared" si="112"/>
        <v/>
      </c>
      <c r="AL360" s="261" t="str">
        <f t="shared" si="113"/>
        <v/>
      </c>
      <c r="AM360" s="261" t="str">
        <f t="shared" si="114"/>
        <v/>
      </c>
      <c r="AN360" s="251" t="str">
        <f t="shared" si="121"/>
        <v/>
      </c>
      <c r="AO360" s="162"/>
      <c r="AP360" s="162"/>
      <c r="AQ360" s="162"/>
      <c r="AR360" s="263" t="str">
        <f>+IF(AW360="","",MAX(AR$1:AR359)+1)</f>
        <v/>
      </c>
      <c r="AS360" s="263" t="str">
        <f>IF(Limit_Deviation_Detail!B382="","",Limit_Deviation_Detail!B382)</f>
        <v/>
      </c>
      <c r="AT360" s="263" t="str">
        <f>IF(Limit_Deviation_Detail!C382="","",Limit_Deviation_Detail!C382)</f>
        <v/>
      </c>
      <c r="AU360" s="252" t="str">
        <f>IF(Limit_Deviation_Detail!F382="","",Limit_Deviation_Detail!F382)</f>
        <v/>
      </c>
      <c r="AV360" s="263" t="str">
        <f t="shared" si="122"/>
        <v/>
      </c>
      <c r="AW360" s="264" t="str">
        <f>IF(COUNTIF(AV$2:AV360,AV360)=1,AV360,"")</f>
        <v/>
      </c>
      <c r="AX360" s="263" t="str">
        <f t="shared" si="115"/>
        <v/>
      </c>
      <c r="AY360" s="263" t="str">
        <f t="shared" si="116"/>
        <v/>
      </c>
      <c r="AZ360" s="263" t="str">
        <f t="shared" si="117"/>
        <v/>
      </c>
      <c r="BA360" s="254" t="str">
        <f t="shared" si="123"/>
        <v/>
      </c>
      <c r="BB360" s="162"/>
      <c r="BC360" s="259" t="str">
        <f>+IF(BI360="","",MAX(BC$1:BC359)+1)</f>
        <v/>
      </c>
      <c r="BD360" s="241" t="str">
        <f>IF(CMS_Identification!B382="","",CMS_Identification!B382)</f>
        <v/>
      </c>
      <c r="BE360" s="241" t="str">
        <f>IF(CMS_Identification!C382="","",CMS_Identification!C382)</f>
        <v/>
      </c>
      <c r="BF360" s="241" t="str">
        <f>IF(CMS_Identification!E382="","",CMS_Identification!E382)</f>
        <v/>
      </c>
      <c r="BG360" s="241" t="str">
        <f>IF(Affected_Source!AL382="","",Affected_Source!AL382)</f>
        <v/>
      </c>
      <c r="BH360" s="241" t="str">
        <f t="shared" si="124"/>
        <v/>
      </c>
      <c r="BI360" s="244" t="str">
        <f>IF(COUNTIF(BH$2:BH360,BH360)=1,BH360,"")</f>
        <v/>
      </c>
      <c r="BJ360" s="241" t="str">
        <f t="shared" si="125"/>
        <v xml:space="preserve">  </v>
      </c>
      <c r="BK360" s="241" t="str">
        <f t="shared" si="126"/>
        <v/>
      </c>
      <c r="BL360" s="241" t="str">
        <f t="shared" si="127"/>
        <v/>
      </c>
      <c r="BM360" s="241" t="str">
        <f t="shared" si="128"/>
        <v/>
      </c>
    </row>
    <row r="361" spans="1:65" ht="16.5" x14ac:dyDescent="0.45">
      <c r="A361" s="255" t="str">
        <f>+IF(D361="","",MAX(A$1:A360)+1)</f>
        <v/>
      </c>
      <c r="B361" s="242" t="str">
        <f>IF(Affected_Source!C383="","",Affected_Source!C383)</f>
        <v/>
      </c>
      <c r="C361" s="245" t="str">
        <f t="shared" si="108"/>
        <v/>
      </c>
      <c r="D361" s="245" t="str">
        <f>IF(COUNTIF(B$2:B361,B361)=1,B361,"")</f>
        <v/>
      </c>
      <c r="E361" s="162" t="str">
        <f>IF(Affected_Source!D383="","",Affected_Source!D383)</f>
        <v/>
      </c>
      <c r="F361" s="162"/>
      <c r="G361" s="162"/>
      <c r="H361" s="162"/>
      <c r="I361" s="162"/>
      <c r="J361" s="162"/>
      <c r="K361" s="162"/>
      <c r="L361" s="162"/>
      <c r="M361" s="162"/>
      <c r="N361" s="162"/>
      <c r="O361" s="162"/>
      <c r="P361" s="162"/>
      <c r="Q361" s="162"/>
      <c r="R361" s="269"/>
      <c r="S361" s="162"/>
      <c r="T361" s="255" t="str">
        <f>+IF(Y361="","",MAX(T$1:T360)+1)</f>
        <v/>
      </c>
      <c r="U361" s="241" t="str">
        <f>IF(Affected_Source!B383="","",Affected_Source!B383)</f>
        <v/>
      </c>
      <c r="V361" s="241" t="str">
        <f>IF(Affected_Source!D383="","",Affected_Source!D383)</f>
        <v/>
      </c>
      <c r="W361" s="241" t="str">
        <f>IF(Affected_Source!E383="","",Affected_Source!E383)</f>
        <v/>
      </c>
      <c r="X361" s="241" t="str">
        <f t="shared" si="109"/>
        <v/>
      </c>
      <c r="Y361" s="244" t="str">
        <f>IF(COUNTIF(X$2:X361,X361)=1,X361,"")</f>
        <v/>
      </c>
      <c r="Z361" s="241" t="str">
        <f t="shared" si="118"/>
        <v xml:space="preserve"> </v>
      </c>
      <c r="AA361" s="255" t="str">
        <f t="shared" si="110"/>
        <v/>
      </c>
      <c r="AB361" s="255" t="str">
        <f t="shared" si="111"/>
        <v/>
      </c>
      <c r="AC361" s="241" t="str">
        <f t="shared" si="119"/>
        <v/>
      </c>
      <c r="AD361" s="248"/>
      <c r="AE361" s="257" t="str">
        <f>+IF(AJ361="","",MAX(AE$1:AE360)+1)</f>
        <v/>
      </c>
      <c r="AF361" s="257" t="str">
        <f>IF(CMS_Inoperative_OoC!B383="","",CMS_Inoperative_OoC!B383)</f>
        <v/>
      </c>
      <c r="AG361" s="257" t="str">
        <f>IF(CMS_Inoperative_OoC!C383="","",CMS_Inoperative_OoC!C383)</f>
        <v/>
      </c>
      <c r="AH361" s="257" t="str">
        <f>IF(CMS_Inoperative_OoC!D383="","",CMS_Inoperative_OoC!D383)</f>
        <v/>
      </c>
      <c r="AI361" s="257" t="str">
        <f t="shared" si="120"/>
        <v/>
      </c>
      <c r="AJ361" s="258" t="str">
        <f>IF(COUNTIF(AI$2:AI361,AI361)=1,AI361,"")</f>
        <v/>
      </c>
      <c r="AK361" s="257" t="str">
        <f t="shared" si="112"/>
        <v/>
      </c>
      <c r="AL361" s="257" t="str">
        <f t="shared" si="113"/>
        <v/>
      </c>
      <c r="AM361" s="257" t="str">
        <f t="shared" si="114"/>
        <v/>
      </c>
      <c r="AN361" s="251" t="str">
        <f t="shared" si="121"/>
        <v/>
      </c>
      <c r="AO361" s="162"/>
      <c r="AP361" s="162"/>
      <c r="AQ361" s="162"/>
      <c r="AR361" s="257" t="str">
        <f>+IF(AW361="","",MAX(AR$1:AR360)+1)</f>
        <v/>
      </c>
      <c r="AS361" s="257" t="str">
        <f>IF(Limit_Deviation_Detail!B383="","",Limit_Deviation_Detail!B383)</f>
        <v/>
      </c>
      <c r="AT361" s="257" t="str">
        <f>IF(Limit_Deviation_Detail!C383="","",Limit_Deviation_Detail!C383)</f>
        <v/>
      </c>
      <c r="AU361" s="252" t="str">
        <f>IF(Limit_Deviation_Detail!F383="","",Limit_Deviation_Detail!F383)</f>
        <v/>
      </c>
      <c r="AV361" s="257" t="str">
        <f t="shared" si="122"/>
        <v/>
      </c>
      <c r="AW361" s="258" t="str">
        <f>IF(COUNTIF(AV$2:AV361,AV361)=1,AV361,"")</f>
        <v/>
      </c>
      <c r="AX361" s="257" t="str">
        <f t="shared" si="115"/>
        <v/>
      </c>
      <c r="AY361" s="257" t="str">
        <f t="shared" si="116"/>
        <v/>
      </c>
      <c r="AZ361" s="257" t="str">
        <f t="shared" si="117"/>
        <v/>
      </c>
      <c r="BA361" s="254" t="str">
        <f t="shared" si="123"/>
        <v/>
      </c>
      <c r="BB361" s="162"/>
      <c r="BC361" s="255" t="str">
        <f>+IF(BI361="","",MAX(BC$1:BC360)+1)</f>
        <v/>
      </c>
      <c r="BD361" s="241" t="str">
        <f>IF(CMS_Identification!B383="","",CMS_Identification!B383)</f>
        <v/>
      </c>
      <c r="BE361" s="241" t="str">
        <f>IF(CMS_Identification!C383="","",CMS_Identification!C383)</f>
        <v/>
      </c>
      <c r="BF361" s="241" t="str">
        <f>IF(CMS_Identification!E383="","",CMS_Identification!E383)</f>
        <v/>
      </c>
      <c r="BG361" s="241" t="str">
        <f>IF(Affected_Source!AL383="","",Affected_Source!AL383)</f>
        <v/>
      </c>
      <c r="BH361" s="241" t="str">
        <f t="shared" si="124"/>
        <v/>
      </c>
      <c r="BI361" s="244" t="str">
        <f>IF(COUNTIF(BH$2:BH361,BH361)=1,BH361,"")</f>
        <v/>
      </c>
      <c r="BJ361" s="241" t="str">
        <f t="shared" si="125"/>
        <v xml:space="preserve">  </v>
      </c>
      <c r="BK361" s="241" t="str">
        <f t="shared" si="126"/>
        <v/>
      </c>
      <c r="BL361" s="241" t="str">
        <f t="shared" si="127"/>
        <v/>
      </c>
      <c r="BM361" s="241" t="str">
        <f t="shared" si="128"/>
        <v/>
      </c>
    </row>
    <row r="362" spans="1:65" ht="16.5" x14ac:dyDescent="0.45">
      <c r="A362" s="259" t="str">
        <f>+IF(D362="","",MAX(A$1:A361)+1)</f>
        <v/>
      </c>
      <c r="B362" s="242" t="str">
        <f>IF(Affected_Source!C384="","",Affected_Source!C384)</f>
        <v/>
      </c>
      <c r="C362" s="260" t="str">
        <f t="shared" si="108"/>
        <v/>
      </c>
      <c r="D362" s="260" t="str">
        <f>IF(COUNTIF(B$2:B362,B362)=1,B362,"")</f>
        <v/>
      </c>
      <c r="E362" s="162" t="str">
        <f>IF(Affected_Source!D384="","",Affected_Source!D384)</f>
        <v/>
      </c>
      <c r="F362" s="162"/>
      <c r="G362" s="162"/>
      <c r="H362" s="162"/>
      <c r="I362" s="162"/>
      <c r="J362" s="162"/>
      <c r="K362" s="162"/>
      <c r="L362" s="162"/>
      <c r="M362" s="162"/>
      <c r="N362" s="162"/>
      <c r="O362" s="162"/>
      <c r="P362" s="162"/>
      <c r="Q362" s="162"/>
      <c r="R362" s="269"/>
      <c r="S362" s="162"/>
      <c r="T362" s="259" t="str">
        <f>+IF(Y362="","",MAX(T$1:T361)+1)</f>
        <v/>
      </c>
      <c r="U362" s="241" t="str">
        <f>IF(Affected_Source!B384="","",Affected_Source!B384)</f>
        <v/>
      </c>
      <c r="V362" s="241" t="str">
        <f>IF(Affected_Source!D384="","",Affected_Source!D384)</f>
        <v/>
      </c>
      <c r="W362" s="241" t="str">
        <f>IF(Affected_Source!E384="","",Affected_Source!E384)</f>
        <v/>
      </c>
      <c r="X362" s="241" t="str">
        <f t="shared" si="109"/>
        <v/>
      </c>
      <c r="Y362" s="244" t="str">
        <f>IF(COUNTIF(X$2:X362,X362)=1,X362,"")</f>
        <v/>
      </c>
      <c r="Z362" s="241" t="str">
        <f t="shared" si="118"/>
        <v xml:space="preserve"> </v>
      </c>
      <c r="AA362" s="259" t="str">
        <f t="shared" si="110"/>
        <v/>
      </c>
      <c r="AB362" s="259" t="str">
        <f t="shared" si="111"/>
        <v/>
      </c>
      <c r="AC362" s="241" t="str">
        <f t="shared" si="119"/>
        <v/>
      </c>
      <c r="AD362" s="248"/>
      <c r="AE362" s="261" t="str">
        <f>+IF(AJ362="","",MAX(AE$1:AE361)+1)</f>
        <v/>
      </c>
      <c r="AF362" s="261" t="str">
        <f>IF(CMS_Inoperative_OoC!B384="","",CMS_Inoperative_OoC!B384)</f>
        <v/>
      </c>
      <c r="AG362" s="261" t="str">
        <f>IF(CMS_Inoperative_OoC!C384="","",CMS_Inoperative_OoC!C384)</f>
        <v/>
      </c>
      <c r="AH362" s="261" t="str">
        <f>IF(CMS_Inoperative_OoC!D384="","",CMS_Inoperative_OoC!D384)</f>
        <v/>
      </c>
      <c r="AI362" s="261" t="str">
        <f t="shared" si="120"/>
        <v/>
      </c>
      <c r="AJ362" s="262" t="str">
        <f>IF(COUNTIF(AI$2:AI362,AI362)=1,AI362,"")</f>
        <v/>
      </c>
      <c r="AK362" s="261" t="str">
        <f t="shared" si="112"/>
        <v/>
      </c>
      <c r="AL362" s="261" t="str">
        <f t="shared" si="113"/>
        <v/>
      </c>
      <c r="AM362" s="261" t="str">
        <f t="shared" si="114"/>
        <v/>
      </c>
      <c r="AN362" s="251" t="str">
        <f t="shared" si="121"/>
        <v/>
      </c>
      <c r="AO362" s="162"/>
      <c r="AP362" s="162"/>
      <c r="AQ362" s="162"/>
      <c r="AR362" s="263" t="str">
        <f>+IF(AW362="","",MAX(AR$1:AR361)+1)</f>
        <v/>
      </c>
      <c r="AS362" s="263" t="str">
        <f>IF(Limit_Deviation_Detail!B384="","",Limit_Deviation_Detail!B384)</f>
        <v/>
      </c>
      <c r="AT362" s="263" t="str">
        <f>IF(Limit_Deviation_Detail!C384="","",Limit_Deviation_Detail!C384)</f>
        <v/>
      </c>
      <c r="AU362" s="252" t="str">
        <f>IF(Limit_Deviation_Detail!F384="","",Limit_Deviation_Detail!F384)</f>
        <v/>
      </c>
      <c r="AV362" s="263" t="str">
        <f t="shared" si="122"/>
        <v/>
      </c>
      <c r="AW362" s="264" t="str">
        <f>IF(COUNTIF(AV$2:AV362,AV362)=1,AV362,"")</f>
        <v/>
      </c>
      <c r="AX362" s="263" t="str">
        <f t="shared" si="115"/>
        <v/>
      </c>
      <c r="AY362" s="263" t="str">
        <f t="shared" si="116"/>
        <v/>
      </c>
      <c r="AZ362" s="263" t="str">
        <f t="shared" si="117"/>
        <v/>
      </c>
      <c r="BA362" s="254" t="str">
        <f t="shared" si="123"/>
        <v/>
      </c>
      <c r="BB362" s="162"/>
      <c r="BC362" s="259" t="str">
        <f>+IF(BI362="","",MAX(BC$1:BC361)+1)</f>
        <v/>
      </c>
      <c r="BD362" s="241" t="str">
        <f>IF(CMS_Identification!B384="","",CMS_Identification!B384)</f>
        <v/>
      </c>
      <c r="BE362" s="241" t="str">
        <f>IF(CMS_Identification!C384="","",CMS_Identification!C384)</f>
        <v/>
      </c>
      <c r="BF362" s="241" t="str">
        <f>IF(CMS_Identification!E384="","",CMS_Identification!E384)</f>
        <v/>
      </c>
      <c r="BG362" s="241" t="str">
        <f>IF(Affected_Source!AL384="","",Affected_Source!AL384)</f>
        <v/>
      </c>
      <c r="BH362" s="241" t="str">
        <f t="shared" si="124"/>
        <v/>
      </c>
      <c r="BI362" s="244" t="str">
        <f>IF(COUNTIF(BH$2:BH362,BH362)=1,BH362,"")</f>
        <v/>
      </c>
      <c r="BJ362" s="241" t="str">
        <f t="shared" si="125"/>
        <v xml:space="preserve">  </v>
      </c>
      <c r="BK362" s="241" t="str">
        <f t="shared" si="126"/>
        <v/>
      </c>
      <c r="BL362" s="241" t="str">
        <f t="shared" si="127"/>
        <v/>
      </c>
      <c r="BM362" s="241" t="str">
        <f t="shared" si="128"/>
        <v/>
      </c>
    </row>
    <row r="363" spans="1:65" ht="16.5" x14ac:dyDescent="0.45">
      <c r="A363" s="255" t="str">
        <f>+IF(D363="","",MAX(A$1:A362)+1)</f>
        <v/>
      </c>
      <c r="B363" s="242" t="str">
        <f>IF(Affected_Source!C385="","",Affected_Source!C385)</f>
        <v/>
      </c>
      <c r="C363" s="245" t="str">
        <f t="shared" si="108"/>
        <v/>
      </c>
      <c r="D363" s="245" t="str">
        <f>IF(COUNTIF(B$2:B363,B363)=1,B363,"")</f>
        <v/>
      </c>
      <c r="E363" s="162" t="str">
        <f>IF(Affected_Source!D385="","",Affected_Source!D385)</f>
        <v/>
      </c>
      <c r="F363" s="162"/>
      <c r="G363" s="162"/>
      <c r="H363" s="162"/>
      <c r="I363" s="162"/>
      <c r="J363" s="162"/>
      <c r="K363" s="162"/>
      <c r="L363" s="162"/>
      <c r="M363" s="162"/>
      <c r="N363" s="162"/>
      <c r="O363" s="162"/>
      <c r="P363" s="162"/>
      <c r="Q363" s="162"/>
      <c r="R363" s="269"/>
      <c r="S363" s="162"/>
      <c r="T363" s="255" t="str">
        <f>+IF(Y363="","",MAX(T$1:T362)+1)</f>
        <v/>
      </c>
      <c r="U363" s="241" t="str">
        <f>IF(Affected_Source!B385="","",Affected_Source!B385)</f>
        <v/>
      </c>
      <c r="V363" s="241" t="str">
        <f>IF(Affected_Source!D385="","",Affected_Source!D385)</f>
        <v/>
      </c>
      <c r="W363" s="241" t="str">
        <f>IF(Affected_Source!E385="","",Affected_Source!E385)</f>
        <v/>
      </c>
      <c r="X363" s="241" t="str">
        <f t="shared" si="109"/>
        <v/>
      </c>
      <c r="Y363" s="244" t="str">
        <f>IF(COUNTIF(X$2:X363,X363)=1,X363,"")</f>
        <v/>
      </c>
      <c r="Z363" s="241" t="str">
        <f t="shared" si="118"/>
        <v xml:space="preserve"> </v>
      </c>
      <c r="AA363" s="255" t="str">
        <f t="shared" si="110"/>
        <v/>
      </c>
      <c r="AB363" s="255" t="str">
        <f t="shared" si="111"/>
        <v/>
      </c>
      <c r="AC363" s="241" t="str">
        <f t="shared" si="119"/>
        <v/>
      </c>
      <c r="AD363" s="248"/>
      <c r="AE363" s="257" t="str">
        <f>+IF(AJ363="","",MAX(AE$1:AE362)+1)</f>
        <v/>
      </c>
      <c r="AF363" s="257" t="str">
        <f>IF(CMS_Inoperative_OoC!B385="","",CMS_Inoperative_OoC!B385)</f>
        <v/>
      </c>
      <c r="AG363" s="257" t="str">
        <f>IF(CMS_Inoperative_OoC!C385="","",CMS_Inoperative_OoC!C385)</f>
        <v/>
      </c>
      <c r="AH363" s="257" t="str">
        <f>IF(CMS_Inoperative_OoC!D385="","",CMS_Inoperative_OoC!D385)</f>
        <v/>
      </c>
      <c r="AI363" s="257" t="str">
        <f t="shared" si="120"/>
        <v/>
      </c>
      <c r="AJ363" s="258" t="str">
        <f>IF(COUNTIF(AI$2:AI363,AI363)=1,AI363,"")</f>
        <v/>
      </c>
      <c r="AK363" s="257" t="str">
        <f t="shared" si="112"/>
        <v/>
      </c>
      <c r="AL363" s="257" t="str">
        <f t="shared" si="113"/>
        <v/>
      </c>
      <c r="AM363" s="257" t="str">
        <f t="shared" si="114"/>
        <v/>
      </c>
      <c r="AN363" s="251" t="str">
        <f t="shared" si="121"/>
        <v/>
      </c>
      <c r="AO363" s="162"/>
      <c r="AP363" s="162"/>
      <c r="AQ363" s="162"/>
      <c r="AR363" s="257" t="str">
        <f>+IF(AW363="","",MAX(AR$1:AR362)+1)</f>
        <v/>
      </c>
      <c r="AS363" s="257" t="str">
        <f>IF(Limit_Deviation_Detail!B385="","",Limit_Deviation_Detail!B385)</f>
        <v/>
      </c>
      <c r="AT363" s="257" t="str">
        <f>IF(Limit_Deviation_Detail!C385="","",Limit_Deviation_Detail!C385)</f>
        <v/>
      </c>
      <c r="AU363" s="252" t="str">
        <f>IF(Limit_Deviation_Detail!F385="","",Limit_Deviation_Detail!F385)</f>
        <v/>
      </c>
      <c r="AV363" s="257" t="str">
        <f t="shared" si="122"/>
        <v/>
      </c>
      <c r="AW363" s="258" t="str">
        <f>IF(COUNTIF(AV$2:AV363,AV363)=1,AV363,"")</f>
        <v/>
      </c>
      <c r="AX363" s="257" t="str">
        <f t="shared" si="115"/>
        <v/>
      </c>
      <c r="AY363" s="257" t="str">
        <f t="shared" si="116"/>
        <v/>
      </c>
      <c r="AZ363" s="257" t="str">
        <f t="shared" si="117"/>
        <v/>
      </c>
      <c r="BA363" s="254" t="str">
        <f t="shared" si="123"/>
        <v/>
      </c>
      <c r="BB363" s="162"/>
      <c r="BC363" s="255" t="str">
        <f>+IF(BI363="","",MAX(BC$1:BC362)+1)</f>
        <v/>
      </c>
      <c r="BD363" s="241" t="str">
        <f>IF(CMS_Identification!B385="","",CMS_Identification!B385)</f>
        <v/>
      </c>
      <c r="BE363" s="241" t="str">
        <f>IF(CMS_Identification!C385="","",CMS_Identification!C385)</f>
        <v/>
      </c>
      <c r="BF363" s="241" t="str">
        <f>IF(CMS_Identification!E385="","",CMS_Identification!E385)</f>
        <v/>
      </c>
      <c r="BG363" s="241" t="str">
        <f>IF(Affected_Source!AL385="","",Affected_Source!AL385)</f>
        <v/>
      </c>
      <c r="BH363" s="241" t="str">
        <f t="shared" si="124"/>
        <v/>
      </c>
      <c r="BI363" s="244" t="str">
        <f>IF(COUNTIF(BH$2:BH363,BH363)=1,BH363,"")</f>
        <v/>
      </c>
      <c r="BJ363" s="241" t="str">
        <f t="shared" si="125"/>
        <v xml:space="preserve">  </v>
      </c>
      <c r="BK363" s="241" t="str">
        <f t="shared" si="126"/>
        <v/>
      </c>
      <c r="BL363" s="241" t="str">
        <f t="shared" si="127"/>
        <v/>
      </c>
      <c r="BM363" s="241" t="str">
        <f t="shared" si="128"/>
        <v/>
      </c>
    </row>
    <row r="364" spans="1:65" ht="16.5" x14ac:dyDescent="0.45">
      <c r="A364" s="259" t="str">
        <f>+IF(D364="","",MAX(A$1:A363)+1)</f>
        <v/>
      </c>
      <c r="B364" s="242" t="str">
        <f>IF(Affected_Source!C386="","",Affected_Source!C386)</f>
        <v/>
      </c>
      <c r="C364" s="260" t="str">
        <f t="shared" si="108"/>
        <v/>
      </c>
      <c r="D364" s="260" t="str">
        <f>IF(COUNTIF(B$2:B364,B364)=1,B364,"")</f>
        <v/>
      </c>
      <c r="E364" s="162" t="str">
        <f>IF(Affected_Source!D386="","",Affected_Source!D386)</f>
        <v/>
      </c>
      <c r="F364" s="162"/>
      <c r="G364" s="162"/>
      <c r="H364" s="162"/>
      <c r="I364" s="162"/>
      <c r="J364" s="162"/>
      <c r="K364" s="162"/>
      <c r="L364" s="162"/>
      <c r="M364" s="162"/>
      <c r="N364" s="162"/>
      <c r="O364" s="162"/>
      <c r="P364" s="162"/>
      <c r="Q364" s="162"/>
      <c r="R364" s="269"/>
      <c r="S364" s="162"/>
      <c r="T364" s="259" t="str">
        <f>+IF(Y364="","",MAX(T$1:T363)+1)</f>
        <v/>
      </c>
      <c r="U364" s="241" t="str">
        <f>IF(Affected_Source!B386="","",Affected_Source!B386)</f>
        <v/>
      </c>
      <c r="V364" s="241" t="str">
        <f>IF(Affected_Source!D386="","",Affected_Source!D386)</f>
        <v/>
      </c>
      <c r="W364" s="241" t="str">
        <f>IF(Affected_Source!E386="","",Affected_Source!E386)</f>
        <v/>
      </c>
      <c r="X364" s="241" t="str">
        <f t="shared" si="109"/>
        <v/>
      </c>
      <c r="Y364" s="244" t="str">
        <f>IF(COUNTIF(X$2:X364,X364)=1,X364,"")</f>
        <v/>
      </c>
      <c r="Z364" s="241" t="str">
        <f t="shared" si="118"/>
        <v xml:space="preserve"> </v>
      </c>
      <c r="AA364" s="259" t="str">
        <f t="shared" si="110"/>
        <v/>
      </c>
      <c r="AB364" s="259" t="str">
        <f t="shared" si="111"/>
        <v/>
      </c>
      <c r="AC364" s="241" t="str">
        <f t="shared" si="119"/>
        <v/>
      </c>
      <c r="AD364" s="248"/>
      <c r="AE364" s="261" t="str">
        <f>+IF(AJ364="","",MAX(AE$1:AE363)+1)</f>
        <v/>
      </c>
      <c r="AF364" s="261" t="str">
        <f>IF(CMS_Inoperative_OoC!B386="","",CMS_Inoperative_OoC!B386)</f>
        <v/>
      </c>
      <c r="AG364" s="261" t="str">
        <f>IF(CMS_Inoperative_OoC!C386="","",CMS_Inoperative_OoC!C386)</f>
        <v/>
      </c>
      <c r="AH364" s="261" t="str">
        <f>IF(CMS_Inoperative_OoC!D386="","",CMS_Inoperative_OoC!D386)</f>
        <v/>
      </c>
      <c r="AI364" s="261" t="str">
        <f t="shared" si="120"/>
        <v/>
      </c>
      <c r="AJ364" s="262" t="str">
        <f>IF(COUNTIF(AI$2:AI364,AI364)=1,AI364,"")</f>
        <v/>
      </c>
      <c r="AK364" s="261" t="str">
        <f t="shared" si="112"/>
        <v/>
      </c>
      <c r="AL364" s="261" t="str">
        <f t="shared" si="113"/>
        <v/>
      </c>
      <c r="AM364" s="261" t="str">
        <f t="shared" si="114"/>
        <v/>
      </c>
      <c r="AN364" s="251" t="str">
        <f t="shared" si="121"/>
        <v/>
      </c>
      <c r="AO364" s="162"/>
      <c r="AP364" s="162"/>
      <c r="AQ364" s="162"/>
      <c r="AR364" s="263" t="str">
        <f>+IF(AW364="","",MAX(AR$1:AR363)+1)</f>
        <v/>
      </c>
      <c r="AS364" s="263" t="str">
        <f>IF(Limit_Deviation_Detail!B386="","",Limit_Deviation_Detail!B386)</f>
        <v/>
      </c>
      <c r="AT364" s="263" t="str">
        <f>IF(Limit_Deviation_Detail!C386="","",Limit_Deviation_Detail!C386)</f>
        <v/>
      </c>
      <c r="AU364" s="252" t="str">
        <f>IF(Limit_Deviation_Detail!F386="","",Limit_Deviation_Detail!F386)</f>
        <v/>
      </c>
      <c r="AV364" s="263" t="str">
        <f t="shared" si="122"/>
        <v/>
      </c>
      <c r="AW364" s="264" t="str">
        <f>IF(COUNTIF(AV$2:AV364,AV364)=1,AV364,"")</f>
        <v/>
      </c>
      <c r="AX364" s="263" t="str">
        <f t="shared" si="115"/>
        <v/>
      </c>
      <c r="AY364" s="263" t="str">
        <f t="shared" si="116"/>
        <v/>
      </c>
      <c r="AZ364" s="263" t="str">
        <f t="shared" si="117"/>
        <v/>
      </c>
      <c r="BA364" s="254" t="str">
        <f t="shared" si="123"/>
        <v/>
      </c>
      <c r="BB364" s="162"/>
      <c r="BC364" s="259" t="str">
        <f>+IF(BI364="","",MAX(BC$1:BC363)+1)</f>
        <v/>
      </c>
      <c r="BD364" s="241" t="str">
        <f>IF(CMS_Identification!B386="","",CMS_Identification!B386)</f>
        <v/>
      </c>
      <c r="BE364" s="241" t="str">
        <f>IF(CMS_Identification!C386="","",CMS_Identification!C386)</f>
        <v/>
      </c>
      <c r="BF364" s="241" t="str">
        <f>IF(CMS_Identification!E386="","",CMS_Identification!E386)</f>
        <v/>
      </c>
      <c r="BG364" s="241" t="str">
        <f>IF(Affected_Source!AL386="","",Affected_Source!AL386)</f>
        <v/>
      </c>
      <c r="BH364" s="241" t="str">
        <f t="shared" si="124"/>
        <v/>
      </c>
      <c r="BI364" s="244" t="str">
        <f>IF(COUNTIF(BH$2:BH364,BH364)=1,BH364,"")</f>
        <v/>
      </c>
      <c r="BJ364" s="241" t="str">
        <f t="shared" si="125"/>
        <v xml:space="preserve">  </v>
      </c>
      <c r="BK364" s="241" t="str">
        <f t="shared" si="126"/>
        <v/>
      </c>
      <c r="BL364" s="241" t="str">
        <f t="shared" si="127"/>
        <v/>
      </c>
      <c r="BM364" s="241" t="str">
        <f t="shared" si="128"/>
        <v/>
      </c>
    </row>
    <row r="365" spans="1:65" ht="16.5" x14ac:dyDescent="0.45">
      <c r="A365" s="255" t="str">
        <f>+IF(D365="","",MAX(A$1:A364)+1)</f>
        <v/>
      </c>
      <c r="B365" s="242" t="str">
        <f>IF(Affected_Source!C387="","",Affected_Source!C387)</f>
        <v/>
      </c>
      <c r="C365" s="245" t="str">
        <f t="shared" si="108"/>
        <v/>
      </c>
      <c r="D365" s="245" t="str">
        <f>IF(COUNTIF(B$2:B365,B365)=1,B365,"")</f>
        <v/>
      </c>
      <c r="E365" s="162" t="str">
        <f>IF(Affected_Source!D387="","",Affected_Source!D387)</f>
        <v/>
      </c>
      <c r="F365" s="162"/>
      <c r="G365" s="162"/>
      <c r="H365" s="162"/>
      <c r="I365" s="162"/>
      <c r="J365" s="162"/>
      <c r="K365" s="162"/>
      <c r="L365" s="162"/>
      <c r="M365" s="162"/>
      <c r="N365" s="162"/>
      <c r="O365" s="162"/>
      <c r="P365" s="162"/>
      <c r="Q365" s="162"/>
      <c r="R365" s="269"/>
      <c r="S365" s="162"/>
      <c r="T365" s="255" t="str">
        <f>+IF(Y365="","",MAX(T$1:T364)+1)</f>
        <v/>
      </c>
      <c r="U365" s="241" t="str">
        <f>IF(Affected_Source!B387="","",Affected_Source!B387)</f>
        <v/>
      </c>
      <c r="V365" s="241" t="str">
        <f>IF(Affected_Source!D387="","",Affected_Source!D387)</f>
        <v/>
      </c>
      <c r="W365" s="241" t="str">
        <f>IF(Affected_Source!E387="","",Affected_Source!E387)</f>
        <v/>
      </c>
      <c r="X365" s="241" t="str">
        <f t="shared" si="109"/>
        <v/>
      </c>
      <c r="Y365" s="244" t="str">
        <f>IF(COUNTIF(X$2:X365,X365)=1,X365,"")</f>
        <v/>
      </c>
      <c r="Z365" s="241" t="str">
        <f t="shared" si="118"/>
        <v xml:space="preserve"> </v>
      </c>
      <c r="AA365" s="255" t="str">
        <f t="shared" si="110"/>
        <v/>
      </c>
      <c r="AB365" s="255" t="str">
        <f t="shared" si="111"/>
        <v/>
      </c>
      <c r="AC365" s="241" t="str">
        <f t="shared" si="119"/>
        <v/>
      </c>
      <c r="AD365" s="248"/>
      <c r="AE365" s="257" t="str">
        <f>+IF(AJ365="","",MAX(AE$1:AE364)+1)</f>
        <v/>
      </c>
      <c r="AF365" s="257" t="str">
        <f>IF(CMS_Inoperative_OoC!B387="","",CMS_Inoperative_OoC!B387)</f>
        <v/>
      </c>
      <c r="AG365" s="257" t="str">
        <f>IF(CMS_Inoperative_OoC!C387="","",CMS_Inoperative_OoC!C387)</f>
        <v/>
      </c>
      <c r="AH365" s="257" t="str">
        <f>IF(CMS_Inoperative_OoC!D387="","",CMS_Inoperative_OoC!D387)</f>
        <v/>
      </c>
      <c r="AI365" s="257" t="str">
        <f t="shared" si="120"/>
        <v/>
      </c>
      <c r="AJ365" s="258" t="str">
        <f>IF(COUNTIF(AI$2:AI365,AI365)=1,AI365,"")</f>
        <v/>
      </c>
      <c r="AK365" s="257" t="str">
        <f t="shared" si="112"/>
        <v/>
      </c>
      <c r="AL365" s="257" t="str">
        <f t="shared" si="113"/>
        <v/>
      </c>
      <c r="AM365" s="257" t="str">
        <f t="shared" si="114"/>
        <v/>
      </c>
      <c r="AN365" s="251" t="str">
        <f t="shared" si="121"/>
        <v/>
      </c>
      <c r="AO365" s="162"/>
      <c r="AP365" s="162"/>
      <c r="AQ365" s="162"/>
      <c r="AR365" s="257" t="str">
        <f>+IF(AW365="","",MAX(AR$1:AR364)+1)</f>
        <v/>
      </c>
      <c r="AS365" s="257" t="str">
        <f>IF(Limit_Deviation_Detail!B387="","",Limit_Deviation_Detail!B387)</f>
        <v/>
      </c>
      <c r="AT365" s="257" t="str">
        <f>IF(Limit_Deviation_Detail!C387="","",Limit_Deviation_Detail!C387)</f>
        <v/>
      </c>
      <c r="AU365" s="252" t="str">
        <f>IF(Limit_Deviation_Detail!F387="","",Limit_Deviation_Detail!F387)</f>
        <v/>
      </c>
      <c r="AV365" s="257" t="str">
        <f t="shared" si="122"/>
        <v/>
      </c>
      <c r="AW365" s="258" t="str">
        <f>IF(COUNTIF(AV$2:AV365,AV365)=1,AV365,"")</f>
        <v/>
      </c>
      <c r="AX365" s="257" t="str">
        <f t="shared" si="115"/>
        <v/>
      </c>
      <c r="AY365" s="257" t="str">
        <f t="shared" si="116"/>
        <v/>
      </c>
      <c r="AZ365" s="257" t="str">
        <f t="shared" si="117"/>
        <v/>
      </c>
      <c r="BA365" s="254" t="str">
        <f t="shared" si="123"/>
        <v/>
      </c>
      <c r="BB365" s="162"/>
      <c r="BC365" s="255" t="str">
        <f>+IF(BI365="","",MAX(BC$1:BC364)+1)</f>
        <v/>
      </c>
      <c r="BD365" s="241" t="str">
        <f>IF(CMS_Identification!B387="","",CMS_Identification!B387)</f>
        <v/>
      </c>
      <c r="BE365" s="241" t="str">
        <f>IF(CMS_Identification!C387="","",CMS_Identification!C387)</f>
        <v/>
      </c>
      <c r="BF365" s="241" t="str">
        <f>IF(CMS_Identification!E387="","",CMS_Identification!E387)</f>
        <v/>
      </c>
      <c r="BG365" s="241" t="str">
        <f>IF(Affected_Source!AL387="","",Affected_Source!AL387)</f>
        <v/>
      </c>
      <c r="BH365" s="241" t="str">
        <f t="shared" si="124"/>
        <v/>
      </c>
      <c r="BI365" s="244" t="str">
        <f>IF(COUNTIF(BH$2:BH365,BH365)=1,BH365,"")</f>
        <v/>
      </c>
      <c r="BJ365" s="241" t="str">
        <f t="shared" si="125"/>
        <v xml:space="preserve">  </v>
      </c>
      <c r="BK365" s="241" t="str">
        <f t="shared" si="126"/>
        <v/>
      </c>
      <c r="BL365" s="241" t="str">
        <f t="shared" si="127"/>
        <v/>
      </c>
      <c r="BM365" s="241" t="str">
        <f t="shared" si="128"/>
        <v/>
      </c>
    </row>
    <row r="366" spans="1:65" ht="16.5" x14ac:dyDescent="0.45">
      <c r="A366" s="259" t="str">
        <f>+IF(D366="","",MAX(A$1:A365)+1)</f>
        <v/>
      </c>
      <c r="B366" s="242" t="str">
        <f>IF(Affected_Source!C388="","",Affected_Source!C388)</f>
        <v/>
      </c>
      <c r="C366" s="260" t="str">
        <f t="shared" si="108"/>
        <v/>
      </c>
      <c r="D366" s="260" t="str">
        <f>IF(COUNTIF(B$2:B366,B366)=1,B366,"")</f>
        <v/>
      </c>
      <c r="E366" s="162" t="str">
        <f>IF(Affected_Source!D388="","",Affected_Source!D388)</f>
        <v/>
      </c>
      <c r="F366" s="162"/>
      <c r="G366" s="162"/>
      <c r="H366" s="162"/>
      <c r="I366" s="162"/>
      <c r="J366" s="162"/>
      <c r="K366" s="162"/>
      <c r="L366" s="162"/>
      <c r="M366" s="162"/>
      <c r="N366" s="162"/>
      <c r="O366" s="162"/>
      <c r="P366" s="162"/>
      <c r="Q366" s="162"/>
      <c r="R366" s="269"/>
      <c r="S366" s="162"/>
      <c r="T366" s="259" t="str">
        <f>+IF(Y366="","",MAX(T$1:T365)+1)</f>
        <v/>
      </c>
      <c r="U366" s="241" t="str">
        <f>IF(Affected_Source!B388="","",Affected_Source!B388)</f>
        <v/>
      </c>
      <c r="V366" s="241" t="str">
        <f>IF(Affected_Source!D388="","",Affected_Source!D388)</f>
        <v/>
      </c>
      <c r="W366" s="241" t="str">
        <f>IF(Affected_Source!E388="","",Affected_Source!E388)</f>
        <v/>
      </c>
      <c r="X366" s="241" t="str">
        <f t="shared" si="109"/>
        <v/>
      </c>
      <c r="Y366" s="244" t="str">
        <f>IF(COUNTIF(X$2:X366,X366)=1,X366,"")</f>
        <v/>
      </c>
      <c r="Z366" s="241" t="str">
        <f t="shared" si="118"/>
        <v xml:space="preserve"> </v>
      </c>
      <c r="AA366" s="259" t="str">
        <f t="shared" si="110"/>
        <v/>
      </c>
      <c r="AB366" s="259" t="str">
        <f t="shared" si="111"/>
        <v/>
      </c>
      <c r="AC366" s="241" t="str">
        <f t="shared" si="119"/>
        <v/>
      </c>
      <c r="AD366" s="248"/>
      <c r="AE366" s="261" t="str">
        <f>+IF(AJ366="","",MAX(AE$1:AE365)+1)</f>
        <v/>
      </c>
      <c r="AF366" s="261" t="str">
        <f>IF(CMS_Inoperative_OoC!B388="","",CMS_Inoperative_OoC!B388)</f>
        <v/>
      </c>
      <c r="AG366" s="261" t="str">
        <f>IF(CMS_Inoperative_OoC!C388="","",CMS_Inoperative_OoC!C388)</f>
        <v/>
      </c>
      <c r="AH366" s="261" t="str">
        <f>IF(CMS_Inoperative_OoC!D388="","",CMS_Inoperative_OoC!D388)</f>
        <v/>
      </c>
      <c r="AI366" s="261" t="str">
        <f t="shared" si="120"/>
        <v/>
      </c>
      <c r="AJ366" s="262" t="str">
        <f>IF(COUNTIF(AI$2:AI366,AI366)=1,AI366,"")</f>
        <v/>
      </c>
      <c r="AK366" s="261" t="str">
        <f t="shared" si="112"/>
        <v/>
      </c>
      <c r="AL366" s="261" t="str">
        <f t="shared" si="113"/>
        <v/>
      </c>
      <c r="AM366" s="261" t="str">
        <f t="shared" si="114"/>
        <v/>
      </c>
      <c r="AN366" s="251" t="str">
        <f t="shared" si="121"/>
        <v/>
      </c>
      <c r="AO366" s="162"/>
      <c r="AP366" s="162"/>
      <c r="AQ366" s="162"/>
      <c r="AR366" s="263" t="str">
        <f>+IF(AW366="","",MAX(AR$1:AR365)+1)</f>
        <v/>
      </c>
      <c r="AS366" s="263" t="str">
        <f>IF(Limit_Deviation_Detail!B388="","",Limit_Deviation_Detail!B388)</f>
        <v/>
      </c>
      <c r="AT366" s="263" t="str">
        <f>IF(Limit_Deviation_Detail!C388="","",Limit_Deviation_Detail!C388)</f>
        <v/>
      </c>
      <c r="AU366" s="252" t="str">
        <f>IF(Limit_Deviation_Detail!F388="","",Limit_Deviation_Detail!F388)</f>
        <v/>
      </c>
      <c r="AV366" s="263" t="str">
        <f t="shared" si="122"/>
        <v/>
      </c>
      <c r="AW366" s="264" t="str">
        <f>IF(COUNTIF(AV$2:AV366,AV366)=1,AV366,"")</f>
        <v/>
      </c>
      <c r="AX366" s="263" t="str">
        <f t="shared" si="115"/>
        <v/>
      </c>
      <c r="AY366" s="263" t="str">
        <f t="shared" si="116"/>
        <v/>
      </c>
      <c r="AZ366" s="263" t="str">
        <f t="shared" si="117"/>
        <v/>
      </c>
      <c r="BA366" s="254" t="str">
        <f t="shared" si="123"/>
        <v/>
      </c>
      <c r="BB366" s="162"/>
      <c r="BC366" s="259" t="str">
        <f>+IF(BI366="","",MAX(BC$1:BC365)+1)</f>
        <v/>
      </c>
      <c r="BD366" s="241" t="str">
        <f>IF(CMS_Identification!B388="","",CMS_Identification!B388)</f>
        <v/>
      </c>
      <c r="BE366" s="241" t="str">
        <f>IF(CMS_Identification!C388="","",CMS_Identification!C388)</f>
        <v/>
      </c>
      <c r="BF366" s="241" t="str">
        <f>IF(CMS_Identification!E388="","",CMS_Identification!E388)</f>
        <v/>
      </c>
      <c r="BG366" s="241" t="str">
        <f>IF(Affected_Source!AL388="","",Affected_Source!AL388)</f>
        <v/>
      </c>
      <c r="BH366" s="241" t="str">
        <f t="shared" si="124"/>
        <v/>
      </c>
      <c r="BI366" s="244" t="str">
        <f>IF(COUNTIF(BH$2:BH366,BH366)=1,BH366,"")</f>
        <v/>
      </c>
      <c r="BJ366" s="241" t="str">
        <f t="shared" si="125"/>
        <v xml:space="preserve">  </v>
      </c>
      <c r="BK366" s="241" t="str">
        <f t="shared" si="126"/>
        <v/>
      </c>
      <c r="BL366" s="241" t="str">
        <f t="shared" si="127"/>
        <v/>
      </c>
      <c r="BM366" s="241" t="str">
        <f t="shared" si="128"/>
        <v/>
      </c>
    </row>
    <row r="367" spans="1:65" ht="16.5" x14ac:dyDescent="0.45">
      <c r="A367" s="255" t="str">
        <f>+IF(D367="","",MAX(A$1:A366)+1)</f>
        <v/>
      </c>
      <c r="B367" s="242" t="str">
        <f>IF(Affected_Source!C389="","",Affected_Source!C389)</f>
        <v/>
      </c>
      <c r="C367" s="245" t="str">
        <f t="shared" si="108"/>
        <v/>
      </c>
      <c r="D367" s="245" t="str">
        <f>IF(COUNTIF(B$2:B367,B367)=1,B367,"")</f>
        <v/>
      </c>
      <c r="E367" s="162" t="str">
        <f>IF(Affected_Source!D389="","",Affected_Source!D389)</f>
        <v/>
      </c>
      <c r="F367" s="162"/>
      <c r="G367" s="162"/>
      <c r="H367" s="162"/>
      <c r="I367" s="162"/>
      <c r="J367" s="162"/>
      <c r="K367" s="162"/>
      <c r="L367" s="162"/>
      <c r="M367" s="162"/>
      <c r="N367" s="162"/>
      <c r="O367" s="162"/>
      <c r="P367" s="162"/>
      <c r="Q367" s="162"/>
      <c r="R367" s="269"/>
      <c r="S367" s="162"/>
      <c r="T367" s="255" t="str">
        <f>+IF(Y367="","",MAX(T$1:T366)+1)</f>
        <v/>
      </c>
      <c r="U367" s="241" t="str">
        <f>IF(Affected_Source!B389="","",Affected_Source!B389)</f>
        <v/>
      </c>
      <c r="V367" s="241" t="str">
        <f>IF(Affected_Source!D389="","",Affected_Source!D389)</f>
        <v/>
      </c>
      <c r="W367" s="241" t="str">
        <f>IF(Affected_Source!E389="","",Affected_Source!E389)</f>
        <v/>
      </c>
      <c r="X367" s="241" t="str">
        <f t="shared" si="109"/>
        <v/>
      </c>
      <c r="Y367" s="244" t="str">
        <f>IF(COUNTIF(X$2:X367,X367)=1,X367,"")</f>
        <v/>
      </c>
      <c r="Z367" s="241" t="str">
        <f t="shared" si="118"/>
        <v xml:space="preserve"> </v>
      </c>
      <c r="AA367" s="255" t="str">
        <f t="shared" si="110"/>
        <v/>
      </c>
      <c r="AB367" s="255" t="str">
        <f t="shared" si="111"/>
        <v/>
      </c>
      <c r="AC367" s="241" t="str">
        <f t="shared" si="119"/>
        <v/>
      </c>
      <c r="AD367" s="248"/>
      <c r="AE367" s="257" t="str">
        <f>+IF(AJ367="","",MAX(AE$1:AE366)+1)</f>
        <v/>
      </c>
      <c r="AF367" s="257" t="str">
        <f>IF(CMS_Inoperative_OoC!B389="","",CMS_Inoperative_OoC!B389)</f>
        <v/>
      </c>
      <c r="AG367" s="257" t="str">
        <f>IF(CMS_Inoperative_OoC!C389="","",CMS_Inoperative_OoC!C389)</f>
        <v/>
      </c>
      <c r="AH367" s="257" t="str">
        <f>IF(CMS_Inoperative_OoC!D389="","",CMS_Inoperative_OoC!D389)</f>
        <v/>
      </c>
      <c r="AI367" s="257" t="str">
        <f t="shared" si="120"/>
        <v/>
      </c>
      <c r="AJ367" s="258" t="str">
        <f>IF(COUNTIF(AI$2:AI367,AI367)=1,AI367,"")</f>
        <v/>
      </c>
      <c r="AK367" s="257" t="str">
        <f t="shared" si="112"/>
        <v/>
      </c>
      <c r="AL367" s="257" t="str">
        <f t="shared" si="113"/>
        <v/>
      </c>
      <c r="AM367" s="257" t="str">
        <f t="shared" si="114"/>
        <v/>
      </c>
      <c r="AN367" s="251" t="str">
        <f t="shared" si="121"/>
        <v/>
      </c>
      <c r="AO367" s="162"/>
      <c r="AP367" s="162"/>
      <c r="AQ367" s="162"/>
      <c r="AR367" s="257" t="str">
        <f>+IF(AW367="","",MAX(AR$1:AR366)+1)</f>
        <v/>
      </c>
      <c r="AS367" s="257" t="str">
        <f>IF(Limit_Deviation_Detail!B389="","",Limit_Deviation_Detail!B389)</f>
        <v/>
      </c>
      <c r="AT367" s="257" t="str">
        <f>IF(Limit_Deviation_Detail!C389="","",Limit_Deviation_Detail!C389)</f>
        <v/>
      </c>
      <c r="AU367" s="252" t="str">
        <f>IF(Limit_Deviation_Detail!F389="","",Limit_Deviation_Detail!F389)</f>
        <v/>
      </c>
      <c r="AV367" s="257" t="str">
        <f t="shared" si="122"/>
        <v/>
      </c>
      <c r="AW367" s="258" t="str">
        <f>IF(COUNTIF(AV$2:AV367,AV367)=1,AV367,"")</f>
        <v/>
      </c>
      <c r="AX367" s="257" t="str">
        <f t="shared" si="115"/>
        <v/>
      </c>
      <c r="AY367" s="257" t="str">
        <f t="shared" si="116"/>
        <v/>
      </c>
      <c r="AZ367" s="257" t="str">
        <f t="shared" si="117"/>
        <v/>
      </c>
      <c r="BA367" s="254" t="str">
        <f t="shared" si="123"/>
        <v/>
      </c>
      <c r="BB367" s="162"/>
      <c r="BC367" s="255" t="str">
        <f>+IF(BI367="","",MAX(BC$1:BC366)+1)</f>
        <v/>
      </c>
      <c r="BD367" s="241" t="str">
        <f>IF(CMS_Identification!B389="","",CMS_Identification!B389)</f>
        <v/>
      </c>
      <c r="BE367" s="241" t="str">
        <f>IF(CMS_Identification!C389="","",CMS_Identification!C389)</f>
        <v/>
      </c>
      <c r="BF367" s="241" t="str">
        <f>IF(CMS_Identification!E389="","",CMS_Identification!E389)</f>
        <v/>
      </c>
      <c r="BG367" s="241" t="str">
        <f>IF(Affected_Source!AL389="","",Affected_Source!AL389)</f>
        <v/>
      </c>
      <c r="BH367" s="241" t="str">
        <f t="shared" si="124"/>
        <v/>
      </c>
      <c r="BI367" s="244" t="str">
        <f>IF(COUNTIF(BH$2:BH367,BH367)=1,BH367,"")</f>
        <v/>
      </c>
      <c r="BJ367" s="241" t="str">
        <f t="shared" si="125"/>
        <v xml:space="preserve">  </v>
      </c>
      <c r="BK367" s="241" t="str">
        <f t="shared" si="126"/>
        <v/>
      </c>
      <c r="BL367" s="241" t="str">
        <f t="shared" si="127"/>
        <v/>
      </c>
      <c r="BM367" s="241" t="str">
        <f t="shared" si="128"/>
        <v/>
      </c>
    </row>
    <row r="368" spans="1:65" ht="16.5" x14ac:dyDescent="0.45">
      <c r="A368" s="259" t="str">
        <f>+IF(D368="","",MAX(A$1:A367)+1)</f>
        <v/>
      </c>
      <c r="B368" s="242" t="str">
        <f>IF(Affected_Source!C390="","",Affected_Source!C390)</f>
        <v/>
      </c>
      <c r="C368" s="260" t="str">
        <f t="shared" si="108"/>
        <v/>
      </c>
      <c r="D368" s="260" t="str">
        <f>IF(COUNTIF(B$2:B368,B368)=1,B368,"")</f>
        <v/>
      </c>
      <c r="E368" s="162" t="str">
        <f>IF(Affected_Source!D390="","",Affected_Source!D390)</f>
        <v/>
      </c>
      <c r="F368" s="162"/>
      <c r="G368" s="162"/>
      <c r="H368" s="162"/>
      <c r="I368" s="162"/>
      <c r="J368" s="162"/>
      <c r="K368" s="162"/>
      <c r="L368" s="162"/>
      <c r="M368" s="162"/>
      <c r="N368" s="162"/>
      <c r="O368" s="162"/>
      <c r="P368" s="162"/>
      <c r="Q368" s="162"/>
      <c r="R368" s="269"/>
      <c r="S368" s="162"/>
      <c r="T368" s="259" t="str">
        <f>+IF(Y368="","",MAX(T$1:T367)+1)</f>
        <v/>
      </c>
      <c r="U368" s="241" t="str">
        <f>IF(Affected_Source!B390="","",Affected_Source!B390)</f>
        <v/>
      </c>
      <c r="V368" s="241" t="str">
        <f>IF(Affected_Source!D390="","",Affected_Source!D390)</f>
        <v/>
      </c>
      <c r="W368" s="241" t="str">
        <f>IF(Affected_Source!E390="","",Affected_Source!E390)</f>
        <v/>
      </c>
      <c r="X368" s="241" t="str">
        <f t="shared" si="109"/>
        <v/>
      </c>
      <c r="Y368" s="244" t="str">
        <f>IF(COUNTIF(X$2:X368,X368)=1,X368,"")</f>
        <v/>
      </c>
      <c r="Z368" s="241" t="str">
        <f t="shared" si="118"/>
        <v xml:space="preserve"> </v>
      </c>
      <c r="AA368" s="259" t="str">
        <f t="shared" si="110"/>
        <v/>
      </c>
      <c r="AB368" s="259" t="str">
        <f t="shared" si="111"/>
        <v/>
      </c>
      <c r="AC368" s="241" t="str">
        <f t="shared" si="119"/>
        <v/>
      </c>
      <c r="AD368" s="248"/>
      <c r="AE368" s="261" t="str">
        <f>+IF(AJ368="","",MAX(AE$1:AE367)+1)</f>
        <v/>
      </c>
      <c r="AF368" s="261" t="str">
        <f>IF(CMS_Inoperative_OoC!B390="","",CMS_Inoperative_OoC!B390)</f>
        <v/>
      </c>
      <c r="AG368" s="261" t="str">
        <f>IF(CMS_Inoperative_OoC!C390="","",CMS_Inoperative_OoC!C390)</f>
        <v/>
      </c>
      <c r="AH368" s="261" t="str">
        <f>IF(CMS_Inoperative_OoC!D390="","",CMS_Inoperative_OoC!D390)</f>
        <v/>
      </c>
      <c r="AI368" s="261" t="str">
        <f t="shared" si="120"/>
        <v/>
      </c>
      <c r="AJ368" s="262" t="str">
        <f>IF(COUNTIF(AI$2:AI368,AI368)=1,AI368,"")</f>
        <v/>
      </c>
      <c r="AK368" s="261" t="str">
        <f t="shared" si="112"/>
        <v/>
      </c>
      <c r="AL368" s="261" t="str">
        <f t="shared" si="113"/>
        <v/>
      </c>
      <c r="AM368" s="261" t="str">
        <f t="shared" si="114"/>
        <v/>
      </c>
      <c r="AN368" s="251" t="str">
        <f t="shared" si="121"/>
        <v/>
      </c>
      <c r="AO368" s="162"/>
      <c r="AP368" s="162"/>
      <c r="AQ368" s="162"/>
      <c r="AR368" s="263" t="str">
        <f>+IF(AW368="","",MAX(AR$1:AR367)+1)</f>
        <v/>
      </c>
      <c r="AS368" s="263" t="str">
        <f>IF(Limit_Deviation_Detail!B390="","",Limit_Deviation_Detail!B390)</f>
        <v/>
      </c>
      <c r="AT368" s="263" t="str">
        <f>IF(Limit_Deviation_Detail!C390="","",Limit_Deviation_Detail!C390)</f>
        <v/>
      </c>
      <c r="AU368" s="252" t="str">
        <f>IF(Limit_Deviation_Detail!F390="","",Limit_Deviation_Detail!F390)</f>
        <v/>
      </c>
      <c r="AV368" s="263" t="str">
        <f t="shared" si="122"/>
        <v/>
      </c>
      <c r="AW368" s="264" t="str">
        <f>IF(COUNTIF(AV$2:AV368,AV368)=1,AV368,"")</f>
        <v/>
      </c>
      <c r="AX368" s="263" t="str">
        <f t="shared" si="115"/>
        <v/>
      </c>
      <c r="AY368" s="263" t="str">
        <f t="shared" si="116"/>
        <v/>
      </c>
      <c r="AZ368" s="263" t="str">
        <f t="shared" si="117"/>
        <v/>
      </c>
      <c r="BA368" s="254" t="str">
        <f t="shared" si="123"/>
        <v/>
      </c>
      <c r="BB368" s="162"/>
      <c r="BC368" s="259" t="str">
        <f>+IF(BI368="","",MAX(BC$1:BC367)+1)</f>
        <v/>
      </c>
      <c r="BD368" s="241" t="str">
        <f>IF(CMS_Identification!B390="","",CMS_Identification!B390)</f>
        <v/>
      </c>
      <c r="BE368" s="241" t="str">
        <f>IF(CMS_Identification!C390="","",CMS_Identification!C390)</f>
        <v/>
      </c>
      <c r="BF368" s="241" t="str">
        <f>IF(CMS_Identification!E390="","",CMS_Identification!E390)</f>
        <v/>
      </c>
      <c r="BG368" s="241" t="str">
        <f>IF(Affected_Source!AL390="","",Affected_Source!AL390)</f>
        <v/>
      </c>
      <c r="BH368" s="241" t="str">
        <f t="shared" si="124"/>
        <v/>
      </c>
      <c r="BI368" s="244" t="str">
        <f>IF(COUNTIF(BH$2:BH368,BH368)=1,BH368,"")</f>
        <v/>
      </c>
      <c r="BJ368" s="241" t="str">
        <f t="shared" si="125"/>
        <v xml:space="preserve">  </v>
      </c>
      <c r="BK368" s="241" t="str">
        <f t="shared" si="126"/>
        <v/>
      </c>
      <c r="BL368" s="241" t="str">
        <f t="shared" si="127"/>
        <v/>
      </c>
      <c r="BM368" s="241" t="str">
        <f t="shared" si="128"/>
        <v/>
      </c>
    </row>
    <row r="369" spans="1:65" ht="16.5" x14ac:dyDescent="0.45">
      <c r="A369" s="255" t="str">
        <f>+IF(D369="","",MAX(A$1:A368)+1)</f>
        <v/>
      </c>
      <c r="B369" s="242" t="str">
        <f>IF(Affected_Source!C391="","",Affected_Source!C391)</f>
        <v/>
      </c>
      <c r="C369" s="245" t="str">
        <f t="shared" si="108"/>
        <v/>
      </c>
      <c r="D369" s="245" t="str">
        <f>IF(COUNTIF(B$2:B369,B369)=1,B369,"")</f>
        <v/>
      </c>
      <c r="E369" s="162" t="str">
        <f>IF(Affected_Source!D391="","",Affected_Source!D391)</f>
        <v/>
      </c>
      <c r="F369" s="162"/>
      <c r="G369" s="162"/>
      <c r="H369" s="162"/>
      <c r="I369" s="162"/>
      <c r="J369" s="162"/>
      <c r="K369" s="162"/>
      <c r="L369" s="162"/>
      <c r="M369" s="162"/>
      <c r="N369" s="162"/>
      <c r="O369" s="162"/>
      <c r="P369" s="162"/>
      <c r="Q369" s="162"/>
      <c r="R369" s="269"/>
      <c r="S369" s="162"/>
      <c r="T369" s="255" t="str">
        <f>+IF(Y369="","",MAX(T$1:T368)+1)</f>
        <v/>
      </c>
      <c r="U369" s="241" t="str">
        <f>IF(Affected_Source!B391="","",Affected_Source!B391)</f>
        <v/>
      </c>
      <c r="V369" s="241" t="str">
        <f>IF(Affected_Source!D391="","",Affected_Source!D391)</f>
        <v/>
      </c>
      <c r="W369" s="241" t="str">
        <f>IF(Affected_Source!E391="","",Affected_Source!E391)</f>
        <v/>
      </c>
      <c r="X369" s="241" t="str">
        <f t="shared" si="109"/>
        <v/>
      </c>
      <c r="Y369" s="244" t="str">
        <f>IF(COUNTIF(X$2:X369,X369)=1,X369,"")</f>
        <v/>
      </c>
      <c r="Z369" s="241" t="str">
        <f t="shared" si="118"/>
        <v xml:space="preserve"> </v>
      </c>
      <c r="AA369" s="255" t="str">
        <f t="shared" si="110"/>
        <v/>
      </c>
      <c r="AB369" s="255" t="str">
        <f t="shared" si="111"/>
        <v/>
      </c>
      <c r="AC369" s="241" t="str">
        <f t="shared" si="119"/>
        <v/>
      </c>
      <c r="AD369" s="248"/>
      <c r="AE369" s="257" t="str">
        <f>+IF(AJ369="","",MAX(AE$1:AE368)+1)</f>
        <v/>
      </c>
      <c r="AF369" s="257" t="str">
        <f>IF(CMS_Inoperative_OoC!B391="","",CMS_Inoperative_OoC!B391)</f>
        <v/>
      </c>
      <c r="AG369" s="257" t="str">
        <f>IF(CMS_Inoperative_OoC!C391="","",CMS_Inoperative_OoC!C391)</f>
        <v/>
      </c>
      <c r="AH369" s="257" t="str">
        <f>IF(CMS_Inoperative_OoC!D391="","",CMS_Inoperative_OoC!D391)</f>
        <v/>
      </c>
      <c r="AI369" s="257" t="str">
        <f t="shared" si="120"/>
        <v/>
      </c>
      <c r="AJ369" s="258" t="str">
        <f>IF(COUNTIF(AI$2:AI369,AI369)=1,AI369,"")</f>
        <v/>
      </c>
      <c r="AK369" s="257" t="str">
        <f t="shared" si="112"/>
        <v/>
      </c>
      <c r="AL369" s="257" t="str">
        <f t="shared" si="113"/>
        <v/>
      </c>
      <c r="AM369" s="257" t="str">
        <f t="shared" si="114"/>
        <v/>
      </c>
      <c r="AN369" s="251" t="str">
        <f t="shared" si="121"/>
        <v/>
      </c>
      <c r="AO369" s="162"/>
      <c r="AP369" s="162"/>
      <c r="AQ369" s="162"/>
      <c r="AR369" s="257" t="str">
        <f>+IF(AW369="","",MAX(AR$1:AR368)+1)</f>
        <v/>
      </c>
      <c r="AS369" s="257" t="str">
        <f>IF(Limit_Deviation_Detail!B391="","",Limit_Deviation_Detail!B391)</f>
        <v/>
      </c>
      <c r="AT369" s="257" t="str">
        <f>IF(Limit_Deviation_Detail!C391="","",Limit_Deviation_Detail!C391)</f>
        <v/>
      </c>
      <c r="AU369" s="252" t="str">
        <f>IF(Limit_Deviation_Detail!F391="","",Limit_Deviation_Detail!F391)</f>
        <v/>
      </c>
      <c r="AV369" s="257" t="str">
        <f t="shared" si="122"/>
        <v/>
      </c>
      <c r="AW369" s="258" t="str">
        <f>IF(COUNTIF(AV$2:AV369,AV369)=1,AV369,"")</f>
        <v/>
      </c>
      <c r="AX369" s="257" t="str">
        <f t="shared" si="115"/>
        <v/>
      </c>
      <c r="AY369" s="257" t="str">
        <f t="shared" si="116"/>
        <v/>
      </c>
      <c r="AZ369" s="257" t="str">
        <f t="shared" si="117"/>
        <v/>
      </c>
      <c r="BA369" s="254" t="str">
        <f t="shared" si="123"/>
        <v/>
      </c>
      <c r="BB369" s="162"/>
      <c r="BC369" s="255" t="str">
        <f>+IF(BI369="","",MAX(BC$1:BC368)+1)</f>
        <v/>
      </c>
      <c r="BD369" s="241" t="str">
        <f>IF(CMS_Identification!B391="","",CMS_Identification!B391)</f>
        <v/>
      </c>
      <c r="BE369" s="241" t="str">
        <f>IF(CMS_Identification!C391="","",CMS_Identification!C391)</f>
        <v/>
      </c>
      <c r="BF369" s="241" t="str">
        <f>IF(CMS_Identification!E391="","",CMS_Identification!E391)</f>
        <v/>
      </c>
      <c r="BG369" s="241" t="str">
        <f>IF(Affected_Source!AL391="","",Affected_Source!AL391)</f>
        <v/>
      </c>
      <c r="BH369" s="241" t="str">
        <f t="shared" si="124"/>
        <v/>
      </c>
      <c r="BI369" s="244" t="str">
        <f>IF(COUNTIF(BH$2:BH369,BH369)=1,BH369,"")</f>
        <v/>
      </c>
      <c r="BJ369" s="241" t="str">
        <f t="shared" si="125"/>
        <v xml:space="preserve">  </v>
      </c>
      <c r="BK369" s="241" t="str">
        <f t="shared" si="126"/>
        <v/>
      </c>
      <c r="BL369" s="241" t="str">
        <f t="shared" si="127"/>
        <v/>
      </c>
      <c r="BM369" s="241" t="str">
        <f t="shared" si="128"/>
        <v/>
      </c>
    </row>
    <row r="370" spans="1:65" ht="16.5" x14ac:dyDescent="0.45">
      <c r="A370" s="259" t="str">
        <f>+IF(D370="","",MAX(A$1:A369)+1)</f>
        <v/>
      </c>
      <c r="B370" s="242" t="str">
        <f>IF(Affected_Source!C392="","",Affected_Source!C392)</f>
        <v/>
      </c>
      <c r="C370" s="260" t="str">
        <f t="shared" si="108"/>
        <v/>
      </c>
      <c r="D370" s="260" t="str">
        <f>IF(COUNTIF(B$2:B370,B370)=1,B370,"")</f>
        <v/>
      </c>
      <c r="E370" s="162" t="str">
        <f>IF(Affected_Source!D392="","",Affected_Source!D392)</f>
        <v/>
      </c>
      <c r="F370" s="162"/>
      <c r="G370" s="162"/>
      <c r="H370" s="162"/>
      <c r="I370" s="162"/>
      <c r="J370" s="162"/>
      <c r="K370" s="162"/>
      <c r="L370" s="162"/>
      <c r="M370" s="162"/>
      <c r="N370" s="162"/>
      <c r="O370" s="162"/>
      <c r="P370" s="162"/>
      <c r="Q370" s="162"/>
      <c r="R370" s="269"/>
      <c r="S370" s="162"/>
      <c r="T370" s="259" t="str">
        <f>+IF(Y370="","",MAX(T$1:T369)+1)</f>
        <v/>
      </c>
      <c r="U370" s="241" t="str">
        <f>IF(Affected_Source!B392="","",Affected_Source!B392)</f>
        <v/>
      </c>
      <c r="V370" s="241" t="str">
        <f>IF(Affected_Source!D392="","",Affected_Source!D392)</f>
        <v/>
      </c>
      <c r="W370" s="241" t="str">
        <f>IF(Affected_Source!E392="","",Affected_Source!E392)</f>
        <v/>
      </c>
      <c r="X370" s="241" t="str">
        <f t="shared" si="109"/>
        <v/>
      </c>
      <c r="Y370" s="244" t="str">
        <f>IF(COUNTIF(X$2:X370,X370)=1,X370,"")</f>
        <v/>
      </c>
      <c r="Z370" s="241" t="str">
        <f t="shared" si="118"/>
        <v xml:space="preserve"> </v>
      </c>
      <c r="AA370" s="259" t="str">
        <f t="shared" si="110"/>
        <v/>
      </c>
      <c r="AB370" s="259" t="str">
        <f t="shared" si="111"/>
        <v/>
      </c>
      <c r="AC370" s="241" t="str">
        <f t="shared" si="119"/>
        <v/>
      </c>
      <c r="AD370" s="248"/>
      <c r="AE370" s="261" t="str">
        <f>+IF(AJ370="","",MAX(AE$1:AE369)+1)</f>
        <v/>
      </c>
      <c r="AF370" s="261" t="str">
        <f>IF(CMS_Inoperative_OoC!B392="","",CMS_Inoperative_OoC!B392)</f>
        <v/>
      </c>
      <c r="AG370" s="261" t="str">
        <f>IF(CMS_Inoperative_OoC!C392="","",CMS_Inoperative_OoC!C392)</f>
        <v/>
      </c>
      <c r="AH370" s="261" t="str">
        <f>IF(CMS_Inoperative_OoC!D392="","",CMS_Inoperative_OoC!D392)</f>
        <v/>
      </c>
      <c r="AI370" s="261" t="str">
        <f t="shared" si="120"/>
        <v/>
      </c>
      <c r="AJ370" s="262" t="str">
        <f>IF(COUNTIF(AI$2:AI370,AI370)=1,AI370,"")</f>
        <v/>
      </c>
      <c r="AK370" s="261" t="str">
        <f t="shared" si="112"/>
        <v/>
      </c>
      <c r="AL370" s="261" t="str">
        <f t="shared" si="113"/>
        <v/>
      </c>
      <c r="AM370" s="261" t="str">
        <f t="shared" si="114"/>
        <v/>
      </c>
      <c r="AN370" s="251" t="str">
        <f t="shared" si="121"/>
        <v/>
      </c>
      <c r="AO370" s="162"/>
      <c r="AP370" s="162"/>
      <c r="AQ370" s="162"/>
      <c r="AR370" s="263" t="str">
        <f>+IF(AW370="","",MAX(AR$1:AR369)+1)</f>
        <v/>
      </c>
      <c r="AS370" s="263" t="str">
        <f>IF(Limit_Deviation_Detail!B392="","",Limit_Deviation_Detail!B392)</f>
        <v/>
      </c>
      <c r="AT370" s="263" t="str">
        <f>IF(Limit_Deviation_Detail!C392="","",Limit_Deviation_Detail!C392)</f>
        <v/>
      </c>
      <c r="AU370" s="252" t="str">
        <f>IF(Limit_Deviation_Detail!F392="","",Limit_Deviation_Detail!F392)</f>
        <v/>
      </c>
      <c r="AV370" s="263" t="str">
        <f t="shared" si="122"/>
        <v/>
      </c>
      <c r="AW370" s="264" t="str">
        <f>IF(COUNTIF(AV$2:AV370,AV370)=1,AV370,"")</f>
        <v/>
      </c>
      <c r="AX370" s="263" t="str">
        <f t="shared" si="115"/>
        <v/>
      </c>
      <c r="AY370" s="263" t="str">
        <f t="shared" si="116"/>
        <v/>
      </c>
      <c r="AZ370" s="263" t="str">
        <f t="shared" si="117"/>
        <v/>
      </c>
      <c r="BA370" s="254" t="str">
        <f t="shared" si="123"/>
        <v/>
      </c>
      <c r="BB370" s="162"/>
      <c r="BC370" s="259" t="str">
        <f>+IF(BI370="","",MAX(BC$1:BC369)+1)</f>
        <v/>
      </c>
      <c r="BD370" s="241" t="str">
        <f>IF(CMS_Identification!B392="","",CMS_Identification!B392)</f>
        <v/>
      </c>
      <c r="BE370" s="241" t="str">
        <f>IF(CMS_Identification!C392="","",CMS_Identification!C392)</f>
        <v/>
      </c>
      <c r="BF370" s="241" t="str">
        <f>IF(CMS_Identification!E392="","",CMS_Identification!E392)</f>
        <v/>
      </c>
      <c r="BG370" s="241" t="str">
        <f>IF(Affected_Source!AL392="","",Affected_Source!AL392)</f>
        <v/>
      </c>
      <c r="BH370" s="241" t="str">
        <f t="shared" si="124"/>
        <v/>
      </c>
      <c r="BI370" s="244" t="str">
        <f>IF(COUNTIF(BH$2:BH370,BH370)=1,BH370,"")</f>
        <v/>
      </c>
      <c r="BJ370" s="241" t="str">
        <f t="shared" si="125"/>
        <v xml:space="preserve">  </v>
      </c>
      <c r="BK370" s="241" t="str">
        <f t="shared" si="126"/>
        <v/>
      </c>
      <c r="BL370" s="241" t="str">
        <f t="shared" si="127"/>
        <v/>
      </c>
      <c r="BM370" s="241" t="str">
        <f t="shared" si="128"/>
        <v/>
      </c>
    </row>
    <row r="371" spans="1:65" ht="16.5" x14ac:dyDescent="0.45">
      <c r="A371" s="255" t="str">
        <f>+IF(D371="","",MAX(A$1:A370)+1)</f>
        <v/>
      </c>
      <c r="B371" s="242" t="str">
        <f>IF(Affected_Source!C393="","",Affected_Source!C393)</f>
        <v/>
      </c>
      <c r="C371" s="245" t="str">
        <f t="shared" si="108"/>
        <v/>
      </c>
      <c r="D371" s="245" t="str">
        <f>IF(COUNTIF(B$2:B371,B371)=1,B371,"")</f>
        <v/>
      </c>
      <c r="E371" s="162" t="str">
        <f>IF(Affected_Source!D393="","",Affected_Source!D393)</f>
        <v/>
      </c>
      <c r="F371" s="162"/>
      <c r="G371" s="162"/>
      <c r="H371" s="162"/>
      <c r="I371" s="162"/>
      <c r="J371" s="162"/>
      <c r="K371" s="162"/>
      <c r="L371" s="162"/>
      <c r="M371" s="162"/>
      <c r="N371" s="162"/>
      <c r="O371" s="162"/>
      <c r="P371" s="162"/>
      <c r="Q371" s="162"/>
      <c r="R371" s="269"/>
      <c r="S371" s="162"/>
      <c r="T371" s="255" t="str">
        <f>+IF(Y371="","",MAX(T$1:T370)+1)</f>
        <v/>
      </c>
      <c r="U371" s="241" t="str">
        <f>IF(Affected_Source!B393="","",Affected_Source!B393)</f>
        <v/>
      </c>
      <c r="V371" s="241" t="str">
        <f>IF(Affected_Source!D393="","",Affected_Source!D393)</f>
        <v/>
      </c>
      <c r="W371" s="241" t="str">
        <f>IF(Affected_Source!E393="","",Affected_Source!E393)</f>
        <v/>
      </c>
      <c r="X371" s="241" t="str">
        <f t="shared" si="109"/>
        <v/>
      </c>
      <c r="Y371" s="244" t="str">
        <f>IF(COUNTIF(X$2:X371,X371)=1,X371,"")</f>
        <v/>
      </c>
      <c r="Z371" s="241" t="str">
        <f t="shared" si="118"/>
        <v xml:space="preserve"> </v>
      </c>
      <c r="AA371" s="255" t="str">
        <f t="shared" si="110"/>
        <v/>
      </c>
      <c r="AB371" s="255" t="str">
        <f t="shared" si="111"/>
        <v/>
      </c>
      <c r="AC371" s="241" t="str">
        <f t="shared" si="119"/>
        <v/>
      </c>
      <c r="AD371" s="248"/>
      <c r="AE371" s="257" t="str">
        <f>+IF(AJ371="","",MAX(AE$1:AE370)+1)</f>
        <v/>
      </c>
      <c r="AF371" s="257" t="str">
        <f>IF(CMS_Inoperative_OoC!B393="","",CMS_Inoperative_OoC!B393)</f>
        <v/>
      </c>
      <c r="AG371" s="257" t="str">
        <f>IF(CMS_Inoperative_OoC!C393="","",CMS_Inoperative_OoC!C393)</f>
        <v/>
      </c>
      <c r="AH371" s="257" t="str">
        <f>IF(CMS_Inoperative_OoC!D393="","",CMS_Inoperative_OoC!D393)</f>
        <v/>
      </c>
      <c r="AI371" s="257" t="str">
        <f t="shared" si="120"/>
        <v/>
      </c>
      <c r="AJ371" s="258" t="str">
        <f>IF(COUNTIF(AI$2:AI371,AI371)=1,AI371,"")</f>
        <v/>
      </c>
      <c r="AK371" s="257" t="str">
        <f t="shared" si="112"/>
        <v/>
      </c>
      <c r="AL371" s="257" t="str">
        <f t="shared" si="113"/>
        <v/>
      </c>
      <c r="AM371" s="257" t="str">
        <f t="shared" si="114"/>
        <v/>
      </c>
      <c r="AN371" s="251" t="str">
        <f t="shared" si="121"/>
        <v/>
      </c>
      <c r="AO371" s="162"/>
      <c r="AP371" s="162"/>
      <c r="AQ371" s="162"/>
      <c r="AR371" s="257" t="str">
        <f>+IF(AW371="","",MAX(AR$1:AR370)+1)</f>
        <v/>
      </c>
      <c r="AS371" s="257" t="str">
        <f>IF(Limit_Deviation_Detail!B393="","",Limit_Deviation_Detail!B393)</f>
        <v/>
      </c>
      <c r="AT371" s="257" t="str">
        <f>IF(Limit_Deviation_Detail!C393="","",Limit_Deviation_Detail!C393)</f>
        <v/>
      </c>
      <c r="AU371" s="252" t="str">
        <f>IF(Limit_Deviation_Detail!F393="","",Limit_Deviation_Detail!F393)</f>
        <v/>
      </c>
      <c r="AV371" s="257" t="str">
        <f t="shared" si="122"/>
        <v/>
      </c>
      <c r="AW371" s="258" t="str">
        <f>IF(COUNTIF(AV$2:AV371,AV371)=1,AV371,"")</f>
        <v/>
      </c>
      <c r="AX371" s="257" t="str">
        <f t="shared" si="115"/>
        <v/>
      </c>
      <c r="AY371" s="257" t="str">
        <f t="shared" si="116"/>
        <v/>
      </c>
      <c r="AZ371" s="257" t="str">
        <f t="shared" si="117"/>
        <v/>
      </c>
      <c r="BA371" s="254" t="str">
        <f t="shared" si="123"/>
        <v/>
      </c>
      <c r="BB371" s="162"/>
      <c r="BC371" s="255" t="str">
        <f>+IF(BI371="","",MAX(BC$1:BC370)+1)</f>
        <v/>
      </c>
      <c r="BD371" s="241" t="str">
        <f>IF(CMS_Identification!B393="","",CMS_Identification!B393)</f>
        <v/>
      </c>
      <c r="BE371" s="241" t="str">
        <f>IF(CMS_Identification!C393="","",CMS_Identification!C393)</f>
        <v/>
      </c>
      <c r="BF371" s="241" t="str">
        <f>IF(CMS_Identification!E393="","",CMS_Identification!E393)</f>
        <v/>
      </c>
      <c r="BG371" s="241" t="str">
        <f>IF(Affected_Source!AL393="","",Affected_Source!AL393)</f>
        <v/>
      </c>
      <c r="BH371" s="241" t="str">
        <f t="shared" si="124"/>
        <v/>
      </c>
      <c r="BI371" s="244" t="str">
        <f>IF(COUNTIF(BH$2:BH371,BH371)=1,BH371,"")</f>
        <v/>
      </c>
      <c r="BJ371" s="241" t="str">
        <f t="shared" si="125"/>
        <v xml:space="preserve">  </v>
      </c>
      <c r="BK371" s="241" t="str">
        <f t="shared" si="126"/>
        <v/>
      </c>
      <c r="BL371" s="241" t="str">
        <f t="shared" si="127"/>
        <v/>
      </c>
      <c r="BM371" s="241" t="str">
        <f t="shared" si="128"/>
        <v/>
      </c>
    </row>
    <row r="372" spans="1:65" ht="16.5" x14ac:dyDescent="0.45">
      <c r="A372" s="259" t="str">
        <f>+IF(D372="","",MAX(A$1:A371)+1)</f>
        <v/>
      </c>
      <c r="B372" s="242" t="str">
        <f>IF(Affected_Source!C394="","",Affected_Source!C394)</f>
        <v/>
      </c>
      <c r="C372" s="260" t="str">
        <f t="shared" si="108"/>
        <v/>
      </c>
      <c r="D372" s="260" t="str">
        <f>IF(COUNTIF(B$2:B372,B372)=1,B372,"")</f>
        <v/>
      </c>
      <c r="E372" s="162" t="str">
        <f>IF(Affected_Source!D394="","",Affected_Source!D394)</f>
        <v/>
      </c>
      <c r="F372" s="162"/>
      <c r="G372" s="162"/>
      <c r="H372" s="162"/>
      <c r="I372" s="162"/>
      <c r="J372" s="162"/>
      <c r="K372" s="162"/>
      <c r="L372" s="162"/>
      <c r="M372" s="162"/>
      <c r="N372" s="162"/>
      <c r="O372" s="162"/>
      <c r="P372" s="162"/>
      <c r="Q372" s="162"/>
      <c r="R372" s="269"/>
      <c r="S372" s="162"/>
      <c r="T372" s="259" t="str">
        <f>+IF(Y372="","",MAX(T$1:T371)+1)</f>
        <v/>
      </c>
      <c r="U372" s="241" t="str">
        <f>IF(Affected_Source!B394="","",Affected_Source!B394)</f>
        <v/>
      </c>
      <c r="V372" s="241" t="str">
        <f>IF(Affected_Source!D394="","",Affected_Source!D394)</f>
        <v/>
      </c>
      <c r="W372" s="241" t="str">
        <f>IF(Affected_Source!E394="","",Affected_Source!E394)</f>
        <v/>
      </c>
      <c r="X372" s="241" t="str">
        <f t="shared" si="109"/>
        <v/>
      </c>
      <c r="Y372" s="244" t="str">
        <f>IF(COUNTIF(X$2:X372,X372)=1,X372,"")</f>
        <v/>
      </c>
      <c r="Z372" s="241" t="str">
        <f t="shared" si="118"/>
        <v xml:space="preserve"> </v>
      </c>
      <c r="AA372" s="259" t="str">
        <f t="shared" si="110"/>
        <v/>
      </c>
      <c r="AB372" s="259" t="str">
        <f t="shared" si="111"/>
        <v/>
      </c>
      <c r="AC372" s="241" t="str">
        <f t="shared" si="119"/>
        <v/>
      </c>
      <c r="AD372" s="248"/>
      <c r="AE372" s="261" t="str">
        <f>+IF(AJ372="","",MAX(AE$1:AE371)+1)</f>
        <v/>
      </c>
      <c r="AF372" s="261" t="str">
        <f>IF(CMS_Inoperative_OoC!B394="","",CMS_Inoperative_OoC!B394)</f>
        <v/>
      </c>
      <c r="AG372" s="261" t="str">
        <f>IF(CMS_Inoperative_OoC!C394="","",CMS_Inoperative_OoC!C394)</f>
        <v/>
      </c>
      <c r="AH372" s="261" t="str">
        <f>IF(CMS_Inoperative_OoC!D394="","",CMS_Inoperative_OoC!D394)</f>
        <v/>
      </c>
      <c r="AI372" s="261" t="str">
        <f t="shared" si="120"/>
        <v/>
      </c>
      <c r="AJ372" s="262" t="str">
        <f>IF(COUNTIF(AI$2:AI372,AI372)=1,AI372,"")</f>
        <v/>
      </c>
      <c r="AK372" s="261" t="str">
        <f t="shared" si="112"/>
        <v/>
      </c>
      <c r="AL372" s="261" t="str">
        <f t="shared" si="113"/>
        <v/>
      </c>
      <c r="AM372" s="261" t="str">
        <f t="shared" si="114"/>
        <v/>
      </c>
      <c r="AN372" s="251" t="str">
        <f t="shared" si="121"/>
        <v/>
      </c>
      <c r="AO372" s="162"/>
      <c r="AP372" s="162"/>
      <c r="AQ372" s="162"/>
      <c r="AR372" s="263" t="str">
        <f>+IF(AW372="","",MAX(AR$1:AR371)+1)</f>
        <v/>
      </c>
      <c r="AS372" s="263" t="str">
        <f>IF(Limit_Deviation_Detail!B394="","",Limit_Deviation_Detail!B394)</f>
        <v/>
      </c>
      <c r="AT372" s="263" t="str">
        <f>IF(Limit_Deviation_Detail!C394="","",Limit_Deviation_Detail!C394)</f>
        <v/>
      </c>
      <c r="AU372" s="252" t="str">
        <f>IF(Limit_Deviation_Detail!F394="","",Limit_Deviation_Detail!F394)</f>
        <v/>
      </c>
      <c r="AV372" s="263" t="str">
        <f t="shared" si="122"/>
        <v/>
      </c>
      <c r="AW372" s="264" t="str">
        <f>IF(COUNTIF(AV$2:AV372,AV372)=1,AV372,"")</f>
        <v/>
      </c>
      <c r="AX372" s="263" t="str">
        <f t="shared" si="115"/>
        <v/>
      </c>
      <c r="AY372" s="263" t="str">
        <f t="shared" si="116"/>
        <v/>
      </c>
      <c r="AZ372" s="263" t="str">
        <f t="shared" si="117"/>
        <v/>
      </c>
      <c r="BA372" s="254" t="str">
        <f t="shared" si="123"/>
        <v/>
      </c>
      <c r="BB372" s="162"/>
      <c r="BC372" s="259" t="str">
        <f>+IF(BI372="","",MAX(BC$1:BC371)+1)</f>
        <v/>
      </c>
      <c r="BD372" s="241" t="str">
        <f>IF(CMS_Identification!B394="","",CMS_Identification!B394)</f>
        <v/>
      </c>
      <c r="BE372" s="241" t="str">
        <f>IF(CMS_Identification!C394="","",CMS_Identification!C394)</f>
        <v/>
      </c>
      <c r="BF372" s="241" t="str">
        <f>IF(CMS_Identification!E394="","",CMS_Identification!E394)</f>
        <v/>
      </c>
      <c r="BG372" s="241" t="str">
        <f>IF(Affected_Source!AL394="","",Affected_Source!AL394)</f>
        <v/>
      </c>
      <c r="BH372" s="241" t="str">
        <f t="shared" si="124"/>
        <v/>
      </c>
      <c r="BI372" s="244" t="str">
        <f>IF(COUNTIF(BH$2:BH372,BH372)=1,BH372,"")</f>
        <v/>
      </c>
      <c r="BJ372" s="241" t="str">
        <f t="shared" si="125"/>
        <v xml:space="preserve">  </v>
      </c>
      <c r="BK372" s="241" t="str">
        <f t="shared" si="126"/>
        <v/>
      </c>
      <c r="BL372" s="241" t="str">
        <f t="shared" si="127"/>
        <v/>
      </c>
      <c r="BM372" s="241" t="str">
        <f t="shared" si="128"/>
        <v/>
      </c>
    </row>
    <row r="373" spans="1:65" ht="16.5" x14ac:dyDescent="0.45">
      <c r="A373" s="255" t="str">
        <f>+IF(D373="","",MAX(A$1:A372)+1)</f>
        <v/>
      </c>
      <c r="B373" s="242" t="str">
        <f>IF(Affected_Source!C395="","",Affected_Source!C395)</f>
        <v/>
      </c>
      <c r="C373" s="245" t="str">
        <f t="shared" si="108"/>
        <v/>
      </c>
      <c r="D373" s="245" t="str">
        <f>IF(COUNTIF(B$2:B373,B373)=1,B373,"")</f>
        <v/>
      </c>
      <c r="E373" s="162" t="str">
        <f>IF(Affected_Source!D395="","",Affected_Source!D395)</f>
        <v/>
      </c>
      <c r="F373" s="162"/>
      <c r="G373" s="162"/>
      <c r="H373" s="162"/>
      <c r="I373" s="162"/>
      <c r="J373" s="162"/>
      <c r="K373" s="162"/>
      <c r="L373" s="162"/>
      <c r="M373" s="162"/>
      <c r="N373" s="162"/>
      <c r="O373" s="162"/>
      <c r="P373" s="162"/>
      <c r="Q373" s="162"/>
      <c r="R373" s="269"/>
      <c r="S373" s="162"/>
      <c r="T373" s="255" t="str">
        <f>+IF(Y373="","",MAX(T$1:T372)+1)</f>
        <v/>
      </c>
      <c r="U373" s="241" t="str">
        <f>IF(Affected_Source!B395="","",Affected_Source!B395)</f>
        <v/>
      </c>
      <c r="V373" s="241" t="str">
        <f>IF(Affected_Source!D395="","",Affected_Source!D395)</f>
        <v/>
      </c>
      <c r="W373" s="241" t="str">
        <f>IF(Affected_Source!E395="","",Affected_Source!E395)</f>
        <v/>
      </c>
      <c r="X373" s="241" t="str">
        <f t="shared" si="109"/>
        <v/>
      </c>
      <c r="Y373" s="244" t="str">
        <f>IF(COUNTIF(X$2:X373,X373)=1,X373,"")</f>
        <v/>
      </c>
      <c r="Z373" s="241" t="str">
        <f t="shared" si="118"/>
        <v xml:space="preserve"> </v>
      </c>
      <c r="AA373" s="255" t="str">
        <f t="shared" si="110"/>
        <v/>
      </c>
      <c r="AB373" s="255" t="str">
        <f t="shared" si="111"/>
        <v/>
      </c>
      <c r="AC373" s="241" t="str">
        <f t="shared" si="119"/>
        <v/>
      </c>
      <c r="AD373" s="248"/>
      <c r="AE373" s="257" t="str">
        <f>+IF(AJ373="","",MAX(AE$1:AE372)+1)</f>
        <v/>
      </c>
      <c r="AF373" s="257" t="str">
        <f>IF(CMS_Inoperative_OoC!B395="","",CMS_Inoperative_OoC!B395)</f>
        <v/>
      </c>
      <c r="AG373" s="257" t="str">
        <f>IF(CMS_Inoperative_OoC!C395="","",CMS_Inoperative_OoC!C395)</f>
        <v/>
      </c>
      <c r="AH373" s="257" t="str">
        <f>IF(CMS_Inoperative_OoC!D395="","",CMS_Inoperative_OoC!D395)</f>
        <v/>
      </c>
      <c r="AI373" s="257" t="str">
        <f t="shared" si="120"/>
        <v/>
      </c>
      <c r="AJ373" s="258" t="str">
        <f>IF(COUNTIF(AI$2:AI373,AI373)=1,AI373,"")</f>
        <v/>
      </c>
      <c r="AK373" s="257" t="str">
        <f t="shared" si="112"/>
        <v/>
      </c>
      <c r="AL373" s="257" t="str">
        <f t="shared" si="113"/>
        <v/>
      </c>
      <c r="AM373" s="257" t="str">
        <f t="shared" si="114"/>
        <v/>
      </c>
      <c r="AN373" s="251" t="str">
        <f t="shared" si="121"/>
        <v/>
      </c>
      <c r="AO373" s="162"/>
      <c r="AP373" s="162"/>
      <c r="AQ373" s="162"/>
      <c r="AR373" s="257" t="str">
        <f>+IF(AW373="","",MAX(AR$1:AR372)+1)</f>
        <v/>
      </c>
      <c r="AS373" s="257" t="str">
        <f>IF(Limit_Deviation_Detail!B395="","",Limit_Deviation_Detail!B395)</f>
        <v/>
      </c>
      <c r="AT373" s="257" t="str">
        <f>IF(Limit_Deviation_Detail!C395="","",Limit_Deviation_Detail!C395)</f>
        <v/>
      </c>
      <c r="AU373" s="252" t="str">
        <f>IF(Limit_Deviation_Detail!F395="","",Limit_Deviation_Detail!F395)</f>
        <v/>
      </c>
      <c r="AV373" s="257" t="str">
        <f t="shared" si="122"/>
        <v/>
      </c>
      <c r="AW373" s="258" t="str">
        <f>IF(COUNTIF(AV$2:AV373,AV373)=1,AV373,"")</f>
        <v/>
      </c>
      <c r="AX373" s="257" t="str">
        <f t="shared" si="115"/>
        <v/>
      </c>
      <c r="AY373" s="257" t="str">
        <f t="shared" si="116"/>
        <v/>
      </c>
      <c r="AZ373" s="257" t="str">
        <f t="shared" si="117"/>
        <v/>
      </c>
      <c r="BA373" s="254" t="str">
        <f t="shared" si="123"/>
        <v/>
      </c>
      <c r="BB373" s="162"/>
      <c r="BC373" s="255" t="str">
        <f>+IF(BI373="","",MAX(BC$1:BC372)+1)</f>
        <v/>
      </c>
      <c r="BD373" s="241" t="str">
        <f>IF(CMS_Identification!B395="","",CMS_Identification!B395)</f>
        <v/>
      </c>
      <c r="BE373" s="241" t="str">
        <f>IF(CMS_Identification!C395="","",CMS_Identification!C395)</f>
        <v/>
      </c>
      <c r="BF373" s="241" t="str">
        <f>IF(CMS_Identification!E395="","",CMS_Identification!E395)</f>
        <v/>
      </c>
      <c r="BG373" s="241" t="str">
        <f>IF(Affected_Source!AL395="","",Affected_Source!AL395)</f>
        <v/>
      </c>
      <c r="BH373" s="241" t="str">
        <f t="shared" si="124"/>
        <v/>
      </c>
      <c r="BI373" s="244" t="str">
        <f>IF(COUNTIF(BH$2:BH373,BH373)=1,BH373,"")</f>
        <v/>
      </c>
      <c r="BJ373" s="241" t="str">
        <f t="shared" si="125"/>
        <v xml:space="preserve">  </v>
      </c>
      <c r="BK373" s="241" t="str">
        <f t="shared" si="126"/>
        <v/>
      </c>
      <c r="BL373" s="241" t="str">
        <f t="shared" si="127"/>
        <v/>
      </c>
      <c r="BM373" s="241" t="str">
        <f t="shared" si="128"/>
        <v/>
      </c>
    </row>
    <row r="374" spans="1:65" ht="16.5" x14ac:dyDescent="0.45">
      <c r="A374" s="259" t="str">
        <f>+IF(D374="","",MAX(A$1:A373)+1)</f>
        <v/>
      </c>
      <c r="B374" s="242" t="str">
        <f>IF(Affected_Source!C396="","",Affected_Source!C396)</f>
        <v/>
      </c>
      <c r="C374" s="260" t="str">
        <f t="shared" si="108"/>
        <v/>
      </c>
      <c r="D374" s="260" t="str">
        <f>IF(COUNTIF(B$2:B374,B374)=1,B374,"")</f>
        <v/>
      </c>
      <c r="E374" s="162" t="str">
        <f>IF(Affected_Source!D396="","",Affected_Source!D396)</f>
        <v/>
      </c>
      <c r="F374" s="162"/>
      <c r="G374" s="162"/>
      <c r="H374" s="162"/>
      <c r="I374" s="162"/>
      <c r="J374" s="162"/>
      <c r="K374" s="162"/>
      <c r="L374" s="162"/>
      <c r="M374" s="162"/>
      <c r="N374" s="162"/>
      <c r="O374" s="162"/>
      <c r="P374" s="162"/>
      <c r="Q374" s="162"/>
      <c r="R374" s="269"/>
      <c r="S374" s="162"/>
      <c r="T374" s="259" t="str">
        <f>+IF(Y374="","",MAX(T$1:T373)+1)</f>
        <v/>
      </c>
      <c r="U374" s="241" t="str">
        <f>IF(Affected_Source!B396="","",Affected_Source!B396)</f>
        <v/>
      </c>
      <c r="V374" s="241" t="str">
        <f>IF(Affected_Source!D396="","",Affected_Source!D396)</f>
        <v/>
      </c>
      <c r="W374" s="241" t="str">
        <f>IF(Affected_Source!E396="","",Affected_Source!E396)</f>
        <v/>
      </c>
      <c r="X374" s="241" t="str">
        <f t="shared" si="109"/>
        <v/>
      </c>
      <c r="Y374" s="244" t="str">
        <f>IF(COUNTIF(X$2:X374,X374)=1,X374,"")</f>
        <v/>
      </c>
      <c r="Z374" s="241" t="str">
        <f t="shared" si="118"/>
        <v xml:space="preserve"> </v>
      </c>
      <c r="AA374" s="259" t="str">
        <f t="shared" si="110"/>
        <v/>
      </c>
      <c r="AB374" s="259" t="str">
        <f t="shared" si="111"/>
        <v/>
      </c>
      <c r="AC374" s="241" t="str">
        <f t="shared" si="119"/>
        <v/>
      </c>
      <c r="AD374" s="248"/>
      <c r="AE374" s="261" t="str">
        <f>+IF(AJ374="","",MAX(AE$1:AE373)+1)</f>
        <v/>
      </c>
      <c r="AF374" s="261" t="str">
        <f>IF(CMS_Inoperative_OoC!B396="","",CMS_Inoperative_OoC!B396)</f>
        <v/>
      </c>
      <c r="AG374" s="261" t="str">
        <f>IF(CMS_Inoperative_OoC!C396="","",CMS_Inoperative_OoC!C396)</f>
        <v/>
      </c>
      <c r="AH374" s="261" t="str">
        <f>IF(CMS_Inoperative_OoC!D396="","",CMS_Inoperative_OoC!D396)</f>
        <v/>
      </c>
      <c r="AI374" s="261" t="str">
        <f t="shared" si="120"/>
        <v/>
      </c>
      <c r="AJ374" s="262" t="str">
        <f>IF(COUNTIF(AI$2:AI374,AI374)=1,AI374,"")</f>
        <v/>
      </c>
      <c r="AK374" s="261" t="str">
        <f t="shared" si="112"/>
        <v/>
      </c>
      <c r="AL374" s="261" t="str">
        <f t="shared" si="113"/>
        <v/>
      </c>
      <c r="AM374" s="261" t="str">
        <f t="shared" si="114"/>
        <v/>
      </c>
      <c r="AN374" s="251" t="str">
        <f t="shared" si="121"/>
        <v/>
      </c>
      <c r="AO374" s="162"/>
      <c r="AP374" s="162"/>
      <c r="AQ374" s="162"/>
      <c r="AR374" s="263" t="str">
        <f>+IF(AW374="","",MAX(AR$1:AR373)+1)</f>
        <v/>
      </c>
      <c r="AS374" s="263" t="str">
        <f>IF(Limit_Deviation_Detail!B396="","",Limit_Deviation_Detail!B396)</f>
        <v/>
      </c>
      <c r="AT374" s="263" t="str">
        <f>IF(Limit_Deviation_Detail!C396="","",Limit_Deviation_Detail!C396)</f>
        <v/>
      </c>
      <c r="AU374" s="252" t="str">
        <f>IF(Limit_Deviation_Detail!F396="","",Limit_Deviation_Detail!F396)</f>
        <v/>
      </c>
      <c r="AV374" s="263" t="str">
        <f t="shared" si="122"/>
        <v/>
      </c>
      <c r="AW374" s="264" t="str">
        <f>IF(COUNTIF(AV$2:AV374,AV374)=1,AV374,"")</f>
        <v/>
      </c>
      <c r="AX374" s="263" t="str">
        <f t="shared" si="115"/>
        <v/>
      </c>
      <c r="AY374" s="263" t="str">
        <f t="shared" si="116"/>
        <v/>
      </c>
      <c r="AZ374" s="263" t="str">
        <f t="shared" si="117"/>
        <v/>
      </c>
      <c r="BA374" s="254" t="str">
        <f t="shared" si="123"/>
        <v/>
      </c>
      <c r="BB374" s="162"/>
      <c r="BC374" s="259" t="str">
        <f>+IF(BI374="","",MAX(BC$1:BC373)+1)</f>
        <v/>
      </c>
      <c r="BD374" s="241" t="str">
        <f>IF(CMS_Identification!B396="","",CMS_Identification!B396)</f>
        <v/>
      </c>
      <c r="BE374" s="241" t="str">
        <f>IF(CMS_Identification!C396="","",CMS_Identification!C396)</f>
        <v/>
      </c>
      <c r="BF374" s="241" t="str">
        <f>IF(CMS_Identification!E396="","",CMS_Identification!E396)</f>
        <v/>
      </c>
      <c r="BG374" s="241" t="str">
        <f>IF(Affected_Source!AL396="","",Affected_Source!AL396)</f>
        <v/>
      </c>
      <c r="BH374" s="241" t="str">
        <f t="shared" si="124"/>
        <v/>
      </c>
      <c r="BI374" s="244" t="str">
        <f>IF(COUNTIF(BH$2:BH374,BH374)=1,BH374,"")</f>
        <v/>
      </c>
      <c r="BJ374" s="241" t="str">
        <f t="shared" si="125"/>
        <v xml:space="preserve">  </v>
      </c>
      <c r="BK374" s="241" t="str">
        <f t="shared" si="126"/>
        <v/>
      </c>
      <c r="BL374" s="241" t="str">
        <f t="shared" si="127"/>
        <v/>
      </c>
      <c r="BM374" s="241" t="str">
        <f t="shared" si="128"/>
        <v/>
      </c>
    </row>
    <row r="375" spans="1:65" ht="16.5" x14ac:dyDescent="0.45">
      <c r="A375" s="255" t="str">
        <f>+IF(D375="","",MAX(A$1:A374)+1)</f>
        <v/>
      </c>
      <c r="B375" s="242" t="str">
        <f>IF(Affected_Source!C397="","",Affected_Source!C397)</f>
        <v/>
      </c>
      <c r="C375" s="245" t="str">
        <f t="shared" si="108"/>
        <v/>
      </c>
      <c r="D375" s="245" t="str">
        <f>IF(COUNTIF(B$2:B375,B375)=1,B375,"")</f>
        <v/>
      </c>
      <c r="E375" s="162" t="str">
        <f>IF(Affected_Source!D397="","",Affected_Source!D397)</f>
        <v/>
      </c>
      <c r="F375" s="162"/>
      <c r="G375" s="162"/>
      <c r="H375" s="162"/>
      <c r="I375" s="162"/>
      <c r="J375" s="162"/>
      <c r="K375" s="162"/>
      <c r="L375" s="162"/>
      <c r="M375" s="162"/>
      <c r="N375" s="162"/>
      <c r="O375" s="162"/>
      <c r="P375" s="162"/>
      <c r="Q375" s="162"/>
      <c r="R375" s="269"/>
      <c r="S375" s="162"/>
      <c r="T375" s="255" t="str">
        <f>+IF(Y375="","",MAX(T$1:T374)+1)</f>
        <v/>
      </c>
      <c r="U375" s="241" t="str">
        <f>IF(Affected_Source!B397="","",Affected_Source!B397)</f>
        <v/>
      </c>
      <c r="V375" s="241" t="str">
        <f>IF(Affected_Source!D397="","",Affected_Source!D397)</f>
        <v/>
      </c>
      <c r="W375" s="241" t="str">
        <f>IF(Affected_Source!E397="","",Affected_Source!E397)</f>
        <v/>
      </c>
      <c r="X375" s="241" t="str">
        <f t="shared" si="109"/>
        <v/>
      </c>
      <c r="Y375" s="244" t="str">
        <f>IF(COUNTIF(X$2:X375,X375)=1,X375,"")</f>
        <v/>
      </c>
      <c r="Z375" s="241" t="str">
        <f t="shared" si="118"/>
        <v xml:space="preserve"> </v>
      </c>
      <c r="AA375" s="255" t="str">
        <f t="shared" si="110"/>
        <v/>
      </c>
      <c r="AB375" s="255" t="str">
        <f t="shared" si="111"/>
        <v/>
      </c>
      <c r="AC375" s="241" t="str">
        <f t="shared" si="119"/>
        <v/>
      </c>
      <c r="AD375" s="248"/>
      <c r="AE375" s="257" t="str">
        <f>+IF(AJ375="","",MAX(AE$1:AE374)+1)</f>
        <v/>
      </c>
      <c r="AF375" s="257" t="str">
        <f>IF(CMS_Inoperative_OoC!B397="","",CMS_Inoperative_OoC!B397)</f>
        <v/>
      </c>
      <c r="AG375" s="257" t="str">
        <f>IF(CMS_Inoperative_OoC!C397="","",CMS_Inoperative_OoC!C397)</f>
        <v/>
      </c>
      <c r="AH375" s="257" t="str">
        <f>IF(CMS_Inoperative_OoC!D397="","",CMS_Inoperative_OoC!D397)</f>
        <v/>
      </c>
      <c r="AI375" s="257" t="str">
        <f t="shared" si="120"/>
        <v/>
      </c>
      <c r="AJ375" s="258" t="str">
        <f>IF(COUNTIF(AI$2:AI375,AI375)=1,AI375,"")</f>
        <v/>
      </c>
      <c r="AK375" s="257" t="str">
        <f t="shared" si="112"/>
        <v/>
      </c>
      <c r="AL375" s="257" t="str">
        <f t="shared" si="113"/>
        <v/>
      </c>
      <c r="AM375" s="257" t="str">
        <f t="shared" si="114"/>
        <v/>
      </c>
      <c r="AN375" s="251" t="str">
        <f t="shared" si="121"/>
        <v/>
      </c>
      <c r="AO375" s="162"/>
      <c r="AP375" s="162"/>
      <c r="AQ375" s="162"/>
      <c r="AR375" s="257" t="str">
        <f>+IF(AW375="","",MAX(AR$1:AR374)+1)</f>
        <v/>
      </c>
      <c r="AS375" s="257" t="str">
        <f>IF(Limit_Deviation_Detail!B397="","",Limit_Deviation_Detail!B397)</f>
        <v/>
      </c>
      <c r="AT375" s="257" t="str">
        <f>IF(Limit_Deviation_Detail!C397="","",Limit_Deviation_Detail!C397)</f>
        <v/>
      </c>
      <c r="AU375" s="252" t="str">
        <f>IF(Limit_Deviation_Detail!F397="","",Limit_Deviation_Detail!F397)</f>
        <v/>
      </c>
      <c r="AV375" s="257" t="str">
        <f t="shared" si="122"/>
        <v/>
      </c>
      <c r="AW375" s="258" t="str">
        <f>IF(COUNTIF(AV$2:AV375,AV375)=1,AV375,"")</f>
        <v/>
      </c>
      <c r="AX375" s="257" t="str">
        <f t="shared" si="115"/>
        <v/>
      </c>
      <c r="AY375" s="257" t="str">
        <f t="shared" si="116"/>
        <v/>
      </c>
      <c r="AZ375" s="257" t="str">
        <f t="shared" si="117"/>
        <v/>
      </c>
      <c r="BA375" s="254" t="str">
        <f t="shared" si="123"/>
        <v/>
      </c>
      <c r="BB375" s="162"/>
      <c r="BC375" s="255" t="str">
        <f>+IF(BI375="","",MAX(BC$1:BC374)+1)</f>
        <v/>
      </c>
      <c r="BD375" s="241" t="str">
        <f>IF(CMS_Identification!B397="","",CMS_Identification!B397)</f>
        <v/>
      </c>
      <c r="BE375" s="241" t="str">
        <f>IF(CMS_Identification!C397="","",CMS_Identification!C397)</f>
        <v/>
      </c>
      <c r="BF375" s="241" t="str">
        <f>IF(CMS_Identification!E397="","",CMS_Identification!E397)</f>
        <v/>
      </c>
      <c r="BG375" s="241" t="str">
        <f>IF(Affected_Source!AL397="","",Affected_Source!AL397)</f>
        <v/>
      </c>
      <c r="BH375" s="241" t="str">
        <f t="shared" si="124"/>
        <v/>
      </c>
      <c r="BI375" s="244" t="str">
        <f>IF(COUNTIF(BH$2:BH375,BH375)=1,BH375,"")</f>
        <v/>
      </c>
      <c r="BJ375" s="241" t="str">
        <f t="shared" si="125"/>
        <v xml:space="preserve">  </v>
      </c>
      <c r="BK375" s="241" t="str">
        <f t="shared" si="126"/>
        <v/>
      </c>
      <c r="BL375" s="241" t="str">
        <f t="shared" si="127"/>
        <v/>
      </c>
      <c r="BM375" s="241" t="str">
        <f t="shared" si="128"/>
        <v/>
      </c>
    </row>
    <row r="376" spans="1:65" ht="16.5" x14ac:dyDescent="0.45">
      <c r="A376" s="259" t="str">
        <f>+IF(D376="","",MAX(A$1:A375)+1)</f>
        <v/>
      </c>
      <c r="B376" s="242" t="str">
        <f>IF(Affected_Source!C398="","",Affected_Source!C398)</f>
        <v/>
      </c>
      <c r="C376" s="260" t="str">
        <f t="shared" si="108"/>
        <v/>
      </c>
      <c r="D376" s="260" t="str">
        <f>IF(COUNTIF(B$2:B376,B376)=1,B376,"")</f>
        <v/>
      </c>
      <c r="E376" s="162" t="str">
        <f>IF(Affected_Source!D398="","",Affected_Source!D398)</f>
        <v/>
      </c>
      <c r="F376" s="162"/>
      <c r="G376" s="162"/>
      <c r="H376" s="162"/>
      <c r="I376" s="162"/>
      <c r="J376" s="162"/>
      <c r="K376" s="162"/>
      <c r="L376" s="162"/>
      <c r="M376" s="162"/>
      <c r="N376" s="162"/>
      <c r="O376" s="162"/>
      <c r="P376" s="162"/>
      <c r="Q376" s="162"/>
      <c r="R376" s="269"/>
      <c r="S376" s="162"/>
      <c r="T376" s="259" t="str">
        <f>+IF(Y376="","",MAX(T$1:T375)+1)</f>
        <v/>
      </c>
      <c r="U376" s="241" t="str">
        <f>IF(Affected_Source!B398="","",Affected_Source!B398)</f>
        <v/>
      </c>
      <c r="V376" s="241" t="str">
        <f>IF(Affected_Source!D398="","",Affected_Source!D398)</f>
        <v/>
      </c>
      <c r="W376" s="241" t="str">
        <f>IF(Affected_Source!E398="","",Affected_Source!E398)</f>
        <v/>
      </c>
      <c r="X376" s="241" t="str">
        <f t="shared" si="109"/>
        <v/>
      </c>
      <c r="Y376" s="244" t="str">
        <f>IF(COUNTIF(X$2:X376,X376)=1,X376,"")</f>
        <v/>
      </c>
      <c r="Z376" s="241" t="str">
        <f t="shared" si="118"/>
        <v xml:space="preserve"> </v>
      </c>
      <c r="AA376" s="259" t="str">
        <f t="shared" si="110"/>
        <v/>
      </c>
      <c r="AB376" s="259" t="str">
        <f t="shared" si="111"/>
        <v/>
      </c>
      <c r="AC376" s="241" t="str">
        <f t="shared" si="119"/>
        <v/>
      </c>
      <c r="AD376" s="248"/>
      <c r="AE376" s="261" t="str">
        <f>+IF(AJ376="","",MAX(AE$1:AE375)+1)</f>
        <v/>
      </c>
      <c r="AF376" s="261" t="str">
        <f>IF(CMS_Inoperative_OoC!B398="","",CMS_Inoperative_OoC!B398)</f>
        <v/>
      </c>
      <c r="AG376" s="261" t="str">
        <f>IF(CMS_Inoperative_OoC!C398="","",CMS_Inoperative_OoC!C398)</f>
        <v/>
      </c>
      <c r="AH376" s="261" t="str">
        <f>IF(CMS_Inoperative_OoC!D398="","",CMS_Inoperative_OoC!D398)</f>
        <v/>
      </c>
      <c r="AI376" s="261" t="str">
        <f t="shared" si="120"/>
        <v/>
      </c>
      <c r="AJ376" s="262" t="str">
        <f>IF(COUNTIF(AI$2:AI376,AI376)=1,AI376,"")</f>
        <v/>
      </c>
      <c r="AK376" s="261" t="str">
        <f t="shared" si="112"/>
        <v/>
      </c>
      <c r="AL376" s="261" t="str">
        <f t="shared" si="113"/>
        <v/>
      </c>
      <c r="AM376" s="261" t="str">
        <f t="shared" si="114"/>
        <v/>
      </c>
      <c r="AN376" s="251" t="str">
        <f t="shared" si="121"/>
        <v/>
      </c>
      <c r="AO376" s="162"/>
      <c r="AP376" s="162"/>
      <c r="AQ376" s="162"/>
      <c r="AR376" s="263" t="str">
        <f>+IF(AW376="","",MAX(AR$1:AR375)+1)</f>
        <v/>
      </c>
      <c r="AS376" s="263" t="str">
        <f>IF(Limit_Deviation_Detail!B398="","",Limit_Deviation_Detail!B398)</f>
        <v/>
      </c>
      <c r="AT376" s="263" t="str">
        <f>IF(Limit_Deviation_Detail!C398="","",Limit_Deviation_Detail!C398)</f>
        <v/>
      </c>
      <c r="AU376" s="252" t="str">
        <f>IF(Limit_Deviation_Detail!F398="","",Limit_Deviation_Detail!F398)</f>
        <v/>
      </c>
      <c r="AV376" s="263" t="str">
        <f t="shared" si="122"/>
        <v/>
      </c>
      <c r="AW376" s="264" t="str">
        <f>IF(COUNTIF(AV$2:AV376,AV376)=1,AV376,"")</f>
        <v/>
      </c>
      <c r="AX376" s="263" t="str">
        <f t="shared" si="115"/>
        <v/>
      </c>
      <c r="AY376" s="263" t="str">
        <f t="shared" si="116"/>
        <v/>
      </c>
      <c r="AZ376" s="263" t="str">
        <f t="shared" si="117"/>
        <v/>
      </c>
      <c r="BA376" s="254" t="str">
        <f t="shared" si="123"/>
        <v/>
      </c>
      <c r="BB376" s="162"/>
      <c r="BC376" s="259" t="str">
        <f>+IF(BI376="","",MAX(BC$1:BC375)+1)</f>
        <v/>
      </c>
      <c r="BD376" s="241" t="str">
        <f>IF(CMS_Identification!B398="","",CMS_Identification!B398)</f>
        <v/>
      </c>
      <c r="BE376" s="241" t="str">
        <f>IF(CMS_Identification!C398="","",CMS_Identification!C398)</f>
        <v/>
      </c>
      <c r="BF376" s="241" t="str">
        <f>IF(CMS_Identification!E398="","",CMS_Identification!E398)</f>
        <v/>
      </c>
      <c r="BG376" s="241" t="str">
        <f>IF(Affected_Source!AL398="","",Affected_Source!AL398)</f>
        <v/>
      </c>
      <c r="BH376" s="241" t="str">
        <f t="shared" si="124"/>
        <v/>
      </c>
      <c r="BI376" s="244" t="str">
        <f>IF(COUNTIF(BH$2:BH376,BH376)=1,BH376,"")</f>
        <v/>
      </c>
      <c r="BJ376" s="241" t="str">
        <f t="shared" si="125"/>
        <v xml:space="preserve">  </v>
      </c>
      <c r="BK376" s="241" t="str">
        <f t="shared" si="126"/>
        <v/>
      </c>
      <c r="BL376" s="241" t="str">
        <f t="shared" si="127"/>
        <v/>
      </c>
      <c r="BM376" s="241" t="str">
        <f t="shared" si="128"/>
        <v/>
      </c>
    </row>
    <row r="377" spans="1:65" ht="16.5" x14ac:dyDescent="0.45">
      <c r="A377" s="255" t="str">
        <f>+IF(D377="","",MAX(A$1:A376)+1)</f>
        <v/>
      </c>
      <c r="B377" s="242" t="str">
        <f>IF(Affected_Source!C399="","",Affected_Source!C399)</f>
        <v/>
      </c>
      <c r="C377" s="245" t="str">
        <f t="shared" si="108"/>
        <v/>
      </c>
      <c r="D377" s="245" t="str">
        <f>IF(COUNTIF(B$2:B377,B377)=1,B377,"")</f>
        <v/>
      </c>
      <c r="E377" s="162" t="str">
        <f>IF(Affected_Source!D399="","",Affected_Source!D399)</f>
        <v/>
      </c>
      <c r="F377" s="162"/>
      <c r="G377" s="162"/>
      <c r="H377" s="162"/>
      <c r="I377" s="162"/>
      <c r="J377" s="162"/>
      <c r="K377" s="162"/>
      <c r="L377" s="162"/>
      <c r="M377" s="162"/>
      <c r="N377" s="162"/>
      <c r="O377" s="162"/>
      <c r="P377" s="162"/>
      <c r="Q377" s="162"/>
      <c r="R377" s="269"/>
      <c r="S377" s="162"/>
      <c r="T377" s="255" t="str">
        <f>+IF(Y377="","",MAX(T$1:T376)+1)</f>
        <v/>
      </c>
      <c r="U377" s="241" t="str">
        <f>IF(Affected_Source!B399="","",Affected_Source!B399)</f>
        <v/>
      </c>
      <c r="V377" s="241" t="str">
        <f>IF(Affected_Source!D399="","",Affected_Source!D399)</f>
        <v/>
      </c>
      <c r="W377" s="241" t="str">
        <f>IF(Affected_Source!E399="","",Affected_Source!E399)</f>
        <v/>
      </c>
      <c r="X377" s="241" t="str">
        <f t="shared" si="109"/>
        <v/>
      </c>
      <c r="Y377" s="244" t="str">
        <f>IF(COUNTIF(X$2:X377,X377)=1,X377,"")</f>
        <v/>
      </c>
      <c r="Z377" s="241" t="str">
        <f t="shared" si="118"/>
        <v xml:space="preserve"> </v>
      </c>
      <c r="AA377" s="255" t="str">
        <f t="shared" si="110"/>
        <v/>
      </c>
      <c r="AB377" s="255" t="str">
        <f t="shared" si="111"/>
        <v/>
      </c>
      <c r="AC377" s="241" t="str">
        <f t="shared" si="119"/>
        <v/>
      </c>
      <c r="AD377" s="248"/>
      <c r="AE377" s="257" t="str">
        <f>+IF(AJ377="","",MAX(AE$1:AE376)+1)</f>
        <v/>
      </c>
      <c r="AF377" s="257" t="str">
        <f>IF(CMS_Inoperative_OoC!B399="","",CMS_Inoperative_OoC!B399)</f>
        <v/>
      </c>
      <c r="AG377" s="257" t="str">
        <f>IF(CMS_Inoperative_OoC!C399="","",CMS_Inoperative_OoC!C399)</f>
        <v/>
      </c>
      <c r="AH377" s="257" t="str">
        <f>IF(CMS_Inoperative_OoC!D399="","",CMS_Inoperative_OoC!D399)</f>
        <v/>
      </c>
      <c r="AI377" s="257" t="str">
        <f t="shared" si="120"/>
        <v/>
      </c>
      <c r="AJ377" s="258" t="str">
        <f>IF(COUNTIF(AI$2:AI377,AI377)=1,AI377,"")</f>
        <v/>
      </c>
      <c r="AK377" s="257" t="str">
        <f t="shared" si="112"/>
        <v/>
      </c>
      <c r="AL377" s="257" t="str">
        <f t="shared" si="113"/>
        <v/>
      </c>
      <c r="AM377" s="257" t="str">
        <f t="shared" si="114"/>
        <v/>
      </c>
      <c r="AN377" s="251" t="str">
        <f t="shared" si="121"/>
        <v/>
      </c>
      <c r="AO377" s="162"/>
      <c r="AP377" s="162"/>
      <c r="AQ377" s="162"/>
      <c r="AR377" s="257" t="str">
        <f>+IF(AW377="","",MAX(AR$1:AR376)+1)</f>
        <v/>
      </c>
      <c r="AS377" s="257" t="str">
        <f>IF(Limit_Deviation_Detail!B399="","",Limit_Deviation_Detail!B399)</f>
        <v/>
      </c>
      <c r="AT377" s="257" t="str">
        <f>IF(Limit_Deviation_Detail!C399="","",Limit_Deviation_Detail!C399)</f>
        <v/>
      </c>
      <c r="AU377" s="252" t="str">
        <f>IF(Limit_Deviation_Detail!F399="","",Limit_Deviation_Detail!F399)</f>
        <v/>
      </c>
      <c r="AV377" s="257" t="str">
        <f t="shared" si="122"/>
        <v/>
      </c>
      <c r="AW377" s="258" t="str">
        <f>IF(COUNTIF(AV$2:AV377,AV377)=1,AV377,"")</f>
        <v/>
      </c>
      <c r="AX377" s="257" t="str">
        <f t="shared" si="115"/>
        <v/>
      </c>
      <c r="AY377" s="257" t="str">
        <f t="shared" si="116"/>
        <v/>
      </c>
      <c r="AZ377" s="257" t="str">
        <f t="shared" si="117"/>
        <v/>
      </c>
      <c r="BA377" s="254" t="str">
        <f t="shared" si="123"/>
        <v/>
      </c>
      <c r="BB377" s="162"/>
      <c r="BC377" s="255" t="str">
        <f>+IF(BI377="","",MAX(BC$1:BC376)+1)</f>
        <v/>
      </c>
      <c r="BD377" s="241" t="str">
        <f>IF(CMS_Identification!B399="","",CMS_Identification!B399)</f>
        <v/>
      </c>
      <c r="BE377" s="241" t="str">
        <f>IF(CMS_Identification!C399="","",CMS_Identification!C399)</f>
        <v/>
      </c>
      <c r="BF377" s="241" t="str">
        <f>IF(CMS_Identification!E399="","",CMS_Identification!E399)</f>
        <v/>
      </c>
      <c r="BG377" s="241" t="str">
        <f>IF(Affected_Source!AL399="","",Affected_Source!AL399)</f>
        <v/>
      </c>
      <c r="BH377" s="241" t="str">
        <f t="shared" si="124"/>
        <v/>
      </c>
      <c r="BI377" s="244" t="str">
        <f>IF(COUNTIF(BH$2:BH377,BH377)=1,BH377,"")</f>
        <v/>
      </c>
      <c r="BJ377" s="241" t="str">
        <f t="shared" si="125"/>
        <v xml:space="preserve">  </v>
      </c>
      <c r="BK377" s="241" t="str">
        <f t="shared" si="126"/>
        <v/>
      </c>
      <c r="BL377" s="241" t="str">
        <f t="shared" si="127"/>
        <v/>
      </c>
      <c r="BM377" s="241" t="str">
        <f t="shared" si="128"/>
        <v/>
      </c>
    </row>
    <row r="378" spans="1:65" ht="16.5" x14ac:dyDescent="0.45">
      <c r="A378" s="259" t="str">
        <f>+IF(D378="","",MAX(A$1:A377)+1)</f>
        <v/>
      </c>
      <c r="B378" s="242" t="str">
        <f>IF(Affected_Source!C400="","",Affected_Source!C400)</f>
        <v/>
      </c>
      <c r="C378" s="260" t="str">
        <f t="shared" si="108"/>
        <v/>
      </c>
      <c r="D378" s="260" t="str">
        <f>IF(COUNTIF(B$2:B378,B378)=1,B378,"")</f>
        <v/>
      </c>
      <c r="E378" s="162" t="str">
        <f>IF(Affected_Source!D400="","",Affected_Source!D400)</f>
        <v/>
      </c>
      <c r="F378" s="162"/>
      <c r="G378" s="162"/>
      <c r="H378" s="162"/>
      <c r="I378" s="162"/>
      <c r="J378" s="162"/>
      <c r="K378" s="162"/>
      <c r="L378" s="162"/>
      <c r="M378" s="162"/>
      <c r="N378" s="162"/>
      <c r="O378" s="162"/>
      <c r="P378" s="162"/>
      <c r="Q378" s="162"/>
      <c r="R378" s="269"/>
      <c r="S378" s="162"/>
      <c r="T378" s="259" t="str">
        <f>+IF(Y378="","",MAX(T$1:T377)+1)</f>
        <v/>
      </c>
      <c r="U378" s="241" t="str">
        <f>IF(Affected_Source!B400="","",Affected_Source!B400)</f>
        <v/>
      </c>
      <c r="V378" s="241" t="str">
        <f>IF(Affected_Source!D400="","",Affected_Source!D400)</f>
        <v/>
      </c>
      <c r="W378" s="241" t="str">
        <f>IF(Affected_Source!E400="","",Affected_Source!E400)</f>
        <v/>
      </c>
      <c r="X378" s="241" t="str">
        <f t="shared" si="109"/>
        <v/>
      </c>
      <c r="Y378" s="244" t="str">
        <f>IF(COUNTIF(X$2:X378,X378)=1,X378,"")</f>
        <v/>
      </c>
      <c r="Z378" s="241" t="str">
        <f t="shared" si="118"/>
        <v xml:space="preserve"> </v>
      </c>
      <c r="AA378" s="259" t="str">
        <f t="shared" si="110"/>
        <v/>
      </c>
      <c r="AB378" s="259" t="str">
        <f t="shared" si="111"/>
        <v/>
      </c>
      <c r="AC378" s="241" t="str">
        <f t="shared" si="119"/>
        <v/>
      </c>
      <c r="AD378" s="248"/>
      <c r="AE378" s="261" t="str">
        <f>+IF(AJ378="","",MAX(AE$1:AE377)+1)</f>
        <v/>
      </c>
      <c r="AF378" s="261" t="str">
        <f>IF(CMS_Inoperative_OoC!B400="","",CMS_Inoperative_OoC!B400)</f>
        <v/>
      </c>
      <c r="AG378" s="261" t="str">
        <f>IF(CMS_Inoperative_OoC!C400="","",CMS_Inoperative_OoC!C400)</f>
        <v/>
      </c>
      <c r="AH378" s="261" t="str">
        <f>IF(CMS_Inoperative_OoC!D400="","",CMS_Inoperative_OoC!D400)</f>
        <v/>
      </c>
      <c r="AI378" s="261" t="str">
        <f t="shared" si="120"/>
        <v/>
      </c>
      <c r="AJ378" s="262" t="str">
        <f>IF(COUNTIF(AI$2:AI378,AI378)=1,AI378,"")</f>
        <v/>
      </c>
      <c r="AK378" s="261" t="str">
        <f t="shared" si="112"/>
        <v/>
      </c>
      <c r="AL378" s="261" t="str">
        <f t="shared" si="113"/>
        <v/>
      </c>
      <c r="AM378" s="261" t="str">
        <f t="shared" si="114"/>
        <v/>
      </c>
      <c r="AN378" s="251" t="str">
        <f t="shared" si="121"/>
        <v/>
      </c>
      <c r="AO378" s="162"/>
      <c r="AP378" s="162"/>
      <c r="AQ378" s="162"/>
      <c r="AR378" s="263" t="str">
        <f>+IF(AW378="","",MAX(AR$1:AR377)+1)</f>
        <v/>
      </c>
      <c r="AS378" s="263" t="str">
        <f>IF(Limit_Deviation_Detail!B400="","",Limit_Deviation_Detail!B400)</f>
        <v/>
      </c>
      <c r="AT378" s="263" t="str">
        <f>IF(Limit_Deviation_Detail!C400="","",Limit_Deviation_Detail!C400)</f>
        <v/>
      </c>
      <c r="AU378" s="252" t="str">
        <f>IF(Limit_Deviation_Detail!F400="","",Limit_Deviation_Detail!F400)</f>
        <v/>
      </c>
      <c r="AV378" s="263" t="str">
        <f t="shared" si="122"/>
        <v/>
      </c>
      <c r="AW378" s="264" t="str">
        <f>IF(COUNTIF(AV$2:AV378,AV378)=1,AV378,"")</f>
        <v/>
      </c>
      <c r="AX378" s="263" t="str">
        <f t="shared" si="115"/>
        <v/>
      </c>
      <c r="AY378" s="263" t="str">
        <f t="shared" si="116"/>
        <v/>
      </c>
      <c r="AZ378" s="263" t="str">
        <f t="shared" si="117"/>
        <v/>
      </c>
      <c r="BA378" s="254" t="str">
        <f t="shared" si="123"/>
        <v/>
      </c>
      <c r="BB378" s="162"/>
      <c r="BC378" s="259" t="str">
        <f>+IF(BI378="","",MAX(BC$1:BC377)+1)</f>
        <v/>
      </c>
      <c r="BD378" s="241" t="str">
        <f>IF(CMS_Identification!B400="","",CMS_Identification!B400)</f>
        <v/>
      </c>
      <c r="BE378" s="241" t="str">
        <f>IF(CMS_Identification!C400="","",CMS_Identification!C400)</f>
        <v/>
      </c>
      <c r="BF378" s="241" t="str">
        <f>IF(CMS_Identification!E400="","",CMS_Identification!E400)</f>
        <v/>
      </c>
      <c r="BG378" s="241" t="str">
        <f>IF(Affected_Source!AL400="","",Affected_Source!AL400)</f>
        <v/>
      </c>
      <c r="BH378" s="241" t="str">
        <f t="shared" si="124"/>
        <v/>
      </c>
      <c r="BI378" s="244" t="str">
        <f>IF(COUNTIF(BH$2:BH378,BH378)=1,BH378,"")</f>
        <v/>
      </c>
      <c r="BJ378" s="241" t="str">
        <f t="shared" si="125"/>
        <v xml:space="preserve">  </v>
      </c>
      <c r="BK378" s="241" t="str">
        <f t="shared" si="126"/>
        <v/>
      </c>
      <c r="BL378" s="241" t="str">
        <f t="shared" si="127"/>
        <v/>
      </c>
      <c r="BM378" s="241" t="str">
        <f t="shared" si="128"/>
        <v/>
      </c>
    </row>
    <row r="379" spans="1:65" ht="16.5" x14ac:dyDescent="0.45">
      <c r="A379" s="255" t="str">
        <f>+IF(D379="","",MAX(A$1:A378)+1)</f>
        <v/>
      </c>
      <c r="B379" s="242" t="str">
        <f>IF(Affected_Source!C401="","",Affected_Source!C401)</f>
        <v/>
      </c>
      <c r="C379" s="245" t="str">
        <f t="shared" si="108"/>
        <v/>
      </c>
      <c r="D379" s="245" t="str">
        <f>IF(COUNTIF(B$2:B379,B379)=1,B379,"")</f>
        <v/>
      </c>
      <c r="E379" s="162" t="str">
        <f>IF(Affected_Source!D401="","",Affected_Source!D401)</f>
        <v/>
      </c>
      <c r="F379" s="162"/>
      <c r="G379" s="162"/>
      <c r="H379" s="162"/>
      <c r="I379" s="162"/>
      <c r="J379" s="162"/>
      <c r="K379" s="162"/>
      <c r="L379" s="162"/>
      <c r="M379" s="162"/>
      <c r="N379" s="162"/>
      <c r="O379" s="162"/>
      <c r="P379" s="162"/>
      <c r="Q379" s="162"/>
      <c r="R379" s="269"/>
      <c r="S379" s="162"/>
      <c r="T379" s="255" t="str">
        <f>+IF(Y379="","",MAX(T$1:T378)+1)</f>
        <v/>
      </c>
      <c r="U379" s="241" t="str">
        <f>IF(Affected_Source!B401="","",Affected_Source!B401)</f>
        <v/>
      </c>
      <c r="V379" s="241" t="str">
        <f>IF(Affected_Source!D401="","",Affected_Source!D401)</f>
        <v/>
      </c>
      <c r="W379" s="241" t="str">
        <f>IF(Affected_Source!E401="","",Affected_Source!E401)</f>
        <v/>
      </c>
      <c r="X379" s="241" t="str">
        <f t="shared" si="109"/>
        <v/>
      </c>
      <c r="Y379" s="244" t="str">
        <f>IF(COUNTIF(X$2:X379,X379)=1,X379,"")</f>
        <v/>
      </c>
      <c r="Z379" s="241" t="str">
        <f t="shared" si="118"/>
        <v xml:space="preserve"> </v>
      </c>
      <c r="AA379" s="255" t="str">
        <f t="shared" si="110"/>
        <v/>
      </c>
      <c r="AB379" s="255" t="str">
        <f t="shared" si="111"/>
        <v/>
      </c>
      <c r="AC379" s="241" t="str">
        <f t="shared" si="119"/>
        <v/>
      </c>
      <c r="AD379" s="248"/>
      <c r="AE379" s="257" t="str">
        <f>+IF(AJ379="","",MAX(AE$1:AE378)+1)</f>
        <v/>
      </c>
      <c r="AF379" s="257" t="str">
        <f>IF(CMS_Inoperative_OoC!B401="","",CMS_Inoperative_OoC!B401)</f>
        <v/>
      </c>
      <c r="AG379" s="257" t="str">
        <f>IF(CMS_Inoperative_OoC!C401="","",CMS_Inoperative_OoC!C401)</f>
        <v/>
      </c>
      <c r="AH379" s="257" t="str">
        <f>IF(CMS_Inoperative_OoC!D401="","",CMS_Inoperative_OoC!D401)</f>
        <v/>
      </c>
      <c r="AI379" s="257" t="str">
        <f t="shared" si="120"/>
        <v/>
      </c>
      <c r="AJ379" s="258" t="str">
        <f>IF(COUNTIF(AI$2:AI379,AI379)=1,AI379,"")</f>
        <v/>
      </c>
      <c r="AK379" s="257" t="str">
        <f t="shared" si="112"/>
        <v/>
      </c>
      <c r="AL379" s="257" t="str">
        <f t="shared" si="113"/>
        <v/>
      </c>
      <c r="AM379" s="257" t="str">
        <f t="shared" si="114"/>
        <v/>
      </c>
      <c r="AN379" s="251" t="str">
        <f t="shared" si="121"/>
        <v/>
      </c>
      <c r="AO379" s="162"/>
      <c r="AP379" s="162"/>
      <c r="AQ379" s="162"/>
      <c r="AR379" s="257" t="str">
        <f>+IF(AW379="","",MAX(AR$1:AR378)+1)</f>
        <v/>
      </c>
      <c r="AS379" s="257" t="str">
        <f>IF(Limit_Deviation_Detail!B401="","",Limit_Deviation_Detail!B401)</f>
        <v/>
      </c>
      <c r="AT379" s="257" t="str">
        <f>IF(Limit_Deviation_Detail!C401="","",Limit_Deviation_Detail!C401)</f>
        <v/>
      </c>
      <c r="AU379" s="252" t="str">
        <f>IF(Limit_Deviation_Detail!F401="","",Limit_Deviation_Detail!F401)</f>
        <v/>
      </c>
      <c r="AV379" s="257" t="str">
        <f t="shared" si="122"/>
        <v/>
      </c>
      <c r="AW379" s="258" t="str">
        <f>IF(COUNTIF(AV$2:AV379,AV379)=1,AV379,"")</f>
        <v/>
      </c>
      <c r="AX379" s="257" t="str">
        <f t="shared" si="115"/>
        <v/>
      </c>
      <c r="AY379" s="257" t="str">
        <f t="shared" si="116"/>
        <v/>
      </c>
      <c r="AZ379" s="257" t="str">
        <f t="shared" si="117"/>
        <v/>
      </c>
      <c r="BA379" s="254" t="str">
        <f t="shared" si="123"/>
        <v/>
      </c>
      <c r="BB379" s="162"/>
      <c r="BC379" s="255" t="str">
        <f>+IF(BI379="","",MAX(BC$1:BC378)+1)</f>
        <v/>
      </c>
      <c r="BD379" s="241" t="str">
        <f>IF(CMS_Identification!B401="","",CMS_Identification!B401)</f>
        <v/>
      </c>
      <c r="BE379" s="241" t="str">
        <f>IF(CMS_Identification!C401="","",CMS_Identification!C401)</f>
        <v/>
      </c>
      <c r="BF379" s="241" t="str">
        <f>IF(CMS_Identification!E401="","",CMS_Identification!E401)</f>
        <v/>
      </c>
      <c r="BG379" s="241" t="str">
        <f>IF(Affected_Source!AL401="","",Affected_Source!AL401)</f>
        <v/>
      </c>
      <c r="BH379" s="241" t="str">
        <f t="shared" si="124"/>
        <v/>
      </c>
      <c r="BI379" s="244" t="str">
        <f>IF(COUNTIF(BH$2:BH379,BH379)=1,BH379,"")</f>
        <v/>
      </c>
      <c r="BJ379" s="241" t="str">
        <f t="shared" si="125"/>
        <v xml:space="preserve">  </v>
      </c>
      <c r="BK379" s="241" t="str">
        <f t="shared" si="126"/>
        <v/>
      </c>
      <c r="BL379" s="241" t="str">
        <f t="shared" si="127"/>
        <v/>
      </c>
      <c r="BM379" s="241" t="str">
        <f t="shared" si="128"/>
        <v/>
      </c>
    </row>
    <row r="380" spans="1:65" ht="16.5" x14ac:dyDescent="0.45">
      <c r="A380" s="259" t="str">
        <f>+IF(D380="","",MAX(A$1:A379)+1)</f>
        <v/>
      </c>
      <c r="B380" s="242" t="str">
        <f>IF(Affected_Source!C402="","",Affected_Source!C402)</f>
        <v/>
      </c>
      <c r="C380" s="260" t="str">
        <f t="shared" si="108"/>
        <v/>
      </c>
      <c r="D380" s="260" t="str">
        <f>IF(COUNTIF(B$2:B380,B380)=1,B380,"")</f>
        <v/>
      </c>
      <c r="E380" s="162" t="str">
        <f>IF(Affected_Source!D402="","",Affected_Source!D402)</f>
        <v/>
      </c>
      <c r="F380" s="162"/>
      <c r="G380" s="162"/>
      <c r="H380" s="162"/>
      <c r="I380" s="162"/>
      <c r="J380" s="162"/>
      <c r="K380" s="162"/>
      <c r="L380" s="162"/>
      <c r="M380" s="162"/>
      <c r="N380" s="162"/>
      <c r="O380" s="162"/>
      <c r="P380" s="162"/>
      <c r="Q380" s="162"/>
      <c r="R380" s="269"/>
      <c r="S380" s="162"/>
      <c r="T380" s="259" t="str">
        <f>+IF(Y380="","",MAX(T$1:T379)+1)</f>
        <v/>
      </c>
      <c r="U380" s="241" t="str">
        <f>IF(Affected_Source!B402="","",Affected_Source!B402)</f>
        <v/>
      </c>
      <c r="V380" s="241" t="str">
        <f>IF(Affected_Source!D402="","",Affected_Source!D402)</f>
        <v/>
      </c>
      <c r="W380" s="241" t="str">
        <f>IF(Affected_Source!E402="","",Affected_Source!E402)</f>
        <v/>
      </c>
      <c r="X380" s="241" t="str">
        <f t="shared" si="109"/>
        <v/>
      </c>
      <c r="Y380" s="244" t="str">
        <f>IF(COUNTIF(X$2:X380,X380)=1,X380,"")</f>
        <v/>
      </c>
      <c r="Z380" s="241" t="str">
        <f t="shared" si="118"/>
        <v xml:space="preserve"> </v>
      </c>
      <c r="AA380" s="259" t="str">
        <f t="shared" si="110"/>
        <v/>
      </c>
      <c r="AB380" s="259" t="str">
        <f t="shared" si="111"/>
        <v/>
      </c>
      <c r="AC380" s="241" t="str">
        <f t="shared" si="119"/>
        <v/>
      </c>
      <c r="AD380" s="248"/>
      <c r="AE380" s="261" t="str">
        <f>+IF(AJ380="","",MAX(AE$1:AE379)+1)</f>
        <v/>
      </c>
      <c r="AF380" s="261" t="str">
        <f>IF(CMS_Inoperative_OoC!B402="","",CMS_Inoperative_OoC!B402)</f>
        <v/>
      </c>
      <c r="AG380" s="261" t="str">
        <f>IF(CMS_Inoperative_OoC!C402="","",CMS_Inoperative_OoC!C402)</f>
        <v/>
      </c>
      <c r="AH380" s="261" t="str">
        <f>IF(CMS_Inoperative_OoC!D402="","",CMS_Inoperative_OoC!D402)</f>
        <v/>
      </c>
      <c r="AI380" s="261" t="str">
        <f t="shared" si="120"/>
        <v/>
      </c>
      <c r="AJ380" s="262" t="str">
        <f>IF(COUNTIF(AI$2:AI380,AI380)=1,AI380,"")</f>
        <v/>
      </c>
      <c r="AK380" s="261" t="str">
        <f t="shared" si="112"/>
        <v/>
      </c>
      <c r="AL380" s="261" t="str">
        <f t="shared" si="113"/>
        <v/>
      </c>
      <c r="AM380" s="261" t="str">
        <f t="shared" si="114"/>
        <v/>
      </c>
      <c r="AN380" s="251" t="str">
        <f t="shared" si="121"/>
        <v/>
      </c>
      <c r="AO380" s="162"/>
      <c r="AP380" s="162"/>
      <c r="AQ380" s="162"/>
      <c r="AR380" s="263" t="str">
        <f>+IF(AW380="","",MAX(AR$1:AR379)+1)</f>
        <v/>
      </c>
      <c r="AS380" s="263" t="str">
        <f>IF(Limit_Deviation_Detail!B402="","",Limit_Deviation_Detail!B402)</f>
        <v/>
      </c>
      <c r="AT380" s="263" t="str">
        <f>IF(Limit_Deviation_Detail!C402="","",Limit_Deviation_Detail!C402)</f>
        <v/>
      </c>
      <c r="AU380" s="252" t="str">
        <f>IF(Limit_Deviation_Detail!F402="","",Limit_Deviation_Detail!F402)</f>
        <v/>
      </c>
      <c r="AV380" s="263" t="str">
        <f t="shared" si="122"/>
        <v/>
      </c>
      <c r="AW380" s="264" t="str">
        <f>IF(COUNTIF(AV$2:AV380,AV380)=1,AV380,"")</f>
        <v/>
      </c>
      <c r="AX380" s="263" t="str">
        <f t="shared" si="115"/>
        <v/>
      </c>
      <c r="AY380" s="263" t="str">
        <f t="shared" si="116"/>
        <v/>
      </c>
      <c r="AZ380" s="263" t="str">
        <f t="shared" si="117"/>
        <v/>
      </c>
      <c r="BA380" s="254" t="str">
        <f t="shared" si="123"/>
        <v/>
      </c>
      <c r="BB380" s="162"/>
      <c r="BC380" s="259" t="str">
        <f>+IF(BI380="","",MAX(BC$1:BC379)+1)</f>
        <v/>
      </c>
      <c r="BD380" s="241" t="str">
        <f>IF(CMS_Identification!B402="","",CMS_Identification!B402)</f>
        <v/>
      </c>
      <c r="BE380" s="241" t="str">
        <f>IF(CMS_Identification!C402="","",CMS_Identification!C402)</f>
        <v/>
      </c>
      <c r="BF380" s="241" t="str">
        <f>IF(CMS_Identification!E402="","",CMS_Identification!E402)</f>
        <v/>
      </c>
      <c r="BG380" s="241" t="str">
        <f>IF(Affected_Source!AL402="","",Affected_Source!AL402)</f>
        <v/>
      </c>
      <c r="BH380" s="241" t="str">
        <f t="shared" si="124"/>
        <v/>
      </c>
      <c r="BI380" s="244" t="str">
        <f>IF(COUNTIF(BH$2:BH380,BH380)=1,BH380,"")</f>
        <v/>
      </c>
      <c r="BJ380" s="241" t="str">
        <f t="shared" si="125"/>
        <v xml:space="preserve">  </v>
      </c>
      <c r="BK380" s="241" t="str">
        <f t="shared" si="126"/>
        <v/>
      </c>
      <c r="BL380" s="241" t="str">
        <f t="shared" si="127"/>
        <v/>
      </c>
      <c r="BM380" s="241" t="str">
        <f t="shared" si="128"/>
        <v/>
      </c>
    </row>
    <row r="381" spans="1:65" ht="16.5" x14ac:dyDescent="0.45">
      <c r="A381" s="255" t="str">
        <f>+IF(D381="","",MAX(A$1:A380)+1)</f>
        <v/>
      </c>
      <c r="B381" s="242" t="str">
        <f>IF(Affected_Source!C403="","",Affected_Source!C403)</f>
        <v/>
      </c>
      <c r="C381" s="245" t="str">
        <f t="shared" si="108"/>
        <v/>
      </c>
      <c r="D381" s="245" t="str">
        <f>IF(COUNTIF(B$2:B381,B381)=1,B381,"")</f>
        <v/>
      </c>
      <c r="E381" s="162" t="str">
        <f>IF(Affected_Source!D403="","",Affected_Source!D403)</f>
        <v/>
      </c>
      <c r="F381" s="162"/>
      <c r="G381" s="162"/>
      <c r="H381" s="162"/>
      <c r="I381" s="162"/>
      <c r="J381" s="162"/>
      <c r="K381" s="162"/>
      <c r="L381" s="162"/>
      <c r="M381" s="162"/>
      <c r="N381" s="162"/>
      <c r="O381" s="162"/>
      <c r="P381" s="162"/>
      <c r="Q381" s="162"/>
      <c r="R381" s="269"/>
      <c r="S381" s="162"/>
      <c r="T381" s="255" t="str">
        <f>+IF(Y381="","",MAX(T$1:T380)+1)</f>
        <v/>
      </c>
      <c r="U381" s="241" t="str">
        <f>IF(Affected_Source!B403="","",Affected_Source!B403)</f>
        <v/>
      </c>
      <c r="V381" s="241" t="str">
        <f>IF(Affected_Source!D403="","",Affected_Source!D403)</f>
        <v/>
      </c>
      <c r="W381" s="241" t="str">
        <f>IF(Affected_Source!E403="","",Affected_Source!E403)</f>
        <v/>
      </c>
      <c r="X381" s="241" t="str">
        <f t="shared" si="109"/>
        <v/>
      </c>
      <c r="Y381" s="244" t="str">
        <f>IF(COUNTIF(X$2:X381,X381)=1,X381,"")</f>
        <v/>
      </c>
      <c r="Z381" s="241" t="str">
        <f t="shared" si="118"/>
        <v xml:space="preserve"> </v>
      </c>
      <c r="AA381" s="255" t="str">
        <f t="shared" si="110"/>
        <v/>
      </c>
      <c r="AB381" s="255" t="str">
        <f t="shared" si="111"/>
        <v/>
      </c>
      <c r="AC381" s="241" t="str">
        <f t="shared" si="119"/>
        <v/>
      </c>
      <c r="AD381" s="248"/>
      <c r="AE381" s="257" t="str">
        <f>+IF(AJ381="","",MAX(AE$1:AE380)+1)</f>
        <v/>
      </c>
      <c r="AF381" s="257" t="str">
        <f>IF(CMS_Inoperative_OoC!B403="","",CMS_Inoperative_OoC!B403)</f>
        <v/>
      </c>
      <c r="AG381" s="257" t="str">
        <f>IF(CMS_Inoperative_OoC!C403="","",CMS_Inoperative_OoC!C403)</f>
        <v/>
      </c>
      <c r="AH381" s="257" t="str">
        <f>IF(CMS_Inoperative_OoC!D403="","",CMS_Inoperative_OoC!D403)</f>
        <v/>
      </c>
      <c r="AI381" s="257" t="str">
        <f t="shared" si="120"/>
        <v/>
      </c>
      <c r="AJ381" s="258" t="str">
        <f>IF(COUNTIF(AI$2:AI381,AI381)=1,AI381,"")</f>
        <v/>
      </c>
      <c r="AK381" s="257" t="str">
        <f t="shared" si="112"/>
        <v/>
      </c>
      <c r="AL381" s="257" t="str">
        <f t="shared" si="113"/>
        <v/>
      </c>
      <c r="AM381" s="257" t="str">
        <f t="shared" si="114"/>
        <v/>
      </c>
      <c r="AN381" s="251" t="str">
        <f t="shared" si="121"/>
        <v/>
      </c>
      <c r="AO381" s="162"/>
      <c r="AP381" s="162"/>
      <c r="AQ381" s="162"/>
      <c r="AR381" s="257" t="str">
        <f>+IF(AW381="","",MAX(AR$1:AR380)+1)</f>
        <v/>
      </c>
      <c r="AS381" s="257" t="str">
        <f>IF(Limit_Deviation_Detail!B403="","",Limit_Deviation_Detail!B403)</f>
        <v/>
      </c>
      <c r="AT381" s="257" t="str">
        <f>IF(Limit_Deviation_Detail!C403="","",Limit_Deviation_Detail!C403)</f>
        <v/>
      </c>
      <c r="AU381" s="252" t="str">
        <f>IF(Limit_Deviation_Detail!F403="","",Limit_Deviation_Detail!F403)</f>
        <v/>
      </c>
      <c r="AV381" s="257" t="str">
        <f t="shared" si="122"/>
        <v/>
      </c>
      <c r="AW381" s="258" t="str">
        <f>IF(COUNTIF(AV$2:AV381,AV381)=1,AV381,"")</f>
        <v/>
      </c>
      <c r="AX381" s="257" t="str">
        <f t="shared" si="115"/>
        <v/>
      </c>
      <c r="AY381" s="257" t="str">
        <f t="shared" si="116"/>
        <v/>
      </c>
      <c r="AZ381" s="257" t="str">
        <f t="shared" si="117"/>
        <v/>
      </c>
      <c r="BA381" s="254" t="str">
        <f t="shared" si="123"/>
        <v/>
      </c>
      <c r="BB381" s="162"/>
      <c r="BC381" s="255" t="str">
        <f>+IF(BI381="","",MAX(BC$1:BC380)+1)</f>
        <v/>
      </c>
      <c r="BD381" s="241" t="str">
        <f>IF(CMS_Identification!B403="","",CMS_Identification!B403)</f>
        <v/>
      </c>
      <c r="BE381" s="241" t="str">
        <f>IF(CMS_Identification!C403="","",CMS_Identification!C403)</f>
        <v/>
      </c>
      <c r="BF381" s="241" t="str">
        <f>IF(CMS_Identification!E403="","",CMS_Identification!E403)</f>
        <v/>
      </c>
      <c r="BG381" s="241" t="str">
        <f>IF(Affected_Source!AL403="","",Affected_Source!AL403)</f>
        <v/>
      </c>
      <c r="BH381" s="241" t="str">
        <f t="shared" si="124"/>
        <v/>
      </c>
      <c r="BI381" s="244" t="str">
        <f>IF(COUNTIF(BH$2:BH381,BH381)=1,BH381,"")</f>
        <v/>
      </c>
      <c r="BJ381" s="241" t="str">
        <f t="shared" si="125"/>
        <v xml:space="preserve">  </v>
      </c>
      <c r="BK381" s="241" t="str">
        <f t="shared" si="126"/>
        <v/>
      </c>
      <c r="BL381" s="241" t="str">
        <f t="shared" si="127"/>
        <v/>
      </c>
      <c r="BM381" s="241" t="str">
        <f t="shared" si="128"/>
        <v/>
      </c>
    </row>
    <row r="382" spans="1:65" ht="16.5" x14ac:dyDescent="0.45">
      <c r="A382" s="259" t="str">
        <f>+IF(D382="","",MAX(A$1:A381)+1)</f>
        <v/>
      </c>
      <c r="B382" s="242" t="str">
        <f>IF(Affected_Source!C404="","",Affected_Source!C404)</f>
        <v/>
      </c>
      <c r="C382" s="260" t="str">
        <f t="shared" si="108"/>
        <v/>
      </c>
      <c r="D382" s="260" t="str">
        <f>IF(COUNTIF(B$2:B382,B382)=1,B382,"")</f>
        <v/>
      </c>
      <c r="E382" s="162" t="str">
        <f>IF(Affected_Source!D404="","",Affected_Source!D404)</f>
        <v/>
      </c>
      <c r="F382" s="162"/>
      <c r="G382" s="162"/>
      <c r="H382" s="162"/>
      <c r="I382" s="162"/>
      <c r="J382" s="162"/>
      <c r="K382" s="162"/>
      <c r="L382" s="162"/>
      <c r="M382" s="162"/>
      <c r="N382" s="162"/>
      <c r="O382" s="162"/>
      <c r="P382" s="162"/>
      <c r="Q382" s="162"/>
      <c r="R382" s="269"/>
      <c r="S382" s="162"/>
      <c r="T382" s="259" t="str">
        <f>+IF(Y382="","",MAX(T$1:T381)+1)</f>
        <v/>
      </c>
      <c r="U382" s="241" t="str">
        <f>IF(Affected_Source!B404="","",Affected_Source!B404)</f>
        <v/>
      </c>
      <c r="V382" s="241" t="str">
        <f>IF(Affected_Source!D404="","",Affected_Source!D404)</f>
        <v/>
      </c>
      <c r="W382" s="241" t="str">
        <f>IF(Affected_Source!E404="","",Affected_Source!E404)</f>
        <v/>
      </c>
      <c r="X382" s="241" t="str">
        <f t="shared" si="109"/>
        <v/>
      </c>
      <c r="Y382" s="244" t="str">
        <f>IF(COUNTIF(X$2:X382,X382)=1,X382,"")</f>
        <v/>
      </c>
      <c r="Z382" s="241" t="str">
        <f t="shared" si="118"/>
        <v xml:space="preserve"> </v>
      </c>
      <c r="AA382" s="259" t="str">
        <f t="shared" si="110"/>
        <v/>
      </c>
      <c r="AB382" s="259" t="str">
        <f t="shared" si="111"/>
        <v/>
      </c>
      <c r="AC382" s="241" t="str">
        <f t="shared" si="119"/>
        <v/>
      </c>
      <c r="AD382" s="248"/>
      <c r="AE382" s="261" t="str">
        <f>+IF(AJ382="","",MAX(AE$1:AE381)+1)</f>
        <v/>
      </c>
      <c r="AF382" s="261" t="str">
        <f>IF(CMS_Inoperative_OoC!B404="","",CMS_Inoperative_OoC!B404)</f>
        <v/>
      </c>
      <c r="AG382" s="261" t="str">
        <f>IF(CMS_Inoperative_OoC!C404="","",CMS_Inoperative_OoC!C404)</f>
        <v/>
      </c>
      <c r="AH382" s="261" t="str">
        <f>IF(CMS_Inoperative_OoC!D404="","",CMS_Inoperative_OoC!D404)</f>
        <v/>
      </c>
      <c r="AI382" s="261" t="str">
        <f t="shared" si="120"/>
        <v/>
      </c>
      <c r="AJ382" s="262" t="str">
        <f>IF(COUNTIF(AI$2:AI382,AI382)=1,AI382,"")</f>
        <v/>
      </c>
      <c r="AK382" s="261" t="str">
        <f t="shared" si="112"/>
        <v/>
      </c>
      <c r="AL382" s="261" t="str">
        <f t="shared" si="113"/>
        <v/>
      </c>
      <c r="AM382" s="261" t="str">
        <f t="shared" si="114"/>
        <v/>
      </c>
      <c r="AN382" s="251" t="str">
        <f t="shared" si="121"/>
        <v/>
      </c>
      <c r="AO382" s="162"/>
      <c r="AP382" s="162"/>
      <c r="AQ382" s="162"/>
      <c r="AR382" s="263" t="str">
        <f>+IF(AW382="","",MAX(AR$1:AR381)+1)</f>
        <v/>
      </c>
      <c r="AS382" s="263" t="str">
        <f>IF(Limit_Deviation_Detail!B404="","",Limit_Deviation_Detail!B404)</f>
        <v/>
      </c>
      <c r="AT382" s="263" t="str">
        <f>IF(Limit_Deviation_Detail!C404="","",Limit_Deviation_Detail!C404)</f>
        <v/>
      </c>
      <c r="AU382" s="252" t="str">
        <f>IF(Limit_Deviation_Detail!F404="","",Limit_Deviation_Detail!F404)</f>
        <v/>
      </c>
      <c r="AV382" s="263" t="str">
        <f t="shared" si="122"/>
        <v/>
      </c>
      <c r="AW382" s="264" t="str">
        <f>IF(COUNTIF(AV$2:AV382,AV382)=1,AV382,"")</f>
        <v/>
      </c>
      <c r="AX382" s="263" t="str">
        <f t="shared" si="115"/>
        <v/>
      </c>
      <c r="AY382" s="263" t="str">
        <f t="shared" si="116"/>
        <v/>
      </c>
      <c r="AZ382" s="263" t="str">
        <f t="shared" si="117"/>
        <v/>
      </c>
      <c r="BA382" s="254" t="str">
        <f t="shared" si="123"/>
        <v/>
      </c>
      <c r="BB382" s="162"/>
      <c r="BC382" s="259" t="str">
        <f>+IF(BI382="","",MAX(BC$1:BC381)+1)</f>
        <v/>
      </c>
      <c r="BD382" s="241" t="str">
        <f>IF(CMS_Identification!B404="","",CMS_Identification!B404)</f>
        <v/>
      </c>
      <c r="BE382" s="241" t="str">
        <f>IF(CMS_Identification!C404="","",CMS_Identification!C404)</f>
        <v/>
      </c>
      <c r="BF382" s="241" t="str">
        <f>IF(CMS_Identification!E404="","",CMS_Identification!E404)</f>
        <v/>
      </c>
      <c r="BG382" s="241" t="str">
        <f>IF(Affected_Source!AL404="","",Affected_Source!AL404)</f>
        <v/>
      </c>
      <c r="BH382" s="241" t="str">
        <f t="shared" si="124"/>
        <v/>
      </c>
      <c r="BI382" s="244" t="str">
        <f>IF(COUNTIF(BH$2:BH382,BH382)=1,BH382,"")</f>
        <v/>
      </c>
      <c r="BJ382" s="241" t="str">
        <f t="shared" si="125"/>
        <v xml:space="preserve">  </v>
      </c>
      <c r="BK382" s="241" t="str">
        <f t="shared" si="126"/>
        <v/>
      </c>
      <c r="BL382" s="241" t="str">
        <f t="shared" si="127"/>
        <v/>
      </c>
      <c r="BM382" s="241" t="str">
        <f t="shared" si="128"/>
        <v/>
      </c>
    </row>
    <row r="383" spans="1:65" ht="16.5" x14ac:dyDescent="0.45">
      <c r="A383" s="255" t="str">
        <f>+IF(D383="","",MAX(A$1:A382)+1)</f>
        <v/>
      </c>
      <c r="B383" s="242" t="str">
        <f>IF(Affected_Source!C405="","",Affected_Source!C405)</f>
        <v/>
      </c>
      <c r="C383" s="245" t="str">
        <f t="shared" si="108"/>
        <v/>
      </c>
      <c r="D383" s="245" t="str">
        <f>IF(COUNTIF(B$2:B383,B383)=1,B383,"")</f>
        <v/>
      </c>
      <c r="E383" s="162" t="str">
        <f>IF(Affected_Source!D405="","",Affected_Source!D405)</f>
        <v/>
      </c>
      <c r="F383" s="162"/>
      <c r="G383" s="162"/>
      <c r="H383" s="162"/>
      <c r="I383" s="162"/>
      <c r="J383" s="162"/>
      <c r="K383" s="162"/>
      <c r="L383" s="162"/>
      <c r="M383" s="162"/>
      <c r="N383" s="162"/>
      <c r="O383" s="162"/>
      <c r="P383" s="162"/>
      <c r="Q383" s="162"/>
      <c r="R383" s="269"/>
      <c r="S383" s="162"/>
      <c r="T383" s="255" t="str">
        <f>+IF(Y383="","",MAX(T$1:T382)+1)</f>
        <v/>
      </c>
      <c r="U383" s="241" t="str">
        <f>IF(Affected_Source!B405="","",Affected_Source!B405)</f>
        <v/>
      </c>
      <c r="V383" s="241" t="str">
        <f>IF(Affected_Source!D405="","",Affected_Source!D405)</f>
        <v/>
      </c>
      <c r="W383" s="241" t="str">
        <f>IF(Affected_Source!E405="","",Affected_Source!E405)</f>
        <v/>
      </c>
      <c r="X383" s="241" t="str">
        <f t="shared" si="109"/>
        <v/>
      </c>
      <c r="Y383" s="244" t="str">
        <f>IF(COUNTIF(X$2:X383,X383)=1,X383,"")</f>
        <v/>
      </c>
      <c r="Z383" s="241" t="str">
        <f t="shared" si="118"/>
        <v xml:space="preserve"> </v>
      </c>
      <c r="AA383" s="255" t="str">
        <f t="shared" si="110"/>
        <v/>
      </c>
      <c r="AB383" s="255" t="str">
        <f t="shared" si="111"/>
        <v/>
      </c>
      <c r="AC383" s="241" t="str">
        <f t="shared" si="119"/>
        <v/>
      </c>
      <c r="AD383" s="248"/>
      <c r="AE383" s="257" t="str">
        <f>+IF(AJ383="","",MAX(AE$1:AE382)+1)</f>
        <v/>
      </c>
      <c r="AF383" s="257" t="str">
        <f>IF(CMS_Inoperative_OoC!B405="","",CMS_Inoperative_OoC!B405)</f>
        <v/>
      </c>
      <c r="AG383" s="257" t="str">
        <f>IF(CMS_Inoperative_OoC!C405="","",CMS_Inoperative_OoC!C405)</f>
        <v/>
      </c>
      <c r="AH383" s="257" t="str">
        <f>IF(CMS_Inoperative_OoC!D405="","",CMS_Inoperative_OoC!D405)</f>
        <v/>
      </c>
      <c r="AI383" s="257" t="str">
        <f t="shared" si="120"/>
        <v/>
      </c>
      <c r="AJ383" s="258" t="str">
        <f>IF(COUNTIF(AI$2:AI383,AI383)=1,AI383,"")</f>
        <v/>
      </c>
      <c r="AK383" s="257" t="str">
        <f t="shared" si="112"/>
        <v/>
      </c>
      <c r="AL383" s="257" t="str">
        <f t="shared" si="113"/>
        <v/>
      </c>
      <c r="AM383" s="257" t="str">
        <f t="shared" si="114"/>
        <v/>
      </c>
      <c r="AN383" s="251" t="str">
        <f t="shared" si="121"/>
        <v/>
      </c>
      <c r="AO383" s="162"/>
      <c r="AP383" s="162"/>
      <c r="AQ383" s="162"/>
      <c r="AR383" s="257" t="str">
        <f>+IF(AW383="","",MAX(AR$1:AR382)+1)</f>
        <v/>
      </c>
      <c r="AS383" s="257" t="str">
        <f>IF(Limit_Deviation_Detail!B405="","",Limit_Deviation_Detail!B405)</f>
        <v/>
      </c>
      <c r="AT383" s="257" t="str">
        <f>IF(Limit_Deviation_Detail!C405="","",Limit_Deviation_Detail!C405)</f>
        <v/>
      </c>
      <c r="AU383" s="252" t="str">
        <f>IF(Limit_Deviation_Detail!F405="","",Limit_Deviation_Detail!F405)</f>
        <v/>
      </c>
      <c r="AV383" s="257" t="str">
        <f t="shared" si="122"/>
        <v/>
      </c>
      <c r="AW383" s="258" t="str">
        <f>IF(COUNTIF(AV$2:AV383,AV383)=1,AV383,"")</f>
        <v/>
      </c>
      <c r="AX383" s="257" t="str">
        <f t="shared" si="115"/>
        <v/>
      </c>
      <c r="AY383" s="257" t="str">
        <f t="shared" si="116"/>
        <v/>
      </c>
      <c r="AZ383" s="257" t="str">
        <f t="shared" si="117"/>
        <v/>
      </c>
      <c r="BA383" s="254" t="str">
        <f t="shared" si="123"/>
        <v/>
      </c>
      <c r="BB383" s="162"/>
      <c r="BC383" s="255" t="str">
        <f>+IF(BI383="","",MAX(BC$1:BC382)+1)</f>
        <v/>
      </c>
      <c r="BD383" s="241" t="str">
        <f>IF(CMS_Identification!B405="","",CMS_Identification!B405)</f>
        <v/>
      </c>
      <c r="BE383" s="241" t="str">
        <f>IF(CMS_Identification!C405="","",CMS_Identification!C405)</f>
        <v/>
      </c>
      <c r="BF383" s="241" t="str">
        <f>IF(CMS_Identification!E405="","",CMS_Identification!E405)</f>
        <v/>
      </c>
      <c r="BG383" s="241" t="str">
        <f>IF(Affected_Source!AL405="","",Affected_Source!AL405)</f>
        <v/>
      </c>
      <c r="BH383" s="241" t="str">
        <f t="shared" si="124"/>
        <v/>
      </c>
      <c r="BI383" s="244" t="str">
        <f>IF(COUNTIF(BH$2:BH383,BH383)=1,BH383,"")</f>
        <v/>
      </c>
      <c r="BJ383" s="241" t="str">
        <f t="shared" si="125"/>
        <v xml:space="preserve">  </v>
      </c>
      <c r="BK383" s="241" t="str">
        <f t="shared" si="126"/>
        <v/>
      </c>
      <c r="BL383" s="241" t="str">
        <f t="shared" si="127"/>
        <v/>
      </c>
      <c r="BM383" s="241" t="str">
        <f t="shared" si="128"/>
        <v/>
      </c>
    </row>
    <row r="384" spans="1:65" ht="16.5" x14ac:dyDescent="0.45">
      <c r="A384" s="259" t="str">
        <f>+IF(D384="","",MAX(A$1:A383)+1)</f>
        <v/>
      </c>
      <c r="B384" s="242" t="str">
        <f>IF(Affected_Source!C406="","",Affected_Source!C406)</f>
        <v/>
      </c>
      <c r="C384" s="260" t="str">
        <f t="shared" si="108"/>
        <v/>
      </c>
      <c r="D384" s="260" t="str">
        <f>IF(COUNTIF(B$2:B384,B384)=1,B384,"")</f>
        <v/>
      </c>
      <c r="E384" s="162" t="str">
        <f>IF(Affected_Source!D406="","",Affected_Source!D406)</f>
        <v/>
      </c>
      <c r="F384" s="162"/>
      <c r="G384" s="162"/>
      <c r="H384" s="162"/>
      <c r="I384" s="162"/>
      <c r="J384" s="162"/>
      <c r="K384" s="162"/>
      <c r="L384" s="162"/>
      <c r="M384" s="162"/>
      <c r="N384" s="162"/>
      <c r="O384" s="162"/>
      <c r="P384" s="162"/>
      <c r="Q384" s="162"/>
      <c r="R384" s="269"/>
      <c r="S384" s="162"/>
      <c r="T384" s="259" t="str">
        <f>+IF(Y384="","",MAX(T$1:T383)+1)</f>
        <v/>
      </c>
      <c r="U384" s="241" t="str">
        <f>IF(Affected_Source!B406="","",Affected_Source!B406)</f>
        <v/>
      </c>
      <c r="V384" s="241" t="str">
        <f>IF(Affected_Source!D406="","",Affected_Source!D406)</f>
        <v/>
      </c>
      <c r="W384" s="241" t="str">
        <f>IF(Affected_Source!E406="","",Affected_Source!E406)</f>
        <v/>
      </c>
      <c r="X384" s="241" t="str">
        <f t="shared" si="109"/>
        <v/>
      </c>
      <c r="Y384" s="244" t="str">
        <f>IF(COUNTIF(X$2:X384,X384)=1,X384,"")</f>
        <v/>
      </c>
      <c r="Z384" s="241" t="str">
        <f t="shared" si="118"/>
        <v xml:space="preserve"> </v>
      </c>
      <c r="AA384" s="259" t="str">
        <f t="shared" si="110"/>
        <v/>
      </c>
      <c r="AB384" s="259" t="str">
        <f t="shared" si="111"/>
        <v/>
      </c>
      <c r="AC384" s="241" t="str">
        <f t="shared" si="119"/>
        <v/>
      </c>
      <c r="AD384" s="248"/>
      <c r="AE384" s="261" t="str">
        <f>+IF(AJ384="","",MAX(AE$1:AE383)+1)</f>
        <v/>
      </c>
      <c r="AF384" s="261" t="str">
        <f>IF(CMS_Inoperative_OoC!B406="","",CMS_Inoperative_OoC!B406)</f>
        <v/>
      </c>
      <c r="AG384" s="261" t="str">
        <f>IF(CMS_Inoperative_OoC!C406="","",CMS_Inoperative_OoC!C406)</f>
        <v/>
      </c>
      <c r="AH384" s="261" t="str">
        <f>IF(CMS_Inoperative_OoC!D406="","",CMS_Inoperative_OoC!D406)</f>
        <v/>
      </c>
      <c r="AI384" s="261" t="str">
        <f t="shared" si="120"/>
        <v/>
      </c>
      <c r="AJ384" s="262" t="str">
        <f>IF(COUNTIF(AI$2:AI384,AI384)=1,AI384,"")</f>
        <v/>
      </c>
      <c r="AK384" s="261" t="str">
        <f t="shared" si="112"/>
        <v/>
      </c>
      <c r="AL384" s="261" t="str">
        <f t="shared" si="113"/>
        <v/>
      </c>
      <c r="AM384" s="261" t="str">
        <f t="shared" si="114"/>
        <v/>
      </c>
      <c r="AN384" s="251" t="str">
        <f t="shared" si="121"/>
        <v/>
      </c>
      <c r="AO384" s="162"/>
      <c r="AP384" s="162"/>
      <c r="AQ384" s="162"/>
      <c r="AR384" s="263" t="str">
        <f>+IF(AW384="","",MAX(AR$1:AR383)+1)</f>
        <v/>
      </c>
      <c r="AS384" s="263" t="str">
        <f>IF(Limit_Deviation_Detail!B406="","",Limit_Deviation_Detail!B406)</f>
        <v/>
      </c>
      <c r="AT384" s="263" t="str">
        <f>IF(Limit_Deviation_Detail!C406="","",Limit_Deviation_Detail!C406)</f>
        <v/>
      </c>
      <c r="AU384" s="252" t="str">
        <f>IF(Limit_Deviation_Detail!F406="","",Limit_Deviation_Detail!F406)</f>
        <v/>
      </c>
      <c r="AV384" s="263" t="str">
        <f t="shared" si="122"/>
        <v/>
      </c>
      <c r="AW384" s="264" t="str">
        <f>IF(COUNTIF(AV$2:AV384,AV384)=1,AV384,"")</f>
        <v/>
      </c>
      <c r="AX384" s="263" t="str">
        <f t="shared" si="115"/>
        <v/>
      </c>
      <c r="AY384" s="263" t="str">
        <f t="shared" si="116"/>
        <v/>
      </c>
      <c r="AZ384" s="263" t="str">
        <f t="shared" si="117"/>
        <v/>
      </c>
      <c r="BA384" s="254" t="str">
        <f t="shared" si="123"/>
        <v/>
      </c>
      <c r="BB384" s="162"/>
      <c r="BC384" s="259" t="str">
        <f>+IF(BI384="","",MAX(BC$1:BC383)+1)</f>
        <v/>
      </c>
      <c r="BD384" s="241" t="str">
        <f>IF(CMS_Identification!B406="","",CMS_Identification!B406)</f>
        <v/>
      </c>
      <c r="BE384" s="241" t="str">
        <f>IF(CMS_Identification!C406="","",CMS_Identification!C406)</f>
        <v/>
      </c>
      <c r="BF384" s="241" t="str">
        <f>IF(CMS_Identification!E406="","",CMS_Identification!E406)</f>
        <v/>
      </c>
      <c r="BG384" s="241" t="str">
        <f>IF(Affected_Source!AL406="","",Affected_Source!AL406)</f>
        <v/>
      </c>
      <c r="BH384" s="241" t="str">
        <f t="shared" si="124"/>
        <v/>
      </c>
      <c r="BI384" s="244" t="str">
        <f>IF(COUNTIF(BH$2:BH384,BH384)=1,BH384,"")</f>
        <v/>
      </c>
      <c r="BJ384" s="241" t="str">
        <f t="shared" si="125"/>
        <v xml:space="preserve">  </v>
      </c>
      <c r="BK384" s="241" t="str">
        <f t="shared" si="126"/>
        <v/>
      </c>
      <c r="BL384" s="241" t="str">
        <f t="shared" si="127"/>
        <v/>
      </c>
      <c r="BM384" s="241" t="str">
        <f t="shared" si="128"/>
        <v/>
      </c>
    </row>
    <row r="385" spans="1:65" ht="16.5" x14ac:dyDescent="0.45">
      <c r="A385" s="255" t="str">
        <f>+IF(D385="","",MAX(A$1:A384)+1)</f>
        <v/>
      </c>
      <c r="B385" s="242" t="str">
        <f>IF(Affected_Source!C407="","",Affected_Source!C407)</f>
        <v/>
      </c>
      <c r="C385" s="245" t="str">
        <f t="shared" si="108"/>
        <v/>
      </c>
      <c r="D385" s="245" t="str">
        <f>IF(COUNTIF(B$2:B385,B385)=1,B385,"")</f>
        <v/>
      </c>
      <c r="E385" s="162" t="str">
        <f>IF(Affected_Source!D407="","",Affected_Source!D407)</f>
        <v/>
      </c>
      <c r="F385" s="162"/>
      <c r="G385" s="162"/>
      <c r="H385" s="162"/>
      <c r="I385" s="162"/>
      <c r="J385" s="162"/>
      <c r="K385" s="162"/>
      <c r="L385" s="162"/>
      <c r="M385" s="162"/>
      <c r="N385" s="162"/>
      <c r="O385" s="162"/>
      <c r="P385" s="162"/>
      <c r="Q385" s="162"/>
      <c r="R385" s="269"/>
      <c r="S385" s="162"/>
      <c r="T385" s="255" t="str">
        <f>+IF(Y385="","",MAX(T$1:T384)+1)</f>
        <v/>
      </c>
      <c r="U385" s="241" t="str">
        <f>IF(Affected_Source!B407="","",Affected_Source!B407)</f>
        <v/>
      </c>
      <c r="V385" s="241" t="str">
        <f>IF(Affected_Source!D407="","",Affected_Source!D407)</f>
        <v/>
      </c>
      <c r="W385" s="241" t="str">
        <f>IF(Affected_Source!E407="","",Affected_Source!E407)</f>
        <v/>
      </c>
      <c r="X385" s="241" t="str">
        <f t="shared" si="109"/>
        <v/>
      </c>
      <c r="Y385" s="244" t="str">
        <f>IF(COUNTIF(X$2:X385,X385)=1,X385,"")</f>
        <v/>
      </c>
      <c r="Z385" s="241" t="str">
        <f t="shared" si="118"/>
        <v xml:space="preserve"> </v>
      </c>
      <c r="AA385" s="255" t="str">
        <f t="shared" si="110"/>
        <v/>
      </c>
      <c r="AB385" s="255" t="str">
        <f t="shared" si="111"/>
        <v/>
      </c>
      <c r="AC385" s="241" t="str">
        <f t="shared" si="119"/>
        <v/>
      </c>
      <c r="AD385" s="248"/>
      <c r="AE385" s="257" t="str">
        <f>+IF(AJ385="","",MAX(AE$1:AE384)+1)</f>
        <v/>
      </c>
      <c r="AF385" s="257" t="str">
        <f>IF(CMS_Inoperative_OoC!B407="","",CMS_Inoperative_OoC!B407)</f>
        <v/>
      </c>
      <c r="AG385" s="257" t="str">
        <f>IF(CMS_Inoperative_OoC!C407="","",CMS_Inoperative_OoC!C407)</f>
        <v/>
      </c>
      <c r="AH385" s="257" t="str">
        <f>IF(CMS_Inoperative_OoC!D407="","",CMS_Inoperative_OoC!D407)</f>
        <v/>
      </c>
      <c r="AI385" s="257" t="str">
        <f t="shared" si="120"/>
        <v/>
      </c>
      <c r="AJ385" s="258" t="str">
        <f>IF(COUNTIF(AI$2:AI385,AI385)=1,AI385,"")</f>
        <v/>
      </c>
      <c r="AK385" s="257" t="str">
        <f t="shared" si="112"/>
        <v/>
      </c>
      <c r="AL385" s="257" t="str">
        <f t="shared" si="113"/>
        <v/>
      </c>
      <c r="AM385" s="257" t="str">
        <f t="shared" si="114"/>
        <v/>
      </c>
      <c r="AN385" s="251" t="str">
        <f t="shared" si="121"/>
        <v/>
      </c>
      <c r="AO385" s="162"/>
      <c r="AP385" s="162"/>
      <c r="AQ385" s="162"/>
      <c r="AR385" s="257" t="str">
        <f>+IF(AW385="","",MAX(AR$1:AR384)+1)</f>
        <v/>
      </c>
      <c r="AS385" s="257" t="str">
        <f>IF(Limit_Deviation_Detail!B407="","",Limit_Deviation_Detail!B407)</f>
        <v/>
      </c>
      <c r="AT385" s="257" t="str">
        <f>IF(Limit_Deviation_Detail!C407="","",Limit_Deviation_Detail!C407)</f>
        <v/>
      </c>
      <c r="AU385" s="252" t="str">
        <f>IF(Limit_Deviation_Detail!F407="","",Limit_Deviation_Detail!F407)</f>
        <v/>
      </c>
      <c r="AV385" s="257" t="str">
        <f t="shared" si="122"/>
        <v/>
      </c>
      <c r="AW385" s="258" t="str">
        <f>IF(COUNTIF(AV$2:AV385,AV385)=1,AV385,"")</f>
        <v/>
      </c>
      <c r="AX385" s="257" t="str">
        <f t="shared" si="115"/>
        <v/>
      </c>
      <c r="AY385" s="257" t="str">
        <f t="shared" si="116"/>
        <v/>
      </c>
      <c r="AZ385" s="257" t="str">
        <f t="shared" si="117"/>
        <v/>
      </c>
      <c r="BA385" s="254" t="str">
        <f t="shared" si="123"/>
        <v/>
      </c>
      <c r="BB385" s="162"/>
      <c r="BC385" s="255" t="str">
        <f>+IF(BI385="","",MAX(BC$1:BC384)+1)</f>
        <v/>
      </c>
      <c r="BD385" s="241" t="str">
        <f>IF(CMS_Identification!B407="","",CMS_Identification!B407)</f>
        <v/>
      </c>
      <c r="BE385" s="241" t="str">
        <f>IF(CMS_Identification!C407="","",CMS_Identification!C407)</f>
        <v/>
      </c>
      <c r="BF385" s="241" t="str">
        <f>IF(CMS_Identification!E407="","",CMS_Identification!E407)</f>
        <v/>
      </c>
      <c r="BG385" s="241" t="str">
        <f>IF(Affected_Source!AL407="","",Affected_Source!AL407)</f>
        <v/>
      </c>
      <c r="BH385" s="241" t="str">
        <f t="shared" si="124"/>
        <v/>
      </c>
      <c r="BI385" s="244" t="str">
        <f>IF(COUNTIF(BH$2:BH385,BH385)=1,BH385,"")</f>
        <v/>
      </c>
      <c r="BJ385" s="241" t="str">
        <f t="shared" si="125"/>
        <v xml:space="preserve">  </v>
      </c>
      <c r="BK385" s="241" t="str">
        <f t="shared" si="126"/>
        <v/>
      </c>
      <c r="BL385" s="241" t="str">
        <f t="shared" si="127"/>
        <v/>
      </c>
      <c r="BM385" s="241" t="str">
        <f t="shared" si="128"/>
        <v/>
      </c>
    </row>
    <row r="386" spans="1:65" ht="16.5" x14ac:dyDescent="0.45">
      <c r="A386" s="259" t="str">
        <f>+IF(D386="","",MAX(A$1:A385)+1)</f>
        <v/>
      </c>
      <c r="B386" s="242" t="str">
        <f>IF(Affected_Source!C408="","",Affected_Source!C408)</f>
        <v/>
      </c>
      <c r="C386" s="260" t="str">
        <f t="shared" ref="C386:C449" si="129">+IFERROR(INDEX(B$2:B$501,MATCH(ROW()-ROW($C$1),A$2:A$501,0)),"")</f>
        <v/>
      </c>
      <c r="D386" s="260" t="str">
        <f>IF(COUNTIF(B$2:B386,B386)=1,B386,"")</f>
        <v/>
      </c>
      <c r="E386" s="162" t="str">
        <f>IF(Affected_Source!D408="","",Affected_Source!D408)</f>
        <v/>
      </c>
      <c r="F386" s="162"/>
      <c r="G386" s="162"/>
      <c r="H386" s="162"/>
      <c r="I386" s="162"/>
      <c r="J386" s="162"/>
      <c r="K386" s="162"/>
      <c r="L386" s="162"/>
      <c r="M386" s="162"/>
      <c r="N386" s="162"/>
      <c r="O386" s="162"/>
      <c r="P386" s="162"/>
      <c r="Q386" s="162"/>
      <c r="R386" s="269"/>
      <c r="S386" s="162"/>
      <c r="T386" s="259" t="str">
        <f>+IF(Y386="","",MAX(T$1:T385)+1)</f>
        <v/>
      </c>
      <c r="U386" s="241" t="str">
        <f>IF(Affected_Source!B408="","",Affected_Source!B408)</f>
        <v/>
      </c>
      <c r="V386" s="241" t="str">
        <f>IF(Affected_Source!D408="","",Affected_Source!D408)</f>
        <v/>
      </c>
      <c r="W386" s="241" t="str">
        <f>IF(Affected_Source!E408="","",Affected_Source!E408)</f>
        <v/>
      </c>
      <c r="X386" s="241" t="str">
        <f t="shared" ref="X386:X449" si="130">U386&amp;V386</f>
        <v/>
      </c>
      <c r="Y386" s="244" t="str">
        <f>IF(COUNTIF(X$2:X386,X386)=1,X386,"")</f>
        <v/>
      </c>
      <c r="Z386" s="241" t="str">
        <f t="shared" si="118"/>
        <v xml:space="preserve"> </v>
      </c>
      <c r="AA386" s="259" t="str">
        <f t="shared" ref="AA386:AA449" si="131">+IFERROR(INDEX(U$2:U$955,MATCH(ROW()-ROW($AA$1),T$2:T$955,0)),"")</f>
        <v/>
      </c>
      <c r="AB386" s="259" t="str">
        <f t="shared" ref="AB386:AB449" si="132">+IFERROR(INDEX(V$2:V$955,MATCH(ROW()-ROW($AA$1),T$2:T$955,0)),"")</f>
        <v/>
      </c>
      <c r="AC386" s="241" t="str">
        <f t="shared" si="119"/>
        <v/>
      </c>
      <c r="AD386" s="248"/>
      <c r="AE386" s="261" t="str">
        <f>+IF(AJ386="","",MAX(AE$1:AE385)+1)</f>
        <v/>
      </c>
      <c r="AF386" s="261" t="str">
        <f>IF(CMS_Inoperative_OoC!B408="","",CMS_Inoperative_OoC!B408)</f>
        <v/>
      </c>
      <c r="AG386" s="261" t="str">
        <f>IF(CMS_Inoperative_OoC!C408="","",CMS_Inoperative_OoC!C408)</f>
        <v/>
      </c>
      <c r="AH386" s="261" t="str">
        <f>IF(CMS_Inoperative_OoC!D408="","",CMS_Inoperative_OoC!D408)</f>
        <v/>
      </c>
      <c r="AI386" s="261" t="str">
        <f t="shared" si="120"/>
        <v/>
      </c>
      <c r="AJ386" s="262" t="str">
        <f>IF(COUNTIF(AI$2:AI386,AI386)=1,AI386,"")</f>
        <v/>
      </c>
      <c r="AK386" s="261" t="str">
        <f t="shared" ref="AK386:AK449" si="133">+IFERROR(INDEX(AF$2:AF$955,MATCH(ROW()-ROW(IE$1),AE$2:AE$955,0)),"")</f>
        <v/>
      </c>
      <c r="AL386" s="261" t="str">
        <f t="shared" ref="AL386:AL449" si="134">+IFERROR(INDEX(AG$2:AG$955,MATCH(ROW()-ROW(AJ$1),AE$2:AE$955,0)),"")</f>
        <v/>
      </c>
      <c r="AM386" s="261" t="str">
        <f t="shared" ref="AM386:AM449" si="135">+IFERROR(INDEX(AH$2:AH$955,MATCH(ROW()-ROW(AJ$1),AE$2:AE$955,0)),"")</f>
        <v/>
      </c>
      <c r="AN386" s="251" t="str">
        <f t="shared" si="121"/>
        <v/>
      </c>
      <c r="AO386" s="162"/>
      <c r="AP386" s="162"/>
      <c r="AQ386" s="162"/>
      <c r="AR386" s="263" t="str">
        <f>+IF(AW386="","",MAX(AR$1:AR385)+1)</f>
        <v/>
      </c>
      <c r="AS386" s="263" t="str">
        <f>IF(Limit_Deviation_Detail!B408="","",Limit_Deviation_Detail!B408)</f>
        <v/>
      </c>
      <c r="AT386" s="263" t="str">
        <f>IF(Limit_Deviation_Detail!C408="","",Limit_Deviation_Detail!C408)</f>
        <v/>
      </c>
      <c r="AU386" s="252" t="str">
        <f>IF(Limit_Deviation_Detail!F408="","",Limit_Deviation_Detail!F408)</f>
        <v/>
      </c>
      <c r="AV386" s="263" t="str">
        <f t="shared" si="122"/>
        <v/>
      </c>
      <c r="AW386" s="264" t="str">
        <f>IF(COUNTIF(AV$2:AV386,AV386)=1,AV386,"")</f>
        <v/>
      </c>
      <c r="AX386" s="263" t="str">
        <f t="shared" ref="AX386:AX449" si="136">+IFERROR(INDEX(AS$2:AS$955,MATCH(ROW()-ROW(IQ$1),AR$2:AR$955,0)),"")</f>
        <v/>
      </c>
      <c r="AY386" s="263" t="str">
        <f t="shared" ref="AY386:AY449" si="137">+IFERROR(INDEX(AT$2:AT$955,MATCH(ROW()-ROW(AW$1),AR$2:AR$955,0)),"")</f>
        <v/>
      </c>
      <c r="AZ386" s="263" t="str">
        <f t="shared" ref="AZ386:AZ449" si="138">+IFERROR(INDEX(AU$2:AU$955,MATCH(ROW()-ROW(AW$1),AR$2:AR$955,0)),"")</f>
        <v/>
      </c>
      <c r="BA386" s="254" t="str">
        <f t="shared" si="123"/>
        <v/>
      </c>
      <c r="BB386" s="162"/>
      <c r="BC386" s="259" t="str">
        <f>+IF(BI386="","",MAX(BC$1:BC385)+1)</f>
        <v/>
      </c>
      <c r="BD386" s="241" t="str">
        <f>IF(CMS_Identification!B408="","",CMS_Identification!B408)</f>
        <v/>
      </c>
      <c r="BE386" s="241" t="str">
        <f>IF(CMS_Identification!C408="","",CMS_Identification!C408)</f>
        <v/>
      </c>
      <c r="BF386" s="241" t="str">
        <f>IF(CMS_Identification!E408="","",CMS_Identification!E408)</f>
        <v/>
      </c>
      <c r="BG386" s="241" t="str">
        <f>IF(Affected_Source!AL408="","",Affected_Source!AL408)</f>
        <v/>
      </c>
      <c r="BH386" s="241" t="str">
        <f t="shared" si="124"/>
        <v/>
      </c>
      <c r="BI386" s="244" t="str">
        <f>IF(COUNTIF(BH$2:BH386,BH386)=1,BH386,"")</f>
        <v/>
      </c>
      <c r="BJ386" s="241" t="str">
        <f t="shared" si="125"/>
        <v xml:space="preserve">  </v>
      </c>
      <c r="BK386" s="241" t="str">
        <f t="shared" si="126"/>
        <v/>
      </c>
      <c r="BL386" s="241" t="str">
        <f t="shared" si="127"/>
        <v/>
      </c>
      <c r="BM386" s="241" t="str">
        <f t="shared" si="128"/>
        <v/>
      </c>
    </row>
    <row r="387" spans="1:65" ht="16.5" x14ac:dyDescent="0.45">
      <c r="A387" s="255" t="str">
        <f>+IF(D387="","",MAX(A$1:A386)+1)</f>
        <v/>
      </c>
      <c r="B387" s="242" t="str">
        <f>IF(Affected_Source!C409="","",Affected_Source!C409)</f>
        <v/>
      </c>
      <c r="C387" s="245" t="str">
        <f t="shared" si="129"/>
        <v/>
      </c>
      <c r="D387" s="245" t="str">
        <f>IF(COUNTIF(B$2:B387,B387)=1,B387,"")</f>
        <v/>
      </c>
      <c r="E387" s="162" t="str">
        <f>IF(Affected_Source!D409="","",Affected_Source!D409)</f>
        <v/>
      </c>
      <c r="F387" s="162"/>
      <c r="G387" s="162"/>
      <c r="H387" s="162"/>
      <c r="I387" s="162"/>
      <c r="J387" s="162"/>
      <c r="K387" s="162"/>
      <c r="L387" s="162"/>
      <c r="M387" s="162"/>
      <c r="N387" s="162"/>
      <c r="O387" s="162"/>
      <c r="P387" s="162"/>
      <c r="Q387" s="162"/>
      <c r="R387" s="269"/>
      <c r="S387" s="162"/>
      <c r="T387" s="255" t="str">
        <f>+IF(Y387="","",MAX(T$1:T386)+1)</f>
        <v/>
      </c>
      <c r="U387" s="241" t="str">
        <f>IF(Affected_Source!B409="","",Affected_Source!B409)</f>
        <v/>
      </c>
      <c r="V387" s="241" t="str">
        <f>IF(Affected_Source!D409="","",Affected_Source!D409)</f>
        <v/>
      </c>
      <c r="W387" s="241" t="str">
        <f>IF(Affected_Source!E409="","",Affected_Source!E409)</f>
        <v/>
      </c>
      <c r="X387" s="241" t="str">
        <f t="shared" si="130"/>
        <v/>
      </c>
      <c r="Y387" s="244" t="str">
        <f>IF(COUNTIF(X$2:X387,X387)=1,X387,"")</f>
        <v/>
      </c>
      <c r="Z387" s="241" t="str">
        <f t="shared" ref="Z387:Z450" si="139">AA387&amp;" "&amp;AB387</f>
        <v xml:space="preserve"> </v>
      </c>
      <c r="AA387" s="255" t="str">
        <f t="shared" si="131"/>
        <v/>
      </c>
      <c r="AB387" s="255" t="str">
        <f t="shared" si="132"/>
        <v/>
      </c>
      <c r="AC387" s="241" t="str">
        <f t="shared" ref="AC387:AC450" si="140">+IFERROR(INDEX(W$2:W$955,MATCH(ROW()-ROW($AA$1),U$2:U$955,0)),"")</f>
        <v/>
      </c>
      <c r="AD387" s="248"/>
      <c r="AE387" s="257" t="str">
        <f>+IF(AJ387="","",MAX(AE$1:AE386)+1)</f>
        <v/>
      </c>
      <c r="AF387" s="257" t="str">
        <f>IF(CMS_Inoperative_OoC!B409="","",CMS_Inoperative_OoC!B409)</f>
        <v/>
      </c>
      <c r="AG387" s="257" t="str">
        <f>IF(CMS_Inoperative_OoC!C409="","",CMS_Inoperative_OoC!C409)</f>
        <v/>
      </c>
      <c r="AH387" s="257" t="str">
        <f>IF(CMS_Inoperative_OoC!D409="","",CMS_Inoperative_OoC!D409)</f>
        <v/>
      </c>
      <c r="AI387" s="257" t="str">
        <f t="shared" ref="AI387:AI450" si="141">AF387&amp;AG387&amp;AH387</f>
        <v/>
      </c>
      <c r="AJ387" s="258" t="str">
        <f>IF(COUNTIF(AI$2:AI387,AI387)=1,AI387,"")</f>
        <v/>
      </c>
      <c r="AK387" s="257" t="str">
        <f t="shared" si="133"/>
        <v/>
      </c>
      <c r="AL387" s="257" t="str">
        <f t="shared" si="134"/>
        <v/>
      </c>
      <c r="AM387" s="257" t="str">
        <f t="shared" si="135"/>
        <v/>
      </c>
      <c r="AN387" s="251" t="str">
        <f t="shared" ref="AN387:AN450" si="142">IF(AM387="","",VLOOKUP(AK387&amp;AL387,$Y$2:$AC$478,5,FALSE))</f>
        <v/>
      </c>
      <c r="AO387" s="162"/>
      <c r="AP387" s="162"/>
      <c r="AQ387" s="162"/>
      <c r="AR387" s="257" t="str">
        <f>+IF(AW387="","",MAX(AR$1:AR386)+1)</f>
        <v/>
      </c>
      <c r="AS387" s="257" t="str">
        <f>IF(Limit_Deviation_Detail!B409="","",Limit_Deviation_Detail!B409)</f>
        <v/>
      </c>
      <c r="AT387" s="257" t="str">
        <f>IF(Limit_Deviation_Detail!C409="","",Limit_Deviation_Detail!C409)</f>
        <v/>
      </c>
      <c r="AU387" s="252" t="str">
        <f>IF(Limit_Deviation_Detail!F409="","",Limit_Deviation_Detail!F409)</f>
        <v/>
      </c>
      <c r="AV387" s="257" t="str">
        <f t="shared" ref="AV387:AV450" si="143">AS387&amp;AT387&amp;AU387</f>
        <v/>
      </c>
      <c r="AW387" s="258" t="str">
        <f>IF(COUNTIF(AV$2:AV387,AV387)=1,AV387,"")</f>
        <v/>
      </c>
      <c r="AX387" s="257" t="str">
        <f t="shared" si="136"/>
        <v/>
      </c>
      <c r="AY387" s="257" t="str">
        <f t="shared" si="137"/>
        <v/>
      </c>
      <c r="AZ387" s="257" t="str">
        <f t="shared" si="138"/>
        <v/>
      </c>
      <c r="BA387" s="254" t="str">
        <f t="shared" ref="BA387:BA450" si="144">IF(AZ387="","",VLOOKUP(AX387&amp;AY387,$Y$2:$AC$478,5,FALSE))</f>
        <v/>
      </c>
      <c r="BB387" s="162"/>
      <c r="BC387" s="255" t="str">
        <f>+IF(BI387="","",MAX(BC$1:BC386)+1)</f>
        <v/>
      </c>
      <c r="BD387" s="241" t="str">
        <f>IF(CMS_Identification!B409="","",CMS_Identification!B409)</f>
        <v/>
      </c>
      <c r="BE387" s="241" t="str">
        <f>IF(CMS_Identification!C409="","",CMS_Identification!C409)</f>
        <v/>
      </c>
      <c r="BF387" s="241" t="str">
        <f>IF(CMS_Identification!E409="","",CMS_Identification!E409)</f>
        <v/>
      </c>
      <c r="BG387" s="241" t="str">
        <f>IF(Affected_Source!AL409="","",Affected_Source!AL409)</f>
        <v/>
      </c>
      <c r="BH387" s="241" t="str">
        <f t="shared" ref="BH387:BH450" si="145">BD387&amp;BE387&amp;BF387</f>
        <v/>
      </c>
      <c r="BI387" s="244" t="str">
        <f>IF(COUNTIF(BH$2:BH387,BH387)=1,BH387,"")</f>
        <v/>
      </c>
      <c r="BJ387" s="241" t="str">
        <f t="shared" ref="BJ387:BJ450" si="146">BK387&amp;" "&amp;BL387&amp;" "&amp;BM387</f>
        <v xml:space="preserve">  </v>
      </c>
      <c r="BK387" s="241" t="str">
        <f t="shared" ref="BK387:BK450" si="147">+IFERROR(INDEX(BD$2:BD$955,MATCH(ROW()-ROW($BJ$1),BC$2:BC$955,0)),"")</f>
        <v/>
      </c>
      <c r="BL387" s="241" t="str">
        <f t="shared" ref="BL387:BL450" si="148">+IFERROR(INDEX(BE$2:BE$955,MATCH(ROW()-ROW($BJ$1),BC$2:BC$955,0)),"")</f>
        <v/>
      </c>
      <c r="BM387" s="241" t="str">
        <f t="shared" ref="BM387:BM450" si="149">+IFERROR(INDEX(BF$2:BF$955,MATCH(ROW()-ROW($BJ$1),BC$2:BC$955,0)),"")</f>
        <v/>
      </c>
    </row>
    <row r="388" spans="1:65" ht="16.5" x14ac:dyDescent="0.45">
      <c r="A388" s="259" t="str">
        <f>+IF(D388="","",MAX(A$1:A387)+1)</f>
        <v/>
      </c>
      <c r="B388" s="242" t="str">
        <f>IF(Affected_Source!C410="","",Affected_Source!C410)</f>
        <v/>
      </c>
      <c r="C388" s="260" t="str">
        <f t="shared" si="129"/>
        <v/>
      </c>
      <c r="D388" s="260" t="str">
        <f>IF(COUNTIF(B$2:B388,B388)=1,B388,"")</f>
        <v/>
      </c>
      <c r="E388" s="162" t="str">
        <f>IF(Affected_Source!D410="","",Affected_Source!D410)</f>
        <v/>
      </c>
      <c r="F388" s="162"/>
      <c r="G388" s="162"/>
      <c r="H388" s="162"/>
      <c r="I388" s="162"/>
      <c r="J388" s="162"/>
      <c r="K388" s="162"/>
      <c r="L388" s="162"/>
      <c r="M388" s="162"/>
      <c r="N388" s="162"/>
      <c r="O388" s="162"/>
      <c r="P388" s="162"/>
      <c r="Q388" s="162"/>
      <c r="R388" s="269"/>
      <c r="S388" s="162"/>
      <c r="T388" s="259" t="str">
        <f>+IF(Y388="","",MAX(T$1:T387)+1)</f>
        <v/>
      </c>
      <c r="U388" s="241" t="str">
        <f>IF(Affected_Source!B410="","",Affected_Source!B410)</f>
        <v/>
      </c>
      <c r="V388" s="241" t="str">
        <f>IF(Affected_Source!D410="","",Affected_Source!D410)</f>
        <v/>
      </c>
      <c r="W388" s="241" t="str">
        <f>IF(Affected_Source!E410="","",Affected_Source!E410)</f>
        <v/>
      </c>
      <c r="X388" s="241" t="str">
        <f t="shared" si="130"/>
        <v/>
      </c>
      <c r="Y388" s="244" t="str">
        <f>IF(COUNTIF(X$2:X388,X388)=1,X388,"")</f>
        <v/>
      </c>
      <c r="Z388" s="241" t="str">
        <f t="shared" si="139"/>
        <v xml:space="preserve"> </v>
      </c>
      <c r="AA388" s="259" t="str">
        <f t="shared" si="131"/>
        <v/>
      </c>
      <c r="AB388" s="259" t="str">
        <f t="shared" si="132"/>
        <v/>
      </c>
      <c r="AC388" s="241" t="str">
        <f t="shared" si="140"/>
        <v/>
      </c>
      <c r="AD388" s="248"/>
      <c r="AE388" s="261" t="str">
        <f>+IF(AJ388="","",MAX(AE$1:AE387)+1)</f>
        <v/>
      </c>
      <c r="AF388" s="261" t="str">
        <f>IF(CMS_Inoperative_OoC!B410="","",CMS_Inoperative_OoC!B410)</f>
        <v/>
      </c>
      <c r="AG388" s="261" t="str">
        <f>IF(CMS_Inoperative_OoC!C410="","",CMS_Inoperative_OoC!C410)</f>
        <v/>
      </c>
      <c r="AH388" s="261" t="str">
        <f>IF(CMS_Inoperative_OoC!D410="","",CMS_Inoperative_OoC!D410)</f>
        <v/>
      </c>
      <c r="AI388" s="261" t="str">
        <f t="shared" si="141"/>
        <v/>
      </c>
      <c r="AJ388" s="262" t="str">
        <f>IF(COUNTIF(AI$2:AI388,AI388)=1,AI388,"")</f>
        <v/>
      </c>
      <c r="AK388" s="261" t="str">
        <f t="shared" si="133"/>
        <v/>
      </c>
      <c r="AL388" s="261" t="str">
        <f t="shared" si="134"/>
        <v/>
      </c>
      <c r="AM388" s="261" t="str">
        <f t="shared" si="135"/>
        <v/>
      </c>
      <c r="AN388" s="251" t="str">
        <f t="shared" si="142"/>
        <v/>
      </c>
      <c r="AO388" s="162"/>
      <c r="AP388" s="162"/>
      <c r="AQ388" s="162"/>
      <c r="AR388" s="263" t="str">
        <f>+IF(AW388="","",MAX(AR$1:AR387)+1)</f>
        <v/>
      </c>
      <c r="AS388" s="263" t="str">
        <f>IF(Limit_Deviation_Detail!B410="","",Limit_Deviation_Detail!B410)</f>
        <v/>
      </c>
      <c r="AT388" s="263" t="str">
        <f>IF(Limit_Deviation_Detail!C410="","",Limit_Deviation_Detail!C410)</f>
        <v/>
      </c>
      <c r="AU388" s="252" t="str">
        <f>IF(Limit_Deviation_Detail!F410="","",Limit_Deviation_Detail!F410)</f>
        <v/>
      </c>
      <c r="AV388" s="263" t="str">
        <f t="shared" si="143"/>
        <v/>
      </c>
      <c r="AW388" s="264" t="str">
        <f>IF(COUNTIF(AV$2:AV388,AV388)=1,AV388,"")</f>
        <v/>
      </c>
      <c r="AX388" s="263" t="str">
        <f t="shared" si="136"/>
        <v/>
      </c>
      <c r="AY388" s="263" t="str">
        <f t="shared" si="137"/>
        <v/>
      </c>
      <c r="AZ388" s="263" t="str">
        <f t="shared" si="138"/>
        <v/>
      </c>
      <c r="BA388" s="254" t="str">
        <f t="shared" si="144"/>
        <v/>
      </c>
      <c r="BB388" s="162"/>
      <c r="BC388" s="259" t="str">
        <f>+IF(BI388="","",MAX(BC$1:BC387)+1)</f>
        <v/>
      </c>
      <c r="BD388" s="241" t="str">
        <f>IF(CMS_Identification!B410="","",CMS_Identification!B410)</f>
        <v/>
      </c>
      <c r="BE388" s="241" t="str">
        <f>IF(CMS_Identification!C410="","",CMS_Identification!C410)</f>
        <v/>
      </c>
      <c r="BF388" s="241" t="str">
        <f>IF(CMS_Identification!E410="","",CMS_Identification!E410)</f>
        <v/>
      </c>
      <c r="BG388" s="241" t="str">
        <f>IF(Affected_Source!AL410="","",Affected_Source!AL410)</f>
        <v/>
      </c>
      <c r="BH388" s="241" t="str">
        <f t="shared" si="145"/>
        <v/>
      </c>
      <c r="BI388" s="244" t="str">
        <f>IF(COUNTIF(BH$2:BH388,BH388)=1,BH388,"")</f>
        <v/>
      </c>
      <c r="BJ388" s="241" t="str">
        <f t="shared" si="146"/>
        <v xml:space="preserve">  </v>
      </c>
      <c r="BK388" s="241" t="str">
        <f t="shared" si="147"/>
        <v/>
      </c>
      <c r="BL388" s="241" t="str">
        <f t="shared" si="148"/>
        <v/>
      </c>
      <c r="BM388" s="241" t="str">
        <f t="shared" si="149"/>
        <v/>
      </c>
    </row>
    <row r="389" spans="1:65" ht="16.5" x14ac:dyDescent="0.45">
      <c r="A389" s="255" t="str">
        <f>+IF(D389="","",MAX(A$1:A388)+1)</f>
        <v/>
      </c>
      <c r="B389" s="242" t="str">
        <f>IF(Affected_Source!C411="","",Affected_Source!C411)</f>
        <v/>
      </c>
      <c r="C389" s="245" t="str">
        <f t="shared" si="129"/>
        <v/>
      </c>
      <c r="D389" s="245" t="str">
        <f>IF(COUNTIF(B$2:B389,B389)=1,B389,"")</f>
        <v/>
      </c>
      <c r="E389" s="162" t="str">
        <f>IF(Affected_Source!D411="","",Affected_Source!D411)</f>
        <v/>
      </c>
      <c r="F389" s="162"/>
      <c r="G389" s="162"/>
      <c r="H389" s="162"/>
      <c r="I389" s="162"/>
      <c r="J389" s="162"/>
      <c r="K389" s="162"/>
      <c r="L389" s="162"/>
      <c r="M389" s="162"/>
      <c r="N389" s="162"/>
      <c r="O389" s="162"/>
      <c r="P389" s="162"/>
      <c r="Q389" s="162"/>
      <c r="R389" s="269"/>
      <c r="S389" s="162"/>
      <c r="T389" s="255" t="str">
        <f>+IF(Y389="","",MAX(T$1:T388)+1)</f>
        <v/>
      </c>
      <c r="U389" s="241" t="str">
        <f>IF(Affected_Source!B411="","",Affected_Source!B411)</f>
        <v/>
      </c>
      <c r="V389" s="241" t="str">
        <f>IF(Affected_Source!D411="","",Affected_Source!D411)</f>
        <v/>
      </c>
      <c r="W389" s="241" t="str">
        <f>IF(Affected_Source!E411="","",Affected_Source!E411)</f>
        <v/>
      </c>
      <c r="X389" s="241" t="str">
        <f t="shared" si="130"/>
        <v/>
      </c>
      <c r="Y389" s="244" t="str">
        <f>IF(COUNTIF(X$2:X389,X389)=1,X389,"")</f>
        <v/>
      </c>
      <c r="Z389" s="241" t="str">
        <f t="shared" si="139"/>
        <v xml:space="preserve"> </v>
      </c>
      <c r="AA389" s="255" t="str">
        <f t="shared" si="131"/>
        <v/>
      </c>
      <c r="AB389" s="255" t="str">
        <f t="shared" si="132"/>
        <v/>
      </c>
      <c r="AC389" s="241" t="str">
        <f t="shared" si="140"/>
        <v/>
      </c>
      <c r="AD389" s="248"/>
      <c r="AE389" s="257" t="str">
        <f>+IF(AJ389="","",MAX(AE$1:AE388)+1)</f>
        <v/>
      </c>
      <c r="AF389" s="257" t="str">
        <f>IF(CMS_Inoperative_OoC!B411="","",CMS_Inoperative_OoC!B411)</f>
        <v/>
      </c>
      <c r="AG389" s="257" t="str">
        <f>IF(CMS_Inoperative_OoC!C411="","",CMS_Inoperative_OoC!C411)</f>
        <v/>
      </c>
      <c r="AH389" s="257" t="str">
        <f>IF(CMS_Inoperative_OoC!D411="","",CMS_Inoperative_OoC!D411)</f>
        <v/>
      </c>
      <c r="AI389" s="257" t="str">
        <f t="shared" si="141"/>
        <v/>
      </c>
      <c r="AJ389" s="258" t="str">
        <f>IF(COUNTIF(AI$2:AI389,AI389)=1,AI389,"")</f>
        <v/>
      </c>
      <c r="AK389" s="257" t="str">
        <f t="shared" si="133"/>
        <v/>
      </c>
      <c r="AL389" s="257" t="str">
        <f t="shared" si="134"/>
        <v/>
      </c>
      <c r="AM389" s="257" t="str">
        <f t="shared" si="135"/>
        <v/>
      </c>
      <c r="AN389" s="251" t="str">
        <f t="shared" si="142"/>
        <v/>
      </c>
      <c r="AO389" s="162"/>
      <c r="AP389" s="162"/>
      <c r="AQ389" s="162"/>
      <c r="AR389" s="257" t="str">
        <f>+IF(AW389="","",MAX(AR$1:AR388)+1)</f>
        <v/>
      </c>
      <c r="AS389" s="257" t="str">
        <f>IF(Limit_Deviation_Detail!B411="","",Limit_Deviation_Detail!B411)</f>
        <v/>
      </c>
      <c r="AT389" s="257" t="str">
        <f>IF(Limit_Deviation_Detail!C411="","",Limit_Deviation_Detail!C411)</f>
        <v/>
      </c>
      <c r="AU389" s="252" t="str">
        <f>IF(Limit_Deviation_Detail!F411="","",Limit_Deviation_Detail!F411)</f>
        <v/>
      </c>
      <c r="AV389" s="257" t="str">
        <f t="shared" si="143"/>
        <v/>
      </c>
      <c r="AW389" s="258" t="str">
        <f>IF(COUNTIF(AV$2:AV389,AV389)=1,AV389,"")</f>
        <v/>
      </c>
      <c r="AX389" s="257" t="str">
        <f t="shared" si="136"/>
        <v/>
      </c>
      <c r="AY389" s="257" t="str">
        <f t="shared" si="137"/>
        <v/>
      </c>
      <c r="AZ389" s="257" t="str">
        <f t="shared" si="138"/>
        <v/>
      </c>
      <c r="BA389" s="254" t="str">
        <f t="shared" si="144"/>
        <v/>
      </c>
      <c r="BB389" s="162"/>
      <c r="BC389" s="255" t="str">
        <f>+IF(BI389="","",MAX(BC$1:BC388)+1)</f>
        <v/>
      </c>
      <c r="BD389" s="241" t="str">
        <f>IF(CMS_Identification!B411="","",CMS_Identification!B411)</f>
        <v/>
      </c>
      <c r="BE389" s="241" t="str">
        <f>IF(CMS_Identification!C411="","",CMS_Identification!C411)</f>
        <v/>
      </c>
      <c r="BF389" s="241" t="str">
        <f>IF(CMS_Identification!E411="","",CMS_Identification!E411)</f>
        <v/>
      </c>
      <c r="BG389" s="241" t="str">
        <f>IF(Affected_Source!AL411="","",Affected_Source!AL411)</f>
        <v/>
      </c>
      <c r="BH389" s="241" t="str">
        <f t="shared" si="145"/>
        <v/>
      </c>
      <c r="BI389" s="244" t="str">
        <f>IF(COUNTIF(BH$2:BH389,BH389)=1,BH389,"")</f>
        <v/>
      </c>
      <c r="BJ389" s="241" t="str">
        <f t="shared" si="146"/>
        <v xml:space="preserve">  </v>
      </c>
      <c r="BK389" s="241" t="str">
        <f t="shared" si="147"/>
        <v/>
      </c>
      <c r="BL389" s="241" t="str">
        <f t="shared" si="148"/>
        <v/>
      </c>
      <c r="BM389" s="241" t="str">
        <f t="shared" si="149"/>
        <v/>
      </c>
    </row>
    <row r="390" spans="1:65" ht="16.5" x14ac:dyDescent="0.45">
      <c r="A390" s="259" t="str">
        <f>+IF(D390="","",MAX(A$1:A389)+1)</f>
        <v/>
      </c>
      <c r="B390" s="242" t="str">
        <f>IF(Affected_Source!C412="","",Affected_Source!C412)</f>
        <v/>
      </c>
      <c r="C390" s="260" t="str">
        <f t="shared" si="129"/>
        <v/>
      </c>
      <c r="D390" s="260" t="str">
        <f>IF(COUNTIF(B$2:B390,B390)=1,B390,"")</f>
        <v/>
      </c>
      <c r="E390" s="162" t="str">
        <f>IF(Affected_Source!D412="","",Affected_Source!D412)</f>
        <v/>
      </c>
      <c r="F390" s="162"/>
      <c r="G390" s="162"/>
      <c r="H390" s="162"/>
      <c r="I390" s="162"/>
      <c r="J390" s="162"/>
      <c r="K390" s="162"/>
      <c r="L390" s="162"/>
      <c r="M390" s="162"/>
      <c r="N390" s="162"/>
      <c r="O390" s="162"/>
      <c r="P390" s="162"/>
      <c r="Q390" s="162"/>
      <c r="R390" s="269"/>
      <c r="S390" s="162"/>
      <c r="T390" s="259" t="str">
        <f>+IF(Y390="","",MAX(T$1:T389)+1)</f>
        <v/>
      </c>
      <c r="U390" s="241" t="str">
        <f>IF(Affected_Source!B412="","",Affected_Source!B412)</f>
        <v/>
      </c>
      <c r="V390" s="241" t="str">
        <f>IF(Affected_Source!D412="","",Affected_Source!D412)</f>
        <v/>
      </c>
      <c r="W390" s="241" t="str">
        <f>IF(Affected_Source!E412="","",Affected_Source!E412)</f>
        <v/>
      </c>
      <c r="X390" s="241" t="str">
        <f t="shared" si="130"/>
        <v/>
      </c>
      <c r="Y390" s="244" t="str">
        <f>IF(COUNTIF(X$2:X390,X390)=1,X390,"")</f>
        <v/>
      </c>
      <c r="Z390" s="241" t="str">
        <f t="shared" si="139"/>
        <v xml:space="preserve"> </v>
      </c>
      <c r="AA390" s="259" t="str">
        <f t="shared" si="131"/>
        <v/>
      </c>
      <c r="AB390" s="259" t="str">
        <f t="shared" si="132"/>
        <v/>
      </c>
      <c r="AC390" s="241" t="str">
        <f t="shared" si="140"/>
        <v/>
      </c>
      <c r="AD390" s="248"/>
      <c r="AE390" s="261" t="str">
        <f>+IF(AJ390="","",MAX(AE$1:AE389)+1)</f>
        <v/>
      </c>
      <c r="AF390" s="261" t="str">
        <f>IF(CMS_Inoperative_OoC!B412="","",CMS_Inoperative_OoC!B412)</f>
        <v/>
      </c>
      <c r="AG390" s="261" t="str">
        <f>IF(CMS_Inoperative_OoC!C412="","",CMS_Inoperative_OoC!C412)</f>
        <v/>
      </c>
      <c r="AH390" s="261" t="str">
        <f>IF(CMS_Inoperative_OoC!D412="","",CMS_Inoperative_OoC!D412)</f>
        <v/>
      </c>
      <c r="AI390" s="261" t="str">
        <f t="shared" si="141"/>
        <v/>
      </c>
      <c r="AJ390" s="262" t="str">
        <f>IF(COUNTIF(AI$2:AI390,AI390)=1,AI390,"")</f>
        <v/>
      </c>
      <c r="AK390" s="261" t="str">
        <f t="shared" si="133"/>
        <v/>
      </c>
      <c r="AL390" s="261" t="str">
        <f t="shared" si="134"/>
        <v/>
      </c>
      <c r="AM390" s="261" t="str">
        <f t="shared" si="135"/>
        <v/>
      </c>
      <c r="AN390" s="251" t="str">
        <f t="shared" si="142"/>
        <v/>
      </c>
      <c r="AO390" s="162"/>
      <c r="AP390" s="162"/>
      <c r="AQ390" s="162"/>
      <c r="AR390" s="263" t="str">
        <f>+IF(AW390="","",MAX(AR$1:AR389)+1)</f>
        <v/>
      </c>
      <c r="AS390" s="263" t="str">
        <f>IF(Limit_Deviation_Detail!B412="","",Limit_Deviation_Detail!B412)</f>
        <v/>
      </c>
      <c r="AT390" s="263" t="str">
        <f>IF(Limit_Deviation_Detail!C412="","",Limit_Deviation_Detail!C412)</f>
        <v/>
      </c>
      <c r="AU390" s="252" t="str">
        <f>IF(Limit_Deviation_Detail!F412="","",Limit_Deviation_Detail!F412)</f>
        <v/>
      </c>
      <c r="AV390" s="263" t="str">
        <f t="shared" si="143"/>
        <v/>
      </c>
      <c r="AW390" s="264" t="str">
        <f>IF(COUNTIF(AV$2:AV390,AV390)=1,AV390,"")</f>
        <v/>
      </c>
      <c r="AX390" s="263" t="str">
        <f t="shared" si="136"/>
        <v/>
      </c>
      <c r="AY390" s="263" t="str">
        <f t="shared" si="137"/>
        <v/>
      </c>
      <c r="AZ390" s="263" t="str">
        <f t="shared" si="138"/>
        <v/>
      </c>
      <c r="BA390" s="254" t="str">
        <f t="shared" si="144"/>
        <v/>
      </c>
      <c r="BB390" s="162"/>
      <c r="BC390" s="259" t="str">
        <f>+IF(BI390="","",MAX(BC$1:BC389)+1)</f>
        <v/>
      </c>
      <c r="BD390" s="241" t="str">
        <f>IF(CMS_Identification!B412="","",CMS_Identification!B412)</f>
        <v/>
      </c>
      <c r="BE390" s="241" t="str">
        <f>IF(CMS_Identification!C412="","",CMS_Identification!C412)</f>
        <v/>
      </c>
      <c r="BF390" s="241" t="str">
        <f>IF(CMS_Identification!E412="","",CMS_Identification!E412)</f>
        <v/>
      </c>
      <c r="BG390" s="241" t="str">
        <f>IF(Affected_Source!AL412="","",Affected_Source!AL412)</f>
        <v/>
      </c>
      <c r="BH390" s="241" t="str">
        <f t="shared" si="145"/>
        <v/>
      </c>
      <c r="BI390" s="244" t="str">
        <f>IF(COUNTIF(BH$2:BH390,BH390)=1,BH390,"")</f>
        <v/>
      </c>
      <c r="BJ390" s="241" t="str">
        <f t="shared" si="146"/>
        <v xml:space="preserve">  </v>
      </c>
      <c r="BK390" s="241" t="str">
        <f t="shared" si="147"/>
        <v/>
      </c>
      <c r="BL390" s="241" t="str">
        <f t="shared" si="148"/>
        <v/>
      </c>
      <c r="BM390" s="241" t="str">
        <f t="shared" si="149"/>
        <v/>
      </c>
    </row>
    <row r="391" spans="1:65" ht="16.5" x14ac:dyDescent="0.45">
      <c r="A391" s="255" t="str">
        <f>+IF(D391="","",MAX(A$1:A390)+1)</f>
        <v/>
      </c>
      <c r="B391" s="242" t="str">
        <f>IF(Affected_Source!C413="","",Affected_Source!C413)</f>
        <v/>
      </c>
      <c r="C391" s="245" t="str">
        <f t="shared" si="129"/>
        <v/>
      </c>
      <c r="D391" s="245" t="str">
        <f>IF(COUNTIF(B$2:B391,B391)=1,B391,"")</f>
        <v/>
      </c>
      <c r="E391" s="162" t="str">
        <f>IF(Affected_Source!D413="","",Affected_Source!D413)</f>
        <v/>
      </c>
      <c r="F391" s="162"/>
      <c r="G391" s="162"/>
      <c r="H391" s="162"/>
      <c r="I391" s="162"/>
      <c r="J391" s="162"/>
      <c r="K391" s="162"/>
      <c r="L391" s="162"/>
      <c r="M391" s="162"/>
      <c r="N391" s="162"/>
      <c r="O391" s="162"/>
      <c r="P391" s="162"/>
      <c r="Q391" s="162"/>
      <c r="R391" s="269"/>
      <c r="S391" s="162"/>
      <c r="T391" s="255" t="str">
        <f>+IF(Y391="","",MAX(T$1:T390)+1)</f>
        <v/>
      </c>
      <c r="U391" s="241" t="str">
        <f>IF(Affected_Source!B413="","",Affected_Source!B413)</f>
        <v/>
      </c>
      <c r="V391" s="241" t="str">
        <f>IF(Affected_Source!D413="","",Affected_Source!D413)</f>
        <v/>
      </c>
      <c r="W391" s="241" t="str">
        <f>IF(Affected_Source!E413="","",Affected_Source!E413)</f>
        <v/>
      </c>
      <c r="X391" s="241" t="str">
        <f t="shared" si="130"/>
        <v/>
      </c>
      <c r="Y391" s="244" t="str">
        <f>IF(COUNTIF(X$2:X391,X391)=1,X391,"")</f>
        <v/>
      </c>
      <c r="Z391" s="241" t="str">
        <f t="shared" si="139"/>
        <v xml:space="preserve"> </v>
      </c>
      <c r="AA391" s="255" t="str">
        <f t="shared" si="131"/>
        <v/>
      </c>
      <c r="AB391" s="255" t="str">
        <f t="shared" si="132"/>
        <v/>
      </c>
      <c r="AC391" s="241" t="str">
        <f t="shared" si="140"/>
        <v/>
      </c>
      <c r="AD391" s="248"/>
      <c r="AE391" s="257" t="str">
        <f>+IF(AJ391="","",MAX(AE$1:AE390)+1)</f>
        <v/>
      </c>
      <c r="AF391" s="257" t="str">
        <f>IF(CMS_Inoperative_OoC!B413="","",CMS_Inoperative_OoC!B413)</f>
        <v/>
      </c>
      <c r="AG391" s="257" t="str">
        <f>IF(CMS_Inoperative_OoC!C413="","",CMS_Inoperative_OoC!C413)</f>
        <v/>
      </c>
      <c r="AH391" s="257" t="str">
        <f>IF(CMS_Inoperative_OoC!D413="","",CMS_Inoperative_OoC!D413)</f>
        <v/>
      </c>
      <c r="AI391" s="257" t="str">
        <f t="shared" si="141"/>
        <v/>
      </c>
      <c r="AJ391" s="258" t="str">
        <f>IF(COUNTIF(AI$2:AI391,AI391)=1,AI391,"")</f>
        <v/>
      </c>
      <c r="AK391" s="257" t="str">
        <f t="shared" si="133"/>
        <v/>
      </c>
      <c r="AL391" s="257" t="str">
        <f t="shared" si="134"/>
        <v/>
      </c>
      <c r="AM391" s="257" t="str">
        <f t="shared" si="135"/>
        <v/>
      </c>
      <c r="AN391" s="251" t="str">
        <f t="shared" si="142"/>
        <v/>
      </c>
      <c r="AO391" s="162"/>
      <c r="AP391" s="162"/>
      <c r="AQ391" s="162"/>
      <c r="AR391" s="257" t="str">
        <f>+IF(AW391="","",MAX(AR$1:AR390)+1)</f>
        <v/>
      </c>
      <c r="AS391" s="257" t="str">
        <f>IF(Limit_Deviation_Detail!B413="","",Limit_Deviation_Detail!B413)</f>
        <v/>
      </c>
      <c r="AT391" s="257" t="str">
        <f>IF(Limit_Deviation_Detail!C413="","",Limit_Deviation_Detail!C413)</f>
        <v/>
      </c>
      <c r="AU391" s="252" t="str">
        <f>IF(Limit_Deviation_Detail!F413="","",Limit_Deviation_Detail!F413)</f>
        <v/>
      </c>
      <c r="AV391" s="257" t="str">
        <f t="shared" si="143"/>
        <v/>
      </c>
      <c r="AW391" s="258" t="str">
        <f>IF(COUNTIF(AV$2:AV391,AV391)=1,AV391,"")</f>
        <v/>
      </c>
      <c r="AX391" s="257" t="str">
        <f t="shared" si="136"/>
        <v/>
      </c>
      <c r="AY391" s="257" t="str">
        <f t="shared" si="137"/>
        <v/>
      </c>
      <c r="AZ391" s="257" t="str">
        <f t="shared" si="138"/>
        <v/>
      </c>
      <c r="BA391" s="254" t="str">
        <f t="shared" si="144"/>
        <v/>
      </c>
      <c r="BB391" s="162"/>
      <c r="BC391" s="255" t="str">
        <f>+IF(BI391="","",MAX(BC$1:BC390)+1)</f>
        <v/>
      </c>
      <c r="BD391" s="241" t="str">
        <f>IF(CMS_Identification!B413="","",CMS_Identification!B413)</f>
        <v/>
      </c>
      <c r="BE391" s="241" t="str">
        <f>IF(CMS_Identification!C413="","",CMS_Identification!C413)</f>
        <v/>
      </c>
      <c r="BF391" s="241" t="str">
        <f>IF(CMS_Identification!E413="","",CMS_Identification!E413)</f>
        <v/>
      </c>
      <c r="BG391" s="241" t="str">
        <f>IF(Affected_Source!AL413="","",Affected_Source!AL413)</f>
        <v/>
      </c>
      <c r="BH391" s="241" t="str">
        <f t="shared" si="145"/>
        <v/>
      </c>
      <c r="BI391" s="244" t="str">
        <f>IF(COUNTIF(BH$2:BH391,BH391)=1,BH391,"")</f>
        <v/>
      </c>
      <c r="BJ391" s="241" t="str">
        <f t="shared" si="146"/>
        <v xml:space="preserve">  </v>
      </c>
      <c r="BK391" s="241" t="str">
        <f t="shared" si="147"/>
        <v/>
      </c>
      <c r="BL391" s="241" t="str">
        <f t="shared" si="148"/>
        <v/>
      </c>
      <c r="BM391" s="241" t="str">
        <f t="shared" si="149"/>
        <v/>
      </c>
    </row>
    <row r="392" spans="1:65" ht="16.5" x14ac:dyDescent="0.45">
      <c r="A392" s="259" t="str">
        <f>+IF(D392="","",MAX(A$1:A391)+1)</f>
        <v/>
      </c>
      <c r="B392" s="242" t="str">
        <f>IF(Affected_Source!C414="","",Affected_Source!C414)</f>
        <v/>
      </c>
      <c r="C392" s="260" t="str">
        <f t="shared" si="129"/>
        <v/>
      </c>
      <c r="D392" s="260" t="str">
        <f>IF(COUNTIF(B$2:B392,B392)=1,B392,"")</f>
        <v/>
      </c>
      <c r="E392" s="162" t="str">
        <f>IF(Affected_Source!D414="","",Affected_Source!D414)</f>
        <v/>
      </c>
      <c r="F392" s="162"/>
      <c r="G392" s="162"/>
      <c r="H392" s="162"/>
      <c r="I392" s="162"/>
      <c r="J392" s="162"/>
      <c r="K392" s="162"/>
      <c r="L392" s="162"/>
      <c r="M392" s="162"/>
      <c r="N392" s="162"/>
      <c r="O392" s="162"/>
      <c r="P392" s="162"/>
      <c r="Q392" s="162"/>
      <c r="R392" s="269"/>
      <c r="S392" s="162"/>
      <c r="T392" s="259" t="str">
        <f>+IF(Y392="","",MAX(T$1:T391)+1)</f>
        <v/>
      </c>
      <c r="U392" s="241" t="str">
        <f>IF(Affected_Source!B414="","",Affected_Source!B414)</f>
        <v/>
      </c>
      <c r="V392" s="241" t="str">
        <f>IF(Affected_Source!D414="","",Affected_Source!D414)</f>
        <v/>
      </c>
      <c r="W392" s="241" t="str">
        <f>IF(Affected_Source!E414="","",Affected_Source!E414)</f>
        <v/>
      </c>
      <c r="X392" s="241" t="str">
        <f t="shared" si="130"/>
        <v/>
      </c>
      <c r="Y392" s="244" t="str">
        <f>IF(COUNTIF(X$2:X392,X392)=1,X392,"")</f>
        <v/>
      </c>
      <c r="Z392" s="241" t="str">
        <f t="shared" si="139"/>
        <v xml:space="preserve"> </v>
      </c>
      <c r="AA392" s="259" t="str">
        <f t="shared" si="131"/>
        <v/>
      </c>
      <c r="AB392" s="259" t="str">
        <f t="shared" si="132"/>
        <v/>
      </c>
      <c r="AC392" s="241" t="str">
        <f t="shared" si="140"/>
        <v/>
      </c>
      <c r="AD392" s="248"/>
      <c r="AE392" s="261" t="str">
        <f>+IF(AJ392="","",MAX(AE$1:AE391)+1)</f>
        <v/>
      </c>
      <c r="AF392" s="261" t="str">
        <f>IF(CMS_Inoperative_OoC!B414="","",CMS_Inoperative_OoC!B414)</f>
        <v/>
      </c>
      <c r="AG392" s="261" t="str">
        <f>IF(CMS_Inoperative_OoC!C414="","",CMS_Inoperative_OoC!C414)</f>
        <v/>
      </c>
      <c r="AH392" s="261" t="str">
        <f>IF(CMS_Inoperative_OoC!D414="","",CMS_Inoperative_OoC!D414)</f>
        <v/>
      </c>
      <c r="AI392" s="261" t="str">
        <f t="shared" si="141"/>
        <v/>
      </c>
      <c r="AJ392" s="262" t="str">
        <f>IF(COUNTIF(AI$2:AI392,AI392)=1,AI392,"")</f>
        <v/>
      </c>
      <c r="AK392" s="261" t="str">
        <f t="shared" si="133"/>
        <v/>
      </c>
      <c r="AL392" s="261" t="str">
        <f t="shared" si="134"/>
        <v/>
      </c>
      <c r="AM392" s="261" t="str">
        <f t="shared" si="135"/>
        <v/>
      </c>
      <c r="AN392" s="251" t="str">
        <f t="shared" si="142"/>
        <v/>
      </c>
      <c r="AO392" s="162"/>
      <c r="AP392" s="162"/>
      <c r="AQ392" s="162"/>
      <c r="AR392" s="263" t="str">
        <f>+IF(AW392="","",MAX(AR$1:AR391)+1)</f>
        <v/>
      </c>
      <c r="AS392" s="263" t="str">
        <f>IF(Limit_Deviation_Detail!B414="","",Limit_Deviation_Detail!B414)</f>
        <v/>
      </c>
      <c r="AT392" s="263" t="str">
        <f>IF(Limit_Deviation_Detail!C414="","",Limit_Deviation_Detail!C414)</f>
        <v/>
      </c>
      <c r="AU392" s="252" t="str">
        <f>IF(Limit_Deviation_Detail!F414="","",Limit_Deviation_Detail!F414)</f>
        <v/>
      </c>
      <c r="AV392" s="263" t="str">
        <f t="shared" si="143"/>
        <v/>
      </c>
      <c r="AW392" s="264" t="str">
        <f>IF(COUNTIF(AV$2:AV392,AV392)=1,AV392,"")</f>
        <v/>
      </c>
      <c r="AX392" s="263" t="str">
        <f t="shared" si="136"/>
        <v/>
      </c>
      <c r="AY392" s="263" t="str">
        <f t="shared" si="137"/>
        <v/>
      </c>
      <c r="AZ392" s="263" t="str">
        <f t="shared" si="138"/>
        <v/>
      </c>
      <c r="BA392" s="254" t="str">
        <f t="shared" si="144"/>
        <v/>
      </c>
      <c r="BB392" s="162"/>
      <c r="BC392" s="259" t="str">
        <f>+IF(BI392="","",MAX(BC$1:BC391)+1)</f>
        <v/>
      </c>
      <c r="BD392" s="241" t="str">
        <f>IF(CMS_Identification!B414="","",CMS_Identification!B414)</f>
        <v/>
      </c>
      <c r="BE392" s="241" t="str">
        <f>IF(CMS_Identification!C414="","",CMS_Identification!C414)</f>
        <v/>
      </c>
      <c r="BF392" s="241" t="str">
        <f>IF(CMS_Identification!E414="","",CMS_Identification!E414)</f>
        <v/>
      </c>
      <c r="BG392" s="241" t="str">
        <f>IF(Affected_Source!AL414="","",Affected_Source!AL414)</f>
        <v/>
      </c>
      <c r="BH392" s="241" t="str">
        <f t="shared" si="145"/>
        <v/>
      </c>
      <c r="BI392" s="244" t="str">
        <f>IF(COUNTIF(BH$2:BH392,BH392)=1,BH392,"")</f>
        <v/>
      </c>
      <c r="BJ392" s="241" t="str">
        <f t="shared" si="146"/>
        <v xml:space="preserve">  </v>
      </c>
      <c r="BK392" s="241" t="str">
        <f t="shared" si="147"/>
        <v/>
      </c>
      <c r="BL392" s="241" t="str">
        <f t="shared" si="148"/>
        <v/>
      </c>
      <c r="BM392" s="241" t="str">
        <f t="shared" si="149"/>
        <v/>
      </c>
    </row>
    <row r="393" spans="1:65" ht="16.5" x14ac:dyDescent="0.45">
      <c r="A393" s="255" t="str">
        <f>+IF(D393="","",MAX(A$1:A392)+1)</f>
        <v/>
      </c>
      <c r="B393" s="242" t="str">
        <f>IF(Affected_Source!C415="","",Affected_Source!C415)</f>
        <v/>
      </c>
      <c r="C393" s="245" t="str">
        <f t="shared" si="129"/>
        <v/>
      </c>
      <c r="D393" s="245" t="str">
        <f>IF(COUNTIF(B$2:B393,B393)=1,B393,"")</f>
        <v/>
      </c>
      <c r="E393" s="162" t="str">
        <f>IF(Affected_Source!D415="","",Affected_Source!D415)</f>
        <v/>
      </c>
      <c r="F393" s="162"/>
      <c r="G393" s="162"/>
      <c r="H393" s="162"/>
      <c r="I393" s="162"/>
      <c r="J393" s="162"/>
      <c r="K393" s="162"/>
      <c r="L393" s="162"/>
      <c r="M393" s="162"/>
      <c r="N393" s="162"/>
      <c r="O393" s="162"/>
      <c r="P393" s="162"/>
      <c r="Q393" s="162"/>
      <c r="R393" s="269"/>
      <c r="S393" s="162"/>
      <c r="T393" s="255" t="str">
        <f>+IF(Y393="","",MAX(T$1:T392)+1)</f>
        <v/>
      </c>
      <c r="U393" s="241" t="str">
        <f>IF(Affected_Source!B415="","",Affected_Source!B415)</f>
        <v/>
      </c>
      <c r="V393" s="241" t="str">
        <f>IF(Affected_Source!D415="","",Affected_Source!D415)</f>
        <v/>
      </c>
      <c r="W393" s="241" t="str">
        <f>IF(Affected_Source!E415="","",Affected_Source!E415)</f>
        <v/>
      </c>
      <c r="X393" s="241" t="str">
        <f t="shared" si="130"/>
        <v/>
      </c>
      <c r="Y393" s="244" t="str">
        <f>IF(COUNTIF(X$2:X393,X393)=1,X393,"")</f>
        <v/>
      </c>
      <c r="Z393" s="241" t="str">
        <f t="shared" si="139"/>
        <v xml:space="preserve"> </v>
      </c>
      <c r="AA393" s="255" t="str">
        <f t="shared" si="131"/>
        <v/>
      </c>
      <c r="AB393" s="255" t="str">
        <f t="shared" si="132"/>
        <v/>
      </c>
      <c r="AC393" s="241" t="str">
        <f t="shared" si="140"/>
        <v/>
      </c>
      <c r="AD393" s="248"/>
      <c r="AE393" s="257" t="str">
        <f>+IF(AJ393="","",MAX(AE$1:AE392)+1)</f>
        <v/>
      </c>
      <c r="AF393" s="257" t="str">
        <f>IF(CMS_Inoperative_OoC!B415="","",CMS_Inoperative_OoC!B415)</f>
        <v/>
      </c>
      <c r="AG393" s="257" t="str">
        <f>IF(CMS_Inoperative_OoC!C415="","",CMS_Inoperative_OoC!C415)</f>
        <v/>
      </c>
      <c r="AH393" s="257" t="str">
        <f>IF(CMS_Inoperative_OoC!D415="","",CMS_Inoperative_OoC!D415)</f>
        <v/>
      </c>
      <c r="AI393" s="257" t="str">
        <f t="shared" si="141"/>
        <v/>
      </c>
      <c r="AJ393" s="258" t="str">
        <f>IF(COUNTIF(AI$2:AI393,AI393)=1,AI393,"")</f>
        <v/>
      </c>
      <c r="AK393" s="257" t="str">
        <f t="shared" si="133"/>
        <v/>
      </c>
      <c r="AL393" s="257" t="str">
        <f t="shared" si="134"/>
        <v/>
      </c>
      <c r="AM393" s="257" t="str">
        <f t="shared" si="135"/>
        <v/>
      </c>
      <c r="AN393" s="251" t="str">
        <f t="shared" si="142"/>
        <v/>
      </c>
      <c r="AO393" s="162"/>
      <c r="AP393" s="162"/>
      <c r="AQ393" s="162"/>
      <c r="AR393" s="257" t="str">
        <f>+IF(AW393="","",MAX(AR$1:AR392)+1)</f>
        <v/>
      </c>
      <c r="AS393" s="257" t="str">
        <f>IF(Limit_Deviation_Detail!B415="","",Limit_Deviation_Detail!B415)</f>
        <v/>
      </c>
      <c r="AT393" s="257" t="str">
        <f>IF(Limit_Deviation_Detail!C415="","",Limit_Deviation_Detail!C415)</f>
        <v/>
      </c>
      <c r="AU393" s="252" t="str">
        <f>IF(Limit_Deviation_Detail!F415="","",Limit_Deviation_Detail!F415)</f>
        <v/>
      </c>
      <c r="AV393" s="257" t="str">
        <f t="shared" si="143"/>
        <v/>
      </c>
      <c r="AW393" s="258" t="str">
        <f>IF(COUNTIF(AV$2:AV393,AV393)=1,AV393,"")</f>
        <v/>
      </c>
      <c r="AX393" s="257" t="str">
        <f t="shared" si="136"/>
        <v/>
      </c>
      <c r="AY393" s="257" t="str">
        <f t="shared" si="137"/>
        <v/>
      </c>
      <c r="AZ393" s="257" t="str">
        <f t="shared" si="138"/>
        <v/>
      </c>
      <c r="BA393" s="254" t="str">
        <f t="shared" si="144"/>
        <v/>
      </c>
      <c r="BB393" s="162"/>
      <c r="BC393" s="255" t="str">
        <f>+IF(BI393="","",MAX(BC$1:BC392)+1)</f>
        <v/>
      </c>
      <c r="BD393" s="241" t="str">
        <f>IF(CMS_Identification!B415="","",CMS_Identification!B415)</f>
        <v/>
      </c>
      <c r="BE393" s="241" t="str">
        <f>IF(CMS_Identification!C415="","",CMS_Identification!C415)</f>
        <v/>
      </c>
      <c r="BF393" s="241" t="str">
        <f>IF(CMS_Identification!E415="","",CMS_Identification!E415)</f>
        <v/>
      </c>
      <c r="BG393" s="241" t="str">
        <f>IF(Affected_Source!AL415="","",Affected_Source!AL415)</f>
        <v/>
      </c>
      <c r="BH393" s="241" t="str">
        <f t="shared" si="145"/>
        <v/>
      </c>
      <c r="BI393" s="244" t="str">
        <f>IF(COUNTIF(BH$2:BH393,BH393)=1,BH393,"")</f>
        <v/>
      </c>
      <c r="BJ393" s="241" t="str">
        <f t="shared" si="146"/>
        <v xml:space="preserve">  </v>
      </c>
      <c r="BK393" s="241" t="str">
        <f t="shared" si="147"/>
        <v/>
      </c>
      <c r="BL393" s="241" t="str">
        <f t="shared" si="148"/>
        <v/>
      </c>
      <c r="BM393" s="241" t="str">
        <f t="shared" si="149"/>
        <v/>
      </c>
    </row>
    <row r="394" spans="1:65" ht="16.5" x14ac:dyDescent="0.45">
      <c r="A394" s="259" t="str">
        <f>+IF(D394="","",MAX(A$1:A393)+1)</f>
        <v/>
      </c>
      <c r="B394" s="242" t="str">
        <f>IF(Affected_Source!C416="","",Affected_Source!C416)</f>
        <v/>
      </c>
      <c r="C394" s="260" t="str">
        <f t="shared" si="129"/>
        <v/>
      </c>
      <c r="D394" s="260" t="str">
        <f>IF(COUNTIF(B$2:B394,B394)=1,B394,"")</f>
        <v/>
      </c>
      <c r="E394" s="162" t="str">
        <f>IF(Affected_Source!D416="","",Affected_Source!D416)</f>
        <v/>
      </c>
      <c r="F394" s="162"/>
      <c r="G394" s="162"/>
      <c r="H394" s="162"/>
      <c r="I394" s="162"/>
      <c r="J394" s="162"/>
      <c r="K394" s="162"/>
      <c r="L394" s="162"/>
      <c r="M394" s="162"/>
      <c r="N394" s="162"/>
      <c r="O394" s="162"/>
      <c r="P394" s="162"/>
      <c r="Q394" s="162"/>
      <c r="R394" s="269"/>
      <c r="S394" s="162"/>
      <c r="T394" s="259" t="str">
        <f>+IF(Y394="","",MAX(T$1:T393)+1)</f>
        <v/>
      </c>
      <c r="U394" s="241" t="str">
        <f>IF(Affected_Source!B416="","",Affected_Source!B416)</f>
        <v/>
      </c>
      <c r="V394" s="241" t="str">
        <f>IF(Affected_Source!D416="","",Affected_Source!D416)</f>
        <v/>
      </c>
      <c r="W394" s="241" t="str">
        <f>IF(Affected_Source!E416="","",Affected_Source!E416)</f>
        <v/>
      </c>
      <c r="X394" s="241" t="str">
        <f t="shared" si="130"/>
        <v/>
      </c>
      <c r="Y394" s="244" t="str">
        <f>IF(COUNTIF(X$2:X394,X394)=1,X394,"")</f>
        <v/>
      </c>
      <c r="Z394" s="241" t="str">
        <f t="shared" si="139"/>
        <v xml:space="preserve"> </v>
      </c>
      <c r="AA394" s="259" t="str">
        <f t="shared" si="131"/>
        <v/>
      </c>
      <c r="AB394" s="259" t="str">
        <f t="shared" si="132"/>
        <v/>
      </c>
      <c r="AC394" s="241" t="str">
        <f t="shared" si="140"/>
        <v/>
      </c>
      <c r="AD394" s="248"/>
      <c r="AE394" s="261" t="str">
        <f>+IF(AJ394="","",MAX(AE$1:AE393)+1)</f>
        <v/>
      </c>
      <c r="AF394" s="261" t="str">
        <f>IF(CMS_Inoperative_OoC!B416="","",CMS_Inoperative_OoC!B416)</f>
        <v/>
      </c>
      <c r="AG394" s="261" t="str">
        <f>IF(CMS_Inoperative_OoC!C416="","",CMS_Inoperative_OoC!C416)</f>
        <v/>
      </c>
      <c r="AH394" s="261" t="str">
        <f>IF(CMS_Inoperative_OoC!D416="","",CMS_Inoperative_OoC!D416)</f>
        <v/>
      </c>
      <c r="AI394" s="261" t="str">
        <f t="shared" si="141"/>
        <v/>
      </c>
      <c r="AJ394" s="262" t="str">
        <f>IF(COUNTIF(AI$2:AI394,AI394)=1,AI394,"")</f>
        <v/>
      </c>
      <c r="AK394" s="261" t="str">
        <f t="shared" si="133"/>
        <v/>
      </c>
      <c r="AL394" s="261" t="str">
        <f t="shared" si="134"/>
        <v/>
      </c>
      <c r="AM394" s="261" t="str">
        <f t="shared" si="135"/>
        <v/>
      </c>
      <c r="AN394" s="251" t="str">
        <f t="shared" si="142"/>
        <v/>
      </c>
      <c r="AO394" s="162"/>
      <c r="AP394" s="162"/>
      <c r="AQ394" s="162"/>
      <c r="AR394" s="263" t="str">
        <f>+IF(AW394="","",MAX(AR$1:AR393)+1)</f>
        <v/>
      </c>
      <c r="AS394" s="263" t="str">
        <f>IF(Limit_Deviation_Detail!B416="","",Limit_Deviation_Detail!B416)</f>
        <v/>
      </c>
      <c r="AT394" s="263" t="str">
        <f>IF(Limit_Deviation_Detail!C416="","",Limit_Deviation_Detail!C416)</f>
        <v/>
      </c>
      <c r="AU394" s="252" t="str">
        <f>IF(Limit_Deviation_Detail!F416="","",Limit_Deviation_Detail!F416)</f>
        <v/>
      </c>
      <c r="AV394" s="263" t="str">
        <f t="shared" si="143"/>
        <v/>
      </c>
      <c r="AW394" s="264" t="str">
        <f>IF(COUNTIF(AV$2:AV394,AV394)=1,AV394,"")</f>
        <v/>
      </c>
      <c r="AX394" s="263" t="str">
        <f t="shared" si="136"/>
        <v/>
      </c>
      <c r="AY394" s="263" t="str">
        <f t="shared" si="137"/>
        <v/>
      </c>
      <c r="AZ394" s="263" t="str">
        <f t="shared" si="138"/>
        <v/>
      </c>
      <c r="BA394" s="254" t="str">
        <f t="shared" si="144"/>
        <v/>
      </c>
      <c r="BB394" s="162"/>
      <c r="BC394" s="259" t="str">
        <f>+IF(BI394="","",MAX(BC$1:BC393)+1)</f>
        <v/>
      </c>
      <c r="BD394" s="241" t="str">
        <f>IF(CMS_Identification!B416="","",CMS_Identification!B416)</f>
        <v/>
      </c>
      <c r="BE394" s="241" t="str">
        <f>IF(CMS_Identification!C416="","",CMS_Identification!C416)</f>
        <v/>
      </c>
      <c r="BF394" s="241" t="str">
        <f>IF(CMS_Identification!E416="","",CMS_Identification!E416)</f>
        <v/>
      </c>
      <c r="BG394" s="241" t="str">
        <f>IF(Affected_Source!AL416="","",Affected_Source!AL416)</f>
        <v/>
      </c>
      <c r="BH394" s="241" t="str">
        <f t="shared" si="145"/>
        <v/>
      </c>
      <c r="BI394" s="244" t="str">
        <f>IF(COUNTIF(BH$2:BH394,BH394)=1,BH394,"")</f>
        <v/>
      </c>
      <c r="BJ394" s="241" t="str">
        <f t="shared" si="146"/>
        <v xml:space="preserve">  </v>
      </c>
      <c r="BK394" s="241" t="str">
        <f t="shared" si="147"/>
        <v/>
      </c>
      <c r="BL394" s="241" t="str">
        <f t="shared" si="148"/>
        <v/>
      </c>
      <c r="BM394" s="241" t="str">
        <f t="shared" si="149"/>
        <v/>
      </c>
    </row>
    <row r="395" spans="1:65" ht="16.5" x14ac:dyDescent="0.45">
      <c r="A395" s="255" t="str">
        <f>+IF(D395="","",MAX(A$1:A394)+1)</f>
        <v/>
      </c>
      <c r="B395" s="242" t="str">
        <f>IF(Affected_Source!C417="","",Affected_Source!C417)</f>
        <v/>
      </c>
      <c r="C395" s="245" t="str">
        <f t="shared" si="129"/>
        <v/>
      </c>
      <c r="D395" s="245" t="str">
        <f>IF(COUNTIF(B$2:B395,B395)=1,B395,"")</f>
        <v/>
      </c>
      <c r="E395" s="162" t="str">
        <f>IF(Affected_Source!D417="","",Affected_Source!D417)</f>
        <v/>
      </c>
      <c r="F395" s="162"/>
      <c r="G395" s="162"/>
      <c r="H395" s="162"/>
      <c r="I395" s="162"/>
      <c r="J395" s="162"/>
      <c r="K395" s="162"/>
      <c r="L395" s="162"/>
      <c r="M395" s="162"/>
      <c r="N395" s="162"/>
      <c r="O395" s="162"/>
      <c r="P395" s="162"/>
      <c r="Q395" s="162"/>
      <c r="R395" s="269"/>
      <c r="S395" s="162"/>
      <c r="T395" s="255" t="str">
        <f>+IF(Y395="","",MAX(T$1:T394)+1)</f>
        <v/>
      </c>
      <c r="U395" s="241" t="str">
        <f>IF(Affected_Source!B417="","",Affected_Source!B417)</f>
        <v/>
      </c>
      <c r="V395" s="241" t="str">
        <f>IF(Affected_Source!D417="","",Affected_Source!D417)</f>
        <v/>
      </c>
      <c r="W395" s="241" t="str">
        <f>IF(Affected_Source!E417="","",Affected_Source!E417)</f>
        <v/>
      </c>
      <c r="X395" s="241" t="str">
        <f t="shared" si="130"/>
        <v/>
      </c>
      <c r="Y395" s="244" t="str">
        <f>IF(COUNTIF(X$2:X395,X395)=1,X395,"")</f>
        <v/>
      </c>
      <c r="Z395" s="241" t="str">
        <f t="shared" si="139"/>
        <v xml:space="preserve"> </v>
      </c>
      <c r="AA395" s="255" t="str">
        <f t="shared" si="131"/>
        <v/>
      </c>
      <c r="AB395" s="255" t="str">
        <f t="shared" si="132"/>
        <v/>
      </c>
      <c r="AC395" s="241" t="str">
        <f t="shared" si="140"/>
        <v/>
      </c>
      <c r="AD395" s="248"/>
      <c r="AE395" s="257" t="str">
        <f>+IF(AJ395="","",MAX(AE$1:AE394)+1)</f>
        <v/>
      </c>
      <c r="AF395" s="257" t="str">
        <f>IF(CMS_Inoperative_OoC!B417="","",CMS_Inoperative_OoC!B417)</f>
        <v/>
      </c>
      <c r="AG395" s="257" t="str">
        <f>IF(CMS_Inoperative_OoC!C417="","",CMS_Inoperative_OoC!C417)</f>
        <v/>
      </c>
      <c r="AH395" s="257" t="str">
        <f>IF(CMS_Inoperative_OoC!D417="","",CMS_Inoperative_OoC!D417)</f>
        <v/>
      </c>
      <c r="AI395" s="257" t="str">
        <f t="shared" si="141"/>
        <v/>
      </c>
      <c r="AJ395" s="258" t="str">
        <f>IF(COUNTIF(AI$2:AI395,AI395)=1,AI395,"")</f>
        <v/>
      </c>
      <c r="AK395" s="257" t="str">
        <f t="shared" si="133"/>
        <v/>
      </c>
      <c r="AL395" s="257" t="str">
        <f t="shared" si="134"/>
        <v/>
      </c>
      <c r="AM395" s="257" t="str">
        <f t="shared" si="135"/>
        <v/>
      </c>
      <c r="AN395" s="251" t="str">
        <f t="shared" si="142"/>
        <v/>
      </c>
      <c r="AO395" s="162"/>
      <c r="AP395" s="162"/>
      <c r="AQ395" s="162"/>
      <c r="AR395" s="257" t="str">
        <f>+IF(AW395="","",MAX(AR$1:AR394)+1)</f>
        <v/>
      </c>
      <c r="AS395" s="257" t="str">
        <f>IF(Limit_Deviation_Detail!B417="","",Limit_Deviation_Detail!B417)</f>
        <v/>
      </c>
      <c r="AT395" s="257" t="str">
        <f>IF(Limit_Deviation_Detail!C417="","",Limit_Deviation_Detail!C417)</f>
        <v/>
      </c>
      <c r="AU395" s="252" t="str">
        <f>IF(Limit_Deviation_Detail!F417="","",Limit_Deviation_Detail!F417)</f>
        <v/>
      </c>
      <c r="AV395" s="257" t="str">
        <f t="shared" si="143"/>
        <v/>
      </c>
      <c r="AW395" s="258" t="str">
        <f>IF(COUNTIF(AV$2:AV395,AV395)=1,AV395,"")</f>
        <v/>
      </c>
      <c r="AX395" s="257" t="str">
        <f t="shared" si="136"/>
        <v/>
      </c>
      <c r="AY395" s="257" t="str">
        <f t="shared" si="137"/>
        <v/>
      </c>
      <c r="AZ395" s="257" t="str">
        <f t="shared" si="138"/>
        <v/>
      </c>
      <c r="BA395" s="254" t="str">
        <f t="shared" si="144"/>
        <v/>
      </c>
      <c r="BB395" s="162"/>
      <c r="BC395" s="255" t="str">
        <f>+IF(BI395="","",MAX(BC$1:BC394)+1)</f>
        <v/>
      </c>
      <c r="BD395" s="241" t="str">
        <f>IF(CMS_Identification!B417="","",CMS_Identification!B417)</f>
        <v/>
      </c>
      <c r="BE395" s="241" t="str">
        <f>IF(CMS_Identification!C417="","",CMS_Identification!C417)</f>
        <v/>
      </c>
      <c r="BF395" s="241" t="str">
        <f>IF(CMS_Identification!E417="","",CMS_Identification!E417)</f>
        <v/>
      </c>
      <c r="BG395" s="241" t="str">
        <f>IF(Affected_Source!AL417="","",Affected_Source!AL417)</f>
        <v/>
      </c>
      <c r="BH395" s="241" t="str">
        <f t="shared" si="145"/>
        <v/>
      </c>
      <c r="BI395" s="244" t="str">
        <f>IF(COUNTIF(BH$2:BH395,BH395)=1,BH395,"")</f>
        <v/>
      </c>
      <c r="BJ395" s="241" t="str">
        <f t="shared" si="146"/>
        <v xml:space="preserve">  </v>
      </c>
      <c r="BK395" s="241" t="str">
        <f t="shared" si="147"/>
        <v/>
      </c>
      <c r="BL395" s="241" t="str">
        <f t="shared" si="148"/>
        <v/>
      </c>
      <c r="BM395" s="241" t="str">
        <f t="shared" si="149"/>
        <v/>
      </c>
    </row>
    <row r="396" spans="1:65" ht="16.5" x14ac:dyDescent="0.45">
      <c r="A396" s="259" t="str">
        <f>+IF(D396="","",MAX(A$1:A395)+1)</f>
        <v/>
      </c>
      <c r="B396" s="242" t="str">
        <f>IF(Affected_Source!C418="","",Affected_Source!C418)</f>
        <v/>
      </c>
      <c r="C396" s="260" t="str">
        <f t="shared" si="129"/>
        <v/>
      </c>
      <c r="D396" s="260" t="str">
        <f>IF(COUNTIF(B$2:B396,B396)=1,B396,"")</f>
        <v/>
      </c>
      <c r="E396" s="162" t="str">
        <f>IF(Affected_Source!D418="","",Affected_Source!D418)</f>
        <v/>
      </c>
      <c r="F396" s="162"/>
      <c r="G396" s="162"/>
      <c r="H396" s="162"/>
      <c r="I396" s="162"/>
      <c r="J396" s="162"/>
      <c r="K396" s="162"/>
      <c r="L396" s="162"/>
      <c r="M396" s="162"/>
      <c r="N396" s="162"/>
      <c r="O396" s="162"/>
      <c r="P396" s="162"/>
      <c r="Q396" s="162"/>
      <c r="R396" s="269"/>
      <c r="S396" s="162"/>
      <c r="T396" s="259" t="str">
        <f>+IF(Y396="","",MAX(T$1:T395)+1)</f>
        <v/>
      </c>
      <c r="U396" s="241" t="str">
        <f>IF(Affected_Source!B418="","",Affected_Source!B418)</f>
        <v/>
      </c>
      <c r="V396" s="241" t="str">
        <f>IF(Affected_Source!D418="","",Affected_Source!D418)</f>
        <v/>
      </c>
      <c r="W396" s="241" t="str">
        <f>IF(Affected_Source!E418="","",Affected_Source!E418)</f>
        <v/>
      </c>
      <c r="X396" s="241" t="str">
        <f t="shared" si="130"/>
        <v/>
      </c>
      <c r="Y396" s="244" t="str">
        <f>IF(COUNTIF(X$2:X396,X396)=1,X396,"")</f>
        <v/>
      </c>
      <c r="Z396" s="241" t="str">
        <f t="shared" si="139"/>
        <v xml:space="preserve"> </v>
      </c>
      <c r="AA396" s="259" t="str">
        <f t="shared" si="131"/>
        <v/>
      </c>
      <c r="AB396" s="259" t="str">
        <f t="shared" si="132"/>
        <v/>
      </c>
      <c r="AC396" s="241" t="str">
        <f t="shared" si="140"/>
        <v/>
      </c>
      <c r="AD396" s="248"/>
      <c r="AE396" s="261" t="str">
        <f>+IF(AJ396="","",MAX(AE$1:AE395)+1)</f>
        <v/>
      </c>
      <c r="AF396" s="261" t="str">
        <f>IF(CMS_Inoperative_OoC!B418="","",CMS_Inoperative_OoC!B418)</f>
        <v/>
      </c>
      <c r="AG396" s="261" t="str">
        <f>IF(CMS_Inoperative_OoC!C418="","",CMS_Inoperative_OoC!C418)</f>
        <v/>
      </c>
      <c r="AH396" s="261" t="str">
        <f>IF(CMS_Inoperative_OoC!D418="","",CMS_Inoperative_OoC!D418)</f>
        <v/>
      </c>
      <c r="AI396" s="261" t="str">
        <f t="shared" si="141"/>
        <v/>
      </c>
      <c r="AJ396" s="262" t="str">
        <f>IF(COUNTIF(AI$2:AI396,AI396)=1,AI396,"")</f>
        <v/>
      </c>
      <c r="AK396" s="261" t="str">
        <f t="shared" si="133"/>
        <v/>
      </c>
      <c r="AL396" s="261" t="str">
        <f t="shared" si="134"/>
        <v/>
      </c>
      <c r="AM396" s="261" t="str">
        <f t="shared" si="135"/>
        <v/>
      </c>
      <c r="AN396" s="251" t="str">
        <f t="shared" si="142"/>
        <v/>
      </c>
      <c r="AO396" s="162"/>
      <c r="AP396" s="162"/>
      <c r="AQ396" s="162"/>
      <c r="AR396" s="263" t="str">
        <f>+IF(AW396="","",MAX(AR$1:AR395)+1)</f>
        <v/>
      </c>
      <c r="AS396" s="263" t="str">
        <f>IF(Limit_Deviation_Detail!B418="","",Limit_Deviation_Detail!B418)</f>
        <v/>
      </c>
      <c r="AT396" s="263" t="str">
        <f>IF(Limit_Deviation_Detail!C418="","",Limit_Deviation_Detail!C418)</f>
        <v/>
      </c>
      <c r="AU396" s="252" t="str">
        <f>IF(Limit_Deviation_Detail!F418="","",Limit_Deviation_Detail!F418)</f>
        <v/>
      </c>
      <c r="AV396" s="263" t="str">
        <f t="shared" si="143"/>
        <v/>
      </c>
      <c r="AW396" s="264" t="str">
        <f>IF(COUNTIF(AV$2:AV396,AV396)=1,AV396,"")</f>
        <v/>
      </c>
      <c r="AX396" s="263" t="str">
        <f t="shared" si="136"/>
        <v/>
      </c>
      <c r="AY396" s="263" t="str">
        <f t="shared" si="137"/>
        <v/>
      </c>
      <c r="AZ396" s="263" t="str">
        <f t="shared" si="138"/>
        <v/>
      </c>
      <c r="BA396" s="254" t="str">
        <f t="shared" si="144"/>
        <v/>
      </c>
      <c r="BB396" s="162"/>
      <c r="BC396" s="259" t="str">
        <f>+IF(BI396="","",MAX(BC$1:BC395)+1)</f>
        <v/>
      </c>
      <c r="BD396" s="241" t="str">
        <f>IF(CMS_Identification!B418="","",CMS_Identification!B418)</f>
        <v/>
      </c>
      <c r="BE396" s="241" t="str">
        <f>IF(CMS_Identification!C418="","",CMS_Identification!C418)</f>
        <v/>
      </c>
      <c r="BF396" s="241" t="str">
        <f>IF(CMS_Identification!E418="","",CMS_Identification!E418)</f>
        <v/>
      </c>
      <c r="BG396" s="241" t="str">
        <f>IF(Affected_Source!AL418="","",Affected_Source!AL418)</f>
        <v/>
      </c>
      <c r="BH396" s="241" t="str">
        <f t="shared" si="145"/>
        <v/>
      </c>
      <c r="BI396" s="244" t="str">
        <f>IF(COUNTIF(BH$2:BH396,BH396)=1,BH396,"")</f>
        <v/>
      </c>
      <c r="BJ396" s="241" t="str">
        <f t="shared" si="146"/>
        <v xml:space="preserve">  </v>
      </c>
      <c r="BK396" s="241" t="str">
        <f t="shared" si="147"/>
        <v/>
      </c>
      <c r="BL396" s="241" t="str">
        <f t="shared" si="148"/>
        <v/>
      </c>
      <c r="BM396" s="241" t="str">
        <f t="shared" si="149"/>
        <v/>
      </c>
    </row>
    <row r="397" spans="1:65" ht="16.5" x14ac:dyDescent="0.45">
      <c r="A397" s="255" t="str">
        <f>+IF(D397="","",MAX(A$1:A396)+1)</f>
        <v/>
      </c>
      <c r="B397" s="242" t="str">
        <f>IF(Affected_Source!C419="","",Affected_Source!C419)</f>
        <v/>
      </c>
      <c r="C397" s="245" t="str">
        <f t="shared" si="129"/>
        <v/>
      </c>
      <c r="D397" s="245" t="str">
        <f>IF(COUNTIF(B$2:B397,B397)=1,B397,"")</f>
        <v/>
      </c>
      <c r="E397" s="162" t="str">
        <f>IF(Affected_Source!D419="","",Affected_Source!D419)</f>
        <v/>
      </c>
      <c r="F397" s="162"/>
      <c r="G397" s="162"/>
      <c r="H397" s="162"/>
      <c r="I397" s="162"/>
      <c r="J397" s="162"/>
      <c r="K397" s="162"/>
      <c r="L397" s="162"/>
      <c r="M397" s="162"/>
      <c r="N397" s="162"/>
      <c r="O397" s="162"/>
      <c r="P397" s="162"/>
      <c r="Q397" s="162"/>
      <c r="R397" s="269"/>
      <c r="S397" s="162"/>
      <c r="T397" s="255" t="str">
        <f>+IF(Y397="","",MAX(T$1:T396)+1)</f>
        <v/>
      </c>
      <c r="U397" s="241" t="str">
        <f>IF(Affected_Source!B419="","",Affected_Source!B419)</f>
        <v/>
      </c>
      <c r="V397" s="241" t="str">
        <f>IF(Affected_Source!D419="","",Affected_Source!D419)</f>
        <v/>
      </c>
      <c r="W397" s="241" t="str">
        <f>IF(Affected_Source!E419="","",Affected_Source!E419)</f>
        <v/>
      </c>
      <c r="X397" s="241" t="str">
        <f t="shared" si="130"/>
        <v/>
      </c>
      <c r="Y397" s="244" t="str">
        <f>IF(COUNTIF(X$2:X397,X397)=1,X397,"")</f>
        <v/>
      </c>
      <c r="Z397" s="241" t="str">
        <f t="shared" si="139"/>
        <v xml:space="preserve"> </v>
      </c>
      <c r="AA397" s="255" t="str">
        <f t="shared" si="131"/>
        <v/>
      </c>
      <c r="AB397" s="255" t="str">
        <f t="shared" si="132"/>
        <v/>
      </c>
      <c r="AC397" s="241" t="str">
        <f t="shared" si="140"/>
        <v/>
      </c>
      <c r="AD397" s="248"/>
      <c r="AE397" s="257" t="str">
        <f>+IF(AJ397="","",MAX(AE$1:AE396)+1)</f>
        <v/>
      </c>
      <c r="AF397" s="257" t="str">
        <f>IF(CMS_Inoperative_OoC!B419="","",CMS_Inoperative_OoC!B419)</f>
        <v/>
      </c>
      <c r="AG397" s="257" t="str">
        <f>IF(CMS_Inoperative_OoC!C419="","",CMS_Inoperative_OoC!C419)</f>
        <v/>
      </c>
      <c r="AH397" s="257" t="str">
        <f>IF(CMS_Inoperative_OoC!D419="","",CMS_Inoperative_OoC!D419)</f>
        <v/>
      </c>
      <c r="AI397" s="257" t="str">
        <f t="shared" si="141"/>
        <v/>
      </c>
      <c r="AJ397" s="258" t="str">
        <f>IF(COUNTIF(AI$2:AI397,AI397)=1,AI397,"")</f>
        <v/>
      </c>
      <c r="AK397" s="257" t="str">
        <f t="shared" si="133"/>
        <v/>
      </c>
      <c r="AL397" s="257" t="str">
        <f t="shared" si="134"/>
        <v/>
      </c>
      <c r="AM397" s="257" t="str">
        <f t="shared" si="135"/>
        <v/>
      </c>
      <c r="AN397" s="251" t="str">
        <f t="shared" si="142"/>
        <v/>
      </c>
      <c r="AO397" s="162"/>
      <c r="AP397" s="162"/>
      <c r="AQ397" s="162"/>
      <c r="AR397" s="257" t="str">
        <f>+IF(AW397="","",MAX(AR$1:AR396)+1)</f>
        <v/>
      </c>
      <c r="AS397" s="257" t="str">
        <f>IF(Limit_Deviation_Detail!B419="","",Limit_Deviation_Detail!B419)</f>
        <v/>
      </c>
      <c r="AT397" s="257" t="str">
        <f>IF(Limit_Deviation_Detail!C419="","",Limit_Deviation_Detail!C419)</f>
        <v/>
      </c>
      <c r="AU397" s="252" t="str">
        <f>IF(Limit_Deviation_Detail!F419="","",Limit_Deviation_Detail!F419)</f>
        <v/>
      </c>
      <c r="AV397" s="257" t="str">
        <f t="shared" si="143"/>
        <v/>
      </c>
      <c r="AW397" s="258" t="str">
        <f>IF(COUNTIF(AV$2:AV397,AV397)=1,AV397,"")</f>
        <v/>
      </c>
      <c r="AX397" s="257" t="str">
        <f t="shared" si="136"/>
        <v/>
      </c>
      <c r="AY397" s="257" t="str">
        <f t="shared" si="137"/>
        <v/>
      </c>
      <c r="AZ397" s="257" t="str">
        <f t="shared" si="138"/>
        <v/>
      </c>
      <c r="BA397" s="254" t="str">
        <f t="shared" si="144"/>
        <v/>
      </c>
      <c r="BB397" s="162"/>
      <c r="BC397" s="255" t="str">
        <f>+IF(BI397="","",MAX(BC$1:BC396)+1)</f>
        <v/>
      </c>
      <c r="BD397" s="241" t="str">
        <f>IF(CMS_Identification!B419="","",CMS_Identification!B419)</f>
        <v/>
      </c>
      <c r="BE397" s="241" t="str">
        <f>IF(CMS_Identification!C419="","",CMS_Identification!C419)</f>
        <v/>
      </c>
      <c r="BF397" s="241" t="str">
        <f>IF(CMS_Identification!E419="","",CMS_Identification!E419)</f>
        <v/>
      </c>
      <c r="BG397" s="241" t="str">
        <f>IF(Affected_Source!AL419="","",Affected_Source!AL419)</f>
        <v/>
      </c>
      <c r="BH397" s="241" t="str">
        <f t="shared" si="145"/>
        <v/>
      </c>
      <c r="BI397" s="244" t="str">
        <f>IF(COUNTIF(BH$2:BH397,BH397)=1,BH397,"")</f>
        <v/>
      </c>
      <c r="BJ397" s="241" t="str">
        <f t="shared" si="146"/>
        <v xml:space="preserve">  </v>
      </c>
      <c r="BK397" s="241" t="str">
        <f t="shared" si="147"/>
        <v/>
      </c>
      <c r="BL397" s="241" t="str">
        <f t="shared" si="148"/>
        <v/>
      </c>
      <c r="BM397" s="241" t="str">
        <f t="shared" si="149"/>
        <v/>
      </c>
    </row>
    <row r="398" spans="1:65" ht="16.5" x14ac:dyDescent="0.45">
      <c r="A398" s="259" t="str">
        <f>+IF(D398="","",MAX(A$1:A397)+1)</f>
        <v/>
      </c>
      <c r="B398" s="242" t="str">
        <f>IF(Affected_Source!C420="","",Affected_Source!C420)</f>
        <v/>
      </c>
      <c r="C398" s="260" t="str">
        <f t="shared" si="129"/>
        <v/>
      </c>
      <c r="D398" s="260" t="str">
        <f>IF(COUNTIF(B$2:B398,B398)=1,B398,"")</f>
        <v/>
      </c>
      <c r="E398" s="162" t="str">
        <f>IF(Affected_Source!D420="","",Affected_Source!D420)</f>
        <v/>
      </c>
      <c r="F398" s="162"/>
      <c r="G398" s="162"/>
      <c r="H398" s="162"/>
      <c r="I398" s="162"/>
      <c r="J398" s="162"/>
      <c r="K398" s="162"/>
      <c r="L398" s="162"/>
      <c r="M398" s="162"/>
      <c r="N398" s="162"/>
      <c r="O398" s="162"/>
      <c r="P398" s="162"/>
      <c r="Q398" s="162"/>
      <c r="R398" s="269"/>
      <c r="S398" s="162"/>
      <c r="T398" s="259" t="str">
        <f>+IF(Y398="","",MAX(T$1:T397)+1)</f>
        <v/>
      </c>
      <c r="U398" s="241" t="str">
        <f>IF(Affected_Source!B420="","",Affected_Source!B420)</f>
        <v/>
      </c>
      <c r="V398" s="241" t="str">
        <f>IF(Affected_Source!D420="","",Affected_Source!D420)</f>
        <v/>
      </c>
      <c r="W398" s="241" t="str">
        <f>IF(Affected_Source!E420="","",Affected_Source!E420)</f>
        <v/>
      </c>
      <c r="X398" s="241" t="str">
        <f t="shared" si="130"/>
        <v/>
      </c>
      <c r="Y398" s="244" t="str">
        <f>IF(COUNTIF(X$2:X398,X398)=1,X398,"")</f>
        <v/>
      </c>
      <c r="Z398" s="241" t="str">
        <f t="shared" si="139"/>
        <v xml:space="preserve"> </v>
      </c>
      <c r="AA398" s="259" t="str">
        <f t="shared" si="131"/>
        <v/>
      </c>
      <c r="AB398" s="259" t="str">
        <f t="shared" si="132"/>
        <v/>
      </c>
      <c r="AC398" s="241" t="str">
        <f t="shared" si="140"/>
        <v/>
      </c>
      <c r="AD398" s="248"/>
      <c r="AE398" s="261" t="str">
        <f>+IF(AJ398="","",MAX(AE$1:AE397)+1)</f>
        <v/>
      </c>
      <c r="AF398" s="261" t="str">
        <f>IF(CMS_Inoperative_OoC!B420="","",CMS_Inoperative_OoC!B420)</f>
        <v/>
      </c>
      <c r="AG398" s="261" t="str">
        <f>IF(CMS_Inoperative_OoC!C420="","",CMS_Inoperative_OoC!C420)</f>
        <v/>
      </c>
      <c r="AH398" s="261" t="str">
        <f>IF(CMS_Inoperative_OoC!D420="","",CMS_Inoperative_OoC!D420)</f>
        <v/>
      </c>
      <c r="AI398" s="261" t="str">
        <f t="shared" si="141"/>
        <v/>
      </c>
      <c r="AJ398" s="262" t="str">
        <f>IF(COUNTIF(AI$2:AI398,AI398)=1,AI398,"")</f>
        <v/>
      </c>
      <c r="AK398" s="261" t="str">
        <f t="shared" si="133"/>
        <v/>
      </c>
      <c r="AL398" s="261" t="str">
        <f t="shared" si="134"/>
        <v/>
      </c>
      <c r="AM398" s="261" t="str">
        <f t="shared" si="135"/>
        <v/>
      </c>
      <c r="AN398" s="251" t="str">
        <f t="shared" si="142"/>
        <v/>
      </c>
      <c r="AO398" s="162"/>
      <c r="AP398" s="162"/>
      <c r="AQ398" s="162"/>
      <c r="AR398" s="263" t="str">
        <f>+IF(AW398="","",MAX(AR$1:AR397)+1)</f>
        <v/>
      </c>
      <c r="AS398" s="263" t="str">
        <f>IF(Limit_Deviation_Detail!B420="","",Limit_Deviation_Detail!B420)</f>
        <v/>
      </c>
      <c r="AT398" s="263" t="str">
        <f>IF(Limit_Deviation_Detail!C420="","",Limit_Deviation_Detail!C420)</f>
        <v/>
      </c>
      <c r="AU398" s="252" t="str">
        <f>IF(Limit_Deviation_Detail!F420="","",Limit_Deviation_Detail!F420)</f>
        <v/>
      </c>
      <c r="AV398" s="263" t="str">
        <f t="shared" si="143"/>
        <v/>
      </c>
      <c r="AW398" s="264" t="str">
        <f>IF(COUNTIF(AV$2:AV398,AV398)=1,AV398,"")</f>
        <v/>
      </c>
      <c r="AX398" s="263" t="str">
        <f t="shared" si="136"/>
        <v/>
      </c>
      <c r="AY398" s="263" t="str">
        <f t="shared" si="137"/>
        <v/>
      </c>
      <c r="AZ398" s="263" t="str">
        <f t="shared" si="138"/>
        <v/>
      </c>
      <c r="BA398" s="254" t="str">
        <f t="shared" si="144"/>
        <v/>
      </c>
      <c r="BB398" s="162"/>
      <c r="BC398" s="259" t="str">
        <f>+IF(BI398="","",MAX(BC$1:BC397)+1)</f>
        <v/>
      </c>
      <c r="BD398" s="241" t="str">
        <f>IF(CMS_Identification!B420="","",CMS_Identification!B420)</f>
        <v/>
      </c>
      <c r="BE398" s="241" t="str">
        <f>IF(CMS_Identification!C420="","",CMS_Identification!C420)</f>
        <v/>
      </c>
      <c r="BF398" s="241" t="str">
        <f>IF(CMS_Identification!E420="","",CMS_Identification!E420)</f>
        <v/>
      </c>
      <c r="BG398" s="241" t="str">
        <f>IF(Affected_Source!AL420="","",Affected_Source!AL420)</f>
        <v/>
      </c>
      <c r="BH398" s="241" t="str">
        <f t="shared" si="145"/>
        <v/>
      </c>
      <c r="BI398" s="244" t="str">
        <f>IF(COUNTIF(BH$2:BH398,BH398)=1,BH398,"")</f>
        <v/>
      </c>
      <c r="BJ398" s="241" t="str">
        <f t="shared" si="146"/>
        <v xml:space="preserve">  </v>
      </c>
      <c r="BK398" s="241" t="str">
        <f t="shared" si="147"/>
        <v/>
      </c>
      <c r="BL398" s="241" t="str">
        <f t="shared" si="148"/>
        <v/>
      </c>
      <c r="BM398" s="241" t="str">
        <f t="shared" si="149"/>
        <v/>
      </c>
    </row>
    <row r="399" spans="1:65" ht="16.5" x14ac:dyDescent="0.45">
      <c r="A399" s="255" t="str">
        <f>+IF(D399="","",MAX(A$1:A398)+1)</f>
        <v/>
      </c>
      <c r="B399" s="242" t="str">
        <f>IF(Affected_Source!C421="","",Affected_Source!C421)</f>
        <v/>
      </c>
      <c r="C399" s="245" t="str">
        <f t="shared" si="129"/>
        <v/>
      </c>
      <c r="D399" s="245" t="str">
        <f>IF(COUNTIF(B$2:B399,B399)=1,B399,"")</f>
        <v/>
      </c>
      <c r="E399" s="162" t="str">
        <f>IF(Affected_Source!D421="","",Affected_Source!D421)</f>
        <v/>
      </c>
      <c r="F399" s="162"/>
      <c r="G399" s="162"/>
      <c r="H399" s="162"/>
      <c r="I399" s="162"/>
      <c r="J399" s="162"/>
      <c r="K399" s="162"/>
      <c r="L399" s="162"/>
      <c r="M399" s="162"/>
      <c r="N399" s="162"/>
      <c r="O399" s="162"/>
      <c r="P399" s="162"/>
      <c r="Q399" s="162"/>
      <c r="R399" s="269"/>
      <c r="S399" s="162"/>
      <c r="T399" s="255" t="str">
        <f>+IF(Y399="","",MAX(T$1:T398)+1)</f>
        <v/>
      </c>
      <c r="U399" s="241" t="str">
        <f>IF(Affected_Source!B421="","",Affected_Source!B421)</f>
        <v/>
      </c>
      <c r="V399" s="241" t="str">
        <f>IF(Affected_Source!D421="","",Affected_Source!D421)</f>
        <v/>
      </c>
      <c r="W399" s="241" t="str">
        <f>IF(Affected_Source!E421="","",Affected_Source!E421)</f>
        <v/>
      </c>
      <c r="X399" s="241" t="str">
        <f t="shared" si="130"/>
        <v/>
      </c>
      <c r="Y399" s="244" t="str">
        <f>IF(COUNTIF(X$2:X399,X399)=1,X399,"")</f>
        <v/>
      </c>
      <c r="Z399" s="241" t="str">
        <f t="shared" si="139"/>
        <v xml:space="preserve"> </v>
      </c>
      <c r="AA399" s="255" t="str">
        <f t="shared" si="131"/>
        <v/>
      </c>
      <c r="AB399" s="255" t="str">
        <f t="shared" si="132"/>
        <v/>
      </c>
      <c r="AC399" s="241" t="str">
        <f t="shared" si="140"/>
        <v/>
      </c>
      <c r="AD399" s="248"/>
      <c r="AE399" s="257" t="str">
        <f>+IF(AJ399="","",MAX(AE$1:AE398)+1)</f>
        <v/>
      </c>
      <c r="AF399" s="257" t="str">
        <f>IF(CMS_Inoperative_OoC!B421="","",CMS_Inoperative_OoC!B421)</f>
        <v/>
      </c>
      <c r="AG399" s="257" t="str">
        <f>IF(CMS_Inoperative_OoC!C421="","",CMS_Inoperative_OoC!C421)</f>
        <v/>
      </c>
      <c r="AH399" s="257" t="str">
        <f>IF(CMS_Inoperative_OoC!D421="","",CMS_Inoperative_OoC!D421)</f>
        <v/>
      </c>
      <c r="AI399" s="257" t="str">
        <f t="shared" si="141"/>
        <v/>
      </c>
      <c r="AJ399" s="258" t="str">
        <f>IF(COUNTIF(AI$2:AI399,AI399)=1,AI399,"")</f>
        <v/>
      </c>
      <c r="AK399" s="257" t="str">
        <f t="shared" si="133"/>
        <v/>
      </c>
      <c r="AL399" s="257" t="str">
        <f t="shared" si="134"/>
        <v/>
      </c>
      <c r="AM399" s="257" t="str">
        <f t="shared" si="135"/>
        <v/>
      </c>
      <c r="AN399" s="251" t="str">
        <f t="shared" si="142"/>
        <v/>
      </c>
      <c r="AO399" s="162"/>
      <c r="AP399" s="162"/>
      <c r="AQ399" s="162"/>
      <c r="AR399" s="257" t="str">
        <f>+IF(AW399="","",MAX(AR$1:AR398)+1)</f>
        <v/>
      </c>
      <c r="AS399" s="257" t="str">
        <f>IF(Limit_Deviation_Detail!B421="","",Limit_Deviation_Detail!B421)</f>
        <v/>
      </c>
      <c r="AT399" s="257" t="str">
        <f>IF(Limit_Deviation_Detail!C421="","",Limit_Deviation_Detail!C421)</f>
        <v/>
      </c>
      <c r="AU399" s="252" t="str">
        <f>IF(Limit_Deviation_Detail!F421="","",Limit_Deviation_Detail!F421)</f>
        <v/>
      </c>
      <c r="AV399" s="257" t="str">
        <f t="shared" si="143"/>
        <v/>
      </c>
      <c r="AW399" s="258" t="str">
        <f>IF(COUNTIF(AV$2:AV399,AV399)=1,AV399,"")</f>
        <v/>
      </c>
      <c r="AX399" s="257" t="str">
        <f t="shared" si="136"/>
        <v/>
      </c>
      <c r="AY399" s="257" t="str">
        <f t="shared" si="137"/>
        <v/>
      </c>
      <c r="AZ399" s="257" t="str">
        <f t="shared" si="138"/>
        <v/>
      </c>
      <c r="BA399" s="254" t="str">
        <f t="shared" si="144"/>
        <v/>
      </c>
      <c r="BB399" s="162"/>
      <c r="BC399" s="255" t="str">
        <f>+IF(BI399="","",MAX(BC$1:BC398)+1)</f>
        <v/>
      </c>
      <c r="BD399" s="241" t="str">
        <f>IF(CMS_Identification!B421="","",CMS_Identification!B421)</f>
        <v/>
      </c>
      <c r="BE399" s="241" t="str">
        <f>IF(CMS_Identification!C421="","",CMS_Identification!C421)</f>
        <v/>
      </c>
      <c r="BF399" s="241" t="str">
        <f>IF(CMS_Identification!E421="","",CMS_Identification!E421)</f>
        <v/>
      </c>
      <c r="BG399" s="241" t="str">
        <f>IF(Affected_Source!AL421="","",Affected_Source!AL421)</f>
        <v/>
      </c>
      <c r="BH399" s="241" t="str">
        <f t="shared" si="145"/>
        <v/>
      </c>
      <c r="BI399" s="244" t="str">
        <f>IF(COUNTIF(BH$2:BH399,BH399)=1,BH399,"")</f>
        <v/>
      </c>
      <c r="BJ399" s="241" t="str">
        <f t="shared" si="146"/>
        <v xml:space="preserve">  </v>
      </c>
      <c r="BK399" s="241" t="str">
        <f t="shared" si="147"/>
        <v/>
      </c>
      <c r="BL399" s="241" t="str">
        <f t="shared" si="148"/>
        <v/>
      </c>
      <c r="BM399" s="241" t="str">
        <f t="shared" si="149"/>
        <v/>
      </c>
    </row>
    <row r="400" spans="1:65" ht="16.5" x14ac:dyDescent="0.45">
      <c r="A400" s="259" t="str">
        <f>+IF(D400="","",MAX(A$1:A399)+1)</f>
        <v/>
      </c>
      <c r="B400" s="242" t="str">
        <f>IF(Affected_Source!C422="","",Affected_Source!C422)</f>
        <v/>
      </c>
      <c r="C400" s="260" t="str">
        <f t="shared" si="129"/>
        <v/>
      </c>
      <c r="D400" s="260" t="str">
        <f>IF(COUNTIF(B$2:B400,B400)=1,B400,"")</f>
        <v/>
      </c>
      <c r="E400" s="162" t="str">
        <f>IF(Affected_Source!D422="","",Affected_Source!D422)</f>
        <v/>
      </c>
      <c r="F400" s="162"/>
      <c r="G400" s="162"/>
      <c r="H400" s="162"/>
      <c r="I400" s="162"/>
      <c r="J400" s="162"/>
      <c r="K400" s="162"/>
      <c r="L400" s="162"/>
      <c r="M400" s="162"/>
      <c r="N400" s="162"/>
      <c r="O400" s="162"/>
      <c r="P400" s="162"/>
      <c r="Q400" s="162"/>
      <c r="R400" s="269"/>
      <c r="S400" s="162"/>
      <c r="T400" s="259" t="str">
        <f>+IF(Y400="","",MAX(T$1:T399)+1)</f>
        <v/>
      </c>
      <c r="U400" s="241" t="str">
        <f>IF(Affected_Source!B422="","",Affected_Source!B422)</f>
        <v/>
      </c>
      <c r="V400" s="241" t="str">
        <f>IF(Affected_Source!D422="","",Affected_Source!D422)</f>
        <v/>
      </c>
      <c r="W400" s="241" t="str">
        <f>IF(Affected_Source!E422="","",Affected_Source!E422)</f>
        <v/>
      </c>
      <c r="X400" s="241" t="str">
        <f t="shared" si="130"/>
        <v/>
      </c>
      <c r="Y400" s="244" t="str">
        <f>IF(COUNTIF(X$2:X400,X400)=1,X400,"")</f>
        <v/>
      </c>
      <c r="Z400" s="241" t="str">
        <f t="shared" si="139"/>
        <v xml:space="preserve"> </v>
      </c>
      <c r="AA400" s="259" t="str">
        <f t="shared" si="131"/>
        <v/>
      </c>
      <c r="AB400" s="259" t="str">
        <f t="shared" si="132"/>
        <v/>
      </c>
      <c r="AC400" s="241" t="str">
        <f t="shared" si="140"/>
        <v/>
      </c>
      <c r="AD400" s="248"/>
      <c r="AE400" s="261" t="str">
        <f>+IF(AJ400="","",MAX(AE$1:AE399)+1)</f>
        <v/>
      </c>
      <c r="AF400" s="261" t="str">
        <f>IF(CMS_Inoperative_OoC!B422="","",CMS_Inoperative_OoC!B422)</f>
        <v/>
      </c>
      <c r="AG400" s="261" t="str">
        <f>IF(CMS_Inoperative_OoC!C422="","",CMS_Inoperative_OoC!C422)</f>
        <v/>
      </c>
      <c r="AH400" s="261" t="str">
        <f>IF(CMS_Inoperative_OoC!D422="","",CMS_Inoperative_OoC!D422)</f>
        <v/>
      </c>
      <c r="AI400" s="261" t="str">
        <f t="shared" si="141"/>
        <v/>
      </c>
      <c r="AJ400" s="262" t="str">
        <f>IF(COUNTIF(AI$2:AI400,AI400)=1,AI400,"")</f>
        <v/>
      </c>
      <c r="AK400" s="261" t="str">
        <f t="shared" si="133"/>
        <v/>
      </c>
      <c r="AL400" s="261" t="str">
        <f t="shared" si="134"/>
        <v/>
      </c>
      <c r="AM400" s="261" t="str">
        <f t="shared" si="135"/>
        <v/>
      </c>
      <c r="AN400" s="251" t="str">
        <f t="shared" si="142"/>
        <v/>
      </c>
      <c r="AO400" s="162"/>
      <c r="AP400" s="162"/>
      <c r="AQ400" s="162"/>
      <c r="AR400" s="263" t="str">
        <f>+IF(AW400="","",MAX(AR$1:AR399)+1)</f>
        <v/>
      </c>
      <c r="AS400" s="263" t="str">
        <f>IF(Limit_Deviation_Detail!B422="","",Limit_Deviation_Detail!B422)</f>
        <v/>
      </c>
      <c r="AT400" s="263" t="str">
        <f>IF(Limit_Deviation_Detail!C422="","",Limit_Deviation_Detail!C422)</f>
        <v/>
      </c>
      <c r="AU400" s="252" t="str">
        <f>IF(Limit_Deviation_Detail!F422="","",Limit_Deviation_Detail!F422)</f>
        <v/>
      </c>
      <c r="AV400" s="263" t="str">
        <f t="shared" si="143"/>
        <v/>
      </c>
      <c r="AW400" s="264" t="str">
        <f>IF(COUNTIF(AV$2:AV400,AV400)=1,AV400,"")</f>
        <v/>
      </c>
      <c r="AX400" s="263" t="str">
        <f t="shared" si="136"/>
        <v/>
      </c>
      <c r="AY400" s="263" t="str">
        <f t="shared" si="137"/>
        <v/>
      </c>
      <c r="AZ400" s="263" t="str">
        <f t="shared" si="138"/>
        <v/>
      </c>
      <c r="BA400" s="254" t="str">
        <f t="shared" si="144"/>
        <v/>
      </c>
      <c r="BB400" s="162"/>
      <c r="BC400" s="259" t="str">
        <f>+IF(BI400="","",MAX(BC$1:BC399)+1)</f>
        <v/>
      </c>
      <c r="BD400" s="241" t="str">
        <f>IF(CMS_Identification!B422="","",CMS_Identification!B422)</f>
        <v/>
      </c>
      <c r="BE400" s="241" t="str">
        <f>IF(CMS_Identification!C422="","",CMS_Identification!C422)</f>
        <v/>
      </c>
      <c r="BF400" s="241" t="str">
        <f>IF(CMS_Identification!E422="","",CMS_Identification!E422)</f>
        <v/>
      </c>
      <c r="BG400" s="241" t="str">
        <f>IF(Affected_Source!AL422="","",Affected_Source!AL422)</f>
        <v/>
      </c>
      <c r="BH400" s="241" t="str">
        <f t="shared" si="145"/>
        <v/>
      </c>
      <c r="BI400" s="244" t="str">
        <f>IF(COUNTIF(BH$2:BH400,BH400)=1,BH400,"")</f>
        <v/>
      </c>
      <c r="BJ400" s="241" t="str">
        <f t="shared" si="146"/>
        <v xml:space="preserve">  </v>
      </c>
      <c r="BK400" s="241" t="str">
        <f t="shared" si="147"/>
        <v/>
      </c>
      <c r="BL400" s="241" t="str">
        <f t="shared" si="148"/>
        <v/>
      </c>
      <c r="BM400" s="241" t="str">
        <f t="shared" si="149"/>
        <v/>
      </c>
    </row>
    <row r="401" spans="1:65" ht="16.5" x14ac:dyDescent="0.45">
      <c r="A401" s="255" t="str">
        <f>+IF(D401="","",MAX(A$1:A400)+1)</f>
        <v/>
      </c>
      <c r="B401" s="242" t="str">
        <f>IF(Affected_Source!C423="","",Affected_Source!C423)</f>
        <v/>
      </c>
      <c r="C401" s="245" t="str">
        <f t="shared" si="129"/>
        <v/>
      </c>
      <c r="D401" s="245" t="str">
        <f>IF(COUNTIF(B$2:B401,B401)=1,B401,"")</f>
        <v/>
      </c>
      <c r="E401" s="162" t="str">
        <f>IF(Affected_Source!D423="","",Affected_Source!D423)</f>
        <v/>
      </c>
      <c r="F401" s="162"/>
      <c r="G401" s="162"/>
      <c r="H401" s="162"/>
      <c r="I401" s="162"/>
      <c r="J401" s="162"/>
      <c r="K401" s="162"/>
      <c r="L401" s="162"/>
      <c r="M401" s="162"/>
      <c r="N401" s="162"/>
      <c r="O401" s="162"/>
      <c r="P401" s="162"/>
      <c r="Q401" s="162"/>
      <c r="R401" s="269"/>
      <c r="S401" s="162"/>
      <c r="T401" s="255" t="str">
        <f>+IF(Y401="","",MAX(T$1:T400)+1)</f>
        <v/>
      </c>
      <c r="U401" s="241" t="str">
        <f>IF(Affected_Source!B423="","",Affected_Source!B423)</f>
        <v/>
      </c>
      <c r="V401" s="241" t="str">
        <f>IF(Affected_Source!D423="","",Affected_Source!D423)</f>
        <v/>
      </c>
      <c r="W401" s="241" t="str">
        <f>IF(Affected_Source!E423="","",Affected_Source!E423)</f>
        <v/>
      </c>
      <c r="X401" s="241" t="str">
        <f t="shared" si="130"/>
        <v/>
      </c>
      <c r="Y401" s="244" t="str">
        <f>IF(COUNTIF(X$2:X401,X401)=1,X401,"")</f>
        <v/>
      </c>
      <c r="Z401" s="241" t="str">
        <f t="shared" si="139"/>
        <v xml:space="preserve"> </v>
      </c>
      <c r="AA401" s="255" t="str">
        <f t="shared" si="131"/>
        <v/>
      </c>
      <c r="AB401" s="255" t="str">
        <f t="shared" si="132"/>
        <v/>
      </c>
      <c r="AC401" s="241" t="str">
        <f t="shared" si="140"/>
        <v/>
      </c>
      <c r="AD401" s="248"/>
      <c r="AE401" s="257" t="str">
        <f>+IF(AJ401="","",MAX(AE$1:AE400)+1)</f>
        <v/>
      </c>
      <c r="AF401" s="257" t="str">
        <f>IF(CMS_Inoperative_OoC!B423="","",CMS_Inoperative_OoC!B423)</f>
        <v/>
      </c>
      <c r="AG401" s="257" t="str">
        <f>IF(CMS_Inoperative_OoC!C423="","",CMS_Inoperative_OoC!C423)</f>
        <v/>
      </c>
      <c r="AH401" s="257" t="str">
        <f>IF(CMS_Inoperative_OoC!D423="","",CMS_Inoperative_OoC!D423)</f>
        <v/>
      </c>
      <c r="AI401" s="257" t="str">
        <f t="shared" si="141"/>
        <v/>
      </c>
      <c r="AJ401" s="258" t="str">
        <f>IF(COUNTIF(AI$2:AI401,AI401)=1,AI401,"")</f>
        <v/>
      </c>
      <c r="AK401" s="257" t="str">
        <f t="shared" si="133"/>
        <v/>
      </c>
      <c r="AL401" s="257" t="str">
        <f t="shared" si="134"/>
        <v/>
      </c>
      <c r="AM401" s="257" t="str">
        <f t="shared" si="135"/>
        <v/>
      </c>
      <c r="AN401" s="251" t="str">
        <f t="shared" si="142"/>
        <v/>
      </c>
      <c r="AO401" s="162"/>
      <c r="AP401" s="162"/>
      <c r="AQ401" s="162"/>
      <c r="AR401" s="257" t="str">
        <f>+IF(AW401="","",MAX(AR$1:AR400)+1)</f>
        <v/>
      </c>
      <c r="AS401" s="257" t="str">
        <f>IF(Limit_Deviation_Detail!B423="","",Limit_Deviation_Detail!B423)</f>
        <v/>
      </c>
      <c r="AT401" s="257" t="str">
        <f>IF(Limit_Deviation_Detail!C423="","",Limit_Deviation_Detail!C423)</f>
        <v/>
      </c>
      <c r="AU401" s="252" t="str">
        <f>IF(Limit_Deviation_Detail!F423="","",Limit_Deviation_Detail!F423)</f>
        <v/>
      </c>
      <c r="AV401" s="257" t="str">
        <f t="shared" si="143"/>
        <v/>
      </c>
      <c r="AW401" s="258" t="str">
        <f>IF(COUNTIF(AV$2:AV401,AV401)=1,AV401,"")</f>
        <v/>
      </c>
      <c r="AX401" s="257" t="str">
        <f t="shared" si="136"/>
        <v/>
      </c>
      <c r="AY401" s="257" t="str">
        <f t="shared" si="137"/>
        <v/>
      </c>
      <c r="AZ401" s="257" t="str">
        <f t="shared" si="138"/>
        <v/>
      </c>
      <c r="BA401" s="254" t="str">
        <f t="shared" si="144"/>
        <v/>
      </c>
      <c r="BB401" s="162"/>
      <c r="BC401" s="255" t="str">
        <f>+IF(BI401="","",MAX(BC$1:BC400)+1)</f>
        <v/>
      </c>
      <c r="BD401" s="241" t="str">
        <f>IF(CMS_Identification!B423="","",CMS_Identification!B423)</f>
        <v/>
      </c>
      <c r="BE401" s="241" t="str">
        <f>IF(CMS_Identification!C423="","",CMS_Identification!C423)</f>
        <v/>
      </c>
      <c r="BF401" s="241" t="str">
        <f>IF(CMS_Identification!E423="","",CMS_Identification!E423)</f>
        <v/>
      </c>
      <c r="BG401" s="241" t="str">
        <f>IF(Affected_Source!AL423="","",Affected_Source!AL423)</f>
        <v/>
      </c>
      <c r="BH401" s="241" t="str">
        <f t="shared" si="145"/>
        <v/>
      </c>
      <c r="BI401" s="244" t="str">
        <f>IF(COUNTIF(BH$2:BH401,BH401)=1,BH401,"")</f>
        <v/>
      </c>
      <c r="BJ401" s="241" t="str">
        <f t="shared" si="146"/>
        <v xml:space="preserve">  </v>
      </c>
      <c r="BK401" s="241" t="str">
        <f t="shared" si="147"/>
        <v/>
      </c>
      <c r="BL401" s="241" t="str">
        <f t="shared" si="148"/>
        <v/>
      </c>
      <c r="BM401" s="241" t="str">
        <f t="shared" si="149"/>
        <v/>
      </c>
    </row>
    <row r="402" spans="1:65" ht="16.5" x14ac:dyDescent="0.45">
      <c r="A402" s="259" t="str">
        <f>+IF(D402="","",MAX(A$1:A401)+1)</f>
        <v/>
      </c>
      <c r="B402" s="242" t="str">
        <f>IF(Affected_Source!C424="","",Affected_Source!C424)</f>
        <v/>
      </c>
      <c r="C402" s="260" t="str">
        <f t="shared" si="129"/>
        <v/>
      </c>
      <c r="D402" s="260" t="str">
        <f>IF(COUNTIF(B$2:B402,B402)=1,B402,"")</f>
        <v/>
      </c>
      <c r="E402" s="162" t="str">
        <f>IF(Affected_Source!D424="","",Affected_Source!D424)</f>
        <v/>
      </c>
      <c r="F402" s="162"/>
      <c r="G402" s="162"/>
      <c r="H402" s="162"/>
      <c r="I402" s="162"/>
      <c r="J402" s="162"/>
      <c r="K402" s="162"/>
      <c r="L402" s="162"/>
      <c r="M402" s="162"/>
      <c r="N402" s="162"/>
      <c r="O402" s="162"/>
      <c r="P402" s="162"/>
      <c r="Q402" s="162"/>
      <c r="R402" s="269"/>
      <c r="S402" s="162"/>
      <c r="T402" s="259" t="str">
        <f>+IF(Y402="","",MAX(T$1:T401)+1)</f>
        <v/>
      </c>
      <c r="U402" s="241" t="str">
        <f>IF(Affected_Source!B424="","",Affected_Source!B424)</f>
        <v/>
      </c>
      <c r="V402" s="241" t="str">
        <f>IF(Affected_Source!D424="","",Affected_Source!D424)</f>
        <v/>
      </c>
      <c r="W402" s="241" t="str">
        <f>IF(Affected_Source!E424="","",Affected_Source!E424)</f>
        <v/>
      </c>
      <c r="X402" s="241" t="str">
        <f t="shared" si="130"/>
        <v/>
      </c>
      <c r="Y402" s="244" t="str">
        <f>IF(COUNTIF(X$2:X402,X402)=1,X402,"")</f>
        <v/>
      </c>
      <c r="Z402" s="241" t="str">
        <f t="shared" si="139"/>
        <v xml:space="preserve"> </v>
      </c>
      <c r="AA402" s="259" t="str">
        <f t="shared" si="131"/>
        <v/>
      </c>
      <c r="AB402" s="259" t="str">
        <f t="shared" si="132"/>
        <v/>
      </c>
      <c r="AC402" s="241" t="str">
        <f t="shared" si="140"/>
        <v/>
      </c>
      <c r="AD402" s="248"/>
      <c r="AE402" s="261" t="str">
        <f>+IF(AJ402="","",MAX(AE$1:AE401)+1)</f>
        <v/>
      </c>
      <c r="AF402" s="261" t="str">
        <f>IF(CMS_Inoperative_OoC!B424="","",CMS_Inoperative_OoC!B424)</f>
        <v/>
      </c>
      <c r="AG402" s="261" t="str">
        <f>IF(CMS_Inoperative_OoC!C424="","",CMS_Inoperative_OoC!C424)</f>
        <v/>
      </c>
      <c r="AH402" s="261" t="str">
        <f>IF(CMS_Inoperative_OoC!D424="","",CMS_Inoperative_OoC!D424)</f>
        <v/>
      </c>
      <c r="AI402" s="261" t="str">
        <f t="shared" si="141"/>
        <v/>
      </c>
      <c r="AJ402" s="262" t="str">
        <f>IF(COUNTIF(AI$2:AI402,AI402)=1,AI402,"")</f>
        <v/>
      </c>
      <c r="AK402" s="261" t="str">
        <f t="shared" si="133"/>
        <v/>
      </c>
      <c r="AL402" s="261" t="str">
        <f t="shared" si="134"/>
        <v/>
      </c>
      <c r="AM402" s="261" t="str">
        <f t="shared" si="135"/>
        <v/>
      </c>
      <c r="AN402" s="251" t="str">
        <f t="shared" si="142"/>
        <v/>
      </c>
      <c r="AO402" s="162"/>
      <c r="AP402" s="162"/>
      <c r="AQ402" s="162"/>
      <c r="AR402" s="263" t="str">
        <f>+IF(AW402="","",MAX(AR$1:AR401)+1)</f>
        <v/>
      </c>
      <c r="AS402" s="263" t="str">
        <f>IF(Limit_Deviation_Detail!B424="","",Limit_Deviation_Detail!B424)</f>
        <v/>
      </c>
      <c r="AT402" s="263" t="str">
        <f>IF(Limit_Deviation_Detail!C424="","",Limit_Deviation_Detail!C424)</f>
        <v/>
      </c>
      <c r="AU402" s="252" t="str">
        <f>IF(Limit_Deviation_Detail!F424="","",Limit_Deviation_Detail!F424)</f>
        <v/>
      </c>
      <c r="AV402" s="263" t="str">
        <f t="shared" si="143"/>
        <v/>
      </c>
      <c r="AW402" s="264" t="str">
        <f>IF(COUNTIF(AV$2:AV402,AV402)=1,AV402,"")</f>
        <v/>
      </c>
      <c r="AX402" s="263" t="str">
        <f t="shared" si="136"/>
        <v/>
      </c>
      <c r="AY402" s="263" t="str">
        <f t="shared" si="137"/>
        <v/>
      </c>
      <c r="AZ402" s="263" t="str">
        <f t="shared" si="138"/>
        <v/>
      </c>
      <c r="BA402" s="254" t="str">
        <f t="shared" si="144"/>
        <v/>
      </c>
      <c r="BB402" s="162"/>
      <c r="BC402" s="259" t="str">
        <f>+IF(BI402="","",MAX(BC$1:BC401)+1)</f>
        <v/>
      </c>
      <c r="BD402" s="241" t="str">
        <f>IF(CMS_Identification!B424="","",CMS_Identification!B424)</f>
        <v/>
      </c>
      <c r="BE402" s="241" t="str">
        <f>IF(CMS_Identification!C424="","",CMS_Identification!C424)</f>
        <v/>
      </c>
      <c r="BF402" s="241" t="str">
        <f>IF(CMS_Identification!E424="","",CMS_Identification!E424)</f>
        <v/>
      </c>
      <c r="BG402" s="241" t="str">
        <f>IF(Affected_Source!AL424="","",Affected_Source!AL424)</f>
        <v/>
      </c>
      <c r="BH402" s="241" t="str">
        <f t="shared" si="145"/>
        <v/>
      </c>
      <c r="BI402" s="244" t="str">
        <f>IF(COUNTIF(BH$2:BH402,BH402)=1,BH402,"")</f>
        <v/>
      </c>
      <c r="BJ402" s="241" t="str">
        <f t="shared" si="146"/>
        <v xml:space="preserve">  </v>
      </c>
      <c r="BK402" s="241" t="str">
        <f t="shared" si="147"/>
        <v/>
      </c>
      <c r="BL402" s="241" t="str">
        <f t="shared" si="148"/>
        <v/>
      </c>
      <c r="BM402" s="241" t="str">
        <f t="shared" si="149"/>
        <v/>
      </c>
    </row>
    <row r="403" spans="1:65" ht="16.5" x14ac:dyDescent="0.45">
      <c r="A403" s="255" t="str">
        <f>+IF(D403="","",MAX(A$1:A402)+1)</f>
        <v/>
      </c>
      <c r="B403" s="242" t="str">
        <f>IF(Affected_Source!C425="","",Affected_Source!C425)</f>
        <v/>
      </c>
      <c r="C403" s="245" t="str">
        <f t="shared" si="129"/>
        <v/>
      </c>
      <c r="D403" s="245" t="str">
        <f>IF(COUNTIF(B$2:B403,B403)=1,B403,"")</f>
        <v/>
      </c>
      <c r="E403" s="162" t="str">
        <f>IF(Affected_Source!D425="","",Affected_Source!D425)</f>
        <v/>
      </c>
      <c r="F403" s="162"/>
      <c r="G403" s="162"/>
      <c r="H403" s="162"/>
      <c r="I403" s="162"/>
      <c r="J403" s="162"/>
      <c r="K403" s="162"/>
      <c r="L403" s="162"/>
      <c r="M403" s="162"/>
      <c r="N403" s="162"/>
      <c r="O403" s="162"/>
      <c r="P403" s="162"/>
      <c r="Q403" s="162"/>
      <c r="R403" s="269"/>
      <c r="S403" s="162"/>
      <c r="T403" s="255" t="str">
        <f>+IF(Y403="","",MAX(T$1:T402)+1)</f>
        <v/>
      </c>
      <c r="U403" s="241" t="str">
        <f>IF(Affected_Source!B425="","",Affected_Source!B425)</f>
        <v/>
      </c>
      <c r="V403" s="241" t="str">
        <f>IF(Affected_Source!D425="","",Affected_Source!D425)</f>
        <v/>
      </c>
      <c r="W403" s="241" t="str">
        <f>IF(Affected_Source!E425="","",Affected_Source!E425)</f>
        <v/>
      </c>
      <c r="X403" s="241" t="str">
        <f t="shared" si="130"/>
        <v/>
      </c>
      <c r="Y403" s="244" t="str">
        <f>IF(COUNTIF(X$2:X403,X403)=1,X403,"")</f>
        <v/>
      </c>
      <c r="Z403" s="241" t="str">
        <f t="shared" si="139"/>
        <v xml:space="preserve"> </v>
      </c>
      <c r="AA403" s="255" t="str">
        <f t="shared" si="131"/>
        <v/>
      </c>
      <c r="AB403" s="255" t="str">
        <f t="shared" si="132"/>
        <v/>
      </c>
      <c r="AC403" s="241" t="str">
        <f t="shared" si="140"/>
        <v/>
      </c>
      <c r="AD403" s="248"/>
      <c r="AE403" s="257" t="str">
        <f>+IF(AJ403="","",MAX(AE$1:AE402)+1)</f>
        <v/>
      </c>
      <c r="AF403" s="257" t="str">
        <f>IF(CMS_Inoperative_OoC!B425="","",CMS_Inoperative_OoC!B425)</f>
        <v/>
      </c>
      <c r="AG403" s="257" t="str">
        <f>IF(CMS_Inoperative_OoC!C425="","",CMS_Inoperative_OoC!C425)</f>
        <v/>
      </c>
      <c r="AH403" s="257" t="str">
        <f>IF(CMS_Inoperative_OoC!D425="","",CMS_Inoperative_OoC!D425)</f>
        <v/>
      </c>
      <c r="AI403" s="257" t="str">
        <f t="shared" si="141"/>
        <v/>
      </c>
      <c r="AJ403" s="258" t="str">
        <f>IF(COUNTIF(AI$2:AI403,AI403)=1,AI403,"")</f>
        <v/>
      </c>
      <c r="AK403" s="257" t="str">
        <f t="shared" si="133"/>
        <v/>
      </c>
      <c r="AL403" s="257" t="str">
        <f t="shared" si="134"/>
        <v/>
      </c>
      <c r="AM403" s="257" t="str">
        <f t="shared" si="135"/>
        <v/>
      </c>
      <c r="AN403" s="251" t="str">
        <f t="shared" si="142"/>
        <v/>
      </c>
      <c r="AO403" s="162"/>
      <c r="AP403" s="162"/>
      <c r="AQ403" s="162"/>
      <c r="AR403" s="257" t="str">
        <f>+IF(AW403="","",MAX(AR$1:AR402)+1)</f>
        <v/>
      </c>
      <c r="AS403" s="257" t="str">
        <f>IF(Limit_Deviation_Detail!B425="","",Limit_Deviation_Detail!B425)</f>
        <v/>
      </c>
      <c r="AT403" s="257" t="str">
        <f>IF(Limit_Deviation_Detail!C425="","",Limit_Deviation_Detail!C425)</f>
        <v/>
      </c>
      <c r="AU403" s="252" t="str">
        <f>IF(Limit_Deviation_Detail!F425="","",Limit_Deviation_Detail!F425)</f>
        <v/>
      </c>
      <c r="AV403" s="257" t="str">
        <f t="shared" si="143"/>
        <v/>
      </c>
      <c r="AW403" s="258" t="str">
        <f>IF(COUNTIF(AV$2:AV403,AV403)=1,AV403,"")</f>
        <v/>
      </c>
      <c r="AX403" s="257" t="str">
        <f t="shared" si="136"/>
        <v/>
      </c>
      <c r="AY403" s="257" t="str">
        <f t="shared" si="137"/>
        <v/>
      </c>
      <c r="AZ403" s="257" t="str">
        <f t="shared" si="138"/>
        <v/>
      </c>
      <c r="BA403" s="254" t="str">
        <f t="shared" si="144"/>
        <v/>
      </c>
      <c r="BB403" s="162"/>
      <c r="BC403" s="255" t="str">
        <f>+IF(BI403="","",MAX(BC$1:BC402)+1)</f>
        <v/>
      </c>
      <c r="BD403" s="241" t="str">
        <f>IF(CMS_Identification!B425="","",CMS_Identification!B425)</f>
        <v/>
      </c>
      <c r="BE403" s="241" t="str">
        <f>IF(CMS_Identification!C425="","",CMS_Identification!C425)</f>
        <v/>
      </c>
      <c r="BF403" s="241" t="str">
        <f>IF(CMS_Identification!E425="","",CMS_Identification!E425)</f>
        <v/>
      </c>
      <c r="BG403" s="241" t="str">
        <f>IF(Affected_Source!AL425="","",Affected_Source!AL425)</f>
        <v/>
      </c>
      <c r="BH403" s="241" t="str">
        <f t="shared" si="145"/>
        <v/>
      </c>
      <c r="BI403" s="244" t="str">
        <f>IF(COUNTIF(BH$2:BH403,BH403)=1,BH403,"")</f>
        <v/>
      </c>
      <c r="BJ403" s="241" t="str">
        <f t="shared" si="146"/>
        <v xml:space="preserve">  </v>
      </c>
      <c r="BK403" s="241" t="str">
        <f t="shared" si="147"/>
        <v/>
      </c>
      <c r="BL403" s="241" t="str">
        <f t="shared" si="148"/>
        <v/>
      </c>
      <c r="BM403" s="241" t="str">
        <f t="shared" si="149"/>
        <v/>
      </c>
    </row>
    <row r="404" spans="1:65" ht="16.5" x14ac:dyDescent="0.45">
      <c r="A404" s="259" t="str">
        <f>+IF(D404="","",MAX(A$1:A403)+1)</f>
        <v/>
      </c>
      <c r="B404" s="242" t="str">
        <f>IF(Affected_Source!C426="","",Affected_Source!C426)</f>
        <v/>
      </c>
      <c r="C404" s="260" t="str">
        <f t="shared" si="129"/>
        <v/>
      </c>
      <c r="D404" s="260" t="str">
        <f>IF(COUNTIF(B$2:B404,B404)=1,B404,"")</f>
        <v/>
      </c>
      <c r="E404" s="162" t="str">
        <f>IF(Affected_Source!D426="","",Affected_Source!D426)</f>
        <v/>
      </c>
      <c r="F404" s="162"/>
      <c r="G404" s="162"/>
      <c r="H404" s="162"/>
      <c r="I404" s="162"/>
      <c r="J404" s="162"/>
      <c r="K404" s="162"/>
      <c r="L404" s="162"/>
      <c r="M404" s="162"/>
      <c r="N404" s="162"/>
      <c r="O404" s="162"/>
      <c r="P404" s="162"/>
      <c r="Q404" s="162"/>
      <c r="R404" s="269"/>
      <c r="S404" s="162"/>
      <c r="T404" s="259" t="str">
        <f>+IF(Y404="","",MAX(T$1:T403)+1)</f>
        <v/>
      </c>
      <c r="U404" s="241" t="str">
        <f>IF(Affected_Source!B426="","",Affected_Source!B426)</f>
        <v/>
      </c>
      <c r="V404" s="241" t="str">
        <f>IF(Affected_Source!D426="","",Affected_Source!D426)</f>
        <v/>
      </c>
      <c r="W404" s="241" t="str">
        <f>IF(Affected_Source!E426="","",Affected_Source!E426)</f>
        <v/>
      </c>
      <c r="X404" s="241" t="str">
        <f t="shared" si="130"/>
        <v/>
      </c>
      <c r="Y404" s="244" t="str">
        <f>IF(COUNTIF(X$2:X404,X404)=1,X404,"")</f>
        <v/>
      </c>
      <c r="Z404" s="241" t="str">
        <f t="shared" si="139"/>
        <v xml:space="preserve"> </v>
      </c>
      <c r="AA404" s="259" t="str">
        <f t="shared" si="131"/>
        <v/>
      </c>
      <c r="AB404" s="259" t="str">
        <f t="shared" si="132"/>
        <v/>
      </c>
      <c r="AC404" s="241" t="str">
        <f t="shared" si="140"/>
        <v/>
      </c>
      <c r="AD404" s="248"/>
      <c r="AE404" s="261" t="str">
        <f>+IF(AJ404="","",MAX(AE$1:AE403)+1)</f>
        <v/>
      </c>
      <c r="AF404" s="261" t="str">
        <f>IF(CMS_Inoperative_OoC!B426="","",CMS_Inoperative_OoC!B426)</f>
        <v/>
      </c>
      <c r="AG404" s="261" t="str">
        <f>IF(CMS_Inoperative_OoC!C426="","",CMS_Inoperative_OoC!C426)</f>
        <v/>
      </c>
      <c r="AH404" s="261" t="str">
        <f>IF(CMS_Inoperative_OoC!D426="","",CMS_Inoperative_OoC!D426)</f>
        <v/>
      </c>
      <c r="AI404" s="261" t="str">
        <f t="shared" si="141"/>
        <v/>
      </c>
      <c r="AJ404" s="262" t="str">
        <f>IF(COUNTIF(AI$2:AI404,AI404)=1,AI404,"")</f>
        <v/>
      </c>
      <c r="AK404" s="261" t="str">
        <f t="shared" si="133"/>
        <v/>
      </c>
      <c r="AL404" s="261" t="str">
        <f t="shared" si="134"/>
        <v/>
      </c>
      <c r="AM404" s="261" t="str">
        <f t="shared" si="135"/>
        <v/>
      </c>
      <c r="AN404" s="251" t="str">
        <f t="shared" si="142"/>
        <v/>
      </c>
      <c r="AO404" s="162"/>
      <c r="AP404" s="162"/>
      <c r="AQ404" s="162"/>
      <c r="AR404" s="263" t="str">
        <f>+IF(AW404="","",MAX(AR$1:AR403)+1)</f>
        <v/>
      </c>
      <c r="AS404" s="263" t="str">
        <f>IF(Limit_Deviation_Detail!B426="","",Limit_Deviation_Detail!B426)</f>
        <v/>
      </c>
      <c r="AT404" s="263" t="str">
        <f>IF(Limit_Deviation_Detail!C426="","",Limit_Deviation_Detail!C426)</f>
        <v/>
      </c>
      <c r="AU404" s="252" t="str">
        <f>IF(Limit_Deviation_Detail!F426="","",Limit_Deviation_Detail!F426)</f>
        <v/>
      </c>
      <c r="AV404" s="263" t="str">
        <f t="shared" si="143"/>
        <v/>
      </c>
      <c r="AW404" s="264" t="str">
        <f>IF(COUNTIF(AV$2:AV404,AV404)=1,AV404,"")</f>
        <v/>
      </c>
      <c r="AX404" s="263" t="str">
        <f t="shared" si="136"/>
        <v/>
      </c>
      <c r="AY404" s="263" t="str">
        <f t="shared" si="137"/>
        <v/>
      </c>
      <c r="AZ404" s="263" t="str">
        <f t="shared" si="138"/>
        <v/>
      </c>
      <c r="BA404" s="254" t="str">
        <f t="shared" si="144"/>
        <v/>
      </c>
      <c r="BB404" s="162"/>
      <c r="BC404" s="259" t="str">
        <f>+IF(BI404="","",MAX(BC$1:BC403)+1)</f>
        <v/>
      </c>
      <c r="BD404" s="241" t="str">
        <f>IF(CMS_Identification!B426="","",CMS_Identification!B426)</f>
        <v/>
      </c>
      <c r="BE404" s="241" t="str">
        <f>IF(CMS_Identification!C426="","",CMS_Identification!C426)</f>
        <v/>
      </c>
      <c r="BF404" s="241" t="str">
        <f>IF(CMS_Identification!E426="","",CMS_Identification!E426)</f>
        <v/>
      </c>
      <c r="BG404" s="241" t="str">
        <f>IF(Affected_Source!AL426="","",Affected_Source!AL426)</f>
        <v/>
      </c>
      <c r="BH404" s="241" t="str">
        <f t="shared" si="145"/>
        <v/>
      </c>
      <c r="BI404" s="244" t="str">
        <f>IF(COUNTIF(BH$2:BH404,BH404)=1,BH404,"")</f>
        <v/>
      </c>
      <c r="BJ404" s="241" t="str">
        <f t="shared" si="146"/>
        <v xml:space="preserve">  </v>
      </c>
      <c r="BK404" s="241" t="str">
        <f t="shared" si="147"/>
        <v/>
      </c>
      <c r="BL404" s="241" t="str">
        <f t="shared" si="148"/>
        <v/>
      </c>
      <c r="BM404" s="241" t="str">
        <f t="shared" si="149"/>
        <v/>
      </c>
    </row>
    <row r="405" spans="1:65" ht="16.5" x14ac:dyDescent="0.45">
      <c r="A405" s="255" t="str">
        <f>+IF(D405="","",MAX(A$1:A404)+1)</f>
        <v/>
      </c>
      <c r="B405" s="242" t="str">
        <f>IF(Affected_Source!C427="","",Affected_Source!C427)</f>
        <v/>
      </c>
      <c r="C405" s="245" t="str">
        <f t="shared" si="129"/>
        <v/>
      </c>
      <c r="D405" s="245" t="str">
        <f>IF(COUNTIF(B$2:B405,B405)=1,B405,"")</f>
        <v/>
      </c>
      <c r="E405" s="162" t="str">
        <f>IF(Affected_Source!D427="","",Affected_Source!D427)</f>
        <v/>
      </c>
      <c r="F405" s="162"/>
      <c r="G405" s="162"/>
      <c r="H405" s="162"/>
      <c r="I405" s="162"/>
      <c r="J405" s="162"/>
      <c r="K405" s="162"/>
      <c r="L405" s="162"/>
      <c r="M405" s="162"/>
      <c r="N405" s="162"/>
      <c r="O405" s="162"/>
      <c r="P405" s="162"/>
      <c r="Q405" s="162"/>
      <c r="R405" s="269"/>
      <c r="S405" s="162"/>
      <c r="T405" s="255" t="str">
        <f>+IF(Y405="","",MAX(T$1:T404)+1)</f>
        <v/>
      </c>
      <c r="U405" s="241" t="str">
        <f>IF(Affected_Source!B427="","",Affected_Source!B427)</f>
        <v/>
      </c>
      <c r="V405" s="241" t="str">
        <f>IF(Affected_Source!D427="","",Affected_Source!D427)</f>
        <v/>
      </c>
      <c r="W405" s="241" t="str">
        <f>IF(Affected_Source!E427="","",Affected_Source!E427)</f>
        <v/>
      </c>
      <c r="X405" s="241" t="str">
        <f t="shared" si="130"/>
        <v/>
      </c>
      <c r="Y405" s="244" t="str">
        <f>IF(COUNTIF(X$2:X405,X405)=1,X405,"")</f>
        <v/>
      </c>
      <c r="Z405" s="241" t="str">
        <f t="shared" si="139"/>
        <v xml:space="preserve"> </v>
      </c>
      <c r="AA405" s="255" t="str">
        <f t="shared" si="131"/>
        <v/>
      </c>
      <c r="AB405" s="255" t="str">
        <f t="shared" si="132"/>
        <v/>
      </c>
      <c r="AC405" s="241" t="str">
        <f t="shared" si="140"/>
        <v/>
      </c>
      <c r="AD405" s="248"/>
      <c r="AE405" s="257" t="str">
        <f>+IF(AJ405="","",MAX(AE$1:AE404)+1)</f>
        <v/>
      </c>
      <c r="AF405" s="257" t="str">
        <f>IF(CMS_Inoperative_OoC!B427="","",CMS_Inoperative_OoC!B427)</f>
        <v/>
      </c>
      <c r="AG405" s="257" t="str">
        <f>IF(CMS_Inoperative_OoC!C427="","",CMS_Inoperative_OoC!C427)</f>
        <v/>
      </c>
      <c r="AH405" s="257" t="str">
        <f>IF(CMS_Inoperative_OoC!D427="","",CMS_Inoperative_OoC!D427)</f>
        <v/>
      </c>
      <c r="AI405" s="257" t="str">
        <f t="shared" si="141"/>
        <v/>
      </c>
      <c r="AJ405" s="258" t="str">
        <f>IF(COUNTIF(AI$2:AI405,AI405)=1,AI405,"")</f>
        <v/>
      </c>
      <c r="AK405" s="257" t="str">
        <f t="shared" si="133"/>
        <v/>
      </c>
      <c r="AL405" s="257" t="str">
        <f t="shared" si="134"/>
        <v/>
      </c>
      <c r="AM405" s="257" t="str">
        <f t="shared" si="135"/>
        <v/>
      </c>
      <c r="AN405" s="251" t="str">
        <f t="shared" si="142"/>
        <v/>
      </c>
      <c r="AO405" s="162"/>
      <c r="AP405" s="162"/>
      <c r="AQ405" s="162"/>
      <c r="AR405" s="257" t="str">
        <f>+IF(AW405="","",MAX(AR$1:AR404)+1)</f>
        <v/>
      </c>
      <c r="AS405" s="257" t="str">
        <f>IF(Limit_Deviation_Detail!B427="","",Limit_Deviation_Detail!B427)</f>
        <v/>
      </c>
      <c r="AT405" s="257" t="str">
        <f>IF(Limit_Deviation_Detail!C427="","",Limit_Deviation_Detail!C427)</f>
        <v/>
      </c>
      <c r="AU405" s="252" t="str">
        <f>IF(Limit_Deviation_Detail!F427="","",Limit_Deviation_Detail!F427)</f>
        <v/>
      </c>
      <c r="AV405" s="257" t="str">
        <f t="shared" si="143"/>
        <v/>
      </c>
      <c r="AW405" s="258" t="str">
        <f>IF(COUNTIF(AV$2:AV405,AV405)=1,AV405,"")</f>
        <v/>
      </c>
      <c r="AX405" s="257" t="str">
        <f t="shared" si="136"/>
        <v/>
      </c>
      <c r="AY405" s="257" t="str">
        <f t="shared" si="137"/>
        <v/>
      </c>
      <c r="AZ405" s="257" t="str">
        <f t="shared" si="138"/>
        <v/>
      </c>
      <c r="BA405" s="254" t="str">
        <f t="shared" si="144"/>
        <v/>
      </c>
      <c r="BB405" s="162"/>
      <c r="BC405" s="255" t="str">
        <f>+IF(BI405="","",MAX(BC$1:BC404)+1)</f>
        <v/>
      </c>
      <c r="BD405" s="241" t="str">
        <f>IF(CMS_Identification!B427="","",CMS_Identification!B427)</f>
        <v/>
      </c>
      <c r="BE405" s="241" t="str">
        <f>IF(CMS_Identification!C427="","",CMS_Identification!C427)</f>
        <v/>
      </c>
      <c r="BF405" s="241" t="str">
        <f>IF(CMS_Identification!E427="","",CMS_Identification!E427)</f>
        <v/>
      </c>
      <c r="BG405" s="241" t="str">
        <f>IF(Affected_Source!AL427="","",Affected_Source!AL427)</f>
        <v/>
      </c>
      <c r="BH405" s="241" t="str">
        <f t="shared" si="145"/>
        <v/>
      </c>
      <c r="BI405" s="244" t="str">
        <f>IF(COUNTIF(BH$2:BH405,BH405)=1,BH405,"")</f>
        <v/>
      </c>
      <c r="BJ405" s="241" t="str">
        <f t="shared" si="146"/>
        <v xml:space="preserve">  </v>
      </c>
      <c r="BK405" s="241" t="str">
        <f t="shared" si="147"/>
        <v/>
      </c>
      <c r="BL405" s="241" t="str">
        <f t="shared" si="148"/>
        <v/>
      </c>
      <c r="BM405" s="241" t="str">
        <f t="shared" si="149"/>
        <v/>
      </c>
    </row>
    <row r="406" spans="1:65" ht="16.5" x14ac:dyDescent="0.45">
      <c r="A406" s="259" t="str">
        <f>+IF(D406="","",MAX(A$1:A405)+1)</f>
        <v/>
      </c>
      <c r="B406" s="242" t="str">
        <f>IF(Affected_Source!C428="","",Affected_Source!C428)</f>
        <v/>
      </c>
      <c r="C406" s="260" t="str">
        <f t="shared" si="129"/>
        <v/>
      </c>
      <c r="D406" s="260" t="str">
        <f>IF(COUNTIF(B$2:B406,B406)=1,B406,"")</f>
        <v/>
      </c>
      <c r="E406" s="162" t="str">
        <f>IF(Affected_Source!D428="","",Affected_Source!D428)</f>
        <v/>
      </c>
      <c r="F406" s="162"/>
      <c r="G406" s="162"/>
      <c r="H406" s="162"/>
      <c r="I406" s="162"/>
      <c r="J406" s="162"/>
      <c r="K406" s="162"/>
      <c r="L406" s="162"/>
      <c r="M406" s="162"/>
      <c r="N406" s="162"/>
      <c r="O406" s="162"/>
      <c r="P406" s="162"/>
      <c r="Q406" s="162"/>
      <c r="R406" s="269"/>
      <c r="S406" s="162"/>
      <c r="T406" s="259" t="str">
        <f>+IF(Y406="","",MAX(T$1:T405)+1)</f>
        <v/>
      </c>
      <c r="U406" s="241" t="str">
        <f>IF(Affected_Source!B428="","",Affected_Source!B428)</f>
        <v/>
      </c>
      <c r="V406" s="241" t="str">
        <f>IF(Affected_Source!D428="","",Affected_Source!D428)</f>
        <v/>
      </c>
      <c r="W406" s="241" t="str">
        <f>IF(Affected_Source!E428="","",Affected_Source!E428)</f>
        <v/>
      </c>
      <c r="X406" s="241" t="str">
        <f t="shared" si="130"/>
        <v/>
      </c>
      <c r="Y406" s="244" t="str">
        <f>IF(COUNTIF(X$2:X406,X406)=1,X406,"")</f>
        <v/>
      </c>
      <c r="Z406" s="241" t="str">
        <f t="shared" si="139"/>
        <v xml:space="preserve"> </v>
      </c>
      <c r="AA406" s="259" t="str">
        <f t="shared" si="131"/>
        <v/>
      </c>
      <c r="AB406" s="259" t="str">
        <f t="shared" si="132"/>
        <v/>
      </c>
      <c r="AC406" s="241" t="str">
        <f t="shared" si="140"/>
        <v/>
      </c>
      <c r="AD406" s="248"/>
      <c r="AE406" s="261" t="str">
        <f>+IF(AJ406="","",MAX(AE$1:AE405)+1)</f>
        <v/>
      </c>
      <c r="AF406" s="261" t="str">
        <f>IF(CMS_Inoperative_OoC!B428="","",CMS_Inoperative_OoC!B428)</f>
        <v/>
      </c>
      <c r="AG406" s="261" t="str">
        <f>IF(CMS_Inoperative_OoC!C428="","",CMS_Inoperative_OoC!C428)</f>
        <v/>
      </c>
      <c r="AH406" s="261" t="str">
        <f>IF(CMS_Inoperative_OoC!D428="","",CMS_Inoperative_OoC!D428)</f>
        <v/>
      </c>
      <c r="AI406" s="261" t="str">
        <f t="shared" si="141"/>
        <v/>
      </c>
      <c r="AJ406" s="262" t="str">
        <f>IF(COUNTIF(AI$2:AI406,AI406)=1,AI406,"")</f>
        <v/>
      </c>
      <c r="AK406" s="261" t="str">
        <f t="shared" si="133"/>
        <v/>
      </c>
      <c r="AL406" s="261" t="str">
        <f t="shared" si="134"/>
        <v/>
      </c>
      <c r="AM406" s="261" t="str">
        <f t="shared" si="135"/>
        <v/>
      </c>
      <c r="AN406" s="251" t="str">
        <f t="shared" si="142"/>
        <v/>
      </c>
      <c r="AO406" s="162"/>
      <c r="AP406" s="162"/>
      <c r="AQ406" s="162"/>
      <c r="AR406" s="263" t="str">
        <f>+IF(AW406="","",MAX(AR$1:AR405)+1)</f>
        <v/>
      </c>
      <c r="AS406" s="263" t="str">
        <f>IF(Limit_Deviation_Detail!B428="","",Limit_Deviation_Detail!B428)</f>
        <v/>
      </c>
      <c r="AT406" s="263" t="str">
        <f>IF(Limit_Deviation_Detail!C428="","",Limit_Deviation_Detail!C428)</f>
        <v/>
      </c>
      <c r="AU406" s="252" t="str">
        <f>IF(Limit_Deviation_Detail!F428="","",Limit_Deviation_Detail!F428)</f>
        <v/>
      </c>
      <c r="AV406" s="263" t="str">
        <f t="shared" si="143"/>
        <v/>
      </c>
      <c r="AW406" s="264" t="str">
        <f>IF(COUNTIF(AV$2:AV406,AV406)=1,AV406,"")</f>
        <v/>
      </c>
      <c r="AX406" s="263" t="str">
        <f t="shared" si="136"/>
        <v/>
      </c>
      <c r="AY406" s="263" t="str">
        <f t="shared" si="137"/>
        <v/>
      </c>
      <c r="AZ406" s="263" t="str">
        <f t="shared" si="138"/>
        <v/>
      </c>
      <c r="BA406" s="254" t="str">
        <f t="shared" si="144"/>
        <v/>
      </c>
      <c r="BB406" s="162"/>
      <c r="BC406" s="259" t="str">
        <f>+IF(BI406="","",MAX(BC$1:BC405)+1)</f>
        <v/>
      </c>
      <c r="BD406" s="241" t="str">
        <f>IF(CMS_Identification!B428="","",CMS_Identification!B428)</f>
        <v/>
      </c>
      <c r="BE406" s="241" t="str">
        <f>IF(CMS_Identification!C428="","",CMS_Identification!C428)</f>
        <v/>
      </c>
      <c r="BF406" s="241" t="str">
        <f>IF(CMS_Identification!E428="","",CMS_Identification!E428)</f>
        <v/>
      </c>
      <c r="BG406" s="241" t="str">
        <f>IF(Affected_Source!AL428="","",Affected_Source!AL428)</f>
        <v/>
      </c>
      <c r="BH406" s="241" t="str">
        <f t="shared" si="145"/>
        <v/>
      </c>
      <c r="BI406" s="244" t="str">
        <f>IF(COUNTIF(BH$2:BH406,BH406)=1,BH406,"")</f>
        <v/>
      </c>
      <c r="BJ406" s="241" t="str">
        <f t="shared" si="146"/>
        <v xml:space="preserve">  </v>
      </c>
      <c r="BK406" s="241" t="str">
        <f t="shared" si="147"/>
        <v/>
      </c>
      <c r="BL406" s="241" t="str">
        <f t="shared" si="148"/>
        <v/>
      </c>
      <c r="BM406" s="241" t="str">
        <f t="shared" si="149"/>
        <v/>
      </c>
    </row>
    <row r="407" spans="1:65" ht="16.5" x14ac:dyDescent="0.45">
      <c r="A407" s="255" t="str">
        <f>+IF(D407="","",MAX(A$1:A406)+1)</f>
        <v/>
      </c>
      <c r="B407" s="242" t="str">
        <f>IF(Affected_Source!C429="","",Affected_Source!C429)</f>
        <v/>
      </c>
      <c r="C407" s="245" t="str">
        <f t="shared" si="129"/>
        <v/>
      </c>
      <c r="D407" s="245" t="str">
        <f>IF(COUNTIF(B$2:B407,B407)=1,B407,"")</f>
        <v/>
      </c>
      <c r="E407" s="162" t="str">
        <f>IF(Affected_Source!D429="","",Affected_Source!D429)</f>
        <v/>
      </c>
      <c r="F407" s="162"/>
      <c r="G407" s="162"/>
      <c r="H407" s="162"/>
      <c r="I407" s="162"/>
      <c r="J407" s="162"/>
      <c r="K407" s="162"/>
      <c r="L407" s="162"/>
      <c r="M407" s="162"/>
      <c r="N407" s="162"/>
      <c r="O407" s="162"/>
      <c r="P407" s="162"/>
      <c r="Q407" s="162"/>
      <c r="R407" s="269"/>
      <c r="S407" s="162"/>
      <c r="T407" s="255" t="str">
        <f>+IF(Y407="","",MAX(T$1:T406)+1)</f>
        <v/>
      </c>
      <c r="U407" s="241" t="str">
        <f>IF(Affected_Source!B429="","",Affected_Source!B429)</f>
        <v/>
      </c>
      <c r="V407" s="241" t="str">
        <f>IF(Affected_Source!D429="","",Affected_Source!D429)</f>
        <v/>
      </c>
      <c r="W407" s="241" t="str">
        <f>IF(Affected_Source!E429="","",Affected_Source!E429)</f>
        <v/>
      </c>
      <c r="X407" s="241" t="str">
        <f t="shared" si="130"/>
        <v/>
      </c>
      <c r="Y407" s="244" t="str">
        <f>IF(COUNTIF(X$2:X407,X407)=1,X407,"")</f>
        <v/>
      </c>
      <c r="Z407" s="241" t="str">
        <f t="shared" si="139"/>
        <v xml:space="preserve"> </v>
      </c>
      <c r="AA407" s="255" t="str">
        <f t="shared" si="131"/>
        <v/>
      </c>
      <c r="AB407" s="255" t="str">
        <f t="shared" si="132"/>
        <v/>
      </c>
      <c r="AC407" s="241" t="str">
        <f t="shared" si="140"/>
        <v/>
      </c>
      <c r="AD407" s="248"/>
      <c r="AE407" s="257" t="str">
        <f>+IF(AJ407="","",MAX(AE$1:AE406)+1)</f>
        <v/>
      </c>
      <c r="AF407" s="257" t="str">
        <f>IF(CMS_Inoperative_OoC!B429="","",CMS_Inoperative_OoC!B429)</f>
        <v/>
      </c>
      <c r="AG407" s="257" t="str">
        <f>IF(CMS_Inoperative_OoC!C429="","",CMS_Inoperative_OoC!C429)</f>
        <v/>
      </c>
      <c r="AH407" s="257" t="str">
        <f>IF(CMS_Inoperative_OoC!D429="","",CMS_Inoperative_OoC!D429)</f>
        <v/>
      </c>
      <c r="AI407" s="257" t="str">
        <f t="shared" si="141"/>
        <v/>
      </c>
      <c r="AJ407" s="258" t="str">
        <f>IF(COUNTIF(AI$2:AI407,AI407)=1,AI407,"")</f>
        <v/>
      </c>
      <c r="AK407" s="257" t="str">
        <f t="shared" si="133"/>
        <v/>
      </c>
      <c r="AL407" s="257" t="str">
        <f t="shared" si="134"/>
        <v/>
      </c>
      <c r="AM407" s="257" t="str">
        <f t="shared" si="135"/>
        <v/>
      </c>
      <c r="AN407" s="251" t="str">
        <f t="shared" si="142"/>
        <v/>
      </c>
      <c r="AO407" s="162"/>
      <c r="AP407" s="162"/>
      <c r="AQ407" s="162"/>
      <c r="AR407" s="257" t="str">
        <f>+IF(AW407="","",MAX(AR$1:AR406)+1)</f>
        <v/>
      </c>
      <c r="AS407" s="257" t="str">
        <f>IF(Limit_Deviation_Detail!B429="","",Limit_Deviation_Detail!B429)</f>
        <v/>
      </c>
      <c r="AT407" s="257" t="str">
        <f>IF(Limit_Deviation_Detail!C429="","",Limit_Deviation_Detail!C429)</f>
        <v/>
      </c>
      <c r="AU407" s="252" t="str">
        <f>IF(Limit_Deviation_Detail!F429="","",Limit_Deviation_Detail!F429)</f>
        <v/>
      </c>
      <c r="AV407" s="257" t="str">
        <f t="shared" si="143"/>
        <v/>
      </c>
      <c r="AW407" s="258" t="str">
        <f>IF(COUNTIF(AV$2:AV407,AV407)=1,AV407,"")</f>
        <v/>
      </c>
      <c r="AX407" s="257" t="str">
        <f t="shared" si="136"/>
        <v/>
      </c>
      <c r="AY407" s="257" t="str">
        <f t="shared" si="137"/>
        <v/>
      </c>
      <c r="AZ407" s="257" t="str">
        <f t="shared" si="138"/>
        <v/>
      </c>
      <c r="BA407" s="254" t="str">
        <f t="shared" si="144"/>
        <v/>
      </c>
      <c r="BB407" s="162"/>
      <c r="BC407" s="255" t="str">
        <f>+IF(BI407="","",MAX(BC$1:BC406)+1)</f>
        <v/>
      </c>
      <c r="BD407" s="241" t="str">
        <f>IF(CMS_Identification!B429="","",CMS_Identification!B429)</f>
        <v/>
      </c>
      <c r="BE407" s="241" t="str">
        <f>IF(CMS_Identification!C429="","",CMS_Identification!C429)</f>
        <v/>
      </c>
      <c r="BF407" s="241" t="str">
        <f>IF(CMS_Identification!E429="","",CMS_Identification!E429)</f>
        <v/>
      </c>
      <c r="BG407" s="241" t="str">
        <f>IF(Affected_Source!AL429="","",Affected_Source!AL429)</f>
        <v/>
      </c>
      <c r="BH407" s="241" t="str">
        <f t="shared" si="145"/>
        <v/>
      </c>
      <c r="BI407" s="244" t="str">
        <f>IF(COUNTIF(BH$2:BH407,BH407)=1,BH407,"")</f>
        <v/>
      </c>
      <c r="BJ407" s="241" t="str">
        <f t="shared" si="146"/>
        <v xml:space="preserve">  </v>
      </c>
      <c r="BK407" s="241" t="str">
        <f t="shared" si="147"/>
        <v/>
      </c>
      <c r="BL407" s="241" t="str">
        <f t="shared" si="148"/>
        <v/>
      </c>
      <c r="BM407" s="241" t="str">
        <f t="shared" si="149"/>
        <v/>
      </c>
    </row>
    <row r="408" spans="1:65" ht="16.5" x14ac:dyDescent="0.45">
      <c r="A408" s="259" t="str">
        <f>+IF(D408="","",MAX(A$1:A407)+1)</f>
        <v/>
      </c>
      <c r="B408" s="260" t="str">
        <f>IF(CMS_Identification!C430="","",CMS_Identification!C430)</f>
        <v/>
      </c>
      <c r="C408" s="260" t="str">
        <f t="shared" si="129"/>
        <v/>
      </c>
      <c r="D408" s="260" t="str">
        <f>IF(COUNTIF(B$2:B408,B408)=1,B408,"")</f>
        <v/>
      </c>
      <c r="E408" s="162" t="str">
        <f>IF(Affected_Source!D430="","",Affected_Source!D430)</f>
        <v/>
      </c>
      <c r="F408" s="162"/>
      <c r="G408" s="162"/>
      <c r="H408" s="162"/>
      <c r="I408" s="162"/>
      <c r="J408" s="162"/>
      <c r="K408" s="162"/>
      <c r="L408" s="162"/>
      <c r="M408" s="162"/>
      <c r="N408" s="162"/>
      <c r="O408" s="162"/>
      <c r="P408" s="162"/>
      <c r="Q408" s="162"/>
      <c r="R408" s="269"/>
      <c r="S408" s="162"/>
      <c r="T408" s="259" t="str">
        <f>+IF(Y408="","",MAX(T$1:T407)+1)</f>
        <v/>
      </c>
      <c r="U408" s="241" t="str">
        <f>IF(Affected_Source!B430="","",Affected_Source!B430)</f>
        <v/>
      </c>
      <c r="V408" s="241" t="str">
        <f>IF(Affected_Source!D430="","",Affected_Source!D430)</f>
        <v/>
      </c>
      <c r="W408" s="241" t="str">
        <f>IF(Affected_Source!E430="","",Affected_Source!E430)</f>
        <v/>
      </c>
      <c r="X408" s="241" t="str">
        <f t="shared" si="130"/>
        <v/>
      </c>
      <c r="Y408" s="244" t="str">
        <f>IF(COUNTIF(X$2:X408,X408)=1,X408,"")</f>
        <v/>
      </c>
      <c r="Z408" s="241" t="str">
        <f t="shared" si="139"/>
        <v xml:space="preserve"> </v>
      </c>
      <c r="AA408" s="259" t="str">
        <f t="shared" si="131"/>
        <v/>
      </c>
      <c r="AB408" s="259" t="str">
        <f t="shared" si="132"/>
        <v/>
      </c>
      <c r="AC408" s="241" t="str">
        <f t="shared" si="140"/>
        <v/>
      </c>
      <c r="AD408" s="248"/>
      <c r="AE408" s="261" t="str">
        <f>+IF(AJ408="","",MAX(AE$1:AE407)+1)</f>
        <v/>
      </c>
      <c r="AF408" s="261" t="str">
        <f>IF(CMS_Inoperative_OoC!B430="","",CMS_Inoperative_OoC!B430)</f>
        <v/>
      </c>
      <c r="AG408" s="261" t="str">
        <f>IF(CMS_Inoperative_OoC!C430="","",CMS_Inoperative_OoC!C430)</f>
        <v/>
      </c>
      <c r="AH408" s="261" t="str">
        <f>IF(CMS_Inoperative_OoC!D430="","",CMS_Inoperative_OoC!D430)</f>
        <v/>
      </c>
      <c r="AI408" s="261" t="str">
        <f t="shared" si="141"/>
        <v/>
      </c>
      <c r="AJ408" s="262" t="str">
        <f>IF(COUNTIF(AI$2:AI408,AI408)=1,AI408,"")</f>
        <v/>
      </c>
      <c r="AK408" s="261" t="str">
        <f t="shared" si="133"/>
        <v/>
      </c>
      <c r="AL408" s="261" t="str">
        <f t="shared" si="134"/>
        <v/>
      </c>
      <c r="AM408" s="261" t="str">
        <f t="shared" si="135"/>
        <v/>
      </c>
      <c r="AN408" s="251" t="str">
        <f t="shared" si="142"/>
        <v/>
      </c>
      <c r="AO408" s="162"/>
      <c r="AP408" s="162"/>
      <c r="AQ408" s="162"/>
      <c r="AR408" s="263" t="str">
        <f>+IF(AW408="","",MAX(AR$1:AR407)+1)</f>
        <v/>
      </c>
      <c r="AS408" s="263" t="str">
        <f>IF(Limit_Deviation_Detail!B430="","",Limit_Deviation_Detail!B430)</f>
        <v/>
      </c>
      <c r="AT408" s="263" t="str">
        <f>IF(Limit_Deviation_Detail!C430="","",Limit_Deviation_Detail!C430)</f>
        <v/>
      </c>
      <c r="AU408" s="252" t="str">
        <f>IF(Limit_Deviation_Detail!F430="","",Limit_Deviation_Detail!F430)</f>
        <v/>
      </c>
      <c r="AV408" s="263" t="str">
        <f t="shared" si="143"/>
        <v/>
      </c>
      <c r="AW408" s="264" t="str">
        <f>IF(COUNTIF(AV$2:AV408,AV408)=1,AV408,"")</f>
        <v/>
      </c>
      <c r="AX408" s="263" t="str">
        <f t="shared" si="136"/>
        <v/>
      </c>
      <c r="AY408" s="263" t="str">
        <f t="shared" si="137"/>
        <v/>
      </c>
      <c r="AZ408" s="263" t="str">
        <f t="shared" si="138"/>
        <v/>
      </c>
      <c r="BA408" s="254" t="str">
        <f t="shared" si="144"/>
        <v/>
      </c>
      <c r="BB408" s="162"/>
      <c r="BC408" s="259" t="str">
        <f>+IF(BI408="","",MAX(BC$1:BC407)+1)</f>
        <v/>
      </c>
      <c r="BD408" s="241" t="str">
        <f>IF(CMS_Identification!B430="","",CMS_Identification!B430)</f>
        <v/>
      </c>
      <c r="BE408" s="241" t="str">
        <f>IF(CMS_Identification!C430="","",CMS_Identification!C430)</f>
        <v/>
      </c>
      <c r="BF408" s="241" t="str">
        <f>IF(CMS_Identification!E430="","",CMS_Identification!E430)</f>
        <v/>
      </c>
      <c r="BG408" s="241" t="str">
        <f>IF(Affected_Source!AL430="","",Affected_Source!AL430)</f>
        <v/>
      </c>
      <c r="BH408" s="241" t="str">
        <f t="shared" si="145"/>
        <v/>
      </c>
      <c r="BI408" s="244" t="str">
        <f>IF(COUNTIF(BH$2:BH408,BH408)=1,BH408,"")</f>
        <v/>
      </c>
      <c r="BJ408" s="241" t="str">
        <f t="shared" si="146"/>
        <v xml:space="preserve">  </v>
      </c>
      <c r="BK408" s="241" t="str">
        <f t="shared" si="147"/>
        <v/>
      </c>
      <c r="BL408" s="241" t="str">
        <f t="shared" si="148"/>
        <v/>
      </c>
      <c r="BM408" s="241" t="str">
        <f t="shared" si="149"/>
        <v/>
      </c>
    </row>
    <row r="409" spans="1:65" ht="16.5" x14ac:dyDescent="0.45">
      <c r="A409" s="255" t="str">
        <f>+IF(D409="","",MAX(A$1:A408)+1)</f>
        <v/>
      </c>
      <c r="B409" s="245" t="str">
        <f>IF(CMS_Identification!C431="","",CMS_Identification!C431)</f>
        <v/>
      </c>
      <c r="C409" s="245" t="str">
        <f t="shared" si="129"/>
        <v/>
      </c>
      <c r="D409" s="245" t="str">
        <f>IF(COUNTIF(B$2:B409,B409)=1,B409,"")</f>
        <v/>
      </c>
      <c r="E409" s="162" t="str">
        <f>IF(Affected_Source!D431="","",Affected_Source!D431)</f>
        <v/>
      </c>
      <c r="F409" s="162"/>
      <c r="G409" s="162"/>
      <c r="H409" s="162"/>
      <c r="I409" s="162"/>
      <c r="J409" s="162"/>
      <c r="K409" s="162"/>
      <c r="L409" s="162"/>
      <c r="M409" s="162"/>
      <c r="N409" s="162"/>
      <c r="O409" s="162"/>
      <c r="P409" s="162"/>
      <c r="Q409" s="162"/>
      <c r="R409" s="269"/>
      <c r="S409" s="162"/>
      <c r="T409" s="255" t="str">
        <f>+IF(Y409="","",MAX(T$1:T408)+1)</f>
        <v/>
      </c>
      <c r="U409" s="241" t="str">
        <f>IF(Affected_Source!B431="","",Affected_Source!B431)</f>
        <v/>
      </c>
      <c r="V409" s="241" t="str">
        <f>IF(Affected_Source!D431="","",Affected_Source!D431)</f>
        <v/>
      </c>
      <c r="W409" s="241" t="str">
        <f>IF(Affected_Source!E431="","",Affected_Source!E431)</f>
        <v/>
      </c>
      <c r="X409" s="241" t="str">
        <f t="shared" si="130"/>
        <v/>
      </c>
      <c r="Y409" s="244" t="str">
        <f>IF(COUNTIF(X$2:X409,X409)=1,X409,"")</f>
        <v/>
      </c>
      <c r="Z409" s="241" t="str">
        <f t="shared" si="139"/>
        <v xml:space="preserve"> </v>
      </c>
      <c r="AA409" s="255" t="str">
        <f t="shared" si="131"/>
        <v/>
      </c>
      <c r="AB409" s="255" t="str">
        <f t="shared" si="132"/>
        <v/>
      </c>
      <c r="AC409" s="241" t="str">
        <f t="shared" si="140"/>
        <v/>
      </c>
      <c r="AD409" s="248"/>
      <c r="AE409" s="257" t="str">
        <f>+IF(AJ409="","",MAX(AE$1:AE408)+1)</f>
        <v/>
      </c>
      <c r="AF409" s="257" t="str">
        <f>IF(CMS_Inoperative_OoC!B431="","",CMS_Inoperative_OoC!B431)</f>
        <v/>
      </c>
      <c r="AG409" s="257" t="str">
        <f>IF(CMS_Inoperative_OoC!C431="","",CMS_Inoperative_OoC!C431)</f>
        <v/>
      </c>
      <c r="AH409" s="257" t="str">
        <f>IF(CMS_Inoperative_OoC!D431="","",CMS_Inoperative_OoC!D431)</f>
        <v/>
      </c>
      <c r="AI409" s="257" t="str">
        <f t="shared" si="141"/>
        <v/>
      </c>
      <c r="AJ409" s="258" t="str">
        <f>IF(COUNTIF(AI$2:AI409,AI409)=1,AI409,"")</f>
        <v/>
      </c>
      <c r="AK409" s="257" t="str">
        <f t="shared" si="133"/>
        <v/>
      </c>
      <c r="AL409" s="257" t="str">
        <f t="shared" si="134"/>
        <v/>
      </c>
      <c r="AM409" s="257" t="str">
        <f t="shared" si="135"/>
        <v/>
      </c>
      <c r="AN409" s="251" t="str">
        <f t="shared" si="142"/>
        <v/>
      </c>
      <c r="AO409" s="162"/>
      <c r="AP409" s="162"/>
      <c r="AQ409" s="162"/>
      <c r="AR409" s="257" t="str">
        <f>+IF(AW409="","",MAX(AR$1:AR408)+1)</f>
        <v/>
      </c>
      <c r="AS409" s="257" t="str">
        <f>IF(Limit_Deviation_Detail!B431="","",Limit_Deviation_Detail!B431)</f>
        <v/>
      </c>
      <c r="AT409" s="257" t="str">
        <f>IF(Limit_Deviation_Detail!C431="","",Limit_Deviation_Detail!C431)</f>
        <v/>
      </c>
      <c r="AU409" s="252" t="str">
        <f>IF(Limit_Deviation_Detail!F431="","",Limit_Deviation_Detail!F431)</f>
        <v/>
      </c>
      <c r="AV409" s="257" t="str">
        <f t="shared" si="143"/>
        <v/>
      </c>
      <c r="AW409" s="258" t="str">
        <f>IF(COUNTIF(AV$2:AV409,AV409)=1,AV409,"")</f>
        <v/>
      </c>
      <c r="AX409" s="257" t="str">
        <f t="shared" si="136"/>
        <v/>
      </c>
      <c r="AY409" s="257" t="str">
        <f t="shared" si="137"/>
        <v/>
      </c>
      <c r="AZ409" s="257" t="str">
        <f t="shared" si="138"/>
        <v/>
      </c>
      <c r="BA409" s="254" t="str">
        <f t="shared" si="144"/>
        <v/>
      </c>
      <c r="BB409" s="162"/>
      <c r="BC409" s="255" t="str">
        <f>+IF(BI409="","",MAX(BC$1:BC408)+1)</f>
        <v/>
      </c>
      <c r="BD409" s="241" t="str">
        <f>IF(CMS_Identification!B431="","",CMS_Identification!B431)</f>
        <v/>
      </c>
      <c r="BE409" s="241" t="str">
        <f>IF(CMS_Identification!C431="","",CMS_Identification!C431)</f>
        <v/>
      </c>
      <c r="BF409" s="241" t="str">
        <f>IF(CMS_Identification!E431="","",CMS_Identification!E431)</f>
        <v/>
      </c>
      <c r="BG409" s="241" t="str">
        <f>IF(Affected_Source!AL431="","",Affected_Source!AL431)</f>
        <v/>
      </c>
      <c r="BH409" s="241" t="str">
        <f t="shared" si="145"/>
        <v/>
      </c>
      <c r="BI409" s="244" t="str">
        <f>IF(COUNTIF(BH$2:BH409,BH409)=1,BH409,"")</f>
        <v/>
      </c>
      <c r="BJ409" s="241" t="str">
        <f t="shared" si="146"/>
        <v xml:space="preserve">  </v>
      </c>
      <c r="BK409" s="241" t="str">
        <f t="shared" si="147"/>
        <v/>
      </c>
      <c r="BL409" s="241" t="str">
        <f t="shared" si="148"/>
        <v/>
      </c>
      <c r="BM409" s="241" t="str">
        <f t="shared" si="149"/>
        <v/>
      </c>
    </row>
    <row r="410" spans="1:65" ht="16.5" x14ac:dyDescent="0.45">
      <c r="A410" s="259" t="str">
        <f>+IF(D410="","",MAX(A$1:A409)+1)</f>
        <v/>
      </c>
      <c r="B410" s="260" t="str">
        <f>IF(CMS_Identification!C432="","",CMS_Identification!C432)</f>
        <v/>
      </c>
      <c r="C410" s="260" t="str">
        <f t="shared" si="129"/>
        <v/>
      </c>
      <c r="D410" s="260" t="str">
        <f>IF(COUNTIF(B$2:B410,B410)=1,B410,"")</f>
        <v/>
      </c>
      <c r="E410" s="162" t="str">
        <f>IF(Affected_Source!D432="","",Affected_Source!D432)</f>
        <v/>
      </c>
      <c r="F410" s="162"/>
      <c r="G410" s="162"/>
      <c r="H410" s="162"/>
      <c r="I410" s="162"/>
      <c r="J410" s="162"/>
      <c r="K410" s="162"/>
      <c r="L410" s="162"/>
      <c r="M410" s="162"/>
      <c r="N410" s="162"/>
      <c r="O410" s="162"/>
      <c r="P410" s="162"/>
      <c r="Q410" s="162"/>
      <c r="R410" s="269"/>
      <c r="S410" s="162"/>
      <c r="T410" s="259" t="str">
        <f>+IF(Y410="","",MAX(T$1:T409)+1)</f>
        <v/>
      </c>
      <c r="U410" s="241" t="str">
        <f>IF(Affected_Source!B432="","",Affected_Source!B432)</f>
        <v/>
      </c>
      <c r="V410" s="241" t="str">
        <f>IF(Affected_Source!D432="","",Affected_Source!D432)</f>
        <v/>
      </c>
      <c r="W410" s="241" t="str">
        <f>IF(Affected_Source!E432="","",Affected_Source!E432)</f>
        <v/>
      </c>
      <c r="X410" s="241" t="str">
        <f t="shared" si="130"/>
        <v/>
      </c>
      <c r="Y410" s="244" t="str">
        <f>IF(COUNTIF(X$2:X410,X410)=1,X410,"")</f>
        <v/>
      </c>
      <c r="Z410" s="241" t="str">
        <f t="shared" si="139"/>
        <v xml:space="preserve"> </v>
      </c>
      <c r="AA410" s="259" t="str">
        <f t="shared" si="131"/>
        <v/>
      </c>
      <c r="AB410" s="259" t="str">
        <f t="shared" si="132"/>
        <v/>
      </c>
      <c r="AC410" s="241" t="str">
        <f t="shared" si="140"/>
        <v/>
      </c>
      <c r="AD410" s="248"/>
      <c r="AE410" s="261" t="str">
        <f>+IF(AJ410="","",MAX(AE$1:AE409)+1)</f>
        <v/>
      </c>
      <c r="AF410" s="261" t="str">
        <f>IF(CMS_Inoperative_OoC!B432="","",CMS_Inoperative_OoC!B432)</f>
        <v/>
      </c>
      <c r="AG410" s="261" t="str">
        <f>IF(CMS_Inoperative_OoC!C432="","",CMS_Inoperative_OoC!C432)</f>
        <v/>
      </c>
      <c r="AH410" s="261" t="str">
        <f>IF(CMS_Inoperative_OoC!D432="","",CMS_Inoperative_OoC!D432)</f>
        <v/>
      </c>
      <c r="AI410" s="261" t="str">
        <f t="shared" si="141"/>
        <v/>
      </c>
      <c r="AJ410" s="262" t="str">
        <f>IF(COUNTIF(AI$2:AI410,AI410)=1,AI410,"")</f>
        <v/>
      </c>
      <c r="AK410" s="261" t="str">
        <f t="shared" si="133"/>
        <v/>
      </c>
      <c r="AL410" s="261" t="str">
        <f t="shared" si="134"/>
        <v/>
      </c>
      <c r="AM410" s="261" t="str">
        <f t="shared" si="135"/>
        <v/>
      </c>
      <c r="AN410" s="251" t="str">
        <f t="shared" si="142"/>
        <v/>
      </c>
      <c r="AO410" s="162"/>
      <c r="AP410" s="162"/>
      <c r="AQ410" s="162"/>
      <c r="AR410" s="263" t="str">
        <f>+IF(AW410="","",MAX(AR$1:AR409)+1)</f>
        <v/>
      </c>
      <c r="AS410" s="263" t="str">
        <f>IF(Limit_Deviation_Detail!B432="","",Limit_Deviation_Detail!B432)</f>
        <v/>
      </c>
      <c r="AT410" s="263" t="str">
        <f>IF(Limit_Deviation_Detail!C432="","",Limit_Deviation_Detail!C432)</f>
        <v/>
      </c>
      <c r="AU410" s="252" t="str">
        <f>IF(Limit_Deviation_Detail!F432="","",Limit_Deviation_Detail!F432)</f>
        <v/>
      </c>
      <c r="AV410" s="263" t="str">
        <f t="shared" si="143"/>
        <v/>
      </c>
      <c r="AW410" s="264" t="str">
        <f>IF(COUNTIF(AV$2:AV410,AV410)=1,AV410,"")</f>
        <v/>
      </c>
      <c r="AX410" s="263" t="str">
        <f t="shared" si="136"/>
        <v/>
      </c>
      <c r="AY410" s="263" t="str">
        <f t="shared" si="137"/>
        <v/>
      </c>
      <c r="AZ410" s="263" t="str">
        <f t="shared" si="138"/>
        <v/>
      </c>
      <c r="BA410" s="254" t="str">
        <f t="shared" si="144"/>
        <v/>
      </c>
      <c r="BB410" s="162"/>
      <c r="BC410" s="259" t="str">
        <f>+IF(BI410="","",MAX(BC$1:BC409)+1)</f>
        <v/>
      </c>
      <c r="BD410" s="241" t="str">
        <f>IF(CMS_Identification!B432="","",CMS_Identification!B432)</f>
        <v/>
      </c>
      <c r="BE410" s="241" t="str">
        <f>IF(CMS_Identification!C432="","",CMS_Identification!C432)</f>
        <v/>
      </c>
      <c r="BF410" s="241" t="str">
        <f>IF(CMS_Identification!E432="","",CMS_Identification!E432)</f>
        <v/>
      </c>
      <c r="BG410" s="241" t="str">
        <f>IF(Affected_Source!AL432="","",Affected_Source!AL432)</f>
        <v/>
      </c>
      <c r="BH410" s="241" t="str">
        <f t="shared" si="145"/>
        <v/>
      </c>
      <c r="BI410" s="244" t="str">
        <f>IF(COUNTIF(BH$2:BH410,BH410)=1,BH410,"")</f>
        <v/>
      </c>
      <c r="BJ410" s="241" t="str">
        <f t="shared" si="146"/>
        <v xml:space="preserve">  </v>
      </c>
      <c r="BK410" s="241" t="str">
        <f t="shared" si="147"/>
        <v/>
      </c>
      <c r="BL410" s="241" t="str">
        <f t="shared" si="148"/>
        <v/>
      </c>
      <c r="BM410" s="241" t="str">
        <f t="shared" si="149"/>
        <v/>
      </c>
    </row>
    <row r="411" spans="1:65" ht="16.5" x14ac:dyDescent="0.45">
      <c r="A411" s="255" t="str">
        <f>+IF(D411="","",MAX(A$1:A410)+1)</f>
        <v/>
      </c>
      <c r="B411" s="245" t="str">
        <f>IF(CMS_Identification!C433="","",CMS_Identification!C433)</f>
        <v/>
      </c>
      <c r="C411" s="245" t="str">
        <f t="shared" si="129"/>
        <v/>
      </c>
      <c r="D411" s="245" t="str">
        <f>IF(COUNTIF(B$2:B411,B411)=1,B411,"")</f>
        <v/>
      </c>
      <c r="E411" s="162" t="str">
        <f>IF(Affected_Source!D433="","",Affected_Source!D433)</f>
        <v/>
      </c>
      <c r="F411" s="162"/>
      <c r="G411" s="162"/>
      <c r="H411" s="162"/>
      <c r="I411" s="162"/>
      <c r="J411" s="162"/>
      <c r="K411" s="162"/>
      <c r="L411" s="162"/>
      <c r="M411" s="162"/>
      <c r="N411" s="162"/>
      <c r="O411" s="162"/>
      <c r="P411" s="162"/>
      <c r="Q411" s="162"/>
      <c r="R411" s="269"/>
      <c r="S411" s="162"/>
      <c r="T411" s="255" t="str">
        <f>+IF(Y411="","",MAX(T$1:T410)+1)</f>
        <v/>
      </c>
      <c r="U411" s="241" t="str">
        <f>IF(Affected_Source!B433="","",Affected_Source!B433)</f>
        <v/>
      </c>
      <c r="V411" s="241" t="str">
        <f>IF(Affected_Source!D433="","",Affected_Source!D433)</f>
        <v/>
      </c>
      <c r="W411" s="241" t="str">
        <f>IF(Affected_Source!E433="","",Affected_Source!E433)</f>
        <v/>
      </c>
      <c r="X411" s="241" t="str">
        <f t="shared" si="130"/>
        <v/>
      </c>
      <c r="Y411" s="244" t="str">
        <f>IF(COUNTIF(X$2:X411,X411)=1,X411,"")</f>
        <v/>
      </c>
      <c r="Z411" s="241" t="str">
        <f t="shared" si="139"/>
        <v xml:space="preserve"> </v>
      </c>
      <c r="AA411" s="255" t="str">
        <f t="shared" si="131"/>
        <v/>
      </c>
      <c r="AB411" s="255" t="str">
        <f t="shared" si="132"/>
        <v/>
      </c>
      <c r="AC411" s="241" t="str">
        <f t="shared" si="140"/>
        <v/>
      </c>
      <c r="AD411" s="248"/>
      <c r="AE411" s="257" t="str">
        <f>+IF(AJ411="","",MAX(AE$1:AE410)+1)</f>
        <v/>
      </c>
      <c r="AF411" s="257" t="str">
        <f>IF(CMS_Inoperative_OoC!B433="","",CMS_Inoperative_OoC!B433)</f>
        <v/>
      </c>
      <c r="AG411" s="257" t="str">
        <f>IF(CMS_Inoperative_OoC!C433="","",CMS_Inoperative_OoC!C433)</f>
        <v/>
      </c>
      <c r="AH411" s="257" t="str">
        <f>IF(CMS_Inoperative_OoC!D433="","",CMS_Inoperative_OoC!D433)</f>
        <v/>
      </c>
      <c r="AI411" s="257" t="str">
        <f t="shared" si="141"/>
        <v/>
      </c>
      <c r="AJ411" s="258" t="str">
        <f>IF(COUNTIF(AI$2:AI411,AI411)=1,AI411,"")</f>
        <v/>
      </c>
      <c r="AK411" s="257" t="str">
        <f t="shared" si="133"/>
        <v/>
      </c>
      <c r="AL411" s="257" t="str">
        <f t="shared" si="134"/>
        <v/>
      </c>
      <c r="AM411" s="257" t="str">
        <f t="shared" si="135"/>
        <v/>
      </c>
      <c r="AN411" s="251" t="str">
        <f t="shared" si="142"/>
        <v/>
      </c>
      <c r="AO411" s="162"/>
      <c r="AP411" s="162"/>
      <c r="AQ411" s="162"/>
      <c r="AR411" s="257" t="str">
        <f>+IF(AW411="","",MAX(AR$1:AR410)+1)</f>
        <v/>
      </c>
      <c r="AS411" s="257" t="str">
        <f>IF(Limit_Deviation_Detail!B433="","",Limit_Deviation_Detail!B433)</f>
        <v/>
      </c>
      <c r="AT411" s="257" t="str">
        <f>IF(Limit_Deviation_Detail!C433="","",Limit_Deviation_Detail!C433)</f>
        <v/>
      </c>
      <c r="AU411" s="252" t="str">
        <f>IF(Limit_Deviation_Detail!F433="","",Limit_Deviation_Detail!F433)</f>
        <v/>
      </c>
      <c r="AV411" s="257" t="str">
        <f t="shared" si="143"/>
        <v/>
      </c>
      <c r="AW411" s="258" t="str">
        <f>IF(COUNTIF(AV$2:AV411,AV411)=1,AV411,"")</f>
        <v/>
      </c>
      <c r="AX411" s="257" t="str">
        <f t="shared" si="136"/>
        <v/>
      </c>
      <c r="AY411" s="257" t="str">
        <f t="shared" si="137"/>
        <v/>
      </c>
      <c r="AZ411" s="257" t="str">
        <f t="shared" si="138"/>
        <v/>
      </c>
      <c r="BA411" s="254" t="str">
        <f t="shared" si="144"/>
        <v/>
      </c>
      <c r="BB411" s="162"/>
      <c r="BC411" s="255" t="str">
        <f>+IF(BI411="","",MAX(BC$1:BC410)+1)</f>
        <v/>
      </c>
      <c r="BD411" s="241" t="str">
        <f>IF(CMS_Identification!B433="","",CMS_Identification!B433)</f>
        <v/>
      </c>
      <c r="BE411" s="241" t="str">
        <f>IF(CMS_Identification!C433="","",CMS_Identification!C433)</f>
        <v/>
      </c>
      <c r="BF411" s="241" t="str">
        <f>IF(CMS_Identification!E433="","",CMS_Identification!E433)</f>
        <v/>
      </c>
      <c r="BG411" s="241" t="str">
        <f>IF(Affected_Source!AL433="","",Affected_Source!AL433)</f>
        <v/>
      </c>
      <c r="BH411" s="241" t="str">
        <f t="shared" si="145"/>
        <v/>
      </c>
      <c r="BI411" s="244" t="str">
        <f>IF(COUNTIF(BH$2:BH411,BH411)=1,BH411,"")</f>
        <v/>
      </c>
      <c r="BJ411" s="241" t="str">
        <f t="shared" si="146"/>
        <v xml:space="preserve">  </v>
      </c>
      <c r="BK411" s="241" t="str">
        <f t="shared" si="147"/>
        <v/>
      </c>
      <c r="BL411" s="241" t="str">
        <f t="shared" si="148"/>
        <v/>
      </c>
      <c r="BM411" s="241" t="str">
        <f t="shared" si="149"/>
        <v/>
      </c>
    </row>
    <row r="412" spans="1:65" ht="16.5" x14ac:dyDescent="0.45">
      <c r="A412" s="259" t="str">
        <f>+IF(D412="","",MAX(A$1:A411)+1)</f>
        <v/>
      </c>
      <c r="B412" s="260" t="str">
        <f>IF(CMS_Identification!C434="","",CMS_Identification!C434)</f>
        <v/>
      </c>
      <c r="C412" s="260" t="str">
        <f t="shared" si="129"/>
        <v/>
      </c>
      <c r="D412" s="260" t="str">
        <f>IF(COUNTIF(B$2:B412,B412)=1,B412,"")</f>
        <v/>
      </c>
      <c r="E412" s="162" t="str">
        <f>IF(Affected_Source!D434="","",Affected_Source!D434)</f>
        <v/>
      </c>
      <c r="F412" s="162"/>
      <c r="G412" s="162"/>
      <c r="H412" s="162"/>
      <c r="I412" s="162"/>
      <c r="J412" s="162"/>
      <c r="K412" s="162"/>
      <c r="L412" s="162"/>
      <c r="M412" s="162"/>
      <c r="N412" s="162"/>
      <c r="O412" s="162"/>
      <c r="P412" s="162"/>
      <c r="Q412" s="162"/>
      <c r="R412" s="269"/>
      <c r="S412" s="162"/>
      <c r="T412" s="259" t="str">
        <f>+IF(Y412="","",MAX(T$1:T411)+1)</f>
        <v/>
      </c>
      <c r="U412" s="241" t="str">
        <f>IF(Affected_Source!B434="","",Affected_Source!B434)</f>
        <v/>
      </c>
      <c r="V412" s="241" t="str">
        <f>IF(Affected_Source!D434="","",Affected_Source!D434)</f>
        <v/>
      </c>
      <c r="W412" s="241" t="str">
        <f>IF(Affected_Source!E434="","",Affected_Source!E434)</f>
        <v/>
      </c>
      <c r="X412" s="241" t="str">
        <f t="shared" si="130"/>
        <v/>
      </c>
      <c r="Y412" s="244" t="str">
        <f>IF(COUNTIF(X$2:X412,X412)=1,X412,"")</f>
        <v/>
      </c>
      <c r="Z412" s="241" t="str">
        <f t="shared" si="139"/>
        <v xml:space="preserve"> </v>
      </c>
      <c r="AA412" s="259" t="str">
        <f t="shared" si="131"/>
        <v/>
      </c>
      <c r="AB412" s="259" t="str">
        <f t="shared" si="132"/>
        <v/>
      </c>
      <c r="AC412" s="241" t="str">
        <f t="shared" si="140"/>
        <v/>
      </c>
      <c r="AD412" s="248"/>
      <c r="AE412" s="261" t="str">
        <f>+IF(AJ412="","",MAX(AE$1:AE411)+1)</f>
        <v/>
      </c>
      <c r="AF412" s="261" t="str">
        <f>IF(CMS_Inoperative_OoC!B434="","",CMS_Inoperative_OoC!B434)</f>
        <v/>
      </c>
      <c r="AG412" s="261" t="str">
        <f>IF(CMS_Inoperative_OoC!C434="","",CMS_Inoperative_OoC!C434)</f>
        <v/>
      </c>
      <c r="AH412" s="261" t="str">
        <f>IF(CMS_Inoperative_OoC!D434="","",CMS_Inoperative_OoC!D434)</f>
        <v/>
      </c>
      <c r="AI412" s="261" t="str">
        <f t="shared" si="141"/>
        <v/>
      </c>
      <c r="AJ412" s="262" t="str">
        <f>IF(COUNTIF(AI$2:AI412,AI412)=1,AI412,"")</f>
        <v/>
      </c>
      <c r="AK412" s="261" t="str">
        <f t="shared" si="133"/>
        <v/>
      </c>
      <c r="AL412" s="261" t="str">
        <f t="shared" si="134"/>
        <v/>
      </c>
      <c r="AM412" s="261" t="str">
        <f t="shared" si="135"/>
        <v/>
      </c>
      <c r="AN412" s="251" t="str">
        <f t="shared" si="142"/>
        <v/>
      </c>
      <c r="AO412" s="162"/>
      <c r="AP412" s="162"/>
      <c r="AQ412" s="162"/>
      <c r="AR412" s="263" t="str">
        <f>+IF(AW412="","",MAX(AR$1:AR411)+1)</f>
        <v/>
      </c>
      <c r="AS412" s="263" t="str">
        <f>IF(Limit_Deviation_Detail!B434="","",Limit_Deviation_Detail!B434)</f>
        <v/>
      </c>
      <c r="AT412" s="263" t="str">
        <f>IF(Limit_Deviation_Detail!C434="","",Limit_Deviation_Detail!C434)</f>
        <v/>
      </c>
      <c r="AU412" s="252" t="str">
        <f>IF(Limit_Deviation_Detail!F434="","",Limit_Deviation_Detail!F434)</f>
        <v/>
      </c>
      <c r="AV412" s="263" t="str">
        <f t="shared" si="143"/>
        <v/>
      </c>
      <c r="AW412" s="264" t="str">
        <f>IF(COUNTIF(AV$2:AV412,AV412)=1,AV412,"")</f>
        <v/>
      </c>
      <c r="AX412" s="263" t="str">
        <f t="shared" si="136"/>
        <v/>
      </c>
      <c r="AY412" s="263" t="str">
        <f t="shared" si="137"/>
        <v/>
      </c>
      <c r="AZ412" s="263" t="str">
        <f t="shared" si="138"/>
        <v/>
      </c>
      <c r="BA412" s="254" t="str">
        <f t="shared" si="144"/>
        <v/>
      </c>
      <c r="BB412" s="162"/>
      <c r="BC412" s="259" t="str">
        <f>+IF(BI412="","",MAX(BC$1:BC411)+1)</f>
        <v/>
      </c>
      <c r="BD412" s="241" t="str">
        <f>IF(CMS_Identification!B434="","",CMS_Identification!B434)</f>
        <v/>
      </c>
      <c r="BE412" s="241" t="str">
        <f>IF(CMS_Identification!C434="","",CMS_Identification!C434)</f>
        <v/>
      </c>
      <c r="BF412" s="241" t="str">
        <f>IF(CMS_Identification!E434="","",CMS_Identification!E434)</f>
        <v/>
      </c>
      <c r="BG412" s="241" t="str">
        <f>IF(Affected_Source!AL434="","",Affected_Source!AL434)</f>
        <v/>
      </c>
      <c r="BH412" s="241" t="str">
        <f t="shared" si="145"/>
        <v/>
      </c>
      <c r="BI412" s="244" t="str">
        <f>IF(COUNTIF(BH$2:BH412,BH412)=1,BH412,"")</f>
        <v/>
      </c>
      <c r="BJ412" s="241" t="str">
        <f t="shared" si="146"/>
        <v xml:space="preserve">  </v>
      </c>
      <c r="BK412" s="241" t="str">
        <f t="shared" si="147"/>
        <v/>
      </c>
      <c r="BL412" s="241" t="str">
        <f t="shared" si="148"/>
        <v/>
      </c>
      <c r="BM412" s="241" t="str">
        <f t="shared" si="149"/>
        <v/>
      </c>
    </row>
    <row r="413" spans="1:65" ht="16.5" x14ac:dyDescent="0.45">
      <c r="A413" s="255" t="str">
        <f>+IF(D413="","",MAX(A$1:A412)+1)</f>
        <v/>
      </c>
      <c r="B413" s="245" t="str">
        <f>IF(CMS_Identification!C435="","",CMS_Identification!C435)</f>
        <v/>
      </c>
      <c r="C413" s="245" t="str">
        <f t="shared" si="129"/>
        <v/>
      </c>
      <c r="D413" s="245" t="str">
        <f>IF(COUNTIF(B$2:B413,B413)=1,B413,"")</f>
        <v/>
      </c>
      <c r="E413" s="162" t="str">
        <f>IF(Affected_Source!D435="","",Affected_Source!D435)</f>
        <v/>
      </c>
      <c r="F413" s="162"/>
      <c r="G413" s="162"/>
      <c r="H413" s="162"/>
      <c r="I413" s="162"/>
      <c r="J413" s="162"/>
      <c r="K413" s="162"/>
      <c r="L413" s="162"/>
      <c r="M413" s="162"/>
      <c r="N413" s="162"/>
      <c r="O413" s="162"/>
      <c r="P413" s="162"/>
      <c r="Q413" s="162"/>
      <c r="R413" s="269"/>
      <c r="S413" s="162"/>
      <c r="T413" s="255" t="str">
        <f>+IF(Y413="","",MAX(T$1:T412)+1)</f>
        <v/>
      </c>
      <c r="U413" s="241" t="str">
        <f>IF(Affected_Source!B435="","",Affected_Source!B435)</f>
        <v/>
      </c>
      <c r="V413" s="241" t="str">
        <f>IF(Affected_Source!D435="","",Affected_Source!D435)</f>
        <v/>
      </c>
      <c r="W413" s="241" t="str">
        <f>IF(Affected_Source!E435="","",Affected_Source!E435)</f>
        <v/>
      </c>
      <c r="X413" s="241" t="str">
        <f t="shared" si="130"/>
        <v/>
      </c>
      <c r="Y413" s="244" t="str">
        <f>IF(COUNTIF(X$2:X413,X413)=1,X413,"")</f>
        <v/>
      </c>
      <c r="Z413" s="241" t="str">
        <f t="shared" si="139"/>
        <v xml:space="preserve"> </v>
      </c>
      <c r="AA413" s="255" t="str">
        <f t="shared" si="131"/>
        <v/>
      </c>
      <c r="AB413" s="255" t="str">
        <f t="shared" si="132"/>
        <v/>
      </c>
      <c r="AC413" s="241" t="str">
        <f t="shared" si="140"/>
        <v/>
      </c>
      <c r="AD413" s="248"/>
      <c r="AE413" s="257" t="str">
        <f>+IF(AJ413="","",MAX(AE$1:AE412)+1)</f>
        <v/>
      </c>
      <c r="AF413" s="257" t="str">
        <f>IF(CMS_Inoperative_OoC!B435="","",CMS_Inoperative_OoC!B435)</f>
        <v/>
      </c>
      <c r="AG413" s="257" t="str">
        <f>IF(CMS_Inoperative_OoC!C435="","",CMS_Inoperative_OoC!C435)</f>
        <v/>
      </c>
      <c r="AH413" s="257" t="str">
        <f>IF(CMS_Inoperative_OoC!D435="","",CMS_Inoperative_OoC!D435)</f>
        <v/>
      </c>
      <c r="AI413" s="257" t="str">
        <f t="shared" si="141"/>
        <v/>
      </c>
      <c r="AJ413" s="258" t="str">
        <f>IF(COUNTIF(AI$2:AI413,AI413)=1,AI413,"")</f>
        <v/>
      </c>
      <c r="AK413" s="257" t="str">
        <f t="shared" si="133"/>
        <v/>
      </c>
      <c r="AL413" s="257" t="str">
        <f t="shared" si="134"/>
        <v/>
      </c>
      <c r="AM413" s="257" t="str">
        <f t="shared" si="135"/>
        <v/>
      </c>
      <c r="AN413" s="251" t="str">
        <f t="shared" si="142"/>
        <v/>
      </c>
      <c r="AO413" s="162"/>
      <c r="AP413" s="162"/>
      <c r="AQ413" s="162"/>
      <c r="AR413" s="257" t="str">
        <f>+IF(AW413="","",MAX(AR$1:AR412)+1)</f>
        <v/>
      </c>
      <c r="AS413" s="257" t="str">
        <f>IF(Limit_Deviation_Detail!B435="","",Limit_Deviation_Detail!B435)</f>
        <v/>
      </c>
      <c r="AT413" s="257" t="str">
        <f>IF(Limit_Deviation_Detail!C435="","",Limit_Deviation_Detail!C435)</f>
        <v/>
      </c>
      <c r="AU413" s="252" t="str">
        <f>IF(Limit_Deviation_Detail!F435="","",Limit_Deviation_Detail!F435)</f>
        <v/>
      </c>
      <c r="AV413" s="257" t="str">
        <f t="shared" si="143"/>
        <v/>
      </c>
      <c r="AW413" s="258" t="str">
        <f>IF(COUNTIF(AV$2:AV413,AV413)=1,AV413,"")</f>
        <v/>
      </c>
      <c r="AX413" s="257" t="str">
        <f t="shared" si="136"/>
        <v/>
      </c>
      <c r="AY413" s="257" t="str">
        <f t="shared" si="137"/>
        <v/>
      </c>
      <c r="AZ413" s="257" t="str">
        <f t="shared" si="138"/>
        <v/>
      </c>
      <c r="BA413" s="254" t="str">
        <f t="shared" si="144"/>
        <v/>
      </c>
      <c r="BB413" s="162"/>
      <c r="BC413" s="255" t="str">
        <f>+IF(BI413="","",MAX(BC$1:BC412)+1)</f>
        <v/>
      </c>
      <c r="BD413" s="241" t="str">
        <f>IF(CMS_Identification!B435="","",CMS_Identification!B435)</f>
        <v/>
      </c>
      <c r="BE413" s="241" t="str">
        <f>IF(CMS_Identification!C435="","",CMS_Identification!C435)</f>
        <v/>
      </c>
      <c r="BF413" s="241" t="str">
        <f>IF(CMS_Identification!E435="","",CMS_Identification!E435)</f>
        <v/>
      </c>
      <c r="BG413" s="241" t="str">
        <f>IF(Affected_Source!AL435="","",Affected_Source!AL435)</f>
        <v/>
      </c>
      <c r="BH413" s="241" t="str">
        <f t="shared" si="145"/>
        <v/>
      </c>
      <c r="BI413" s="244" t="str">
        <f>IF(COUNTIF(BH$2:BH413,BH413)=1,BH413,"")</f>
        <v/>
      </c>
      <c r="BJ413" s="241" t="str">
        <f t="shared" si="146"/>
        <v xml:space="preserve">  </v>
      </c>
      <c r="BK413" s="241" t="str">
        <f t="shared" si="147"/>
        <v/>
      </c>
      <c r="BL413" s="241" t="str">
        <f t="shared" si="148"/>
        <v/>
      </c>
      <c r="BM413" s="241" t="str">
        <f t="shared" si="149"/>
        <v/>
      </c>
    </row>
    <row r="414" spans="1:65" ht="16.5" x14ac:dyDescent="0.45">
      <c r="A414" s="259" t="str">
        <f>+IF(D414="","",MAX(A$1:A413)+1)</f>
        <v/>
      </c>
      <c r="B414" s="260" t="str">
        <f>IF(CMS_Identification!C436="","",CMS_Identification!C436)</f>
        <v/>
      </c>
      <c r="C414" s="260" t="str">
        <f t="shared" si="129"/>
        <v/>
      </c>
      <c r="D414" s="260" t="str">
        <f>IF(COUNTIF(B$2:B414,B414)=1,B414,"")</f>
        <v/>
      </c>
      <c r="E414" s="162" t="str">
        <f>IF(Affected_Source!D436="","",Affected_Source!D436)</f>
        <v/>
      </c>
      <c r="F414" s="162"/>
      <c r="G414" s="162"/>
      <c r="H414" s="162"/>
      <c r="I414" s="162"/>
      <c r="J414" s="162"/>
      <c r="K414" s="162"/>
      <c r="L414" s="162"/>
      <c r="M414" s="162"/>
      <c r="N414" s="162"/>
      <c r="O414" s="162"/>
      <c r="P414" s="162"/>
      <c r="Q414" s="162"/>
      <c r="R414" s="269"/>
      <c r="S414" s="162"/>
      <c r="T414" s="259" t="str">
        <f>+IF(Y414="","",MAX(T$1:T413)+1)</f>
        <v/>
      </c>
      <c r="U414" s="241" t="str">
        <f>IF(Affected_Source!B436="","",Affected_Source!B436)</f>
        <v/>
      </c>
      <c r="V414" s="241" t="str">
        <f>IF(Affected_Source!D436="","",Affected_Source!D436)</f>
        <v/>
      </c>
      <c r="W414" s="241" t="str">
        <f>IF(Affected_Source!E436="","",Affected_Source!E436)</f>
        <v/>
      </c>
      <c r="X414" s="241" t="str">
        <f t="shared" si="130"/>
        <v/>
      </c>
      <c r="Y414" s="244" t="str">
        <f>IF(COUNTIF(X$2:X414,X414)=1,X414,"")</f>
        <v/>
      </c>
      <c r="Z414" s="241" t="str">
        <f t="shared" si="139"/>
        <v xml:space="preserve"> </v>
      </c>
      <c r="AA414" s="259" t="str">
        <f t="shared" si="131"/>
        <v/>
      </c>
      <c r="AB414" s="259" t="str">
        <f t="shared" si="132"/>
        <v/>
      </c>
      <c r="AC414" s="241" t="str">
        <f t="shared" si="140"/>
        <v/>
      </c>
      <c r="AD414" s="248"/>
      <c r="AE414" s="261" t="str">
        <f>+IF(AJ414="","",MAX(AE$1:AE413)+1)</f>
        <v/>
      </c>
      <c r="AF414" s="261" t="str">
        <f>IF(CMS_Inoperative_OoC!B436="","",CMS_Inoperative_OoC!B436)</f>
        <v/>
      </c>
      <c r="AG414" s="261" t="str">
        <f>IF(CMS_Inoperative_OoC!C436="","",CMS_Inoperative_OoC!C436)</f>
        <v/>
      </c>
      <c r="AH414" s="261" t="str">
        <f>IF(CMS_Inoperative_OoC!D436="","",CMS_Inoperative_OoC!D436)</f>
        <v/>
      </c>
      <c r="AI414" s="261" t="str">
        <f t="shared" si="141"/>
        <v/>
      </c>
      <c r="AJ414" s="262" t="str">
        <f>IF(COUNTIF(AI$2:AI414,AI414)=1,AI414,"")</f>
        <v/>
      </c>
      <c r="AK414" s="261" t="str">
        <f t="shared" si="133"/>
        <v/>
      </c>
      <c r="AL414" s="261" t="str">
        <f t="shared" si="134"/>
        <v/>
      </c>
      <c r="AM414" s="261" t="str">
        <f t="shared" si="135"/>
        <v/>
      </c>
      <c r="AN414" s="251" t="str">
        <f t="shared" si="142"/>
        <v/>
      </c>
      <c r="AO414" s="162"/>
      <c r="AP414" s="162"/>
      <c r="AQ414" s="162"/>
      <c r="AR414" s="263" t="str">
        <f>+IF(AW414="","",MAX(AR$1:AR413)+1)</f>
        <v/>
      </c>
      <c r="AS414" s="263" t="str">
        <f>IF(Limit_Deviation_Detail!B436="","",Limit_Deviation_Detail!B436)</f>
        <v/>
      </c>
      <c r="AT414" s="263" t="str">
        <f>IF(Limit_Deviation_Detail!C436="","",Limit_Deviation_Detail!C436)</f>
        <v/>
      </c>
      <c r="AU414" s="252" t="str">
        <f>IF(Limit_Deviation_Detail!F436="","",Limit_Deviation_Detail!F436)</f>
        <v/>
      </c>
      <c r="AV414" s="263" t="str">
        <f t="shared" si="143"/>
        <v/>
      </c>
      <c r="AW414" s="264" t="str">
        <f>IF(COUNTIF(AV$2:AV414,AV414)=1,AV414,"")</f>
        <v/>
      </c>
      <c r="AX414" s="263" t="str">
        <f t="shared" si="136"/>
        <v/>
      </c>
      <c r="AY414" s="263" t="str">
        <f t="shared" si="137"/>
        <v/>
      </c>
      <c r="AZ414" s="263" t="str">
        <f t="shared" si="138"/>
        <v/>
      </c>
      <c r="BA414" s="254" t="str">
        <f t="shared" si="144"/>
        <v/>
      </c>
      <c r="BB414" s="162"/>
      <c r="BC414" s="259" t="str">
        <f>+IF(BI414="","",MAX(BC$1:BC413)+1)</f>
        <v/>
      </c>
      <c r="BD414" s="241" t="str">
        <f>IF(CMS_Identification!B436="","",CMS_Identification!B436)</f>
        <v/>
      </c>
      <c r="BE414" s="241" t="str">
        <f>IF(CMS_Identification!C436="","",CMS_Identification!C436)</f>
        <v/>
      </c>
      <c r="BF414" s="241" t="str">
        <f>IF(CMS_Identification!E436="","",CMS_Identification!E436)</f>
        <v/>
      </c>
      <c r="BG414" s="241" t="str">
        <f>IF(Affected_Source!AL436="","",Affected_Source!AL436)</f>
        <v/>
      </c>
      <c r="BH414" s="241" t="str">
        <f t="shared" si="145"/>
        <v/>
      </c>
      <c r="BI414" s="244" t="str">
        <f>IF(COUNTIF(BH$2:BH414,BH414)=1,BH414,"")</f>
        <v/>
      </c>
      <c r="BJ414" s="241" t="str">
        <f t="shared" si="146"/>
        <v xml:space="preserve">  </v>
      </c>
      <c r="BK414" s="241" t="str">
        <f t="shared" si="147"/>
        <v/>
      </c>
      <c r="BL414" s="241" t="str">
        <f t="shared" si="148"/>
        <v/>
      </c>
      <c r="BM414" s="241" t="str">
        <f t="shared" si="149"/>
        <v/>
      </c>
    </row>
    <row r="415" spans="1:65" ht="16.5" x14ac:dyDescent="0.45">
      <c r="A415" s="255" t="str">
        <f>+IF(D415="","",MAX(A$1:A414)+1)</f>
        <v/>
      </c>
      <c r="B415" s="245" t="str">
        <f>IF(CMS_Identification!C437="","",CMS_Identification!C437)</f>
        <v/>
      </c>
      <c r="C415" s="245" t="str">
        <f t="shared" si="129"/>
        <v/>
      </c>
      <c r="D415" s="245" t="str">
        <f>IF(COUNTIF(B$2:B415,B415)=1,B415,"")</f>
        <v/>
      </c>
      <c r="E415" s="162" t="str">
        <f>IF(Affected_Source!D437="","",Affected_Source!D437)</f>
        <v/>
      </c>
      <c r="F415" s="162"/>
      <c r="G415" s="162"/>
      <c r="H415" s="162"/>
      <c r="I415" s="162"/>
      <c r="J415" s="162"/>
      <c r="K415" s="162"/>
      <c r="L415" s="162"/>
      <c r="M415" s="162"/>
      <c r="N415" s="162"/>
      <c r="O415" s="162"/>
      <c r="P415" s="162"/>
      <c r="Q415" s="162"/>
      <c r="R415" s="269"/>
      <c r="S415" s="162"/>
      <c r="T415" s="255" t="str">
        <f>+IF(Y415="","",MAX(T$1:T414)+1)</f>
        <v/>
      </c>
      <c r="U415" s="241" t="str">
        <f>IF(Affected_Source!B437="","",Affected_Source!B437)</f>
        <v/>
      </c>
      <c r="V415" s="241" t="str">
        <f>IF(Affected_Source!D437="","",Affected_Source!D437)</f>
        <v/>
      </c>
      <c r="W415" s="241" t="str">
        <f>IF(Affected_Source!E437="","",Affected_Source!E437)</f>
        <v/>
      </c>
      <c r="X415" s="241" t="str">
        <f t="shared" si="130"/>
        <v/>
      </c>
      <c r="Y415" s="244" t="str">
        <f>IF(COUNTIF(X$2:X415,X415)=1,X415,"")</f>
        <v/>
      </c>
      <c r="Z415" s="241" t="str">
        <f t="shared" si="139"/>
        <v xml:space="preserve"> </v>
      </c>
      <c r="AA415" s="255" t="str">
        <f t="shared" si="131"/>
        <v/>
      </c>
      <c r="AB415" s="255" t="str">
        <f t="shared" si="132"/>
        <v/>
      </c>
      <c r="AC415" s="241" t="str">
        <f t="shared" si="140"/>
        <v/>
      </c>
      <c r="AD415" s="248"/>
      <c r="AE415" s="257" t="str">
        <f>+IF(AJ415="","",MAX(AE$1:AE414)+1)</f>
        <v/>
      </c>
      <c r="AF415" s="257" t="str">
        <f>IF(CMS_Inoperative_OoC!B437="","",CMS_Inoperative_OoC!B437)</f>
        <v/>
      </c>
      <c r="AG415" s="257" t="str">
        <f>IF(CMS_Inoperative_OoC!C437="","",CMS_Inoperative_OoC!C437)</f>
        <v/>
      </c>
      <c r="AH415" s="257" t="str">
        <f>IF(CMS_Inoperative_OoC!D437="","",CMS_Inoperative_OoC!D437)</f>
        <v/>
      </c>
      <c r="AI415" s="257" t="str">
        <f t="shared" si="141"/>
        <v/>
      </c>
      <c r="AJ415" s="258" t="str">
        <f>IF(COUNTIF(AI$2:AI415,AI415)=1,AI415,"")</f>
        <v/>
      </c>
      <c r="AK415" s="257" t="str">
        <f t="shared" si="133"/>
        <v/>
      </c>
      <c r="AL415" s="257" t="str">
        <f t="shared" si="134"/>
        <v/>
      </c>
      <c r="AM415" s="257" t="str">
        <f t="shared" si="135"/>
        <v/>
      </c>
      <c r="AN415" s="251" t="str">
        <f t="shared" si="142"/>
        <v/>
      </c>
      <c r="AO415" s="162"/>
      <c r="AP415" s="162"/>
      <c r="AQ415" s="162"/>
      <c r="AR415" s="257" t="str">
        <f>+IF(AW415="","",MAX(AR$1:AR414)+1)</f>
        <v/>
      </c>
      <c r="AS415" s="257" t="str">
        <f>IF(Limit_Deviation_Detail!B437="","",Limit_Deviation_Detail!B437)</f>
        <v/>
      </c>
      <c r="AT415" s="257" t="str">
        <f>IF(Limit_Deviation_Detail!C437="","",Limit_Deviation_Detail!C437)</f>
        <v/>
      </c>
      <c r="AU415" s="252" t="str">
        <f>IF(Limit_Deviation_Detail!F437="","",Limit_Deviation_Detail!F437)</f>
        <v/>
      </c>
      <c r="AV415" s="257" t="str">
        <f t="shared" si="143"/>
        <v/>
      </c>
      <c r="AW415" s="258" t="str">
        <f>IF(COUNTIF(AV$2:AV415,AV415)=1,AV415,"")</f>
        <v/>
      </c>
      <c r="AX415" s="257" t="str">
        <f t="shared" si="136"/>
        <v/>
      </c>
      <c r="AY415" s="257" t="str">
        <f t="shared" si="137"/>
        <v/>
      </c>
      <c r="AZ415" s="257" t="str">
        <f t="shared" si="138"/>
        <v/>
      </c>
      <c r="BA415" s="254" t="str">
        <f t="shared" si="144"/>
        <v/>
      </c>
      <c r="BB415" s="162"/>
      <c r="BC415" s="255" t="str">
        <f>+IF(BI415="","",MAX(BC$1:BC414)+1)</f>
        <v/>
      </c>
      <c r="BD415" s="241" t="str">
        <f>IF(CMS_Identification!B437="","",CMS_Identification!B437)</f>
        <v/>
      </c>
      <c r="BE415" s="241" t="str">
        <f>IF(CMS_Identification!C437="","",CMS_Identification!C437)</f>
        <v/>
      </c>
      <c r="BF415" s="241" t="str">
        <f>IF(CMS_Identification!E437="","",CMS_Identification!E437)</f>
        <v/>
      </c>
      <c r="BG415" s="241" t="str">
        <f>IF(Affected_Source!AL437="","",Affected_Source!AL437)</f>
        <v/>
      </c>
      <c r="BH415" s="241" t="str">
        <f t="shared" si="145"/>
        <v/>
      </c>
      <c r="BI415" s="244" t="str">
        <f>IF(COUNTIF(BH$2:BH415,BH415)=1,BH415,"")</f>
        <v/>
      </c>
      <c r="BJ415" s="241" t="str">
        <f t="shared" si="146"/>
        <v xml:space="preserve">  </v>
      </c>
      <c r="BK415" s="241" t="str">
        <f t="shared" si="147"/>
        <v/>
      </c>
      <c r="BL415" s="241" t="str">
        <f t="shared" si="148"/>
        <v/>
      </c>
      <c r="BM415" s="241" t="str">
        <f t="shared" si="149"/>
        <v/>
      </c>
    </row>
    <row r="416" spans="1:65" ht="16.5" x14ac:dyDescent="0.45">
      <c r="A416" s="259" t="str">
        <f>+IF(D416="","",MAX(A$1:A415)+1)</f>
        <v/>
      </c>
      <c r="B416" s="260" t="str">
        <f>IF(CMS_Identification!C438="","",CMS_Identification!C438)</f>
        <v/>
      </c>
      <c r="C416" s="260" t="str">
        <f t="shared" si="129"/>
        <v/>
      </c>
      <c r="D416" s="260" t="str">
        <f>IF(COUNTIF(B$2:B416,B416)=1,B416,"")</f>
        <v/>
      </c>
      <c r="E416" s="162" t="str">
        <f>IF(Affected_Source!D438="","",Affected_Source!D438)</f>
        <v/>
      </c>
      <c r="F416" s="162"/>
      <c r="G416" s="162"/>
      <c r="H416" s="162"/>
      <c r="I416" s="162"/>
      <c r="J416" s="162"/>
      <c r="K416" s="162"/>
      <c r="L416" s="162"/>
      <c r="M416" s="162"/>
      <c r="N416" s="162"/>
      <c r="O416" s="162"/>
      <c r="P416" s="162"/>
      <c r="Q416" s="162"/>
      <c r="R416" s="269"/>
      <c r="S416" s="162"/>
      <c r="T416" s="259" t="str">
        <f>+IF(Y416="","",MAX(T$1:T415)+1)</f>
        <v/>
      </c>
      <c r="U416" s="241" t="str">
        <f>IF(Affected_Source!B438="","",Affected_Source!B438)</f>
        <v/>
      </c>
      <c r="V416" s="241" t="str">
        <f>IF(Affected_Source!D438="","",Affected_Source!D438)</f>
        <v/>
      </c>
      <c r="W416" s="241" t="str">
        <f>IF(Affected_Source!E438="","",Affected_Source!E438)</f>
        <v/>
      </c>
      <c r="X416" s="241" t="str">
        <f t="shared" si="130"/>
        <v/>
      </c>
      <c r="Y416" s="244" t="str">
        <f>IF(COUNTIF(X$2:X416,X416)=1,X416,"")</f>
        <v/>
      </c>
      <c r="Z416" s="241" t="str">
        <f t="shared" si="139"/>
        <v xml:space="preserve"> </v>
      </c>
      <c r="AA416" s="259" t="str">
        <f t="shared" si="131"/>
        <v/>
      </c>
      <c r="AB416" s="259" t="str">
        <f t="shared" si="132"/>
        <v/>
      </c>
      <c r="AC416" s="241" t="str">
        <f t="shared" si="140"/>
        <v/>
      </c>
      <c r="AD416" s="248"/>
      <c r="AE416" s="261" t="str">
        <f>+IF(AJ416="","",MAX(AE$1:AE415)+1)</f>
        <v/>
      </c>
      <c r="AF416" s="261" t="str">
        <f>IF(CMS_Inoperative_OoC!B438="","",CMS_Inoperative_OoC!B438)</f>
        <v/>
      </c>
      <c r="AG416" s="261" t="str">
        <f>IF(CMS_Inoperative_OoC!C438="","",CMS_Inoperative_OoC!C438)</f>
        <v/>
      </c>
      <c r="AH416" s="261" t="str">
        <f>IF(CMS_Inoperative_OoC!D438="","",CMS_Inoperative_OoC!D438)</f>
        <v/>
      </c>
      <c r="AI416" s="261" t="str">
        <f t="shared" si="141"/>
        <v/>
      </c>
      <c r="AJ416" s="262" t="str">
        <f>IF(COUNTIF(AI$2:AI416,AI416)=1,AI416,"")</f>
        <v/>
      </c>
      <c r="AK416" s="261" t="str">
        <f t="shared" si="133"/>
        <v/>
      </c>
      <c r="AL416" s="261" t="str">
        <f t="shared" si="134"/>
        <v/>
      </c>
      <c r="AM416" s="261" t="str">
        <f t="shared" si="135"/>
        <v/>
      </c>
      <c r="AN416" s="251" t="str">
        <f t="shared" si="142"/>
        <v/>
      </c>
      <c r="AO416" s="162"/>
      <c r="AP416" s="162"/>
      <c r="AQ416" s="162"/>
      <c r="AR416" s="263" t="str">
        <f>+IF(AW416="","",MAX(AR$1:AR415)+1)</f>
        <v/>
      </c>
      <c r="AS416" s="263" t="str">
        <f>IF(Limit_Deviation_Detail!B438="","",Limit_Deviation_Detail!B438)</f>
        <v/>
      </c>
      <c r="AT416" s="263" t="str">
        <f>IF(Limit_Deviation_Detail!C438="","",Limit_Deviation_Detail!C438)</f>
        <v/>
      </c>
      <c r="AU416" s="252" t="str">
        <f>IF(Limit_Deviation_Detail!F438="","",Limit_Deviation_Detail!F438)</f>
        <v/>
      </c>
      <c r="AV416" s="263" t="str">
        <f t="shared" si="143"/>
        <v/>
      </c>
      <c r="AW416" s="264" t="str">
        <f>IF(COUNTIF(AV$2:AV416,AV416)=1,AV416,"")</f>
        <v/>
      </c>
      <c r="AX416" s="263" t="str">
        <f t="shared" si="136"/>
        <v/>
      </c>
      <c r="AY416" s="263" t="str">
        <f t="shared" si="137"/>
        <v/>
      </c>
      <c r="AZ416" s="263" t="str">
        <f t="shared" si="138"/>
        <v/>
      </c>
      <c r="BA416" s="254" t="str">
        <f t="shared" si="144"/>
        <v/>
      </c>
      <c r="BB416" s="162"/>
      <c r="BC416" s="259" t="str">
        <f>+IF(BI416="","",MAX(BC$1:BC415)+1)</f>
        <v/>
      </c>
      <c r="BD416" s="241" t="str">
        <f>IF(CMS_Identification!B438="","",CMS_Identification!B438)</f>
        <v/>
      </c>
      <c r="BE416" s="241" t="str">
        <f>IF(CMS_Identification!C438="","",CMS_Identification!C438)</f>
        <v/>
      </c>
      <c r="BF416" s="241" t="str">
        <f>IF(CMS_Identification!E438="","",CMS_Identification!E438)</f>
        <v/>
      </c>
      <c r="BG416" s="241" t="str">
        <f>IF(Affected_Source!AL438="","",Affected_Source!AL438)</f>
        <v/>
      </c>
      <c r="BH416" s="241" t="str">
        <f t="shared" si="145"/>
        <v/>
      </c>
      <c r="BI416" s="244" t="str">
        <f>IF(COUNTIF(BH$2:BH416,BH416)=1,BH416,"")</f>
        <v/>
      </c>
      <c r="BJ416" s="241" t="str">
        <f t="shared" si="146"/>
        <v xml:space="preserve">  </v>
      </c>
      <c r="BK416" s="241" t="str">
        <f t="shared" si="147"/>
        <v/>
      </c>
      <c r="BL416" s="241" t="str">
        <f t="shared" si="148"/>
        <v/>
      </c>
      <c r="BM416" s="241" t="str">
        <f t="shared" si="149"/>
        <v/>
      </c>
    </row>
    <row r="417" spans="1:65" ht="16.5" x14ac:dyDescent="0.45">
      <c r="A417" s="255" t="str">
        <f>+IF(D417="","",MAX(A$1:A416)+1)</f>
        <v/>
      </c>
      <c r="B417" s="245" t="str">
        <f>IF(CMS_Identification!C439="","",CMS_Identification!C439)</f>
        <v/>
      </c>
      <c r="C417" s="245" t="str">
        <f t="shared" si="129"/>
        <v/>
      </c>
      <c r="D417" s="245" t="str">
        <f>IF(COUNTIF(B$2:B417,B417)=1,B417,"")</f>
        <v/>
      </c>
      <c r="E417" s="162" t="str">
        <f>IF(Affected_Source!D439="","",Affected_Source!D439)</f>
        <v/>
      </c>
      <c r="F417" s="162"/>
      <c r="G417" s="162"/>
      <c r="H417" s="162"/>
      <c r="I417" s="162"/>
      <c r="J417" s="162"/>
      <c r="K417" s="162"/>
      <c r="L417" s="162"/>
      <c r="M417" s="162"/>
      <c r="N417" s="162"/>
      <c r="O417" s="162"/>
      <c r="P417" s="162"/>
      <c r="Q417" s="162"/>
      <c r="R417" s="269"/>
      <c r="S417" s="162"/>
      <c r="T417" s="255" t="str">
        <f>+IF(Y417="","",MAX(T$1:T416)+1)</f>
        <v/>
      </c>
      <c r="U417" s="241" t="str">
        <f>IF(Affected_Source!B439="","",Affected_Source!B439)</f>
        <v/>
      </c>
      <c r="V417" s="241" t="str">
        <f>IF(Affected_Source!D439="","",Affected_Source!D439)</f>
        <v/>
      </c>
      <c r="W417" s="241" t="str">
        <f>IF(Affected_Source!E439="","",Affected_Source!E439)</f>
        <v/>
      </c>
      <c r="X417" s="241" t="str">
        <f t="shared" si="130"/>
        <v/>
      </c>
      <c r="Y417" s="244" t="str">
        <f>IF(COUNTIF(X$2:X417,X417)=1,X417,"")</f>
        <v/>
      </c>
      <c r="Z417" s="241" t="str">
        <f t="shared" si="139"/>
        <v xml:space="preserve"> </v>
      </c>
      <c r="AA417" s="255" t="str">
        <f t="shared" si="131"/>
        <v/>
      </c>
      <c r="AB417" s="255" t="str">
        <f t="shared" si="132"/>
        <v/>
      </c>
      <c r="AC417" s="241" t="str">
        <f t="shared" si="140"/>
        <v/>
      </c>
      <c r="AD417" s="248"/>
      <c r="AE417" s="257" t="str">
        <f>+IF(AJ417="","",MAX(AE$1:AE416)+1)</f>
        <v/>
      </c>
      <c r="AF417" s="257" t="str">
        <f>IF(CMS_Inoperative_OoC!B439="","",CMS_Inoperative_OoC!B439)</f>
        <v/>
      </c>
      <c r="AG417" s="257" t="str">
        <f>IF(CMS_Inoperative_OoC!C439="","",CMS_Inoperative_OoC!C439)</f>
        <v/>
      </c>
      <c r="AH417" s="257" t="str">
        <f>IF(CMS_Inoperative_OoC!D439="","",CMS_Inoperative_OoC!D439)</f>
        <v/>
      </c>
      <c r="AI417" s="257" t="str">
        <f t="shared" si="141"/>
        <v/>
      </c>
      <c r="AJ417" s="258" t="str">
        <f>IF(COUNTIF(AI$2:AI417,AI417)=1,AI417,"")</f>
        <v/>
      </c>
      <c r="AK417" s="257" t="str">
        <f t="shared" si="133"/>
        <v/>
      </c>
      <c r="AL417" s="257" t="str">
        <f t="shared" si="134"/>
        <v/>
      </c>
      <c r="AM417" s="257" t="str">
        <f t="shared" si="135"/>
        <v/>
      </c>
      <c r="AN417" s="251" t="str">
        <f t="shared" si="142"/>
        <v/>
      </c>
      <c r="AO417" s="162"/>
      <c r="AP417" s="162"/>
      <c r="AQ417" s="162"/>
      <c r="AR417" s="257" t="str">
        <f>+IF(AW417="","",MAX(AR$1:AR416)+1)</f>
        <v/>
      </c>
      <c r="AS417" s="257" t="str">
        <f>IF(Limit_Deviation_Detail!B439="","",Limit_Deviation_Detail!B439)</f>
        <v/>
      </c>
      <c r="AT417" s="257" t="str">
        <f>IF(Limit_Deviation_Detail!C439="","",Limit_Deviation_Detail!C439)</f>
        <v/>
      </c>
      <c r="AU417" s="252" t="str">
        <f>IF(Limit_Deviation_Detail!F439="","",Limit_Deviation_Detail!F439)</f>
        <v/>
      </c>
      <c r="AV417" s="257" t="str">
        <f t="shared" si="143"/>
        <v/>
      </c>
      <c r="AW417" s="258" t="str">
        <f>IF(COUNTIF(AV$2:AV417,AV417)=1,AV417,"")</f>
        <v/>
      </c>
      <c r="AX417" s="257" t="str">
        <f t="shared" si="136"/>
        <v/>
      </c>
      <c r="AY417" s="257" t="str">
        <f t="shared" si="137"/>
        <v/>
      </c>
      <c r="AZ417" s="257" t="str">
        <f t="shared" si="138"/>
        <v/>
      </c>
      <c r="BA417" s="254" t="str">
        <f t="shared" si="144"/>
        <v/>
      </c>
      <c r="BB417" s="162"/>
      <c r="BC417" s="255" t="str">
        <f>+IF(BI417="","",MAX(BC$1:BC416)+1)</f>
        <v/>
      </c>
      <c r="BD417" s="241" t="str">
        <f>IF(CMS_Identification!B439="","",CMS_Identification!B439)</f>
        <v/>
      </c>
      <c r="BE417" s="241" t="str">
        <f>IF(CMS_Identification!C439="","",CMS_Identification!C439)</f>
        <v/>
      </c>
      <c r="BF417" s="241" t="str">
        <f>IF(CMS_Identification!E439="","",CMS_Identification!E439)</f>
        <v/>
      </c>
      <c r="BG417" s="241" t="str">
        <f>IF(Affected_Source!AL439="","",Affected_Source!AL439)</f>
        <v/>
      </c>
      <c r="BH417" s="241" t="str">
        <f t="shared" si="145"/>
        <v/>
      </c>
      <c r="BI417" s="244" t="str">
        <f>IF(COUNTIF(BH$2:BH417,BH417)=1,BH417,"")</f>
        <v/>
      </c>
      <c r="BJ417" s="241" t="str">
        <f t="shared" si="146"/>
        <v xml:space="preserve">  </v>
      </c>
      <c r="BK417" s="241" t="str">
        <f t="shared" si="147"/>
        <v/>
      </c>
      <c r="BL417" s="241" t="str">
        <f t="shared" si="148"/>
        <v/>
      </c>
      <c r="BM417" s="241" t="str">
        <f t="shared" si="149"/>
        <v/>
      </c>
    </row>
    <row r="418" spans="1:65" ht="16.5" x14ac:dyDescent="0.45">
      <c r="A418" s="259" t="str">
        <f>+IF(D418="","",MAX(A$1:A417)+1)</f>
        <v/>
      </c>
      <c r="B418" s="260" t="str">
        <f>IF(CMS_Identification!C440="","",CMS_Identification!C440)</f>
        <v/>
      </c>
      <c r="C418" s="260" t="str">
        <f t="shared" si="129"/>
        <v/>
      </c>
      <c r="D418" s="260" t="str">
        <f>IF(COUNTIF(B$2:B418,B418)=1,B418,"")</f>
        <v/>
      </c>
      <c r="E418" s="162" t="str">
        <f>IF(Affected_Source!D440="","",Affected_Source!D440)</f>
        <v/>
      </c>
      <c r="F418" s="162"/>
      <c r="G418" s="162"/>
      <c r="H418" s="162"/>
      <c r="I418" s="162"/>
      <c r="J418" s="162"/>
      <c r="K418" s="162"/>
      <c r="L418" s="162"/>
      <c r="M418" s="162"/>
      <c r="N418" s="162"/>
      <c r="O418" s="162"/>
      <c r="P418" s="162"/>
      <c r="Q418" s="162"/>
      <c r="R418" s="269"/>
      <c r="S418" s="162"/>
      <c r="T418" s="259" t="str">
        <f>+IF(Y418="","",MAX(T$1:T417)+1)</f>
        <v/>
      </c>
      <c r="U418" s="241" t="str">
        <f>IF(Affected_Source!B440="","",Affected_Source!B440)</f>
        <v/>
      </c>
      <c r="V418" s="241" t="str">
        <f>IF(Affected_Source!D440="","",Affected_Source!D440)</f>
        <v/>
      </c>
      <c r="W418" s="241" t="str">
        <f>IF(Affected_Source!E440="","",Affected_Source!E440)</f>
        <v/>
      </c>
      <c r="X418" s="241" t="str">
        <f t="shared" si="130"/>
        <v/>
      </c>
      <c r="Y418" s="244" t="str">
        <f>IF(COUNTIF(X$2:X418,X418)=1,X418,"")</f>
        <v/>
      </c>
      <c r="Z418" s="241" t="str">
        <f t="shared" si="139"/>
        <v xml:space="preserve"> </v>
      </c>
      <c r="AA418" s="259" t="str">
        <f t="shared" si="131"/>
        <v/>
      </c>
      <c r="AB418" s="259" t="str">
        <f t="shared" si="132"/>
        <v/>
      </c>
      <c r="AC418" s="241" t="str">
        <f t="shared" si="140"/>
        <v/>
      </c>
      <c r="AD418" s="248"/>
      <c r="AE418" s="261" t="str">
        <f>+IF(AJ418="","",MAX(AE$1:AE417)+1)</f>
        <v/>
      </c>
      <c r="AF418" s="261" t="str">
        <f>IF(CMS_Inoperative_OoC!B440="","",CMS_Inoperative_OoC!B440)</f>
        <v/>
      </c>
      <c r="AG418" s="261" t="str">
        <f>IF(CMS_Inoperative_OoC!C440="","",CMS_Inoperative_OoC!C440)</f>
        <v/>
      </c>
      <c r="AH418" s="261" t="str">
        <f>IF(CMS_Inoperative_OoC!D440="","",CMS_Inoperative_OoC!D440)</f>
        <v/>
      </c>
      <c r="AI418" s="261" t="str">
        <f t="shared" si="141"/>
        <v/>
      </c>
      <c r="AJ418" s="262" t="str">
        <f>IF(COUNTIF(AI$2:AI418,AI418)=1,AI418,"")</f>
        <v/>
      </c>
      <c r="AK418" s="261" t="str">
        <f t="shared" si="133"/>
        <v/>
      </c>
      <c r="AL418" s="261" t="str">
        <f t="shared" si="134"/>
        <v/>
      </c>
      <c r="AM418" s="261" t="str">
        <f t="shared" si="135"/>
        <v/>
      </c>
      <c r="AN418" s="251" t="str">
        <f t="shared" si="142"/>
        <v/>
      </c>
      <c r="AO418" s="162"/>
      <c r="AP418" s="162"/>
      <c r="AQ418" s="162"/>
      <c r="AR418" s="263" t="str">
        <f>+IF(AW418="","",MAX(AR$1:AR417)+1)</f>
        <v/>
      </c>
      <c r="AS418" s="263" t="str">
        <f>IF(Limit_Deviation_Detail!B440="","",Limit_Deviation_Detail!B440)</f>
        <v/>
      </c>
      <c r="AT418" s="263" t="str">
        <f>IF(Limit_Deviation_Detail!C440="","",Limit_Deviation_Detail!C440)</f>
        <v/>
      </c>
      <c r="AU418" s="252" t="str">
        <f>IF(Limit_Deviation_Detail!F440="","",Limit_Deviation_Detail!F440)</f>
        <v/>
      </c>
      <c r="AV418" s="263" t="str">
        <f t="shared" si="143"/>
        <v/>
      </c>
      <c r="AW418" s="264" t="str">
        <f>IF(COUNTIF(AV$2:AV418,AV418)=1,AV418,"")</f>
        <v/>
      </c>
      <c r="AX418" s="263" t="str">
        <f t="shared" si="136"/>
        <v/>
      </c>
      <c r="AY418" s="263" t="str">
        <f t="shared" si="137"/>
        <v/>
      </c>
      <c r="AZ418" s="263" t="str">
        <f t="shared" si="138"/>
        <v/>
      </c>
      <c r="BA418" s="254" t="str">
        <f t="shared" si="144"/>
        <v/>
      </c>
      <c r="BB418" s="162"/>
      <c r="BC418" s="259" t="str">
        <f>+IF(BI418="","",MAX(BC$1:BC417)+1)</f>
        <v/>
      </c>
      <c r="BD418" s="241" t="str">
        <f>IF(CMS_Identification!B440="","",CMS_Identification!B440)</f>
        <v/>
      </c>
      <c r="BE418" s="241" t="str">
        <f>IF(CMS_Identification!C440="","",CMS_Identification!C440)</f>
        <v/>
      </c>
      <c r="BF418" s="241" t="str">
        <f>IF(CMS_Identification!E440="","",CMS_Identification!E440)</f>
        <v/>
      </c>
      <c r="BG418" s="241" t="str">
        <f>IF(Affected_Source!AL440="","",Affected_Source!AL440)</f>
        <v/>
      </c>
      <c r="BH418" s="241" t="str">
        <f t="shared" si="145"/>
        <v/>
      </c>
      <c r="BI418" s="244" t="str">
        <f>IF(COUNTIF(BH$2:BH418,BH418)=1,BH418,"")</f>
        <v/>
      </c>
      <c r="BJ418" s="241" t="str">
        <f t="shared" si="146"/>
        <v xml:space="preserve">  </v>
      </c>
      <c r="BK418" s="241" t="str">
        <f t="shared" si="147"/>
        <v/>
      </c>
      <c r="BL418" s="241" t="str">
        <f t="shared" si="148"/>
        <v/>
      </c>
      <c r="BM418" s="241" t="str">
        <f t="shared" si="149"/>
        <v/>
      </c>
    </row>
    <row r="419" spans="1:65" ht="16.5" x14ac:dyDescent="0.45">
      <c r="A419" s="255" t="str">
        <f>+IF(D419="","",MAX(A$1:A418)+1)</f>
        <v/>
      </c>
      <c r="B419" s="245" t="str">
        <f>IF(CMS_Identification!C441="","",CMS_Identification!C441)</f>
        <v/>
      </c>
      <c r="C419" s="245" t="str">
        <f t="shared" si="129"/>
        <v/>
      </c>
      <c r="D419" s="245" t="str">
        <f>IF(COUNTIF(B$2:B419,B419)=1,B419,"")</f>
        <v/>
      </c>
      <c r="E419" s="162" t="str">
        <f>IF(Affected_Source!D441="","",Affected_Source!D441)</f>
        <v/>
      </c>
      <c r="F419" s="162"/>
      <c r="G419" s="162"/>
      <c r="H419" s="162"/>
      <c r="I419" s="162"/>
      <c r="J419" s="162"/>
      <c r="K419" s="162"/>
      <c r="L419" s="162"/>
      <c r="M419" s="162"/>
      <c r="N419" s="162"/>
      <c r="O419" s="162"/>
      <c r="P419" s="162"/>
      <c r="Q419" s="162"/>
      <c r="R419" s="269"/>
      <c r="S419" s="162"/>
      <c r="T419" s="255" t="str">
        <f>+IF(Y419="","",MAX(T$1:T418)+1)</f>
        <v/>
      </c>
      <c r="U419" s="241" t="str">
        <f>IF(Affected_Source!B441="","",Affected_Source!B441)</f>
        <v/>
      </c>
      <c r="V419" s="241" t="str">
        <f>IF(Affected_Source!D441="","",Affected_Source!D441)</f>
        <v/>
      </c>
      <c r="W419" s="241" t="str">
        <f>IF(Affected_Source!E441="","",Affected_Source!E441)</f>
        <v/>
      </c>
      <c r="X419" s="241" t="str">
        <f t="shared" si="130"/>
        <v/>
      </c>
      <c r="Y419" s="244" t="str">
        <f>IF(COUNTIF(X$2:X419,X419)=1,X419,"")</f>
        <v/>
      </c>
      <c r="Z419" s="241" t="str">
        <f t="shared" si="139"/>
        <v xml:space="preserve"> </v>
      </c>
      <c r="AA419" s="255" t="str">
        <f t="shared" si="131"/>
        <v/>
      </c>
      <c r="AB419" s="255" t="str">
        <f t="shared" si="132"/>
        <v/>
      </c>
      <c r="AC419" s="241" t="str">
        <f t="shared" si="140"/>
        <v/>
      </c>
      <c r="AD419" s="248"/>
      <c r="AE419" s="257" t="str">
        <f>+IF(AJ419="","",MAX(AE$1:AE418)+1)</f>
        <v/>
      </c>
      <c r="AF419" s="257" t="str">
        <f>IF(CMS_Inoperative_OoC!B441="","",CMS_Inoperative_OoC!B441)</f>
        <v/>
      </c>
      <c r="AG419" s="257" t="str">
        <f>IF(CMS_Inoperative_OoC!C441="","",CMS_Inoperative_OoC!C441)</f>
        <v/>
      </c>
      <c r="AH419" s="257" t="str">
        <f>IF(CMS_Inoperative_OoC!D441="","",CMS_Inoperative_OoC!D441)</f>
        <v/>
      </c>
      <c r="AI419" s="257" t="str">
        <f t="shared" si="141"/>
        <v/>
      </c>
      <c r="AJ419" s="258" t="str">
        <f>IF(COUNTIF(AI$2:AI419,AI419)=1,AI419,"")</f>
        <v/>
      </c>
      <c r="AK419" s="257" t="str">
        <f t="shared" si="133"/>
        <v/>
      </c>
      <c r="AL419" s="257" t="str">
        <f t="shared" si="134"/>
        <v/>
      </c>
      <c r="AM419" s="257" t="str">
        <f t="shared" si="135"/>
        <v/>
      </c>
      <c r="AN419" s="251" t="str">
        <f t="shared" si="142"/>
        <v/>
      </c>
      <c r="AO419" s="162"/>
      <c r="AP419" s="162"/>
      <c r="AQ419" s="162"/>
      <c r="AR419" s="257" t="str">
        <f>+IF(AW419="","",MAX(AR$1:AR418)+1)</f>
        <v/>
      </c>
      <c r="AS419" s="257" t="str">
        <f>IF(Limit_Deviation_Detail!B441="","",Limit_Deviation_Detail!B441)</f>
        <v/>
      </c>
      <c r="AT419" s="257" t="str">
        <f>IF(Limit_Deviation_Detail!C441="","",Limit_Deviation_Detail!C441)</f>
        <v/>
      </c>
      <c r="AU419" s="252" t="str">
        <f>IF(Limit_Deviation_Detail!F441="","",Limit_Deviation_Detail!F441)</f>
        <v/>
      </c>
      <c r="AV419" s="257" t="str">
        <f t="shared" si="143"/>
        <v/>
      </c>
      <c r="AW419" s="258" t="str">
        <f>IF(COUNTIF(AV$2:AV419,AV419)=1,AV419,"")</f>
        <v/>
      </c>
      <c r="AX419" s="257" t="str">
        <f t="shared" si="136"/>
        <v/>
      </c>
      <c r="AY419" s="257" t="str">
        <f t="shared" si="137"/>
        <v/>
      </c>
      <c r="AZ419" s="257" t="str">
        <f t="shared" si="138"/>
        <v/>
      </c>
      <c r="BA419" s="254" t="str">
        <f t="shared" si="144"/>
        <v/>
      </c>
      <c r="BB419" s="162"/>
      <c r="BC419" s="255" t="str">
        <f>+IF(BI419="","",MAX(BC$1:BC418)+1)</f>
        <v/>
      </c>
      <c r="BD419" s="241" t="str">
        <f>IF(CMS_Identification!B441="","",CMS_Identification!B441)</f>
        <v/>
      </c>
      <c r="BE419" s="241" t="str">
        <f>IF(CMS_Identification!C441="","",CMS_Identification!C441)</f>
        <v/>
      </c>
      <c r="BF419" s="241" t="str">
        <f>IF(CMS_Identification!E441="","",CMS_Identification!E441)</f>
        <v/>
      </c>
      <c r="BG419" s="241" t="str">
        <f>IF(Affected_Source!AL441="","",Affected_Source!AL441)</f>
        <v/>
      </c>
      <c r="BH419" s="241" t="str">
        <f t="shared" si="145"/>
        <v/>
      </c>
      <c r="BI419" s="244" t="str">
        <f>IF(COUNTIF(BH$2:BH419,BH419)=1,BH419,"")</f>
        <v/>
      </c>
      <c r="BJ419" s="241" t="str">
        <f t="shared" si="146"/>
        <v xml:space="preserve">  </v>
      </c>
      <c r="BK419" s="241" t="str">
        <f t="shared" si="147"/>
        <v/>
      </c>
      <c r="BL419" s="241" t="str">
        <f t="shared" si="148"/>
        <v/>
      </c>
      <c r="BM419" s="241" t="str">
        <f t="shared" si="149"/>
        <v/>
      </c>
    </row>
    <row r="420" spans="1:65" ht="16.5" x14ac:dyDescent="0.45">
      <c r="A420" s="259" t="str">
        <f>+IF(D420="","",MAX(A$1:A419)+1)</f>
        <v/>
      </c>
      <c r="B420" s="260" t="str">
        <f>IF(CMS_Identification!C442="","",CMS_Identification!C442)</f>
        <v/>
      </c>
      <c r="C420" s="260" t="str">
        <f t="shared" si="129"/>
        <v/>
      </c>
      <c r="D420" s="260" t="str">
        <f>IF(COUNTIF(B$2:B420,B420)=1,B420,"")</f>
        <v/>
      </c>
      <c r="E420" s="162" t="str">
        <f>IF(Affected_Source!D442="","",Affected_Source!D442)</f>
        <v/>
      </c>
      <c r="F420" s="162"/>
      <c r="G420" s="162"/>
      <c r="H420" s="162"/>
      <c r="I420" s="162"/>
      <c r="J420" s="162"/>
      <c r="K420" s="162"/>
      <c r="L420" s="162"/>
      <c r="M420" s="162"/>
      <c r="N420" s="162"/>
      <c r="O420" s="162"/>
      <c r="P420" s="162"/>
      <c r="Q420" s="162"/>
      <c r="R420" s="269"/>
      <c r="S420" s="162"/>
      <c r="T420" s="259" t="str">
        <f>+IF(Y420="","",MAX(T$1:T419)+1)</f>
        <v/>
      </c>
      <c r="U420" s="241" t="str">
        <f>IF(Affected_Source!B442="","",Affected_Source!B442)</f>
        <v/>
      </c>
      <c r="V420" s="241" t="str">
        <f>IF(Affected_Source!D442="","",Affected_Source!D442)</f>
        <v/>
      </c>
      <c r="W420" s="241" t="str">
        <f>IF(Affected_Source!E442="","",Affected_Source!E442)</f>
        <v/>
      </c>
      <c r="X420" s="241" t="str">
        <f t="shared" si="130"/>
        <v/>
      </c>
      <c r="Y420" s="244" t="str">
        <f>IF(COUNTIF(X$2:X420,X420)=1,X420,"")</f>
        <v/>
      </c>
      <c r="Z420" s="241" t="str">
        <f t="shared" si="139"/>
        <v xml:space="preserve"> </v>
      </c>
      <c r="AA420" s="259" t="str">
        <f t="shared" si="131"/>
        <v/>
      </c>
      <c r="AB420" s="259" t="str">
        <f t="shared" si="132"/>
        <v/>
      </c>
      <c r="AC420" s="241" t="str">
        <f t="shared" si="140"/>
        <v/>
      </c>
      <c r="AD420" s="248"/>
      <c r="AE420" s="261" t="str">
        <f>+IF(AJ420="","",MAX(AE$1:AE419)+1)</f>
        <v/>
      </c>
      <c r="AF420" s="261" t="str">
        <f>IF(CMS_Inoperative_OoC!B442="","",CMS_Inoperative_OoC!B442)</f>
        <v/>
      </c>
      <c r="AG420" s="261" t="str">
        <f>IF(CMS_Inoperative_OoC!C442="","",CMS_Inoperative_OoC!C442)</f>
        <v/>
      </c>
      <c r="AH420" s="261" t="str">
        <f>IF(CMS_Inoperative_OoC!D442="","",CMS_Inoperative_OoC!D442)</f>
        <v/>
      </c>
      <c r="AI420" s="261" t="str">
        <f t="shared" si="141"/>
        <v/>
      </c>
      <c r="AJ420" s="262" t="str">
        <f>IF(COUNTIF(AI$2:AI420,AI420)=1,AI420,"")</f>
        <v/>
      </c>
      <c r="AK420" s="261" t="str">
        <f t="shared" si="133"/>
        <v/>
      </c>
      <c r="AL420" s="261" t="str">
        <f t="shared" si="134"/>
        <v/>
      </c>
      <c r="AM420" s="261" t="str">
        <f t="shared" si="135"/>
        <v/>
      </c>
      <c r="AN420" s="251" t="str">
        <f t="shared" si="142"/>
        <v/>
      </c>
      <c r="AO420" s="162"/>
      <c r="AP420" s="162"/>
      <c r="AQ420" s="162"/>
      <c r="AR420" s="263" t="str">
        <f>+IF(AW420="","",MAX(AR$1:AR419)+1)</f>
        <v/>
      </c>
      <c r="AS420" s="263" t="str">
        <f>IF(Limit_Deviation_Detail!B442="","",Limit_Deviation_Detail!B442)</f>
        <v/>
      </c>
      <c r="AT420" s="263" t="str">
        <f>IF(Limit_Deviation_Detail!C442="","",Limit_Deviation_Detail!C442)</f>
        <v/>
      </c>
      <c r="AU420" s="252" t="str">
        <f>IF(Limit_Deviation_Detail!F442="","",Limit_Deviation_Detail!F442)</f>
        <v/>
      </c>
      <c r="AV420" s="263" t="str">
        <f t="shared" si="143"/>
        <v/>
      </c>
      <c r="AW420" s="264" t="str">
        <f>IF(COUNTIF(AV$2:AV420,AV420)=1,AV420,"")</f>
        <v/>
      </c>
      <c r="AX420" s="263" t="str">
        <f t="shared" si="136"/>
        <v/>
      </c>
      <c r="AY420" s="263" t="str">
        <f t="shared" si="137"/>
        <v/>
      </c>
      <c r="AZ420" s="263" t="str">
        <f t="shared" si="138"/>
        <v/>
      </c>
      <c r="BA420" s="254" t="str">
        <f t="shared" si="144"/>
        <v/>
      </c>
      <c r="BB420" s="162"/>
      <c r="BC420" s="259" t="str">
        <f>+IF(BI420="","",MAX(BC$1:BC419)+1)</f>
        <v/>
      </c>
      <c r="BD420" s="241" t="str">
        <f>IF(CMS_Identification!B442="","",CMS_Identification!B442)</f>
        <v/>
      </c>
      <c r="BE420" s="241" t="str">
        <f>IF(CMS_Identification!C442="","",CMS_Identification!C442)</f>
        <v/>
      </c>
      <c r="BF420" s="241" t="str">
        <f>IF(CMS_Identification!E442="","",CMS_Identification!E442)</f>
        <v/>
      </c>
      <c r="BG420" s="241" t="str">
        <f>IF(Affected_Source!AL442="","",Affected_Source!AL442)</f>
        <v/>
      </c>
      <c r="BH420" s="241" t="str">
        <f t="shared" si="145"/>
        <v/>
      </c>
      <c r="BI420" s="244" t="str">
        <f>IF(COUNTIF(BH$2:BH420,BH420)=1,BH420,"")</f>
        <v/>
      </c>
      <c r="BJ420" s="241" t="str">
        <f t="shared" si="146"/>
        <v xml:space="preserve">  </v>
      </c>
      <c r="BK420" s="241" t="str">
        <f t="shared" si="147"/>
        <v/>
      </c>
      <c r="BL420" s="241" t="str">
        <f t="shared" si="148"/>
        <v/>
      </c>
      <c r="BM420" s="241" t="str">
        <f t="shared" si="149"/>
        <v/>
      </c>
    </row>
    <row r="421" spans="1:65" ht="16.5" x14ac:dyDescent="0.45">
      <c r="A421" s="255" t="str">
        <f>+IF(D421="","",MAX(A$1:A420)+1)</f>
        <v/>
      </c>
      <c r="B421" s="245" t="str">
        <f>IF(CMS_Identification!C443="","",CMS_Identification!C443)</f>
        <v/>
      </c>
      <c r="C421" s="245" t="str">
        <f t="shared" si="129"/>
        <v/>
      </c>
      <c r="D421" s="245" t="str">
        <f>IF(COUNTIF(B$2:B421,B421)=1,B421,"")</f>
        <v/>
      </c>
      <c r="E421" s="162" t="str">
        <f>IF(Affected_Source!D443="","",Affected_Source!D443)</f>
        <v/>
      </c>
      <c r="F421" s="162"/>
      <c r="G421" s="162"/>
      <c r="H421" s="162"/>
      <c r="I421" s="162"/>
      <c r="J421" s="162"/>
      <c r="K421" s="162"/>
      <c r="L421" s="162"/>
      <c r="M421" s="162"/>
      <c r="N421" s="162"/>
      <c r="O421" s="162"/>
      <c r="P421" s="162"/>
      <c r="Q421" s="162"/>
      <c r="R421" s="269"/>
      <c r="S421" s="162"/>
      <c r="T421" s="255" t="str">
        <f>+IF(Y421="","",MAX(T$1:T420)+1)</f>
        <v/>
      </c>
      <c r="U421" s="241" t="str">
        <f>IF(Affected_Source!B443="","",Affected_Source!B443)</f>
        <v/>
      </c>
      <c r="V421" s="241" t="str">
        <f>IF(Affected_Source!D443="","",Affected_Source!D443)</f>
        <v/>
      </c>
      <c r="W421" s="241" t="str">
        <f>IF(Affected_Source!E443="","",Affected_Source!E443)</f>
        <v/>
      </c>
      <c r="X421" s="241" t="str">
        <f t="shared" si="130"/>
        <v/>
      </c>
      <c r="Y421" s="244" t="str">
        <f>IF(COUNTIF(X$2:X421,X421)=1,X421,"")</f>
        <v/>
      </c>
      <c r="Z421" s="241" t="str">
        <f t="shared" si="139"/>
        <v xml:space="preserve"> </v>
      </c>
      <c r="AA421" s="255" t="str">
        <f t="shared" si="131"/>
        <v/>
      </c>
      <c r="AB421" s="255" t="str">
        <f t="shared" si="132"/>
        <v/>
      </c>
      <c r="AC421" s="241" t="str">
        <f t="shared" si="140"/>
        <v/>
      </c>
      <c r="AD421" s="248"/>
      <c r="AE421" s="257" t="str">
        <f>+IF(AJ421="","",MAX(AE$1:AE420)+1)</f>
        <v/>
      </c>
      <c r="AF421" s="257" t="str">
        <f>IF(CMS_Inoperative_OoC!B443="","",CMS_Inoperative_OoC!B443)</f>
        <v/>
      </c>
      <c r="AG421" s="257" t="str">
        <f>IF(CMS_Inoperative_OoC!C443="","",CMS_Inoperative_OoC!C443)</f>
        <v/>
      </c>
      <c r="AH421" s="257" t="str">
        <f>IF(CMS_Inoperative_OoC!D443="","",CMS_Inoperative_OoC!D443)</f>
        <v/>
      </c>
      <c r="AI421" s="257" t="str">
        <f t="shared" si="141"/>
        <v/>
      </c>
      <c r="AJ421" s="258" t="str">
        <f>IF(COUNTIF(AI$2:AI421,AI421)=1,AI421,"")</f>
        <v/>
      </c>
      <c r="AK421" s="257" t="str">
        <f t="shared" si="133"/>
        <v/>
      </c>
      <c r="AL421" s="257" t="str">
        <f t="shared" si="134"/>
        <v/>
      </c>
      <c r="AM421" s="257" t="str">
        <f t="shared" si="135"/>
        <v/>
      </c>
      <c r="AN421" s="251" t="str">
        <f t="shared" si="142"/>
        <v/>
      </c>
      <c r="AO421" s="162"/>
      <c r="AP421" s="162"/>
      <c r="AQ421" s="162"/>
      <c r="AR421" s="257" t="str">
        <f>+IF(AW421="","",MAX(AR$1:AR420)+1)</f>
        <v/>
      </c>
      <c r="AS421" s="257" t="str">
        <f>IF(Limit_Deviation_Detail!B443="","",Limit_Deviation_Detail!B443)</f>
        <v/>
      </c>
      <c r="AT421" s="257" t="str">
        <f>IF(Limit_Deviation_Detail!C443="","",Limit_Deviation_Detail!C443)</f>
        <v/>
      </c>
      <c r="AU421" s="252" t="str">
        <f>IF(Limit_Deviation_Detail!F443="","",Limit_Deviation_Detail!F443)</f>
        <v/>
      </c>
      <c r="AV421" s="257" t="str">
        <f t="shared" si="143"/>
        <v/>
      </c>
      <c r="AW421" s="258" t="str">
        <f>IF(COUNTIF(AV$2:AV421,AV421)=1,AV421,"")</f>
        <v/>
      </c>
      <c r="AX421" s="257" t="str">
        <f t="shared" si="136"/>
        <v/>
      </c>
      <c r="AY421" s="257" t="str">
        <f t="shared" si="137"/>
        <v/>
      </c>
      <c r="AZ421" s="257" t="str">
        <f t="shared" si="138"/>
        <v/>
      </c>
      <c r="BA421" s="254" t="str">
        <f t="shared" si="144"/>
        <v/>
      </c>
      <c r="BB421" s="162"/>
      <c r="BC421" s="255" t="str">
        <f>+IF(BI421="","",MAX(BC$1:BC420)+1)</f>
        <v/>
      </c>
      <c r="BD421" s="241" t="str">
        <f>IF(CMS_Identification!B443="","",CMS_Identification!B443)</f>
        <v/>
      </c>
      <c r="BE421" s="241" t="str">
        <f>IF(CMS_Identification!C443="","",CMS_Identification!C443)</f>
        <v/>
      </c>
      <c r="BF421" s="241" t="str">
        <f>IF(CMS_Identification!E443="","",CMS_Identification!E443)</f>
        <v/>
      </c>
      <c r="BG421" s="241" t="str">
        <f>IF(Affected_Source!AL443="","",Affected_Source!AL443)</f>
        <v/>
      </c>
      <c r="BH421" s="241" t="str">
        <f t="shared" si="145"/>
        <v/>
      </c>
      <c r="BI421" s="244" t="str">
        <f>IF(COUNTIF(BH$2:BH421,BH421)=1,BH421,"")</f>
        <v/>
      </c>
      <c r="BJ421" s="241" t="str">
        <f t="shared" si="146"/>
        <v xml:space="preserve">  </v>
      </c>
      <c r="BK421" s="241" t="str">
        <f t="shared" si="147"/>
        <v/>
      </c>
      <c r="BL421" s="241" t="str">
        <f t="shared" si="148"/>
        <v/>
      </c>
      <c r="BM421" s="241" t="str">
        <f t="shared" si="149"/>
        <v/>
      </c>
    </row>
    <row r="422" spans="1:65" ht="16.5" x14ac:dyDescent="0.45">
      <c r="A422" s="259" t="str">
        <f>+IF(D422="","",MAX(A$1:A421)+1)</f>
        <v/>
      </c>
      <c r="B422" s="260" t="str">
        <f>IF(CMS_Identification!C444="","",CMS_Identification!C444)</f>
        <v/>
      </c>
      <c r="C422" s="260" t="str">
        <f t="shared" si="129"/>
        <v/>
      </c>
      <c r="D422" s="260" t="str">
        <f>IF(COUNTIF(B$2:B422,B422)=1,B422,"")</f>
        <v/>
      </c>
      <c r="E422" s="162" t="str">
        <f>IF(Affected_Source!D444="","",Affected_Source!D444)</f>
        <v/>
      </c>
      <c r="F422" s="162"/>
      <c r="G422" s="162"/>
      <c r="H422" s="162"/>
      <c r="I422" s="162"/>
      <c r="J422" s="162"/>
      <c r="K422" s="162"/>
      <c r="L422" s="162"/>
      <c r="M422" s="162"/>
      <c r="N422" s="162"/>
      <c r="O422" s="162"/>
      <c r="P422" s="162"/>
      <c r="Q422" s="162"/>
      <c r="R422" s="269"/>
      <c r="S422" s="162"/>
      <c r="T422" s="259" t="str">
        <f>+IF(Y422="","",MAX(T$1:T421)+1)</f>
        <v/>
      </c>
      <c r="U422" s="241" t="str">
        <f>IF(Affected_Source!B444="","",Affected_Source!B444)</f>
        <v/>
      </c>
      <c r="V422" s="241" t="str">
        <f>IF(Affected_Source!D444="","",Affected_Source!D444)</f>
        <v/>
      </c>
      <c r="W422" s="241" t="str">
        <f>IF(Affected_Source!E444="","",Affected_Source!E444)</f>
        <v/>
      </c>
      <c r="X422" s="241" t="str">
        <f t="shared" si="130"/>
        <v/>
      </c>
      <c r="Y422" s="244" t="str">
        <f>IF(COUNTIF(X$2:X422,X422)=1,X422,"")</f>
        <v/>
      </c>
      <c r="Z422" s="241" t="str">
        <f t="shared" si="139"/>
        <v xml:space="preserve"> </v>
      </c>
      <c r="AA422" s="259" t="str">
        <f t="shared" si="131"/>
        <v/>
      </c>
      <c r="AB422" s="259" t="str">
        <f t="shared" si="132"/>
        <v/>
      </c>
      <c r="AC422" s="241" t="str">
        <f t="shared" si="140"/>
        <v/>
      </c>
      <c r="AD422" s="248"/>
      <c r="AE422" s="261" t="str">
        <f>+IF(AJ422="","",MAX(AE$1:AE421)+1)</f>
        <v/>
      </c>
      <c r="AF422" s="261" t="str">
        <f>IF(CMS_Inoperative_OoC!B444="","",CMS_Inoperative_OoC!B444)</f>
        <v/>
      </c>
      <c r="AG422" s="261" t="str">
        <f>IF(CMS_Inoperative_OoC!C444="","",CMS_Inoperative_OoC!C444)</f>
        <v/>
      </c>
      <c r="AH422" s="261" t="str">
        <f>IF(CMS_Inoperative_OoC!D444="","",CMS_Inoperative_OoC!D444)</f>
        <v/>
      </c>
      <c r="AI422" s="261" t="str">
        <f t="shared" si="141"/>
        <v/>
      </c>
      <c r="AJ422" s="262" t="str">
        <f>IF(COUNTIF(AI$2:AI422,AI422)=1,AI422,"")</f>
        <v/>
      </c>
      <c r="AK422" s="261" t="str">
        <f t="shared" si="133"/>
        <v/>
      </c>
      <c r="AL422" s="261" t="str">
        <f t="shared" si="134"/>
        <v/>
      </c>
      <c r="AM422" s="261" t="str">
        <f t="shared" si="135"/>
        <v/>
      </c>
      <c r="AN422" s="251" t="str">
        <f t="shared" si="142"/>
        <v/>
      </c>
      <c r="AO422" s="162"/>
      <c r="AP422" s="162"/>
      <c r="AQ422" s="162"/>
      <c r="AR422" s="263" t="str">
        <f>+IF(AW422="","",MAX(AR$1:AR421)+1)</f>
        <v/>
      </c>
      <c r="AS422" s="263" t="str">
        <f>IF(Limit_Deviation_Detail!B444="","",Limit_Deviation_Detail!B444)</f>
        <v/>
      </c>
      <c r="AT422" s="263" t="str">
        <f>IF(Limit_Deviation_Detail!C444="","",Limit_Deviation_Detail!C444)</f>
        <v/>
      </c>
      <c r="AU422" s="252" t="str">
        <f>IF(Limit_Deviation_Detail!F444="","",Limit_Deviation_Detail!F444)</f>
        <v/>
      </c>
      <c r="AV422" s="263" t="str">
        <f t="shared" si="143"/>
        <v/>
      </c>
      <c r="AW422" s="264" t="str">
        <f>IF(COUNTIF(AV$2:AV422,AV422)=1,AV422,"")</f>
        <v/>
      </c>
      <c r="AX422" s="263" t="str">
        <f t="shared" si="136"/>
        <v/>
      </c>
      <c r="AY422" s="263" t="str">
        <f t="shared" si="137"/>
        <v/>
      </c>
      <c r="AZ422" s="263" t="str">
        <f t="shared" si="138"/>
        <v/>
      </c>
      <c r="BA422" s="254" t="str">
        <f t="shared" si="144"/>
        <v/>
      </c>
      <c r="BB422" s="162"/>
      <c r="BC422" s="259" t="str">
        <f>+IF(BI422="","",MAX(BC$1:BC421)+1)</f>
        <v/>
      </c>
      <c r="BD422" s="241" t="str">
        <f>IF(CMS_Identification!B444="","",CMS_Identification!B444)</f>
        <v/>
      </c>
      <c r="BE422" s="241" t="str">
        <f>IF(CMS_Identification!C444="","",CMS_Identification!C444)</f>
        <v/>
      </c>
      <c r="BF422" s="241" t="str">
        <f>IF(CMS_Identification!E444="","",CMS_Identification!E444)</f>
        <v/>
      </c>
      <c r="BG422" s="241" t="str">
        <f>IF(Affected_Source!AL444="","",Affected_Source!AL444)</f>
        <v/>
      </c>
      <c r="BH422" s="241" t="str">
        <f t="shared" si="145"/>
        <v/>
      </c>
      <c r="BI422" s="244" t="str">
        <f>IF(COUNTIF(BH$2:BH422,BH422)=1,BH422,"")</f>
        <v/>
      </c>
      <c r="BJ422" s="241" t="str">
        <f t="shared" si="146"/>
        <v xml:space="preserve">  </v>
      </c>
      <c r="BK422" s="241" t="str">
        <f t="shared" si="147"/>
        <v/>
      </c>
      <c r="BL422" s="241" t="str">
        <f t="shared" si="148"/>
        <v/>
      </c>
      <c r="BM422" s="241" t="str">
        <f t="shared" si="149"/>
        <v/>
      </c>
    </row>
    <row r="423" spans="1:65" ht="16.5" x14ac:dyDescent="0.45">
      <c r="A423" s="255" t="str">
        <f>+IF(D423="","",MAX(A$1:A422)+1)</f>
        <v/>
      </c>
      <c r="B423" s="245" t="str">
        <f>IF(CMS_Identification!C445="","",CMS_Identification!C445)</f>
        <v/>
      </c>
      <c r="C423" s="245" t="str">
        <f t="shared" si="129"/>
        <v/>
      </c>
      <c r="D423" s="245" t="str">
        <f>IF(COUNTIF(B$2:B423,B423)=1,B423,"")</f>
        <v/>
      </c>
      <c r="E423" s="162" t="str">
        <f>IF(Affected_Source!D445="","",Affected_Source!D445)</f>
        <v/>
      </c>
      <c r="F423" s="162"/>
      <c r="G423" s="162"/>
      <c r="H423" s="162"/>
      <c r="I423" s="162"/>
      <c r="J423" s="162"/>
      <c r="K423" s="162"/>
      <c r="L423" s="162"/>
      <c r="M423" s="162"/>
      <c r="N423" s="162"/>
      <c r="O423" s="162"/>
      <c r="P423" s="162"/>
      <c r="Q423" s="162"/>
      <c r="R423" s="269"/>
      <c r="S423" s="162"/>
      <c r="T423" s="255" t="str">
        <f>+IF(Y423="","",MAX(T$1:T422)+1)</f>
        <v/>
      </c>
      <c r="U423" s="241" t="str">
        <f>IF(Affected_Source!B445="","",Affected_Source!B445)</f>
        <v/>
      </c>
      <c r="V423" s="241" t="str">
        <f>IF(Affected_Source!D445="","",Affected_Source!D445)</f>
        <v/>
      </c>
      <c r="W423" s="241" t="str">
        <f>IF(Affected_Source!E445="","",Affected_Source!E445)</f>
        <v/>
      </c>
      <c r="X423" s="241" t="str">
        <f t="shared" si="130"/>
        <v/>
      </c>
      <c r="Y423" s="244" t="str">
        <f>IF(COUNTIF(X$2:X423,X423)=1,X423,"")</f>
        <v/>
      </c>
      <c r="Z423" s="241" t="str">
        <f t="shared" si="139"/>
        <v xml:space="preserve"> </v>
      </c>
      <c r="AA423" s="255" t="str">
        <f t="shared" si="131"/>
        <v/>
      </c>
      <c r="AB423" s="255" t="str">
        <f t="shared" si="132"/>
        <v/>
      </c>
      <c r="AC423" s="241" t="str">
        <f t="shared" si="140"/>
        <v/>
      </c>
      <c r="AD423" s="248"/>
      <c r="AE423" s="257" t="str">
        <f>+IF(AJ423="","",MAX(AE$1:AE422)+1)</f>
        <v/>
      </c>
      <c r="AF423" s="257" t="str">
        <f>IF(CMS_Inoperative_OoC!B445="","",CMS_Inoperative_OoC!B445)</f>
        <v/>
      </c>
      <c r="AG423" s="257" t="str">
        <f>IF(CMS_Inoperative_OoC!C445="","",CMS_Inoperative_OoC!C445)</f>
        <v/>
      </c>
      <c r="AH423" s="257" t="str">
        <f>IF(CMS_Inoperative_OoC!D445="","",CMS_Inoperative_OoC!D445)</f>
        <v/>
      </c>
      <c r="AI423" s="257" t="str">
        <f t="shared" si="141"/>
        <v/>
      </c>
      <c r="AJ423" s="258" t="str">
        <f>IF(COUNTIF(AI$2:AI423,AI423)=1,AI423,"")</f>
        <v/>
      </c>
      <c r="AK423" s="257" t="str">
        <f t="shared" si="133"/>
        <v/>
      </c>
      <c r="AL423" s="257" t="str">
        <f t="shared" si="134"/>
        <v/>
      </c>
      <c r="AM423" s="257" t="str">
        <f t="shared" si="135"/>
        <v/>
      </c>
      <c r="AN423" s="251" t="str">
        <f t="shared" si="142"/>
        <v/>
      </c>
      <c r="AO423" s="162"/>
      <c r="AP423" s="162"/>
      <c r="AQ423" s="162"/>
      <c r="AR423" s="257" t="str">
        <f>+IF(AW423="","",MAX(AR$1:AR422)+1)</f>
        <v/>
      </c>
      <c r="AS423" s="257" t="str">
        <f>IF(Limit_Deviation_Detail!B445="","",Limit_Deviation_Detail!B445)</f>
        <v/>
      </c>
      <c r="AT423" s="257" t="str">
        <f>IF(Limit_Deviation_Detail!C445="","",Limit_Deviation_Detail!C445)</f>
        <v/>
      </c>
      <c r="AU423" s="252" t="str">
        <f>IF(Limit_Deviation_Detail!F445="","",Limit_Deviation_Detail!F445)</f>
        <v/>
      </c>
      <c r="AV423" s="257" t="str">
        <f t="shared" si="143"/>
        <v/>
      </c>
      <c r="AW423" s="258" t="str">
        <f>IF(COUNTIF(AV$2:AV423,AV423)=1,AV423,"")</f>
        <v/>
      </c>
      <c r="AX423" s="257" t="str">
        <f t="shared" si="136"/>
        <v/>
      </c>
      <c r="AY423" s="257" t="str">
        <f t="shared" si="137"/>
        <v/>
      </c>
      <c r="AZ423" s="257" t="str">
        <f t="shared" si="138"/>
        <v/>
      </c>
      <c r="BA423" s="254" t="str">
        <f t="shared" si="144"/>
        <v/>
      </c>
      <c r="BB423" s="162"/>
      <c r="BC423" s="255" t="str">
        <f>+IF(BI423="","",MAX(BC$1:BC422)+1)</f>
        <v/>
      </c>
      <c r="BD423" s="241" t="str">
        <f>IF(CMS_Identification!B445="","",CMS_Identification!B445)</f>
        <v/>
      </c>
      <c r="BE423" s="241" t="str">
        <f>IF(CMS_Identification!C445="","",CMS_Identification!C445)</f>
        <v/>
      </c>
      <c r="BF423" s="241" t="str">
        <f>IF(CMS_Identification!E445="","",CMS_Identification!E445)</f>
        <v/>
      </c>
      <c r="BG423" s="241" t="str">
        <f>IF(Affected_Source!AL445="","",Affected_Source!AL445)</f>
        <v/>
      </c>
      <c r="BH423" s="241" t="str">
        <f t="shared" si="145"/>
        <v/>
      </c>
      <c r="BI423" s="244" t="str">
        <f>IF(COUNTIF(BH$2:BH423,BH423)=1,BH423,"")</f>
        <v/>
      </c>
      <c r="BJ423" s="241" t="str">
        <f t="shared" si="146"/>
        <v xml:space="preserve">  </v>
      </c>
      <c r="BK423" s="241" t="str">
        <f t="shared" si="147"/>
        <v/>
      </c>
      <c r="BL423" s="241" t="str">
        <f t="shared" si="148"/>
        <v/>
      </c>
      <c r="BM423" s="241" t="str">
        <f t="shared" si="149"/>
        <v/>
      </c>
    </row>
    <row r="424" spans="1:65" ht="16.5" x14ac:dyDescent="0.45">
      <c r="A424" s="259" t="str">
        <f>+IF(D424="","",MAX(A$1:A423)+1)</f>
        <v/>
      </c>
      <c r="B424" s="260" t="str">
        <f>IF(CMS_Identification!C446="","",CMS_Identification!C446)</f>
        <v/>
      </c>
      <c r="C424" s="260" t="str">
        <f t="shared" si="129"/>
        <v/>
      </c>
      <c r="D424" s="260" t="str">
        <f>IF(COUNTIF(B$2:B424,B424)=1,B424,"")</f>
        <v/>
      </c>
      <c r="E424" s="162" t="str">
        <f>IF(Affected_Source!D446="","",Affected_Source!D446)</f>
        <v/>
      </c>
      <c r="F424" s="162"/>
      <c r="G424" s="162"/>
      <c r="H424" s="162"/>
      <c r="I424" s="162"/>
      <c r="J424" s="162"/>
      <c r="K424" s="162"/>
      <c r="L424" s="162"/>
      <c r="M424" s="162"/>
      <c r="N424" s="162"/>
      <c r="O424" s="162"/>
      <c r="P424" s="162"/>
      <c r="Q424" s="162"/>
      <c r="R424" s="269"/>
      <c r="S424" s="162"/>
      <c r="T424" s="259" t="str">
        <f>+IF(Y424="","",MAX(T$1:T423)+1)</f>
        <v/>
      </c>
      <c r="U424" s="241" t="str">
        <f>IF(Affected_Source!B446="","",Affected_Source!B446)</f>
        <v/>
      </c>
      <c r="V424" s="241" t="str">
        <f>IF(Affected_Source!D446="","",Affected_Source!D446)</f>
        <v/>
      </c>
      <c r="W424" s="241" t="str">
        <f>IF(Affected_Source!E446="","",Affected_Source!E446)</f>
        <v/>
      </c>
      <c r="X424" s="241" t="str">
        <f t="shared" si="130"/>
        <v/>
      </c>
      <c r="Y424" s="244" t="str">
        <f>IF(COUNTIF(X$2:X424,X424)=1,X424,"")</f>
        <v/>
      </c>
      <c r="Z424" s="241" t="str">
        <f t="shared" si="139"/>
        <v xml:space="preserve"> </v>
      </c>
      <c r="AA424" s="259" t="str">
        <f t="shared" si="131"/>
        <v/>
      </c>
      <c r="AB424" s="259" t="str">
        <f t="shared" si="132"/>
        <v/>
      </c>
      <c r="AC424" s="241" t="str">
        <f t="shared" si="140"/>
        <v/>
      </c>
      <c r="AD424" s="248"/>
      <c r="AE424" s="261" t="str">
        <f>+IF(AJ424="","",MAX(AE$1:AE423)+1)</f>
        <v/>
      </c>
      <c r="AF424" s="261" t="str">
        <f>IF(CMS_Inoperative_OoC!B446="","",CMS_Inoperative_OoC!B446)</f>
        <v/>
      </c>
      <c r="AG424" s="261" t="str">
        <f>IF(CMS_Inoperative_OoC!C446="","",CMS_Inoperative_OoC!C446)</f>
        <v/>
      </c>
      <c r="AH424" s="261" t="str">
        <f>IF(CMS_Inoperative_OoC!D446="","",CMS_Inoperative_OoC!D446)</f>
        <v/>
      </c>
      <c r="AI424" s="261" t="str">
        <f t="shared" si="141"/>
        <v/>
      </c>
      <c r="AJ424" s="262" t="str">
        <f>IF(COUNTIF(AI$2:AI424,AI424)=1,AI424,"")</f>
        <v/>
      </c>
      <c r="AK424" s="261" t="str">
        <f t="shared" si="133"/>
        <v/>
      </c>
      <c r="AL424" s="261" t="str">
        <f t="shared" si="134"/>
        <v/>
      </c>
      <c r="AM424" s="261" t="str">
        <f t="shared" si="135"/>
        <v/>
      </c>
      <c r="AN424" s="251" t="str">
        <f t="shared" si="142"/>
        <v/>
      </c>
      <c r="AO424" s="162"/>
      <c r="AP424" s="162"/>
      <c r="AQ424" s="162"/>
      <c r="AR424" s="263" t="str">
        <f>+IF(AW424="","",MAX(AR$1:AR423)+1)</f>
        <v/>
      </c>
      <c r="AS424" s="263" t="str">
        <f>IF(Limit_Deviation_Detail!B446="","",Limit_Deviation_Detail!B446)</f>
        <v/>
      </c>
      <c r="AT424" s="263" t="str">
        <f>IF(Limit_Deviation_Detail!C446="","",Limit_Deviation_Detail!C446)</f>
        <v/>
      </c>
      <c r="AU424" s="252" t="str">
        <f>IF(Limit_Deviation_Detail!F446="","",Limit_Deviation_Detail!F446)</f>
        <v/>
      </c>
      <c r="AV424" s="263" t="str">
        <f t="shared" si="143"/>
        <v/>
      </c>
      <c r="AW424" s="264" t="str">
        <f>IF(COUNTIF(AV$2:AV424,AV424)=1,AV424,"")</f>
        <v/>
      </c>
      <c r="AX424" s="263" t="str">
        <f t="shared" si="136"/>
        <v/>
      </c>
      <c r="AY424" s="263" t="str">
        <f t="shared" si="137"/>
        <v/>
      </c>
      <c r="AZ424" s="263" t="str">
        <f t="shared" si="138"/>
        <v/>
      </c>
      <c r="BA424" s="254" t="str">
        <f t="shared" si="144"/>
        <v/>
      </c>
      <c r="BB424" s="162"/>
      <c r="BC424" s="259" t="str">
        <f>+IF(BI424="","",MAX(BC$1:BC423)+1)</f>
        <v/>
      </c>
      <c r="BD424" s="241" t="str">
        <f>IF(CMS_Identification!B446="","",CMS_Identification!B446)</f>
        <v/>
      </c>
      <c r="BE424" s="241" t="str">
        <f>IF(CMS_Identification!C446="","",CMS_Identification!C446)</f>
        <v/>
      </c>
      <c r="BF424" s="241" t="str">
        <f>IF(CMS_Identification!E446="","",CMS_Identification!E446)</f>
        <v/>
      </c>
      <c r="BG424" s="241" t="str">
        <f>IF(Affected_Source!AL446="","",Affected_Source!AL446)</f>
        <v/>
      </c>
      <c r="BH424" s="241" t="str">
        <f t="shared" si="145"/>
        <v/>
      </c>
      <c r="BI424" s="244" t="str">
        <f>IF(COUNTIF(BH$2:BH424,BH424)=1,BH424,"")</f>
        <v/>
      </c>
      <c r="BJ424" s="241" t="str">
        <f t="shared" si="146"/>
        <v xml:space="preserve">  </v>
      </c>
      <c r="BK424" s="241" t="str">
        <f t="shared" si="147"/>
        <v/>
      </c>
      <c r="BL424" s="241" t="str">
        <f t="shared" si="148"/>
        <v/>
      </c>
      <c r="BM424" s="241" t="str">
        <f t="shared" si="149"/>
        <v/>
      </c>
    </row>
    <row r="425" spans="1:65" ht="16.5" x14ac:dyDescent="0.45">
      <c r="A425" s="255" t="str">
        <f>+IF(D425="","",MAX(A$1:A424)+1)</f>
        <v/>
      </c>
      <c r="B425" s="245" t="str">
        <f>IF(CMS_Identification!C447="","",CMS_Identification!C447)</f>
        <v/>
      </c>
      <c r="C425" s="245" t="str">
        <f t="shared" si="129"/>
        <v/>
      </c>
      <c r="D425" s="245" t="str">
        <f>IF(COUNTIF(B$2:B425,B425)=1,B425,"")</f>
        <v/>
      </c>
      <c r="E425" s="162" t="str">
        <f>IF(Affected_Source!D447="","",Affected_Source!D447)</f>
        <v/>
      </c>
      <c r="F425" s="162"/>
      <c r="G425" s="162"/>
      <c r="H425" s="162"/>
      <c r="I425" s="162"/>
      <c r="J425" s="162"/>
      <c r="K425" s="162"/>
      <c r="L425" s="162"/>
      <c r="M425" s="162"/>
      <c r="N425" s="162"/>
      <c r="O425" s="162"/>
      <c r="P425" s="162"/>
      <c r="Q425" s="162"/>
      <c r="R425" s="269"/>
      <c r="S425" s="162"/>
      <c r="T425" s="255" t="str">
        <f>+IF(Y425="","",MAX(T$1:T424)+1)</f>
        <v/>
      </c>
      <c r="U425" s="241" t="str">
        <f>IF(Affected_Source!B447="","",Affected_Source!B447)</f>
        <v/>
      </c>
      <c r="V425" s="241" t="str">
        <f>IF(Affected_Source!D447="","",Affected_Source!D447)</f>
        <v/>
      </c>
      <c r="W425" s="241" t="str">
        <f>IF(Affected_Source!E447="","",Affected_Source!E447)</f>
        <v/>
      </c>
      <c r="X425" s="241" t="str">
        <f t="shared" si="130"/>
        <v/>
      </c>
      <c r="Y425" s="244" t="str">
        <f>IF(COUNTIF(X$2:X425,X425)=1,X425,"")</f>
        <v/>
      </c>
      <c r="Z425" s="241" t="str">
        <f t="shared" si="139"/>
        <v xml:space="preserve"> </v>
      </c>
      <c r="AA425" s="255" t="str">
        <f t="shared" si="131"/>
        <v/>
      </c>
      <c r="AB425" s="255" t="str">
        <f t="shared" si="132"/>
        <v/>
      </c>
      <c r="AC425" s="241" t="str">
        <f t="shared" si="140"/>
        <v/>
      </c>
      <c r="AD425" s="248"/>
      <c r="AE425" s="257" t="str">
        <f>+IF(AJ425="","",MAX(AE$1:AE424)+1)</f>
        <v/>
      </c>
      <c r="AF425" s="257" t="str">
        <f>IF(CMS_Inoperative_OoC!B447="","",CMS_Inoperative_OoC!B447)</f>
        <v/>
      </c>
      <c r="AG425" s="257" t="str">
        <f>IF(CMS_Inoperative_OoC!C447="","",CMS_Inoperative_OoC!C447)</f>
        <v/>
      </c>
      <c r="AH425" s="257" t="str">
        <f>IF(CMS_Inoperative_OoC!D447="","",CMS_Inoperative_OoC!D447)</f>
        <v/>
      </c>
      <c r="AI425" s="257" t="str">
        <f t="shared" si="141"/>
        <v/>
      </c>
      <c r="AJ425" s="258" t="str">
        <f>IF(COUNTIF(AI$2:AI425,AI425)=1,AI425,"")</f>
        <v/>
      </c>
      <c r="AK425" s="257" t="str">
        <f t="shared" si="133"/>
        <v/>
      </c>
      <c r="AL425" s="257" t="str">
        <f t="shared" si="134"/>
        <v/>
      </c>
      <c r="AM425" s="257" t="str">
        <f t="shared" si="135"/>
        <v/>
      </c>
      <c r="AN425" s="251" t="str">
        <f t="shared" si="142"/>
        <v/>
      </c>
      <c r="AO425" s="162"/>
      <c r="AP425" s="162"/>
      <c r="AQ425" s="162"/>
      <c r="AR425" s="257" t="str">
        <f>+IF(AW425="","",MAX(AR$1:AR424)+1)</f>
        <v/>
      </c>
      <c r="AS425" s="257" t="str">
        <f>IF(Limit_Deviation_Detail!B447="","",Limit_Deviation_Detail!B447)</f>
        <v/>
      </c>
      <c r="AT425" s="257" t="str">
        <f>IF(Limit_Deviation_Detail!C447="","",Limit_Deviation_Detail!C447)</f>
        <v/>
      </c>
      <c r="AU425" s="252" t="str">
        <f>IF(Limit_Deviation_Detail!F447="","",Limit_Deviation_Detail!F447)</f>
        <v/>
      </c>
      <c r="AV425" s="257" t="str">
        <f t="shared" si="143"/>
        <v/>
      </c>
      <c r="AW425" s="258" t="str">
        <f>IF(COUNTIF(AV$2:AV425,AV425)=1,AV425,"")</f>
        <v/>
      </c>
      <c r="AX425" s="257" t="str">
        <f t="shared" si="136"/>
        <v/>
      </c>
      <c r="AY425" s="257" t="str">
        <f t="shared" si="137"/>
        <v/>
      </c>
      <c r="AZ425" s="257" t="str">
        <f t="shared" si="138"/>
        <v/>
      </c>
      <c r="BA425" s="254" t="str">
        <f t="shared" si="144"/>
        <v/>
      </c>
      <c r="BB425" s="162"/>
      <c r="BC425" s="255" t="str">
        <f>+IF(BI425="","",MAX(BC$1:BC424)+1)</f>
        <v/>
      </c>
      <c r="BD425" s="241" t="str">
        <f>IF(CMS_Identification!B447="","",CMS_Identification!B447)</f>
        <v/>
      </c>
      <c r="BE425" s="241" t="str">
        <f>IF(CMS_Identification!C447="","",CMS_Identification!C447)</f>
        <v/>
      </c>
      <c r="BF425" s="241" t="str">
        <f>IF(CMS_Identification!E447="","",CMS_Identification!E447)</f>
        <v/>
      </c>
      <c r="BG425" s="241" t="str">
        <f>IF(Affected_Source!AL447="","",Affected_Source!AL447)</f>
        <v/>
      </c>
      <c r="BH425" s="241" t="str">
        <f t="shared" si="145"/>
        <v/>
      </c>
      <c r="BI425" s="244" t="str">
        <f>IF(COUNTIF(BH$2:BH425,BH425)=1,BH425,"")</f>
        <v/>
      </c>
      <c r="BJ425" s="241" t="str">
        <f t="shared" si="146"/>
        <v xml:space="preserve">  </v>
      </c>
      <c r="BK425" s="241" t="str">
        <f t="shared" si="147"/>
        <v/>
      </c>
      <c r="BL425" s="241" t="str">
        <f t="shared" si="148"/>
        <v/>
      </c>
      <c r="BM425" s="241" t="str">
        <f t="shared" si="149"/>
        <v/>
      </c>
    </row>
    <row r="426" spans="1:65" ht="16.5" x14ac:dyDescent="0.45">
      <c r="A426" s="259" t="str">
        <f>+IF(D426="","",MAX(A$1:A425)+1)</f>
        <v/>
      </c>
      <c r="B426" s="260" t="str">
        <f>IF(CMS_Identification!C448="","",CMS_Identification!C448)</f>
        <v/>
      </c>
      <c r="C426" s="260" t="str">
        <f t="shared" si="129"/>
        <v/>
      </c>
      <c r="D426" s="260" t="str">
        <f>IF(COUNTIF(B$2:B426,B426)=1,B426,"")</f>
        <v/>
      </c>
      <c r="E426" s="162" t="str">
        <f>IF(Affected_Source!D448="","",Affected_Source!D448)</f>
        <v/>
      </c>
      <c r="F426" s="162"/>
      <c r="G426" s="162"/>
      <c r="H426" s="162"/>
      <c r="I426" s="162"/>
      <c r="J426" s="162"/>
      <c r="K426" s="162"/>
      <c r="L426" s="162"/>
      <c r="M426" s="162"/>
      <c r="N426" s="162"/>
      <c r="O426" s="162"/>
      <c r="P426" s="162"/>
      <c r="Q426" s="162"/>
      <c r="R426" s="269"/>
      <c r="S426" s="162"/>
      <c r="T426" s="259" t="str">
        <f>+IF(Y426="","",MAX(T$1:T425)+1)</f>
        <v/>
      </c>
      <c r="U426" s="241" t="str">
        <f>IF(Affected_Source!B448="","",Affected_Source!B448)</f>
        <v/>
      </c>
      <c r="V426" s="241" t="str">
        <f>IF(Affected_Source!D448="","",Affected_Source!D448)</f>
        <v/>
      </c>
      <c r="W426" s="241" t="str">
        <f>IF(Affected_Source!E448="","",Affected_Source!E448)</f>
        <v/>
      </c>
      <c r="X426" s="241" t="str">
        <f t="shared" si="130"/>
        <v/>
      </c>
      <c r="Y426" s="244" t="str">
        <f>IF(COUNTIF(X$2:X426,X426)=1,X426,"")</f>
        <v/>
      </c>
      <c r="Z426" s="241" t="str">
        <f t="shared" si="139"/>
        <v xml:space="preserve"> </v>
      </c>
      <c r="AA426" s="259" t="str">
        <f t="shared" si="131"/>
        <v/>
      </c>
      <c r="AB426" s="259" t="str">
        <f t="shared" si="132"/>
        <v/>
      </c>
      <c r="AC426" s="241" t="str">
        <f t="shared" si="140"/>
        <v/>
      </c>
      <c r="AD426" s="248"/>
      <c r="AE426" s="261" t="str">
        <f>+IF(AJ426="","",MAX(AE$1:AE425)+1)</f>
        <v/>
      </c>
      <c r="AF426" s="261" t="str">
        <f>IF(CMS_Inoperative_OoC!B448="","",CMS_Inoperative_OoC!B448)</f>
        <v/>
      </c>
      <c r="AG426" s="261" t="str">
        <f>IF(CMS_Inoperative_OoC!C448="","",CMS_Inoperative_OoC!C448)</f>
        <v/>
      </c>
      <c r="AH426" s="261" t="str">
        <f>IF(CMS_Inoperative_OoC!D448="","",CMS_Inoperative_OoC!D448)</f>
        <v/>
      </c>
      <c r="AI426" s="261" t="str">
        <f t="shared" si="141"/>
        <v/>
      </c>
      <c r="AJ426" s="262" t="str">
        <f>IF(COUNTIF(AI$2:AI426,AI426)=1,AI426,"")</f>
        <v/>
      </c>
      <c r="AK426" s="261" t="str">
        <f t="shared" si="133"/>
        <v/>
      </c>
      <c r="AL426" s="261" t="str">
        <f t="shared" si="134"/>
        <v/>
      </c>
      <c r="AM426" s="261" t="str">
        <f t="shared" si="135"/>
        <v/>
      </c>
      <c r="AN426" s="251" t="str">
        <f t="shared" si="142"/>
        <v/>
      </c>
      <c r="AO426" s="162"/>
      <c r="AP426" s="162"/>
      <c r="AQ426" s="162"/>
      <c r="AR426" s="263" t="str">
        <f>+IF(AW426="","",MAX(AR$1:AR425)+1)</f>
        <v/>
      </c>
      <c r="AS426" s="263" t="str">
        <f>IF(Limit_Deviation_Detail!B448="","",Limit_Deviation_Detail!B448)</f>
        <v/>
      </c>
      <c r="AT426" s="263" t="str">
        <f>IF(Limit_Deviation_Detail!C448="","",Limit_Deviation_Detail!C448)</f>
        <v/>
      </c>
      <c r="AU426" s="252" t="str">
        <f>IF(Limit_Deviation_Detail!F448="","",Limit_Deviation_Detail!F448)</f>
        <v/>
      </c>
      <c r="AV426" s="263" t="str">
        <f t="shared" si="143"/>
        <v/>
      </c>
      <c r="AW426" s="264" t="str">
        <f>IF(COUNTIF(AV$2:AV426,AV426)=1,AV426,"")</f>
        <v/>
      </c>
      <c r="AX426" s="263" t="str">
        <f t="shared" si="136"/>
        <v/>
      </c>
      <c r="AY426" s="263" t="str">
        <f t="shared" si="137"/>
        <v/>
      </c>
      <c r="AZ426" s="263" t="str">
        <f t="shared" si="138"/>
        <v/>
      </c>
      <c r="BA426" s="254" t="str">
        <f t="shared" si="144"/>
        <v/>
      </c>
      <c r="BB426" s="162"/>
      <c r="BC426" s="259" t="str">
        <f>+IF(BI426="","",MAX(BC$1:BC425)+1)</f>
        <v/>
      </c>
      <c r="BD426" s="241" t="str">
        <f>IF(CMS_Identification!B448="","",CMS_Identification!B448)</f>
        <v/>
      </c>
      <c r="BE426" s="241" t="str">
        <f>IF(CMS_Identification!C448="","",CMS_Identification!C448)</f>
        <v/>
      </c>
      <c r="BF426" s="241" t="str">
        <f>IF(CMS_Identification!E448="","",CMS_Identification!E448)</f>
        <v/>
      </c>
      <c r="BG426" s="241" t="str">
        <f>IF(Affected_Source!AL448="","",Affected_Source!AL448)</f>
        <v/>
      </c>
      <c r="BH426" s="241" t="str">
        <f t="shared" si="145"/>
        <v/>
      </c>
      <c r="BI426" s="244" t="str">
        <f>IF(COUNTIF(BH$2:BH426,BH426)=1,BH426,"")</f>
        <v/>
      </c>
      <c r="BJ426" s="241" t="str">
        <f t="shared" si="146"/>
        <v xml:space="preserve">  </v>
      </c>
      <c r="BK426" s="241" t="str">
        <f t="shared" si="147"/>
        <v/>
      </c>
      <c r="BL426" s="241" t="str">
        <f t="shared" si="148"/>
        <v/>
      </c>
      <c r="BM426" s="241" t="str">
        <f t="shared" si="149"/>
        <v/>
      </c>
    </row>
    <row r="427" spans="1:65" ht="16.5" x14ac:dyDescent="0.45">
      <c r="A427" s="255" t="str">
        <f>+IF(D427="","",MAX(A$1:A426)+1)</f>
        <v/>
      </c>
      <c r="B427" s="245" t="str">
        <f>IF(CMS_Identification!C449="","",CMS_Identification!C449)</f>
        <v/>
      </c>
      <c r="C427" s="245" t="str">
        <f t="shared" si="129"/>
        <v/>
      </c>
      <c r="D427" s="245" t="str">
        <f>IF(COUNTIF(B$2:B427,B427)=1,B427,"")</f>
        <v/>
      </c>
      <c r="E427" s="162" t="str">
        <f>IF(Affected_Source!D449="","",Affected_Source!D449)</f>
        <v/>
      </c>
      <c r="F427" s="162"/>
      <c r="G427" s="162"/>
      <c r="H427" s="162"/>
      <c r="I427" s="162"/>
      <c r="J427" s="162"/>
      <c r="K427" s="162"/>
      <c r="L427" s="162"/>
      <c r="M427" s="162"/>
      <c r="N427" s="162"/>
      <c r="O427" s="162"/>
      <c r="P427" s="162"/>
      <c r="Q427" s="162"/>
      <c r="R427" s="269"/>
      <c r="S427" s="162"/>
      <c r="T427" s="255" t="str">
        <f>+IF(Y427="","",MAX(T$1:T426)+1)</f>
        <v/>
      </c>
      <c r="U427" s="241" t="str">
        <f>IF(Affected_Source!B449="","",Affected_Source!B449)</f>
        <v/>
      </c>
      <c r="V427" s="241" t="str">
        <f>IF(Affected_Source!D449="","",Affected_Source!D449)</f>
        <v/>
      </c>
      <c r="W427" s="241" t="str">
        <f>IF(Affected_Source!E449="","",Affected_Source!E449)</f>
        <v/>
      </c>
      <c r="X427" s="241" t="str">
        <f t="shared" si="130"/>
        <v/>
      </c>
      <c r="Y427" s="244" t="str">
        <f>IF(COUNTIF(X$2:X427,X427)=1,X427,"")</f>
        <v/>
      </c>
      <c r="Z427" s="241" t="str">
        <f t="shared" si="139"/>
        <v xml:space="preserve"> </v>
      </c>
      <c r="AA427" s="255" t="str">
        <f t="shared" si="131"/>
        <v/>
      </c>
      <c r="AB427" s="255" t="str">
        <f t="shared" si="132"/>
        <v/>
      </c>
      <c r="AC427" s="241" t="str">
        <f t="shared" si="140"/>
        <v/>
      </c>
      <c r="AD427" s="248"/>
      <c r="AE427" s="257" t="str">
        <f>+IF(AJ427="","",MAX(AE$1:AE426)+1)</f>
        <v/>
      </c>
      <c r="AF427" s="257" t="str">
        <f>IF(CMS_Inoperative_OoC!B449="","",CMS_Inoperative_OoC!B449)</f>
        <v/>
      </c>
      <c r="AG427" s="257" t="str">
        <f>IF(CMS_Inoperative_OoC!C449="","",CMS_Inoperative_OoC!C449)</f>
        <v/>
      </c>
      <c r="AH427" s="257" t="str">
        <f>IF(CMS_Inoperative_OoC!D449="","",CMS_Inoperative_OoC!D449)</f>
        <v/>
      </c>
      <c r="AI427" s="257" t="str">
        <f t="shared" si="141"/>
        <v/>
      </c>
      <c r="AJ427" s="258" t="str">
        <f>IF(COUNTIF(AI$2:AI427,AI427)=1,AI427,"")</f>
        <v/>
      </c>
      <c r="AK427" s="257" t="str">
        <f t="shared" si="133"/>
        <v/>
      </c>
      <c r="AL427" s="257" t="str">
        <f t="shared" si="134"/>
        <v/>
      </c>
      <c r="AM427" s="257" t="str">
        <f t="shared" si="135"/>
        <v/>
      </c>
      <c r="AN427" s="251" t="str">
        <f t="shared" si="142"/>
        <v/>
      </c>
      <c r="AO427" s="162"/>
      <c r="AP427" s="162"/>
      <c r="AQ427" s="162"/>
      <c r="AR427" s="257" t="str">
        <f>+IF(AW427="","",MAX(AR$1:AR426)+1)</f>
        <v/>
      </c>
      <c r="AS427" s="257" t="str">
        <f>IF(Limit_Deviation_Detail!B449="","",Limit_Deviation_Detail!B449)</f>
        <v/>
      </c>
      <c r="AT427" s="257" t="str">
        <f>IF(Limit_Deviation_Detail!C449="","",Limit_Deviation_Detail!C449)</f>
        <v/>
      </c>
      <c r="AU427" s="252" t="str">
        <f>IF(Limit_Deviation_Detail!F449="","",Limit_Deviation_Detail!F449)</f>
        <v/>
      </c>
      <c r="AV427" s="257" t="str">
        <f t="shared" si="143"/>
        <v/>
      </c>
      <c r="AW427" s="258" t="str">
        <f>IF(COUNTIF(AV$2:AV427,AV427)=1,AV427,"")</f>
        <v/>
      </c>
      <c r="AX427" s="257" t="str">
        <f t="shared" si="136"/>
        <v/>
      </c>
      <c r="AY427" s="257" t="str">
        <f t="shared" si="137"/>
        <v/>
      </c>
      <c r="AZ427" s="257" t="str">
        <f t="shared" si="138"/>
        <v/>
      </c>
      <c r="BA427" s="254" t="str">
        <f t="shared" si="144"/>
        <v/>
      </c>
      <c r="BB427" s="162"/>
      <c r="BC427" s="255" t="str">
        <f>+IF(BI427="","",MAX(BC$1:BC426)+1)</f>
        <v/>
      </c>
      <c r="BD427" s="241" t="str">
        <f>IF(CMS_Identification!B449="","",CMS_Identification!B449)</f>
        <v/>
      </c>
      <c r="BE427" s="241" t="str">
        <f>IF(CMS_Identification!C449="","",CMS_Identification!C449)</f>
        <v/>
      </c>
      <c r="BF427" s="241" t="str">
        <f>IF(CMS_Identification!E449="","",CMS_Identification!E449)</f>
        <v/>
      </c>
      <c r="BG427" s="241" t="str">
        <f>IF(Affected_Source!AL449="","",Affected_Source!AL449)</f>
        <v/>
      </c>
      <c r="BH427" s="241" t="str">
        <f t="shared" si="145"/>
        <v/>
      </c>
      <c r="BI427" s="244" t="str">
        <f>IF(COUNTIF(BH$2:BH427,BH427)=1,BH427,"")</f>
        <v/>
      </c>
      <c r="BJ427" s="241" t="str">
        <f t="shared" si="146"/>
        <v xml:space="preserve">  </v>
      </c>
      <c r="BK427" s="241" t="str">
        <f t="shared" si="147"/>
        <v/>
      </c>
      <c r="BL427" s="241" t="str">
        <f t="shared" si="148"/>
        <v/>
      </c>
      <c r="BM427" s="241" t="str">
        <f t="shared" si="149"/>
        <v/>
      </c>
    </row>
    <row r="428" spans="1:65" ht="16.5" x14ac:dyDescent="0.45">
      <c r="A428" s="259" t="str">
        <f>+IF(D428="","",MAX(A$1:A427)+1)</f>
        <v/>
      </c>
      <c r="B428" s="260" t="str">
        <f>IF(CMS_Identification!C450="","",CMS_Identification!C450)</f>
        <v/>
      </c>
      <c r="C428" s="260" t="str">
        <f t="shared" si="129"/>
        <v/>
      </c>
      <c r="D428" s="260" t="str">
        <f>IF(COUNTIF(B$2:B428,B428)=1,B428,"")</f>
        <v/>
      </c>
      <c r="E428" s="162" t="str">
        <f>IF(Affected_Source!D450="","",Affected_Source!D450)</f>
        <v/>
      </c>
      <c r="F428" s="162"/>
      <c r="G428" s="162"/>
      <c r="H428" s="162"/>
      <c r="I428" s="162"/>
      <c r="J428" s="162"/>
      <c r="K428" s="162"/>
      <c r="L428" s="162"/>
      <c r="M428" s="162"/>
      <c r="N428" s="162"/>
      <c r="O428" s="162"/>
      <c r="P428" s="162"/>
      <c r="Q428" s="162"/>
      <c r="R428" s="269"/>
      <c r="S428" s="162"/>
      <c r="T428" s="259" t="str">
        <f>+IF(Y428="","",MAX(T$1:T427)+1)</f>
        <v/>
      </c>
      <c r="U428" s="241" t="str">
        <f>IF(Affected_Source!B450="","",Affected_Source!B450)</f>
        <v/>
      </c>
      <c r="V428" s="241" t="str">
        <f>IF(Affected_Source!D450="","",Affected_Source!D450)</f>
        <v/>
      </c>
      <c r="W428" s="241" t="str">
        <f>IF(Affected_Source!E450="","",Affected_Source!E450)</f>
        <v/>
      </c>
      <c r="X428" s="241" t="str">
        <f t="shared" si="130"/>
        <v/>
      </c>
      <c r="Y428" s="244" t="str">
        <f>IF(COUNTIF(X$2:X428,X428)=1,X428,"")</f>
        <v/>
      </c>
      <c r="Z428" s="241" t="str">
        <f t="shared" si="139"/>
        <v xml:space="preserve"> </v>
      </c>
      <c r="AA428" s="259" t="str">
        <f t="shared" si="131"/>
        <v/>
      </c>
      <c r="AB428" s="259" t="str">
        <f t="shared" si="132"/>
        <v/>
      </c>
      <c r="AC428" s="241" t="str">
        <f t="shared" si="140"/>
        <v/>
      </c>
      <c r="AD428" s="248"/>
      <c r="AE428" s="261" t="str">
        <f>+IF(AJ428="","",MAX(AE$1:AE427)+1)</f>
        <v/>
      </c>
      <c r="AF428" s="261" t="str">
        <f>IF(CMS_Inoperative_OoC!B450="","",CMS_Inoperative_OoC!B450)</f>
        <v/>
      </c>
      <c r="AG428" s="261" t="str">
        <f>IF(CMS_Inoperative_OoC!C450="","",CMS_Inoperative_OoC!C450)</f>
        <v/>
      </c>
      <c r="AH428" s="261" t="str">
        <f>IF(CMS_Inoperative_OoC!D450="","",CMS_Inoperative_OoC!D450)</f>
        <v/>
      </c>
      <c r="AI428" s="261" t="str">
        <f t="shared" si="141"/>
        <v/>
      </c>
      <c r="AJ428" s="262" t="str">
        <f>IF(COUNTIF(AI$2:AI428,AI428)=1,AI428,"")</f>
        <v/>
      </c>
      <c r="AK428" s="261" t="str">
        <f t="shared" si="133"/>
        <v/>
      </c>
      <c r="AL428" s="261" t="str">
        <f t="shared" si="134"/>
        <v/>
      </c>
      <c r="AM428" s="261" t="str">
        <f t="shared" si="135"/>
        <v/>
      </c>
      <c r="AN428" s="251" t="str">
        <f t="shared" si="142"/>
        <v/>
      </c>
      <c r="AO428" s="162"/>
      <c r="AP428" s="162"/>
      <c r="AQ428" s="162"/>
      <c r="AR428" s="263" t="str">
        <f>+IF(AW428="","",MAX(AR$1:AR427)+1)</f>
        <v/>
      </c>
      <c r="AS428" s="263" t="str">
        <f>IF(Limit_Deviation_Detail!B450="","",Limit_Deviation_Detail!B450)</f>
        <v/>
      </c>
      <c r="AT428" s="263" t="str">
        <f>IF(Limit_Deviation_Detail!C450="","",Limit_Deviation_Detail!C450)</f>
        <v/>
      </c>
      <c r="AU428" s="252" t="str">
        <f>IF(Limit_Deviation_Detail!F450="","",Limit_Deviation_Detail!F450)</f>
        <v/>
      </c>
      <c r="AV428" s="263" t="str">
        <f t="shared" si="143"/>
        <v/>
      </c>
      <c r="AW428" s="264" t="str">
        <f>IF(COUNTIF(AV$2:AV428,AV428)=1,AV428,"")</f>
        <v/>
      </c>
      <c r="AX428" s="263" t="str">
        <f t="shared" si="136"/>
        <v/>
      </c>
      <c r="AY428" s="263" t="str">
        <f t="shared" si="137"/>
        <v/>
      </c>
      <c r="AZ428" s="263" t="str">
        <f t="shared" si="138"/>
        <v/>
      </c>
      <c r="BA428" s="254" t="str">
        <f t="shared" si="144"/>
        <v/>
      </c>
      <c r="BB428" s="162"/>
      <c r="BC428" s="259" t="str">
        <f>+IF(BI428="","",MAX(BC$1:BC427)+1)</f>
        <v/>
      </c>
      <c r="BD428" s="241" t="str">
        <f>IF(CMS_Identification!B450="","",CMS_Identification!B450)</f>
        <v/>
      </c>
      <c r="BE428" s="241" t="str">
        <f>IF(CMS_Identification!C450="","",CMS_Identification!C450)</f>
        <v/>
      </c>
      <c r="BF428" s="241" t="str">
        <f>IF(CMS_Identification!E450="","",CMS_Identification!E450)</f>
        <v/>
      </c>
      <c r="BG428" s="241" t="str">
        <f>IF(Affected_Source!AL450="","",Affected_Source!AL450)</f>
        <v/>
      </c>
      <c r="BH428" s="241" t="str">
        <f t="shared" si="145"/>
        <v/>
      </c>
      <c r="BI428" s="244" t="str">
        <f>IF(COUNTIF(BH$2:BH428,BH428)=1,BH428,"")</f>
        <v/>
      </c>
      <c r="BJ428" s="241" t="str">
        <f t="shared" si="146"/>
        <v xml:space="preserve">  </v>
      </c>
      <c r="BK428" s="241" t="str">
        <f t="shared" si="147"/>
        <v/>
      </c>
      <c r="BL428" s="241" t="str">
        <f t="shared" si="148"/>
        <v/>
      </c>
      <c r="BM428" s="241" t="str">
        <f t="shared" si="149"/>
        <v/>
      </c>
    </row>
    <row r="429" spans="1:65" ht="16.5" x14ac:dyDescent="0.45">
      <c r="A429" s="255" t="str">
        <f>+IF(D429="","",MAX(A$1:A428)+1)</f>
        <v/>
      </c>
      <c r="B429" s="245" t="str">
        <f>IF(CMS_Identification!C451="","",CMS_Identification!C451)</f>
        <v/>
      </c>
      <c r="C429" s="245" t="str">
        <f t="shared" si="129"/>
        <v/>
      </c>
      <c r="D429" s="245" t="str">
        <f>IF(COUNTIF(B$2:B429,B429)=1,B429,"")</f>
        <v/>
      </c>
      <c r="E429" s="162" t="str">
        <f>IF(Affected_Source!D451="","",Affected_Source!D451)</f>
        <v/>
      </c>
      <c r="F429" s="162"/>
      <c r="G429" s="162"/>
      <c r="H429" s="162"/>
      <c r="I429" s="162"/>
      <c r="J429" s="162"/>
      <c r="K429" s="162"/>
      <c r="L429" s="162"/>
      <c r="M429" s="162"/>
      <c r="N429" s="162"/>
      <c r="O429" s="162"/>
      <c r="P429" s="162"/>
      <c r="Q429" s="162"/>
      <c r="R429" s="269"/>
      <c r="S429" s="162"/>
      <c r="T429" s="255" t="str">
        <f>+IF(Y429="","",MAX(T$1:T428)+1)</f>
        <v/>
      </c>
      <c r="U429" s="241" t="str">
        <f>IF(Affected_Source!B451="","",Affected_Source!B451)</f>
        <v/>
      </c>
      <c r="V429" s="241" t="str">
        <f>IF(Affected_Source!D451="","",Affected_Source!D451)</f>
        <v/>
      </c>
      <c r="W429" s="241" t="str">
        <f>IF(Affected_Source!E451="","",Affected_Source!E451)</f>
        <v/>
      </c>
      <c r="X429" s="241" t="str">
        <f t="shared" si="130"/>
        <v/>
      </c>
      <c r="Y429" s="244" t="str">
        <f>IF(COUNTIF(X$2:X429,X429)=1,X429,"")</f>
        <v/>
      </c>
      <c r="Z429" s="241" t="str">
        <f t="shared" si="139"/>
        <v xml:space="preserve"> </v>
      </c>
      <c r="AA429" s="255" t="str">
        <f t="shared" si="131"/>
        <v/>
      </c>
      <c r="AB429" s="255" t="str">
        <f t="shared" si="132"/>
        <v/>
      </c>
      <c r="AC429" s="241" t="str">
        <f t="shared" si="140"/>
        <v/>
      </c>
      <c r="AD429" s="248"/>
      <c r="AE429" s="257" t="str">
        <f>+IF(AJ429="","",MAX(AE$1:AE428)+1)</f>
        <v/>
      </c>
      <c r="AF429" s="257" t="str">
        <f>IF(CMS_Inoperative_OoC!B451="","",CMS_Inoperative_OoC!B451)</f>
        <v/>
      </c>
      <c r="AG429" s="257" t="str">
        <f>IF(CMS_Inoperative_OoC!C451="","",CMS_Inoperative_OoC!C451)</f>
        <v/>
      </c>
      <c r="AH429" s="257" t="str">
        <f>IF(CMS_Inoperative_OoC!D451="","",CMS_Inoperative_OoC!D451)</f>
        <v/>
      </c>
      <c r="AI429" s="257" t="str">
        <f t="shared" si="141"/>
        <v/>
      </c>
      <c r="AJ429" s="258" t="str">
        <f>IF(COUNTIF(AI$2:AI429,AI429)=1,AI429,"")</f>
        <v/>
      </c>
      <c r="AK429" s="257" t="str">
        <f t="shared" si="133"/>
        <v/>
      </c>
      <c r="AL429" s="257" t="str">
        <f t="shared" si="134"/>
        <v/>
      </c>
      <c r="AM429" s="257" t="str">
        <f t="shared" si="135"/>
        <v/>
      </c>
      <c r="AN429" s="251" t="str">
        <f t="shared" si="142"/>
        <v/>
      </c>
      <c r="AO429" s="162"/>
      <c r="AP429" s="162"/>
      <c r="AQ429" s="162"/>
      <c r="AR429" s="257" t="str">
        <f>+IF(AW429="","",MAX(AR$1:AR428)+1)</f>
        <v/>
      </c>
      <c r="AS429" s="257" t="str">
        <f>IF(Limit_Deviation_Detail!B451="","",Limit_Deviation_Detail!B451)</f>
        <v/>
      </c>
      <c r="AT429" s="257" t="str">
        <f>IF(Limit_Deviation_Detail!C451="","",Limit_Deviation_Detail!C451)</f>
        <v/>
      </c>
      <c r="AU429" s="252" t="str">
        <f>IF(Limit_Deviation_Detail!F451="","",Limit_Deviation_Detail!F451)</f>
        <v/>
      </c>
      <c r="AV429" s="257" t="str">
        <f t="shared" si="143"/>
        <v/>
      </c>
      <c r="AW429" s="258" t="str">
        <f>IF(COUNTIF(AV$2:AV429,AV429)=1,AV429,"")</f>
        <v/>
      </c>
      <c r="AX429" s="257" t="str">
        <f t="shared" si="136"/>
        <v/>
      </c>
      <c r="AY429" s="257" t="str">
        <f t="shared" si="137"/>
        <v/>
      </c>
      <c r="AZ429" s="257" t="str">
        <f t="shared" si="138"/>
        <v/>
      </c>
      <c r="BA429" s="254" t="str">
        <f t="shared" si="144"/>
        <v/>
      </c>
      <c r="BB429" s="162"/>
      <c r="BC429" s="255" t="str">
        <f>+IF(BI429="","",MAX(BC$1:BC428)+1)</f>
        <v/>
      </c>
      <c r="BD429" s="241" t="str">
        <f>IF(CMS_Identification!B451="","",CMS_Identification!B451)</f>
        <v/>
      </c>
      <c r="BE429" s="241" t="str">
        <f>IF(CMS_Identification!C451="","",CMS_Identification!C451)</f>
        <v/>
      </c>
      <c r="BF429" s="241" t="str">
        <f>IF(CMS_Identification!E451="","",CMS_Identification!E451)</f>
        <v/>
      </c>
      <c r="BG429" s="241" t="str">
        <f>IF(Affected_Source!AL451="","",Affected_Source!AL451)</f>
        <v/>
      </c>
      <c r="BH429" s="241" t="str">
        <f t="shared" si="145"/>
        <v/>
      </c>
      <c r="BI429" s="244" t="str">
        <f>IF(COUNTIF(BH$2:BH429,BH429)=1,BH429,"")</f>
        <v/>
      </c>
      <c r="BJ429" s="241" t="str">
        <f t="shared" si="146"/>
        <v xml:space="preserve">  </v>
      </c>
      <c r="BK429" s="241" t="str">
        <f t="shared" si="147"/>
        <v/>
      </c>
      <c r="BL429" s="241" t="str">
        <f t="shared" si="148"/>
        <v/>
      </c>
      <c r="BM429" s="241" t="str">
        <f t="shared" si="149"/>
        <v/>
      </c>
    </row>
    <row r="430" spans="1:65" ht="16.5" x14ac:dyDescent="0.45">
      <c r="A430" s="259" t="str">
        <f>+IF(D430="","",MAX(A$1:A429)+1)</f>
        <v/>
      </c>
      <c r="B430" s="260" t="str">
        <f>IF(CMS_Identification!C452="","",CMS_Identification!C452)</f>
        <v/>
      </c>
      <c r="C430" s="260" t="str">
        <f t="shared" si="129"/>
        <v/>
      </c>
      <c r="D430" s="260" t="str">
        <f>IF(COUNTIF(B$2:B430,B430)=1,B430,"")</f>
        <v/>
      </c>
      <c r="E430" s="162" t="str">
        <f>IF(Affected_Source!D452="","",Affected_Source!D452)</f>
        <v/>
      </c>
      <c r="F430" s="162"/>
      <c r="G430" s="162"/>
      <c r="H430" s="162"/>
      <c r="I430" s="162"/>
      <c r="J430" s="162"/>
      <c r="K430" s="162"/>
      <c r="L430" s="162"/>
      <c r="M430" s="162"/>
      <c r="N430" s="162"/>
      <c r="O430" s="162"/>
      <c r="P430" s="162"/>
      <c r="Q430" s="162"/>
      <c r="R430" s="269"/>
      <c r="S430" s="162"/>
      <c r="T430" s="259" t="str">
        <f>+IF(Y430="","",MAX(T$1:T429)+1)</f>
        <v/>
      </c>
      <c r="U430" s="241" t="str">
        <f>IF(Affected_Source!B452="","",Affected_Source!B452)</f>
        <v/>
      </c>
      <c r="V430" s="241" t="str">
        <f>IF(Affected_Source!D452="","",Affected_Source!D452)</f>
        <v/>
      </c>
      <c r="W430" s="241" t="str">
        <f>IF(Affected_Source!E452="","",Affected_Source!E452)</f>
        <v/>
      </c>
      <c r="X430" s="241" t="str">
        <f t="shared" si="130"/>
        <v/>
      </c>
      <c r="Y430" s="244" t="str">
        <f>IF(COUNTIF(X$2:X430,X430)=1,X430,"")</f>
        <v/>
      </c>
      <c r="Z430" s="241" t="str">
        <f t="shared" si="139"/>
        <v xml:space="preserve"> </v>
      </c>
      <c r="AA430" s="259" t="str">
        <f t="shared" si="131"/>
        <v/>
      </c>
      <c r="AB430" s="259" t="str">
        <f t="shared" si="132"/>
        <v/>
      </c>
      <c r="AC430" s="241" t="str">
        <f t="shared" si="140"/>
        <v/>
      </c>
      <c r="AD430" s="248"/>
      <c r="AE430" s="261" t="str">
        <f>+IF(AJ430="","",MAX(AE$1:AE429)+1)</f>
        <v/>
      </c>
      <c r="AF430" s="261" t="str">
        <f>IF(CMS_Inoperative_OoC!B452="","",CMS_Inoperative_OoC!B452)</f>
        <v/>
      </c>
      <c r="AG430" s="261" t="str">
        <f>IF(CMS_Inoperative_OoC!C452="","",CMS_Inoperative_OoC!C452)</f>
        <v/>
      </c>
      <c r="AH430" s="261" t="str">
        <f>IF(CMS_Inoperative_OoC!D452="","",CMS_Inoperative_OoC!D452)</f>
        <v/>
      </c>
      <c r="AI430" s="261" t="str">
        <f t="shared" si="141"/>
        <v/>
      </c>
      <c r="AJ430" s="262" t="str">
        <f>IF(COUNTIF(AI$2:AI430,AI430)=1,AI430,"")</f>
        <v/>
      </c>
      <c r="AK430" s="261" t="str">
        <f t="shared" si="133"/>
        <v/>
      </c>
      <c r="AL430" s="261" t="str">
        <f t="shared" si="134"/>
        <v/>
      </c>
      <c r="AM430" s="261" t="str">
        <f t="shared" si="135"/>
        <v/>
      </c>
      <c r="AN430" s="251" t="str">
        <f t="shared" si="142"/>
        <v/>
      </c>
      <c r="AO430" s="162"/>
      <c r="AP430" s="162"/>
      <c r="AQ430" s="162"/>
      <c r="AR430" s="263" t="str">
        <f>+IF(AW430="","",MAX(AR$1:AR429)+1)</f>
        <v/>
      </c>
      <c r="AS430" s="263" t="str">
        <f>IF(Limit_Deviation_Detail!B452="","",Limit_Deviation_Detail!B452)</f>
        <v/>
      </c>
      <c r="AT430" s="263" t="str">
        <f>IF(Limit_Deviation_Detail!C452="","",Limit_Deviation_Detail!C452)</f>
        <v/>
      </c>
      <c r="AU430" s="252" t="str">
        <f>IF(Limit_Deviation_Detail!F452="","",Limit_Deviation_Detail!F452)</f>
        <v/>
      </c>
      <c r="AV430" s="263" t="str">
        <f t="shared" si="143"/>
        <v/>
      </c>
      <c r="AW430" s="264" t="str">
        <f>IF(COUNTIF(AV$2:AV430,AV430)=1,AV430,"")</f>
        <v/>
      </c>
      <c r="AX430" s="263" t="str">
        <f t="shared" si="136"/>
        <v/>
      </c>
      <c r="AY430" s="263" t="str">
        <f t="shared" si="137"/>
        <v/>
      </c>
      <c r="AZ430" s="263" t="str">
        <f t="shared" si="138"/>
        <v/>
      </c>
      <c r="BA430" s="254" t="str">
        <f t="shared" si="144"/>
        <v/>
      </c>
      <c r="BB430" s="162"/>
      <c r="BC430" s="259" t="str">
        <f>+IF(BI430="","",MAX(BC$1:BC429)+1)</f>
        <v/>
      </c>
      <c r="BD430" s="241" t="str">
        <f>IF(CMS_Identification!B452="","",CMS_Identification!B452)</f>
        <v/>
      </c>
      <c r="BE430" s="241" t="str">
        <f>IF(CMS_Identification!C452="","",CMS_Identification!C452)</f>
        <v/>
      </c>
      <c r="BF430" s="241" t="str">
        <f>IF(CMS_Identification!E452="","",CMS_Identification!E452)</f>
        <v/>
      </c>
      <c r="BG430" s="241" t="str">
        <f>IF(Affected_Source!AL452="","",Affected_Source!AL452)</f>
        <v/>
      </c>
      <c r="BH430" s="241" t="str">
        <f t="shared" si="145"/>
        <v/>
      </c>
      <c r="BI430" s="244" t="str">
        <f>IF(COUNTIF(BH$2:BH430,BH430)=1,BH430,"")</f>
        <v/>
      </c>
      <c r="BJ430" s="241" t="str">
        <f t="shared" si="146"/>
        <v xml:space="preserve">  </v>
      </c>
      <c r="BK430" s="241" t="str">
        <f t="shared" si="147"/>
        <v/>
      </c>
      <c r="BL430" s="241" t="str">
        <f t="shared" si="148"/>
        <v/>
      </c>
      <c r="BM430" s="241" t="str">
        <f t="shared" si="149"/>
        <v/>
      </c>
    </row>
    <row r="431" spans="1:65" ht="16.5" x14ac:dyDescent="0.45">
      <c r="A431" s="255" t="str">
        <f>+IF(D431="","",MAX(A$1:A430)+1)</f>
        <v/>
      </c>
      <c r="B431" s="245" t="str">
        <f>IF(CMS_Identification!C453="","",CMS_Identification!C453)</f>
        <v/>
      </c>
      <c r="C431" s="245" t="str">
        <f t="shared" si="129"/>
        <v/>
      </c>
      <c r="D431" s="245" t="str">
        <f>IF(COUNTIF(B$2:B431,B431)=1,B431,"")</f>
        <v/>
      </c>
      <c r="E431" s="162" t="str">
        <f>IF(Affected_Source!D453="","",Affected_Source!D453)</f>
        <v/>
      </c>
      <c r="F431" s="162"/>
      <c r="G431" s="162"/>
      <c r="H431" s="162"/>
      <c r="I431" s="162"/>
      <c r="J431" s="162"/>
      <c r="K431" s="162"/>
      <c r="L431" s="162"/>
      <c r="M431" s="162"/>
      <c r="N431" s="162"/>
      <c r="O431" s="162"/>
      <c r="P431" s="162"/>
      <c r="Q431" s="162"/>
      <c r="R431" s="269"/>
      <c r="S431" s="162"/>
      <c r="T431" s="255" t="str">
        <f>+IF(Y431="","",MAX(T$1:T430)+1)</f>
        <v/>
      </c>
      <c r="U431" s="241" t="str">
        <f>IF(Affected_Source!B453="","",Affected_Source!B453)</f>
        <v/>
      </c>
      <c r="V431" s="241" t="str">
        <f>IF(Affected_Source!D453="","",Affected_Source!D453)</f>
        <v/>
      </c>
      <c r="W431" s="241" t="str">
        <f>IF(Affected_Source!E453="","",Affected_Source!E453)</f>
        <v/>
      </c>
      <c r="X431" s="241" t="str">
        <f t="shared" si="130"/>
        <v/>
      </c>
      <c r="Y431" s="244" t="str">
        <f>IF(COUNTIF(X$2:X431,X431)=1,X431,"")</f>
        <v/>
      </c>
      <c r="Z431" s="241" t="str">
        <f t="shared" si="139"/>
        <v xml:space="preserve"> </v>
      </c>
      <c r="AA431" s="255" t="str">
        <f t="shared" si="131"/>
        <v/>
      </c>
      <c r="AB431" s="255" t="str">
        <f t="shared" si="132"/>
        <v/>
      </c>
      <c r="AC431" s="241" t="str">
        <f t="shared" si="140"/>
        <v/>
      </c>
      <c r="AD431" s="248"/>
      <c r="AE431" s="257" t="str">
        <f>+IF(AJ431="","",MAX(AE$1:AE430)+1)</f>
        <v/>
      </c>
      <c r="AF431" s="257" t="str">
        <f>IF(CMS_Inoperative_OoC!B453="","",CMS_Inoperative_OoC!B453)</f>
        <v/>
      </c>
      <c r="AG431" s="257" t="str">
        <f>IF(CMS_Inoperative_OoC!C453="","",CMS_Inoperative_OoC!C453)</f>
        <v/>
      </c>
      <c r="AH431" s="257" t="str">
        <f>IF(CMS_Inoperative_OoC!D453="","",CMS_Inoperative_OoC!D453)</f>
        <v/>
      </c>
      <c r="AI431" s="257" t="str">
        <f t="shared" si="141"/>
        <v/>
      </c>
      <c r="AJ431" s="258" t="str">
        <f>IF(COUNTIF(AI$2:AI431,AI431)=1,AI431,"")</f>
        <v/>
      </c>
      <c r="AK431" s="257" t="str">
        <f t="shared" si="133"/>
        <v/>
      </c>
      <c r="AL431" s="257" t="str">
        <f t="shared" si="134"/>
        <v/>
      </c>
      <c r="AM431" s="257" t="str">
        <f t="shared" si="135"/>
        <v/>
      </c>
      <c r="AN431" s="251" t="str">
        <f t="shared" si="142"/>
        <v/>
      </c>
      <c r="AO431" s="162"/>
      <c r="AP431" s="162"/>
      <c r="AQ431" s="162"/>
      <c r="AR431" s="257" t="str">
        <f>+IF(AW431="","",MAX(AR$1:AR430)+1)</f>
        <v/>
      </c>
      <c r="AS431" s="257" t="str">
        <f>IF(Limit_Deviation_Detail!B453="","",Limit_Deviation_Detail!B453)</f>
        <v/>
      </c>
      <c r="AT431" s="257" t="str">
        <f>IF(Limit_Deviation_Detail!C453="","",Limit_Deviation_Detail!C453)</f>
        <v/>
      </c>
      <c r="AU431" s="252" t="str">
        <f>IF(Limit_Deviation_Detail!F453="","",Limit_Deviation_Detail!F453)</f>
        <v/>
      </c>
      <c r="AV431" s="257" t="str">
        <f t="shared" si="143"/>
        <v/>
      </c>
      <c r="AW431" s="258" t="str">
        <f>IF(COUNTIF(AV$2:AV431,AV431)=1,AV431,"")</f>
        <v/>
      </c>
      <c r="AX431" s="257" t="str">
        <f t="shared" si="136"/>
        <v/>
      </c>
      <c r="AY431" s="257" t="str">
        <f t="shared" si="137"/>
        <v/>
      </c>
      <c r="AZ431" s="257" t="str">
        <f t="shared" si="138"/>
        <v/>
      </c>
      <c r="BA431" s="254" t="str">
        <f t="shared" si="144"/>
        <v/>
      </c>
      <c r="BB431" s="162"/>
      <c r="BC431" s="255" t="str">
        <f>+IF(BI431="","",MAX(BC$1:BC430)+1)</f>
        <v/>
      </c>
      <c r="BD431" s="241" t="str">
        <f>IF(CMS_Identification!B453="","",CMS_Identification!B453)</f>
        <v/>
      </c>
      <c r="BE431" s="241" t="str">
        <f>IF(CMS_Identification!C453="","",CMS_Identification!C453)</f>
        <v/>
      </c>
      <c r="BF431" s="241" t="str">
        <f>IF(CMS_Identification!E453="","",CMS_Identification!E453)</f>
        <v/>
      </c>
      <c r="BG431" s="241" t="str">
        <f>IF(Affected_Source!AL453="","",Affected_Source!AL453)</f>
        <v/>
      </c>
      <c r="BH431" s="241" t="str">
        <f t="shared" si="145"/>
        <v/>
      </c>
      <c r="BI431" s="244" t="str">
        <f>IF(COUNTIF(BH$2:BH431,BH431)=1,BH431,"")</f>
        <v/>
      </c>
      <c r="BJ431" s="241" t="str">
        <f t="shared" si="146"/>
        <v xml:space="preserve">  </v>
      </c>
      <c r="BK431" s="241" t="str">
        <f t="shared" si="147"/>
        <v/>
      </c>
      <c r="BL431" s="241" t="str">
        <f t="shared" si="148"/>
        <v/>
      </c>
      <c r="BM431" s="241" t="str">
        <f t="shared" si="149"/>
        <v/>
      </c>
    </row>
    <row r="432" spans="1:65" ht="16.5" x14ac:dyDescent="0.45">
      <c r="A432" s="259" t="str">
        <f>+IF(D432="","",MAX(A$1:A431)+1)</f>
        <v/>
      </c>
      <c r="B432" s="260" t="str">
        <f>IF(CMS_Identification!C454="","",CMS_Identification!C454)</f>
        <v/>
      </c>
      <c r="C432" s="260" t="str">
        <f t="shared" si="129"/>
        <v/>
      </c>
      <c r="D432" s="260" t="str">
        <f>IF(COUNTIF(B$2:B432,B432)=1,B432,"")</f>
        <v/>
      </c>
      <c r="E432" s="162" t="str">
        <f>IF(Affected_Source!D454="","",Affected_Source!D454)</f>
        <v/>
      </c>
      <c r="F432" s="162"/>
      <c r="G432" s="162"/>
      <c r="H432" s="162"/>
      <c r="I432" s="162"/>
      <c r="J432" s="162"/>
      <c r="K432" s="162"/>
      <c r="L432" s="162"/>
      <c r="M432" s="162"/>
      <c r="N432" s="162"/>
      <c r="O432" s="162"/>
      <c r="P432" s="162"/>
      <c r="Q432" s="162"/>
      <c r="R432" s="269"/>
      <c r="S432" s="162"/>
      <c r="T432" s="259" t="str">
        <f>+IF(Y432="","",MAX(T$1:T431)+1)</f>
        <v/>
      </c>
      <c r="U432" s="241" t="str">
        <f>IF(Affected_Source!B454="","",Affected_Source!B454)</f>
        <v/>
      </c>
      <c r="V432" s="241" t="str">
        <f>IF(Affected_Source!D454="","",Affected_Source!D454)</f>
        <v/>
      </c>
      <c r="W432" s="241" t="str">
        <f>IF(Affected_Source!E454="","",Affected_Source!E454)</f>
        <v/>
      </c>
      <c r="X432" s="241" t="str">
        <f t="shared" si="130"/>
        <v/>
      </c>
      <c r="Y432" s="244" t="str">
        <f>IF(COUNTIF(X$2:X432,X432)=1,X432,"")</f>
        <v/>
      </c>
      <c r="Z432" s="241" t="str">
        <f t="shared" si="139"/>
        <v xml:space="preserve"> </v>
      </c>
      <c r="AA432" s="259" t="str">
        <f t="shared" si="131"/>
        <v/>
      </c>
      <c r="AB432" s="259" t="str">
        <f t="shared" si="132"/>
        <v/>
      </c>
      <c r="AC432" s="241" t="str">
        <f t="shared" si="140"/>
        <v/>
      </c>
      <c r="AD432" s="248"/>
      <c r="AE432" s="261" t="str">
        <f>+IF(AJ432="","",MAX(AE$1:AE431)+1)</f>
        <v/>
      </c>
      <c r="AF432" s="261" t="str">
        <f>IF(CMS_Inoperative_OoC!B454="","",CMS_Inoperative_OoC!B454)</f>
        <v/>
      </c>
      <c r="AG432" s="261" t="str">
        <f>IF(CMS_Inoperative_OoC!C454="","",CMS_Inoperative_OoC!C454)</f>
        <v/>
      </c>
      <c r="AH432" s="261" t="str">
        <f>IF(CMS_Inoperative_OoC!D454="","",CMS_Inoperative_OoC!D454)</f>
        <v/>
      </c>
      <c r="AI432" s="261" t="str">
        <f t="shared" si="141"/>
        <v/>
      </c>
      <c r="AJ432" s="262" t="str">
        <f>IF(COUNTIF(AI$2:AI432,AI432)=1,AI432,"")</f>
        <v/>
      </c>
      <c r="AK432" s="261" t="str">
        <f t="shared" si="133"/>
        <v/>
      </c>
      <c r="AL432" s="261" t="str">
        <f t="shared" si="134"/>
        <v/>
      </c>
      <c r="AM432" s="261" t="str">
        <f t="shared" si="135"/>
        <v/>
      </c>
      <c r="AN432" s="251" t="str">
        <f t="shared" si="142"/>
        <v/>
      </c>
      <c r="AO432" s="162"/>
      <c r="AP432" s="162"/>
      <c r="AQ432" s="162"/>
      <c r="AR432" s="263" t="str">
        <f>+IF(AW432="","",MAX(AR$1:AR431)+1)</f>
        <v/>
      </c>
      <c r="AS432" s="263" t="str">
        <f>IF(Limit_Deviation_Detail!B454="","",Limit_Deviation_Detail!B454)</f>
        <v/>
      </c>
      <c r="AT432" s="263" t="str">
        <f>IF(Limit_Deviation_Detail!C454="","",Limit_Deviation_Detail!C454)</f>
        <v/>
      </c>
      <c r="AU432" s="252" t="str">
        <f>IF(Limit_Deviation_Detail!F454="","",Limit_Deviation_Detail!F454)</f>
        <v/>
      </c>
      <c r="AV432" s="263" t="str">
        <f t="shared" si="143"/>
        <v/>
      </c>
      <c r="AW432" s="264" t="str">
        <f>IF(COUNTIF(AV$2:AV432,AV432)=1,AV432,"")</f>
        <v/>
      </c>
      <c r="AX432" s="263" t="str">
        <f t="shared" si="136"/>
        <v/>
      </c>
      <c r="AY432" s="263" t="str">
        <f t="shared" si="137"/>
        <v/>
      </c>
      <c r="AZ432" s="263" t="str">
        <f t="shared" si="138"/>
        <v/>
      </c>
      <c r="BA432" s="254" t="str">
        <f t="shared" si="144"/>
        <v/>
      </c>
      <c r="BB432" s="162"/>
      <c r="BC432" s="259" t="str">
        <f>+IF(BI432="","",MAX(BC$1:BC431)+1)</f>
        <v/>
      </c>
      <c r="BD432" s="241" t="str">
        <f>IF(CMS_Identification!B454="","",CMS_Identification!B454)</f>
        <v/>
      </c>
      <c r="BE432" s="241" t="str">
        <f>IF(CMS_Identification!C454="","",CMS_Identification!C454)</f>
        <v/>
      </c>
      <c r="BF432" s="241" t="str">
        <f>IF(CMS_Identification!E454="","",CMS_Identification!E454)</f>
        <v/>
      </c>
      <c r="BG432" s="241" t="str">
        <f>IF(Affected_Source!AL454="","",Affected_Source!AL454)</f>
        <v/>
      </c>
      <c r="BH432" s="241" t="str">
        <f t="shared" si="145"/>
        <v/>
      </c>
      <c r="BI432" s="244" t="str">
        <f>IF(COUNTIF(BH$2:BH432,BH432)=1,BH432,"")</f>
        <v/>
      </c>
      <c r="BJ432" s="241" t="str">
        <f t="shared" si="146"/>
        <v xml:space="preserve">  </v>
      </c>
      <c r="BK432" s="241" t="str">
        <f t="shared" si="147"/>
        <v/>
      </c>
      <c r="BL432" s="241" t="str">
        <f t="shared" si="148"/>
        <v/>
      </c>
      <c r="BM432" s="241" t="str">
        <f t="shared" si="149"/>
        <v/>
      </c>
    </row>
    <row r="433" spans="1:65" ht="16.5" x14ac:dyDescent="0.45">
      <c r="A433" s="255" t="str">
        <f>+IF(D433="","",MAX(A$1:A432)+1)</f>
        <v/>
      </c>
      <c r="B433" s="245" t="str">
        <f>IF(CMS_Identification!C455="","",CMS_Identification!C455)</f>
        <v/>
      </c>
      <c r="C433" s="245" t="str">
        <f t="shared" si="129"/>
        <v/>
      </c>
      <c r="D433" s="245" t="str">
        <f>IF(COUNTIF(B$2:B433,B433)=1,B433,"")</f>
        <v/>
      </c>
      <c r="E433" s="162" t="str">
        <f>IF(Affected_Source!D455="","",Affected_Source!D455)</f>
        <v/>
      </c>
      <c r="F433" s="162"/>
      <c r="G433" s="162"/>
      <c r="H433" s="162"/>
      <c r="I433" s="162"/>
      <c r="J433" s="162"/>
      <c r="K433" s="162"/>
      <c r="L433" s="162"/>
      <c r="M433" s="162"/>
      <c r="N433" s="162"/>
      <c r="O433" s="162"/>
      <c r="P433" s="162"/>
      <c r="Q433" s="162"/>
      <c r="R433" s="269"/>
      <c r="S433" s="162"/>
      <c r="T433" s="255" t="str">
        <f>+IF(Y433="","",MAX(T$1:T432)+1)</f>
        <v/>
      </c>
      <c r="U433" s="241" t="str">
        <f>IF(Affected_Source!B455="","",Affected_Source!B455)</f>
        <v/>
      </c>
      <c r="V433" s="241" t="str">
        <f>IF(Affected_Source!D455="","",Affected_Source!D455)</f>
        <v/>
      </c>
      <c r="W433" s="241" t="str">
        <f>IF(Affected_Source!E455="","",Affected_Source!E455)</f>
        <v/>
      </c>
      <c r="X433" s="241" t="str">
        <f t="shared" si="130"/>
        <v/>
      </c>
      <c r="Y433" s="244" t="str">
        <f>IF(COUNTIF(X$2:X433,X433)=1,X433,"")</f>
        <v/>
      </c>
      <c r="Z433" s="241" t="str">
        <f t="shared" si="139"/>
        <v xml:space="preserve"> </v>
      </c>
      <c r="AA433" s="255" t="str">
        <f t="shared" si="131"/>
        <v/>
      </c>
      <c r="AB433" s="255" t="str">
        <f t="shared" si="132"/>
        <v/>
      </c>
      <c r="AC433" s="241" t="str">
        <f t="shared" si="140"/>
        <v/>
      </c>
      <c r="AD433" s="248"/>
      <c r="AE433" s="257" t="str">
        <f>+IF(AJ433="","",MAX(AE$1:AE432)+1)</f>
        <v/>
      </c>
      <c r="AF433" s="257" t="str">
        <f>IF(CMS_Inoperative_OoC!B455="","",CMS_Inoperative_OoC!B455)</f>
        <v/>
      </c>
      <c r="AG433" s="257" t="str">
        <f>IF(CMS_Inoperative_OoC!C455="","",CMS_Inoperative_OoC!C455)</f>
        <v/>
      </c>
      <c r="AH433" s="257" t="str">
        <f>IF(CMS_Inoperative_OoC!D455="","",CMS_Inoperative_OoC!D455)</f>
        <v/>
      </c>
      <c r="AI433" s="257" t="str">
        <f t="shared" si="141"/>
        <v/>
      </c>
      <c r="AJ433" s="258" t="str">
        <f>IF(COUNTIF(AI$2:AI433,AI433)=1,AI433,"")</f>
        <v/>
      </c>
      <c r="AK433" s="257" t="str">
        <f t="shared" si="133"/>
        <v/>
      </c>
      <c r="AL433" s="257" t="str">
        <f t="shared" si="134"/>
        <v/>
      </c>
      <c r="AM433" s="257" t="str">
        <f t="shared" si="135"/>
        <v/>
      </c>
      <c r="AN433" s="251" t="str">
        <f t="shared" si="142"/>
        <v/>
      </c>
      <c r="AO433" s="162"/>
      <c r="AP433" s="162"/>
      <c r="AQ433" s="162"/>
      <c r="AR433" s="257" t="str">
        <f>+IF(AW433="","",MAX(AR$1:AR432)+1)</f>
        <v/>
      </c>
      <c r="AS433" s="257" t="str">
        <f>IF(Limit_Deviation_Detail!B455="","",Limit_Deviation_Detail!B455)</f>
        <v/>
      </c>
      <c r="AT433" s="257" t="str">
        <f>IF(Limit_Deviation_Detail!C455="","",Limit_Deviation_Detail!C455)</f>
        <v/>
      </c>
      <c r="AU433" s="252" t="str">
        <f>IF(Limit_Deviation_Detail!F455="","",Limit_Deviation_Detail!F455)</f>
        <v/>
      </c>
      <c r="AV433" s="257" t="str">
        <f t="shared" si="143"/>
        <v/>
      </c>
      <c r="AW433" s="258" t="str">
        <f>IF(COUNTIF(AV$2:AV433,AV433)=1,AV433,"")</f>
        <v/>
      </c>
      <c r="AX433" s="257" t="str">
        <f t="shared" si="136"/>
        <v/>
      </c>
      <c r="AY433" s="257" t="str">
        <f t="shared" si="137"/>
        <v/>
      </c>
      <c r="AZ433" s="257" t="str">
        <f t="shared" si="138"/>
        <v/>
      </c>
      <c r="BA433" s="254" t="str">
        <f t="shared" si="144"/>
        <v/>
      </c>
      <c r="BB433" s="162"/>
      <c r="BC433" s="255" t="str">
        <f>+IF(BI433="","",MAX(BC$1:BC432)+1)</f>
        <v/>
      </c>
      <c r="BD433" s="241" t="str">
        <f>IF(CMS_Identification!B455="","",CMS_Identification!B455)</f>
        <v/>
      </c>
      <c r="BE433" s="241" t="str">
        <f>IF(CMS_Identification!C455="","",CMS_Identification!C455)</f>
        <v/>
      </c>
      <c r="BF433" s="241" t="str">
        <f>IF(CMS_Identification!E455="","",CMS_Identification!E455)</f>
        <v/>
      </c>
      <c r="BG433" s="241" t="str">
        <f>IF(Affected_Source!AL455="","",Affected_Source!AL455)</f>
        <v/>
      </c>
      <c r="BH433" s="241" t="str">
        <f t="shared" si="145"/>
        <v/>
      </c>
      <c r="BI433" s="244" t="str">
        <f>IF(COUNTIF(BH$2:BH433,BH433)=1,BH433,"")</f>
        <v/>
      </c>
      <c r="BJ433" s="241" t="str">
        <f t="shared" si="146"/>
        <v xml:space="preserve">  </v>
      </c>
      <c r="BK433" s="241" t="str">
        <f t="shared" si="147"/>
        <v/>
      </c>
      <c r="BL433" s="241" t="str">
        <f t="shared" si="148"/>
        <v/>
      </c>
      <c r="BM433" s="241" t="str">
        <f t="shared" si="149"/>
        <v/>
      </c>
    </row>
    <row r="434" spans="1:65" ht="16.5" x14ac:dyDescent="0.45">
      <c r="A434" s="259" t="str">
        <f>+IF(D434="","",MAX(A$1:A433)+1)</f>
        <v/>
      </c>
      <c r="B434" s="260" t="str">
        <f>IF(CMS_Identification!C456="","",CMS_Identification!C456)</f>
        <v/>
      </c>
      <c r="C434" s="260" t="str">
        <f t="shared" si="129"/>
        <v/>
      </c>
      <c r="D434" s="260" t="str">
        <f>IF(COUNTIF(B$2:B434,B434)=1,B434,"")</f>
        <v/>
      </c>
      <c r="E434" s="162" t="str">
        <f>IF(Affected_Source!D456="","",Affected_Source!D456)</f>
        <v/>
      </c>
      <c r="F434" s="162"/>
      <c r="G434" s="162"/>
      <c r="H434" s="162"/>
      <c r="I434" s="162"/>
      <c r="J434" s="162"/>
      <c r="K434" s="162"/>
      <c r="L434" s="162"/>
      <c r="M434" s="162"/>
      <c r="N434" s="162"/>
      <c r="O434" s="162"/>
      <c r="P434" s="162"/>
      <c r="Q434" s="162"/>
      <c r="R434" s="269"/>
      <c r="S434" s="162"/>
      <c r="T434" s="259" t="str">
        <f>+IF(Y434="","",MAX(T$1:T433)+1)</f>
        <v/>
      </c>
      <c r="U434" s="241" t="str">
        <f>IF(Affected_Source!B456="","",Affected_Source!B456)</f>
        <v/>
      </c>
      <c r="V434" s="241" t="str">
        <f>IF(Affected_Source!D456="","",Affected_Source!D456)</f>
        <v/>
      </c>
      <c r="W434" s="241" t="str">
        <f>IF(Affected_Source!E456="","",Affected_Source!E456)</f>
        <v/>
      </c>
      <c r="X434" s="241" t="str">
        <f t="shared" si="130"/>
        <v/>
      </c>
      <c r="Y434" s="244" t="str">
        <f>IF(COUNTIF(X$2:X434,X434)=1,X434,"")</f>
        <v/>
      </c>
      <c r="Z434" s="241" t="str">
        <f t="shared" si="139"/>
        <v xml:space="preserve"> </v>
      </c>
      <c r="AA434" s="259" t="str">
        <f t="shared" si="131"/>
        <v/>
      </c>
      <c r="AB434" s="259" t="str">
        <f t="shared" si="132"/>
        <v/>
      </c>
      <c r="AC434" s="241" t="str">
        <f t="shared" si="140"/>
        <v/>
      </c>
      <c r="AD434" s="248"/>
      <c r="AE434" s="261" t="str">
        <f>+IF(AJ434="","",MAX(AE$1:AE433)+1)</f>
        <v/>
      </c>
      <c r="AF434" s="261" t="str">
        <f>IF(CMS_Inoperative_OoC!B456="","",CMS_Inoperative_OoC!B456)</f>
        <v/>
      </c>
      <c r="AG434" s="261" t="str">
        <f>IF(CMS_Inoperative_OoC!C456="","",CMS_Inoperative_OoC!C456)</f>
        <v/>
      </c>
      <c r="AH434" s="261" t="str">
        <f>IF(CMS_Inoperative_OoC!D456="","",CMS_Inoperative_OoC!D456)</f>
        <v/>
      </c>
      <c r="AI434" s="261" t="str">
        <f t="shared" si="141"/>
        <v/>
      </c>
      <c r="AJ434" s="262" t="str">
        <f>IF(COUNTIF(AI$2:AI434,AI434)=1,AI434,"")</f>
        <v/>
      </c>
      <c r="AK434" s="261" t="str">
        <f t="shared" si="133"/>
        <v/>
      </c>
      <c r="AL434" s="261" t="str">
        <f t="shared" si="134"/>
        <v/>
      </c>
      <c r="AM434" s="261" t="str">
        <f t="shared" si="135"/>
        <v/>
      </c>
      <c r="AN434" s="251" t="str">
        <f t="shared" si="142"/>
        <v/>
      </c>
      <c r="AO434" s="162"/>
      <c r="AP434" s="162"/>
      <c r="AQ434" s="162"/>
      <c r="AR434" s="263" t="str">
        <f>+IF(AW434="","",MAX(AR$1:AR433)+1)</f>
        <v/>
      </c>
      <c r="AS434" s="263" t="str">
        <f>IF(Limit_Deviation_Detail!B456="","",Limit_Deviation_Detail!B456)</f>
        <v/>
      </c>
      <c r="AT434" s="263" t="str">
        <f>IF(Limit_Deviation_Detail!C456="","",Limit_Deviation_Detail!C456)</f>
        <v/>
      </c>
      <c r="AU434" s="252" t="str">
        <f>IF(Limit_Deviation_Detail!F456="","",Limit_Deviation_Detail!F456)</f>
        <v/>
      </c>
      <c r="AV434" s="263" t="str">
        <f t="shared" si="143"/>
        <v/>
      </c>
      <c r="AW434" s="264" t="str">
        <f>IF(COUNTIF(AV$2:AV434,AV434)=1,AV434,"")</f>
        <v/>
      </c>
      <c r="AX434" s="263" t="str">
        <f t="shared" si="136"/>
        <v/>
      </c>
      <c r="AY434" s="263" t="str">
        <f t="shared" si="137"/>
        <v/>
      </c>
      <c r="AZ434" s="263" t="str">
        <f t="shared" si="138"/>
        <v/>
      </c>
      <c r="BA434" s="254" t="str">
        <f t="shared" si="144"/>
        <v/>
      </c>
      <c r="BB434" s="162"/>
      <c r="BC434" s="259" t="str">
        <f>+IF(BI434="","",MAX(BC$1:BC433)+1)</f>
        <v/>
      </c>
      <c r="BD434" s="241" t="str">
        <f>IF(CMS_Identification!B456="","",CMS_Identification!B456)</f>
        <v/>
      </c>
      <c r="BE434" s="241" t="str">
        <f>IF(CMS_Identification!C456="","",CMS_Identification!C456)</f>
        <v/>
      </c>
      <c r="BF434" s="241" t="str">
        <f>IF(CMS_Identification!E456="","",CMS_Identification!E456)</f>
        <v/>
      </c>
      <c r="BG434" s="241" t="str">
        <f>IF(Affected_Source!AL456="","",Affected_Source!AL456)</f>
        <v/>
      </c>
      <c r="BH434" s="241" t="str">
        <f t="shared" si="145"/>
        <v/>
      </c>
      <c r="BI434" s="244" t="str">
        <f>IF(COUNTIF(BH$2:BH434,BH434)=1,BH434,"")</f>
        <v/>
      </c>
      <c r="BJ434" s="241" t="str">
        <f t="shared" si="146"/>
        <v xml:space="preserve">  </v>
      </c>
      <c r="BK434" s="241" t="str">
        <f t="shared" si="147"/>
        <v/>
      </c>
      <c r="BL434" s="241" t="str">
        <f t="shared" si="148"/>
        <v/>
      </c>
      <c r="BM434" s="241" t="str">
        <f t="shared" si="149"/>
        <v/>
      </c>
    </row>
    <row r="435" spans="1:65" ht="16.5" x14ac:dyDescent="0.45">
      <c r="A435" s="255" t="str">
        <f>+IF(D435="","",MAX(A$1:A434)+1)</f>
        <v/>
      </c>
      <c r="B435" s="245" t="str">
        <f>IF(CMS_Identification!C457="","",CMS_Identification!C457)</f>
        <v/>
      </c>
      <c r="C435" s="245" t="str">
        <f t="shared" si="129"/>
        <v/>
      </c>
      <c r="D435" s="245" t="str">
        <f>IF(COUNTIF(B$2:B435,B435)=1,B435,"")</f>
        <v/>
      </c>
      <c r="E435" s="162" t="str">
        <f>IF(Affected_Source!D457="","",Affected_Source!D457)</f>
        <v/>
      </c>
      <c r="F435" s="162"/>
      <c r="G435" s="162"/>
      <c r="H435" s="162"/>
      <c r="I435" s="162"/>
      <c r="J435" s="162"/>
      <c r="K435" s="162"/>
      <c r="L435" s="162"/>
      <c r="M435" s="162"/>
      <c r="N435" s="162"/>
      <c r="O435" s="162"/>
      <c r="P435" s="162"/>
      <c r="Q435" s="162"/>
      <c r="R435" s="269"/>
      <c r="S435" s="162"/>
      <c r="T435" s="255" t="str">
        <f>+IF(Y435="","",MAX(T$1:T434)+1)</f>
        <v/>
      </c>
      <c r="U435" s="241" t="str">
        <f>IF(Affected_Source!B457="","",Affected_Source!B457)</f>
        <v/>
      </c>
      <c r="V435" s="241" t="str">
        <f>IF(Affected_Source!D457="","",Affected_Source!D457)</f>
        <v/>
      </c>
      <c r="W435" s="241" t="str">
        <f>IF(Affected_Source!E457="","",Affected_Source!E457)</f>
        <v/>
      </c>
      <c r="X435" s="241" t="str">
        <f t="shared" si="130"/>
        <v/>
      </c>
      <c r="Y435" s="244" t="str">
        <f>IF(COUNTIF(X$2:X435,X435)=1,X435,"")</f>
        <v/>
      </c>
      <c r="Z435" s="241" t="str">
        <f t="shared" si="139"/>
        <v xml:space="preserve"> </v>
      </c>
      <c r="AA435" s="255" t="str">
        <f t="shared" si="131"/>
        <v/>
      </c>
      <c r="AB435" s="255" t="str">
        <f t="shared" si="132"/>
        <v/>
      </c>
      <c r="AC435" s="241" t="str">
        <f t="shared" si="140"/>
        <v/>
      </c>
      <c r="AD435" s="248"/>
      <c r="AE435" s="257" t="str">
        <f>+IF(AJ435="","",MAX(AE$1:AE434)+1)</f>
        <v/>
      </c>
      <c r="AF435" s="257" t="str">
        <f>IF(CMS_Inoperative_OoC!B457="","",CMS_Inoperative_OoC!B457)</f>
        <v/>
      </c>
      <c r="AG435" s="257" t="str">
        <f>IF(CMS_Inoperative_OoC!C457="","",CMS_Inoperative_OoC!C457)</f>
        <v/>
      </c>
      <c r="AH435" s="257" t="str">
        <f>IF(CMS_Inoperative_OoC!D457="","",CMS_Inoperative_OoC!D457)</f>
        <v/>
      </c>
      <c r="AI435" s="257" t="str">
        <f t="shared" si="141"/>
        <v/>
      </c>
      <c r="AJ435" s="258" t="str">
        <f>IF(COUNTIF(AI$2:AI435,AI435)=1,AI435,"")</f>
        <v/>
      </c>
      <c r="AK435" s="257" t="str">
        <f t="shared" si="133"/>
        <v/>
      </c>
      <c r="AL435" s="257" t="str">
        <f t="shared" si="134"/>
        <v/>
      </c>
      <c r="AM435" s="257" t="str">
        <f t="shared" si="135"/>
        <v/>
      </c>
      <c r="AN435" s="251" t="str">
        <f t="shared" si="142"/>
        <v/>
      </c>
      <c r="AO435" s="162"/>
      <c r="AP435" s="162"/>
      <c r="AQ435" s="162"/>
      <c r="AR435" s="257" t="str">
        <f>+IF(AW435="","",MAX(AR$1:AR434)+1)</f>
        <v/>
      </c>
      <c r="AS435" s="257" t="str">
        <f>IF(Limit_Deviation_Detail!B457="","",Limit_Deviation_Detail!B457)</f>
        <v/>
      </c>
      <c r="AT435" s="257" t="str">
        <f>IF(Limit_Deviation_Detail!C457="","",Limit_Deviation_Detail!C457)</f>
        <v/>
      </c>
      <c r="AU435" s="252" t="str">
        <f>IF(Limit_Deviation_Detail!F457="","",Limit_Deviation_Detail!F457)</f>
        <v/>
      </c>
      <c r="AV435" s="257" t="str">
        <f t="shared" si="143"/>
        <v/>
      </c>
      <c r="AW435" s="258" t="str">
        <f>IF(COUNTIF(AV$2:AV435,AV435)=1,AV435,"")</f>
        <v/>
      </c>
      <c r="AX435" s="257" t="str">
        <f t="shared" si="136"/>
        <v/>
      </c>
      <c r="AY435" s="257" t="str">
        <f t="shared" si="137"/>
        <v/>
      </c>
      <c r="AZ435" s="257" t="str">
        <f t="shared" si="138"/>
        <v/>
      </c>
      <c r="BA435" s="254" t="str">
        <f t="shared" si="144"/>
        <v/>
      </c>
      <c r="BB435" s="162"/>
      <c r="BC435" s="255" t="str">
        <f>+IF(BI435="","",MAX(BC$1:BC434)+1)</f>
        <v/>
      </c>
      <c r="BD435" s="241" t="str">
        <f>IF(CMS_Identification!B457="","",CMS_Identification!B457)</f>
        <v/>
      </c>
      <c r="BE435" s="241" t="str">
        <f>IF(CMS_Identification!C457="","",CMS_Identification!C457)</f>
        <v/>
      </c>
      <c r="BF435" s="241" t="str">
        <f>IF(CMS_Identification!E457="","",CMS_Identification!E457)</f>
        <v/>
      </c>
      <c r="BG435" s="241" t="str">
        <f>IF(Affected_Source!AL457="","",Affected_Source!AL457)</f>
        <v/>
      </c>
      <c r="BH435" s="241" t="str">
        <f t="shared" si="145"/>
        <v/>
      </c>
      <c r="BI435" s="244" t="str">
        <f>IF(COUNTIF(BH$2:BH435,BH435)=1,BH435,"")</f>
        <v/>
      </c>
      <c r="BJ435" s="241" t="str">
        <f t="shared" si="146"/>
        <v xml:space="preserve">  </v>
      </c>
      <c r="BK435" s="241" t="str">
        <f t="shared" si="147"/>
        <v/>
      </c>
      <c r="BL435" s="241" t="str">
        <f t="shared" si="148"/>
        <v/>
      </c>
      <c r="BM435" s="241" t="str">
        <f t="shared" si="149"/>
        <v/>
      </c>
    </row>
    <row r="436" spans="1:65" ht="16.5" x14ac:dyDescent="0.45">
      <c r="A436" s="259" t="str">
        <f>+IF(D436="","",MAX(A$1:A435)+1)</f>
        <v/>
      </c>
      <c r="B436" s="260" t="str">
        <f>IF(CMS_Identification!C458="","",CMS_Identification!C458)</f>
        <v/>
      </c>
      <c r="C436" s="260" t="str">
        <f t="shared" si="129"/>
        <v/>
      </c>
      <c r="D436" s="260" t="str">
        <f>IF(COUNTIF(B$2:B436,B436)=1,B436,"")</f>
        <v/>
      </c>
      <c r="E436" s="162" t="str">
        <f>IF(Affected_Source!D458="","",Affected_Source!D458)</f>
        <v/>
      </c>
      <c r="F436" s="162"/>
      <c r="G436" s="162"/>
      <c r="H436" s="162"/>
      <c r="I436" s="162"/>
      <c r="J436" s="162"/>
      <c r="K436" s="162"/>
      <c r="L436" s="162"/>
      <c r="M436" s="162"/>
      <c r="N436" s="162"/>
      <c r="O436" s="162"/>
      <c r="P436" s="162"/>
      <c r="Q436" s="162"/>
      <c r="R436" s="269"/>
      <c r="S436" s="162"/>
      <c r="T436" s="259" t="str">
        <f>+IF(Y436="","",MAX(T$1:T435)+1)</f>
        <v/>
      </c>
      <c r="U436" s="241" t="str">
        <f>IF(Affected_Source!B458="","",Affected_Source!B458)</f>
        <v/>
      </c>
      <c r="V436" s="241" t="str">
        <f>IF(Affected_Source!D458="","",Affected_Source!D458)</f>
        <v/>
      </c>
      <c r="W436" s="241" t="str">
        <f>IF(Affected_Source!E458="","",Affected_Source!E458)</f>
        <v/>
      </c>
      <c r="X436" s="241" t="str">
        <f t="shared" si="130"/>
        <v/>
      </c>
      <c r="Y436" s="244" t="str">
        <f>IF(COUNTIF(X$2:X436,X436)=1,X436,"")</f>
        <v/>
      </c>
      <c r="Z436" s="241" t="str">
        <f t="shared" si="139"/>
        <v xml:space="preserve"> </v>
      </c>
      <c r="AA436" s="259" t="str">
        <f t="shared" si="131"/>
        <v/>
      </c>
      <c r="AB436" s="259" t="str">
        <f t="shared" si="132"/>
        <v/>
      </c>
      <c r="AC436" s="241" t="str">
        <f t="shared" si="140"/>
        <v/>
      </c>
      <c r="AD436" s="248"/>
      <c r="AE436" s="261" t="str">
        <f>+IF(AJ436="","",MAX(AE$1:AE435)+1)</f>
        <v/>
      </c>
      <c r="AF436" s="261" t="str">
        <f>IF(CMS_Inoperative_OoC!B458="","",CMS_Inoperative_OoC!B458)</f>
        <v/>
      </c>
      <c r="AG436" s="261" t="str">
        <f>IF(CMS_Inoperative_OoC!C458="","",CMS_Inoperative_OoC!C458)</f>
        <v/>
      </c>
      <c r="AH436" s="261" t="str">
        <f>IF(CMS_Inoperative_OoC!D458="","",CMS_Inoperative_OoC!D458)</f>
        <v/>
      </c>
      <c r="AI436" s="261" t="str">
        <f t="shared" si="141"/>
        <v/>
      </c>
      <c r="AJ436" s="262" t="str">
        <f>IF(COUNTIF(AI$2:AI436,AI436)=1,AI436,"")</f>
        <v/>
      </c>
      <c r="AK436" s="261" t="str">
        <f t="shared" si="133"/>
        <v/>
      </c>
      <c r="AL436" s="261" t="str">
        <f t="shared" si="134"/>
        <v/>
      </c>
      <c r="AM436" s="261" t="str">
        <f t="shared" si="135"/>
        <v/>
      </c>
      <c r="AN436" s="251" t="str">
        <f t="shared" si="142"/>
        <v/>
      </c>
      <c r="AO436" s="162"/>
      <c r="AP436" s="162"/>
      <c r="AQ436" s="162"/>
      <c r="AR436" s="263" t="str">
        <f>+IF(AW436="","",MAX(AR$1:AR435)+1)</f>
        <v/>
      </c>
      <c r="AS436" s="263" t="str">
        <f>IF(Limit_Deviation_Detail!B458="","",Limit_Deviation_Detail!B458)</f>
        <v/>
      </c>
      <c r="AT436" s="263" t="str">
        <f>IF(Limit_Deviation_Detail!C458="","",Limit_Deviation_Detail!C458)</f>
        <v/>
      </c>
      <c r="AU436" s="252" t="str">
        <f>IF(Limit_Deviation_Detail!F458="","",Limit_Deviation_Detail!F458)</f>
        <v/>
      </c>
      <c r="AV436" s="263" t="str">
        <f t="shared" si="143"/>
        <v/>
      </c>
      <c r="AW436" s="264" t="str">
        <f>IF(COUNTIF(AV$2:AV436,AV436)=1,AV436,"")</f>
        <v/>
      </c>
      <c r="AX436" s="263" t="str">
        <f t="shared" si="136"/>
        <v/>
      </c>
      <c r="AY436" s="263" t="str">
        <f t="shared" si="137"/>
        <v/>
      </c>
      <c r="AZ436" s="263" t="str">
        <f t="shared" si="138"/>
        <v/>
      </c>
      <c r="BA436" s="254" t="str">
        <f t="shared" si="144"/>
        <v/>
      </c>
      <c r="BB436" s="162"/>
      <c r="BC436" s="259" t="str">
        <f>+IF(BI436="","",MAX(BC$1:BC435)+1)</f>
        <v/>
      </c>
      <c r="BD436" s="241" t="str">
        <f>IF(CMS_Identification!B458="","",CMS_Identification!B458)</f>
        <v/>
      </c>
      <c r="BE436" s="241" t="str">
        <f>IF(CMS_Identification!C458="","",CMS_Identification!C458)</f>
        <v/>
      </c>
      <c r="BF436" s="241" t="str">
        <f>IF(CMS_Identification!E458="","",CMS_Identification!E458)</f>
        <v/>
      </c>
      <c r="BG436" s="241" t="str">
        <f>IF(Affected_Source!AL458="","",Affected_Source!AL458)</f>
        <v/>
      </c>
      <c r="BH436" s="241" t="str">
        <f t="shared" si="145"/>
        <v/>
      </c>
      <c r="BI436" s="244" t="str">
        <f>IF(COUNTIF(BH$2:BH436,BH436)=1,BH436,"")</f>
        <v/>
      </c>
      <c r="BJ436" s="241" t="str">
        <f t="shared" si="146"/>
        <v xml:space="preserve">  </v>
      </c>
      <c r="BK436" s="241" t="str">
        <f t="shared" si="147"/>
        <v/>
      </c>
      <c r="BL436" s="241" t="str">
        <f t="shared" si="148"/>
        <v/>
      </c>
      <c r="BM436" s="241" t="str">
        <f t="shared" si="149"/>
        <v/>
      </c>
    </row>
    <row r="437" spans="1:65" ht="16.5" x14ac:dyDescent="0.45">
      <c r="A437" s="255" t="str">
        <f>+IF(D437="","",MAX(A$1:A436)+1)</f>
        <v/>
      </c>
      <c r="B437" s="245" t="str">
        <f>IF(CMS_Identification!C459="","",CMS_Identification!C459)</f>
        <v/>
      </c>
      <c r="C437" s="245" t="str">
        <f t="shared" si="129"/>
        <v/>
      </c>
      <c r="D437" s="245" t="str">
        <f>IF(COUNTIF(B$2:B437,B437)=1,B437,"")</f>
        <v/>
      </c>
      <c r="E437" s="162" t="str">
        <f>IF(Affected_Source!D459="","",Affected_Source!D459)</f>
        <v/>
      </c>
      <c r="F437" s="162"/>
      <c r="G437" s="162"/>
      <c r="H437" s="162"/>
      <c r="I437" s="162"/>
      <c r="J437" s="162"/>
      <c r="K437" s="162"/>
      <c r="L437" s="162"/>
      <c r="M437" s="162"/>
      <c r="N437" s="162"/>
      <c r="O437" s="162"/>
      <c r="P437" s="162"/>
      <c r="Q437" s="162"/>
      <c r="R437" s="269"/>
      <c r="S437" s="162"/>
      <c r="T437" s="255" t="str">
        <f>+IF(Y437="","",MAX(T$1:T436)+1)</f>
        <v/>
      </c>
      <c r="U437" s="241" t="str">
        <f>IF(Affected_Source!B459="","",Affected_Source!B459)</f>
        <v/>
      </c>
      <c r="V437" s="241" t="str">
        <f>IF(Affected_Source!D459="","",Affected_Source!D459)</f>
        <v/>
      </c>
      <c r="W437" s="241" t="str">
        <f>IF(Affected_Source!E459="","",Affected_Source!E459)</f>
        <v/>
      </c>
      <c r="X437" s="241" t="str">
        <f t="shared" si="130"/>
        <v/>
      </c>
      <c r="Y437" s="244" t="str">
        <f>IF(COUNTIF(X$2:X437,X437)=1,X437,"")</f>
        <v/>
      </c>
      <c r="Z437" s="241" t="str">
        <f t="shared" si="139"/>
        <v xml:space="preserve"> </v>
      </c>
      <c r="AA437" s="255" t="str">
        <f t="shared" si="131"/>
        <v/>
      </c>
      <c r="AB437" s="255" t="str">
        <f t="shared" si="132"/>
        <v/>
      </c>
      <c r="AC437" s="241" t="str">
        <f t="shared" si="140"/>
        <v/>
      </c>
      <c r="AD437" s="248"/>
      <c r="AE437" s="257" t="str">
        <f>+IF(AJ437="","",MAX(AE$1:AE436)+1)</f>
        <v/>
      </c>
      <c r="AF437" s="257" t="str">
        <f>IF(CMS_Inoperative_OoC!B459="","",CMS_Inoperative_OoC!B459)</f>
        <v/>
      </c>
      <c r="AG437" s="257" t="str">
        <f>IF(CMS_Inoperative_OoC!C459="","",CMS_Inoperative_OoC!C459)</f>
        <v/>
      </c>
      <c r="AH437" s="257" t="str">
        <f>IF(CMS_Inoperative_OoC!D459="","",CMS_Inoperative_OoC!D459)</f>
        <v/>
      </c>
      <c r="AI437" s="257" t="str">
        <f t="shared" si="141"/>
        <v/>
      </c>
      <c r="AJ437" s="258" t="str">
        <f>IF(COUNTIF(AI$2:AI437,AI437)=1,AI437,"")</f>
        <v/>
      </c>
      <c r="AK437" s="257" t="str">
        <f t="shared" si="133"/>
        <v/>
      </c>
      <c r="AL437" s="257" t="str">
        <f t="shared" si="134"/>
        <v/>
      </c>
      <c r="AM437" s="257" t="str">
        <f t="shared" si="135"/>
        <v/>
      </c>
      <c r="AN437" s="251" t="str">
        <f t="shared" si="142"/>
        <v/>
      </c>
      <c r="AO437" s="162"/>
      <c r="AP437" s="162"/>
      <c r="AQ437" s="162"/>
      <c r="AR437" s="257" t="str">
        <f>+IF(AW437="","",MAX(AR$1:AR436)+1)</f>
        <v/>
      </c>
      <c r="AS437" s="257" t="str">
        <f>IF(Limit_Deviation_Detail!B459="","",Limit_Deviation_Detail!B459)</f>
        <v/>
      </c>
      <c r="AT437" s="257" t="str">
        <f>IF(Limit_Deviation_Detail!C459="","",Limit_Deviation_Detail!C459)</f>
        <v/>
      </c>
      <c r="AU437" s="252" t="str">
        <f>IF(Limit_Deviation_Detail!F459="","",Limit_Deviation_Detail!F459)</f>
        <v/>
      </c>
      <c r="AV437" s="257" t="str">
        <f t="shared" si="143"/>
        <v/>
      </c>
      <c r="AW437" s="258" t="str">
        <f>IF(COUNTIF(AV$2:AV437,AV437)=1,AV437,"")</f>
        <v/>
      </c>
      <c r="AX437" s="257" t="str">
        <f t="shared" si="136"/>
        <v/>
      </c>
      <c r="AY437" s="257" t="str">
        <f t="shared" si="137"/>
        <v/>
      </c>
      <c r="AZ437" s="257" t="str">
        <f t="shared" si="138"/>
        <v/>
      </c>
      <c r="BA437" s="254" t="str">
        <f t="shared" si="144"/>
        <v/>
      </c>
      <c r="BB437" s="162"/>
      <c r="BC437" s="255" t="str">
        <f>+IF(BI437="","",MAX(BC$1:BC436)+1)</f>
        <v/>
      </c>
      <c r="BD437" s="241" t="str">
        <f>IF(CMS_Identification!B459="","",CMS_Identification!B459)</f>
        <v/>
      </c>
      <c r="BE437" s="241" t="str">
        <f>IF(CMS_Identification!C459="","",CMS_Identification!C459)</f>
        <v/>
      </c>
      <c r="BF437" s="241" t="str">
        <f>IF(CMS_Identification!E459="","",CMS_Identification!E459)</f>
        <v/>
      </c>
      <c r="BG437" s="241" t="str">
        <f>IF(Affected_Source!AL459="","",Affected_Source!AL459)</f>
        <v/>
      </c>
      <c r="BH437" s="241" t="str">
        <f t="shared" si="145"/>
        <v/>
      </c>
      <c r="BI437" s="244" t="str">
        <f>IF(COUNTIF(BH$2:BH437,BH437)=1,BH437,"")</f>
        <v/>
      </c>
      <c r="BJ437" s="241" t="str">
        <f t="shared" si="146"/>
        <v xml:space="preserve">  </v>
      </c>
      <c r="BK437" s="241" t="str">
        <f t="shared" si="147"/>
        <v/>
      </c>
      <c r="BL437" s="241" t="str">
        <f t="shared" si="148"/>
        <v/>
      </c>
      <c r="BM437" s="241" t="str">
        <f t="shared" si="149"/>
        <v/>
      </c>
    </row>
    <row r="438" spans="1:65" ht="16.5" x14ac:dyDescent="0.45">
      <c r="A438" s="259" t="str">
        <f>+IF(D438="","",MAX(A$1:A437)+1)</f>
        <v/>
      </c>
      <c r="B438" s="260" t="str">
        <f>IF(CMS_Identification!C460="","",CMS_Identification!C460)</f>
        <v/>
      </c>
      <c r="C438" s="260" t="str">
        <f t="shared" si="129"/>
        <v/>
      </c>
      <c r="D438" s="260" t="str">
        <f>IF(COUNTIF(B$2:B438,B438)=1,B438,"")</f>
        <v/>
      </c>
      <c r="E438" s="162" t="str">
        <f>IF(Affected_Source!D460="","",Affected_Source!D460)</f>
        <v/>
      </c>
      <c r="F438" s="162"/>
      <c r="G438" s="162"/>
      <c r="H438" s="162"/>
      <c r="I438" s="162"/>
      <c r="J438" s="162"/>
      <c r="K438" s="162"/>
      <c r="L438" s="162"/>
      <c r="M438" s="162"/>
      <c r="N438" s="162"/>
      <c r="O438" s="162"/>
      <c r="P438" s="162"/>
      <c r="Q438" s="162"/>
      <c r="R438" s="269"/>
      <c r="S438" s="162"/>
      <c r="T438" s="259" t="str">
        <f>+IF(Y438="","",MAX(T$1:T437)+1)</f>
        <v/>
      </c>
      <c r="U438" s="241" t="str">
        <f>IF(Affected_Source!B460="","",Affected_Source!B460)</f>
        <v/>
      </c>
      <c r="V438" s="241" t="str">
        <f>IF(Affected_Source!D460="","",Affected_Source!D460)</f>
        <v/>
      </c>
      <c r="W438" s="241" t="str">
        <f>IF(Affected_Source!E460="","",Affected_Source!E460)</f>
        <v/>
      </c>
      <c r="X438" s="241" t="str">
        <f t="shared" si="130"/>
        <v/>
      </c>
      <c r="Y438" s="244" t="str">
        <f>IF(COUNTIF(X$2:X438,X438)=1,X438,"")</f>
        <v/>
      </c>
      <c r="Z438" s="241" t="str">
        <f t="shared" si="139"/>
        <v xml:space="preserve"> </v>
      </c>
      <c r="AA438" s="259" t="str">
        <f t="shared" si="131"/>
        <v/>
      </c>
      <c r="AB438" s="259" t="str">
        <f t="shared" si="132"/>
        <v/>
      </c>
      <c r="AC438" s="241" t="str">
        <f t="shared" si="140"/>
        <v/>
      </c>
      <c r="AD438" s="248"/>
      <c r="AE438" s="261" t="str">
        <f>+IF(AJ438="","",MAX(AE$1:AE437)+1)</f>
        <v/>
      </c>
      <c r="AF438" s="261" t="str">
        <f>IF(CMS_Inoperative_OoC!B460="","",CMS_Inoperative_OoC!B460)</f>
        <v/>
      </c>
      <c r="AG438" s="261" t="str">
        <f>IF(CMS_Inoperative_OoC!C460="","",CMS_Inoperative_OoC!C460)</f>
        <v/>
      </c>
      <c r="AH438" s="261" t="str">
        <f>IF(CMS_Inoperative_OoC!D460="","",CMS_Inoperative_OoC!D460)</f>
        <v/>
      </c>
      <c r="AI438" s="261" t="str">
        <f t="shared" si="141"/>
        <v/>
      </c>
      <c r="AJ438" s="262" t="str">
        <f>IF(COUNTIF(AI$2:AI438,AI438)=1,AI438,"")</f>
        <v/>
      </c>
      <c r="AK438" s="261" t="str">
        <f t="shared" si="133"/>
        <v/>
      </c>
      <c r="AL438" s="261" t="str">
        <f t="shared" si="134"/>
        <v/>
      </c>
      <c r="AM438" s="261" t="str">
        <f t="shared" si="135"/>
        <v/>
      </c>
      <c r="AN438" s="251" t="str">
        <f t="shared" si="142"/>
        <v/>
      </c>
      <c r="AO438" s="162"/>
      <c r="AP438" s="162"/>
      <c r="AQ438" s="162"/>
      <c r="AR438" s="263" t="str">
        <f>+IF(AW438="","",MAX(AR$1:AR437)+1)</f>
        <v/>
      </c>
      <c r="AS438" s="263" t="str">
        <f>IF(Limit_Deviation_Detail!B460="","",Limit_Deviation_Detail!B460)</f>
        <v/>
      </c>
      <c r="AT438" s="263" t="str">
        <f>IF(Limit_Deviation_Detail!C460="","",Limit_Deviation_Detail!C460)</f>
        <v/>
      </c>
      <c r="AU438" s="252" t="str">
        <f>IF(Limit_Deviation_Detail!F460="","",Limit_Deviation_Detail!F460)</f>
        <v/>
      </c>
      <c r="AV438" s="263" t="str">
        <f t="shared" si="143"/>
        <v/>
      </c>
      <c r="AW438" s="264" t="str">
        <f>IF(COUNTIF(AV$2:AV438,AV438)=1,AV438,"")</f>
        <v/>
      </c>
      <c r="AX438" s="263" t="str">
        <f t="shared" si="136"/>
        <v/>
      </c>
      <c r="AY438" s="263" t="str">
        <f t="shared" si="137"/>
        <v/>
      </c>
      <c r="AZ438" s="263" t="str">
        <f t="shared" si="138"/>
        <v/>
      </c>
      <c r="BA438" s="254" t="str">
        <f t="shared" si="144"/>
        <v/>
      </c>
      <c r="BB438" s="162"/>
      <c r="BC438" s="259" t="str">
        <f>+IF(BI438="","",MAX(BC$1:BC437)+1)</f>
        <v/>
      </c>
      <c r="BD438" s="241" t="str">
        <f>IF(CMS_Identification!B460="","",CMS_Identification!B460)</f>
        <v/>
      </c>
      <c r="BE438" s="241" t="str">
        <f>IF(CMS_Identification!C460="","",CMS_Identification!C460)</f>
        <v/>
      </c>
      <c r="BF438" s="241" t="str">
        <f>IF(CMS_Identification!E460="","",CMS_Identification!E460)</f>
        <v/>
      </c>
      <c r="BG438" s="241" t="str">
        <f>IF(Affected_Source!AL460="","",Affected_Source!AL460)</f>
        <v/>
      </c>
      <c r="BH438" s="241" t="str">
        <f t="shared" si="145"/>
        <v/>
      </c>
      <c r="BI438" s="244" t="str">
        <f>IF(COUNTIF(BH$2:BH438,BH438)=1,BH438,"")</f>
        <v/>
      </c>
      <c r="BJ438" s="241" t="str">
        <f t="shared" si="146"/>
        <v xml:space="preserve">  </v>
      </c>
      <c r="BK438" s="241" t="str">
        <f t="shared" si="147"/>
        <v/>
      </c>
      <c r="BL438" s="241" t="str">
        <f t="shared" si="148"/>
        <v/>
      </c>
      <c r="BM438" s="241" t="str">
        <f t="shared" si="149"/>
        <v/>
      </c>
    </row>
    <row r="439" spans="1:65" ht="16.5" x14ac:dyDescent="0.45">
      <c r="A439" s="255" t="str">
        <f>+IF(D439="","",MAX(A$1:A438)+1)</f>
        <v/>
      </c>
      <c r="B439" s="245" t="str">
        <f>IF(CMS_Identification!C461="","",CMS_Identification!C461)</f>
        <v/>
      </c>
      <c r="C439" s="245" t="str">
        <f t="shared" si="129"/>
        <v/>
      </c>
      <c r="D439" s="245" t="str">
        <f>IF(COUNTIF(B$2:B439,B439)=1,B439,"")</f>
        <v/>
      </c>
      <c r="E439" s="162" t="str">
        <f>IF(Affected_Source!D461="","",Affected_Source!D461)</f>
        <v/>
      </c>
      <c r="F439" s="162"/>
      <c r="G439" s="162"/>
      <c r="H439" s="162"/>
      <c r="I439" s="162"/>
      <c r="J439" s="162"/>
      <c r="K439" s="162"/>
      <c r="L439" s="162"/>
      <c r="M439" s="162"/>
      <c r="N439" s="162"/>
      <c r="O439" s="162"/>
      <c r="P439" s="162"/>
      <c r="Q439" s="162"/>
      <c r="R439" s="269"/>
      <c r="S439" s="162"/>
      <c r="T439" s="255" t="str">
        <f>+IF(Y439="","",MAX(T$1:T438)+1)</f>
        <v/>
      </c>
      <c r="U439" s="241" t="str">
        <f>IF(Affected_Source!B461="","",Affected_Source!B461)</f>
        <v/>
      </c>
      <c r="V439" s="241" t="str">
        <f>IF(Affected_Source!D461="","",Affected_Source!D461)</f>
        <v/>
      </c>
      <c r="W439" s="241" t="str">
        <f>IF(Affected_Source!E461="","",Affected_Source!E461)</f>
        <v/>
      </c>
      <c r="X439" s="241" t="str">
        <f t="shared" si="130"/>
        <v/>
      </c>
      <c r="Y439" s="244" t="str">
        <f>IF(COUNTIF(X$2:X439,X439)=1,X439,"")</f>
        <v/>
      </c>
      <c r="Z439" s="241" t="str">
        <f t="shared" si="139"/>
        <v xml:space="preserve"> </v>
      </c>
      <c r="AA439" s="255" t="str">
        <f t="shared" si="131"/>
        <v/>
      </c>
      <c r="AB439" s="255" t="str">
        <f t="shared" si="132"/>
        <v/>
      </c>
      <c r="AC439" s="241" t="str">
        <f t="shared" si="140"/>
        <v/>
      </c>
      <c r="AD439" s="248"/>
      <c r="AE439" s="257" t="str">
        <f>+IF(AJ439="","",MAX(AE$1:AE438)+1)</f>
        <v/>
      </c>
      <c r="AF439" s="257" t="str">
        <f>IF(CMS_Inoperative_OoC!B461="","",CMS_Inoperative_OoC!B461)</f>
        <v/>
      </c>
      <c r="AG439" s="257" t="str">
        <f>IF(CMS_Inoperative_OoC!C461="","",CMS_Inoperative_OoC!C461)</f>
        <v/>
      </c>
      <c r="AH439" s="257" t="str">
        <f>IF(CMS_Inoperative_OoC!D461="","",CMS_Inoperative_OoC!D461)</f>
        <v/>
      </c>
      <c r="AI439" s="257" t="str">
        <f t="shared" si="141"/>
        <v/>
      </c>
      <c r="AJ439" s="258" t="str">
        <f>IF(COUNTIF(AI$2:AI439,AI439)=1,AI439,"")</f>
        <v/>
      </c>
      <c r="AK439" s="257" t="str">
        <f t="shared" si="133"/>
        <v/>
      </c>
      <c r="AL439" s="257" t="str">
        <f t="shared" si="134"/>
        <v/>
      </c>
      <c r="AM439" s="257" t="str">
        <f t="shared" si="135"/>
        <v/>
      </c>
      <c r="AN439" s="251" t="str">
        <f t="shared" si="142"/>
        <v/>
      </c>
      <c r="AO439" s="162"/>
      <c r="AP439" s="162"/>
      <c r="AQ439" s="162"/>
      <c r="AR439" s="257" t="str">
        <f>+IF(AW439="","",MAX(AR$1:AR438)+1)</f>
        <v/>
      </c>
      <c r="AS439" s="257" t="str">
        <f>IF(Limit_Deviation_Detail!B461="","",Limit_Deviation_Detail!B461)</f>
        <v/>
      </c>
      <c r="AT439" s="257" t="str">
        <f>IF(Limit_Deviation_Detail!C461="","",Limit_Deviation_Detail!C461)</f>
        <v/>
      </c>
      <c r="AU439" s="252" t="str">
        <f>IF(Limit_Deviation_Detail!F461="","",Limit_Deviation_Detail!F461)</f>
        <v/>
      </c>
      <c r="AV439" s="257" t="str">
        <f t="shared" si="143"/>
        <v/>
      </c>
      <c r="AW439" s="258" t="str">
        <f>IF(COUNTIF(AV$2:AV439,AV439)=1,AV439,"")</f>
        <v/>
      </c>
      <c r="AX439" s="257" t="str">
        <f t="shared" si="136"/>
        <v/>
      </c>
      <c r="AY439" s="257" t="str">
        <f t="shared" si="137"/>
        <v/>
      </c>
      <c r="AZ439" s="257" t="str">
        <f t="shared" si="138"/>
        <v/>
      </c>
      <c r="BA439" s="254" t="str">
        <f t="shared" si="144"/>
        <v/>
      </c>
      <c r="BB439" s="162"/>
      <c r="BC439" s="255" t="str">
        <f>+IF(BI439="","",MAX(BC$1:BC438)+1)</f>
        <v/>
      </c>
      <c r="BD439" s="241" t="str">
        <f>IF(CMS_Identification!B461="","",CMS_Identification!B461)</f>
        <v/>
      </c>
      <c r="BE439" s="241" t="str">
        <f>IF(CMS_Identification!C461="","",CMS_Identification!C461)</f>
        <v/>
      </c>
      <c r="BF439" s="241" t="str">
        <f>IF(CMS_Identification!E461="","",CMS_Identification!E461)</f>
        <v/>
      </c>
      <c r="BG439" s="241" t="str">
        <f>IF(Affected_Source!AL461="","",Affected_Source!AL461)</f>
        <v/>
      </c>
      <c r="BH439" s="241" t="str">
        <f t="shared" si="145"/>
        <v/>
      </c>
      <c r="BI439" s="244" t="str">
        <f>IF(COUNTIF(BH$2:BH439,BH439)=1,BH439,"")</f>
        <v/>
      </c>
      <c r="BJ439" s="241" t="str">
        <f t="shared" si="146"/>
        <v xml:space="preserve">  </v>
      </c>
      <c r="BK439" s="241" t="str">
        <f t="shared" si="147"/>
        <v/>
      </c>
      <c r="BL439" s="241" t="str">
        <f t="shared" si="148"/>
        <v/>
      </c>
      <c r="BM439" s="241" t="str">
        <f t="shared" si="149"/>
        <v/>
      </c>
    </row>
    <row r="440" spans="1:65" ht="16.5" x14ac:dyDescent="0.45">
      <c r="A440" s="259" t="str">
        <f>+IF(D440="","",MAX(A$1:A439)+1)</f>
        <v/>
      </c>
      <c r="B440" s="260" t="str">
        <f>IF(CMS_Identification!C462="","",CMS_Identification!C462)</f>
        <v/>
      </c>
      <c r="C440" s="260" t="str">
        <f t="shared" si="129"/>
        <v/>
      </c>
      <c r="D440" s="260" t="str">
        <f>IF(COUNTIF(B$2:B440,B440)=1,B440,"")</f>
        <v/>
      </c>
      <c r="E440" s="162" t="str">
        <f>IF(Affected_Source!D462="","",Affected_Source!D462)</f>
        <v/>
      </c>
      <c r="F440" s="162"/>
      <c r="G440" s="162"/>
      <c r="H440" s="162"/>
      <c r="I440" s="162"/>
      <c r="J440" s="162"/>
      <c r="K440" s="162"/>
      <c r="L440" s="162"/>
      <c r="M440" s="162"/>
      <c r="N440" s="162"/>
      <c r="O440" s="162"/>
      <c r="P440" s="162"/>
      <c r="Q440" s="162"/>
      <c r="R440" s="269"/>
      <c r="S440" s="162"/>
      <c r="T440" s="259" t="str">
        <f>+IF(Y440="","",MAX(T$1:T439)+1)</f>
        <v/>
      </c>
      <c r="U440" s="241" t="str">
        <f>IF(Affected_Source!B462="","",Affected_Source!B462)</f>
        <v/>
      </c>
      <c r="V440" s="241" t="str">
        <f>IF(Affected_Source!D462="","",Affected_Source!D462)</f>
        <v/>
      </c>
      <c r="W440" s="241" t="str">
        <f>IF(Affected_Source!E462="","",Affected_Source!E462)</f>
        <v/>
      </c>
      <c r="X440" s="241" t="str">
        <f t="shared" si="130"/>
        <v/>
      </c>
      <c r="Y440" s="244" t="str">
        <f>IF(COUNTIF(X$2:X440,X440)=1,X440,"")</f>
        <v/>
      </c>
      <c r="Z440" s="241" t="str">
        <f t="shared" si="139"/>
        <v xml:space="preserve"> </v>
      </c>
      <c r="AA440" s="259" t="str">
        <f t="shared" si="131"/>
        <v/>
      </c>
      <c r="AB440" s="259" t="str">
        <f t="shared" si="132"/>
        <v/>
      </c>
      <c r="AC440" s="241" t="str">
        <f t="shared" si="140"/>
        <v/>
      </c>
      <c r="AD440" s="248"/>
      <c r="AE440" s="261" t="str">
        <f>+IF(AJ440="","",MAX(AE$1:AE439)+1)</f>
        <v/>
      </c>
      <c r="AF440" s="261" t="str">
        <f>IF(CMS_Inoperative_OoC!B462="","",CMS_Inoperative_OoC!B462)</f>
        <v/>
      </c>
      <c r="AG440" s="261" t="str">
        <f>IF(CMS_Inoperative_OoC!C462="","",CMS_Inoperative_OoC!C462)</f>
        <v/>
      </c>
      <c r="AH440" s="261" t="str">
        <f>IF(CMS_Inoperative_OoC!D462="","",CMS_Inoperative_OoC!D462)</f>
        <v/>
      </c>
      <c r="AI440" s="261" t="str">
        <f t="shared" si="141"/>
        <v/>
      </c>
      <c r="AJ440" s="262" t="str">
        <f>IF(COUNTIF(AI$2:AI440,AI440)=1,AI440,"")</f>
        <v/>
      </c>
      <c r="AK440" s="261" t="str">
        <f t="shared" si="133"/>
        <v/>
      </c>
      <c r="AL440" s="261" t="str">
        <f t="shared" si="134"/>
        <v/>
      </c>
      <c r="AM440" s="261" t="str">
        <f t="shared" si="135"/>
        <v/>
      </c>
      <c r="AN440" s="251" t="str">
        <f t="shared" si="142"/>
        <v/>
      </c>
      <c r="AO440" s="162"/>
      <c r="AP440" s="162"/>
      <c r="AQ440" s="162"/>
      <c r="AR440" s="263" t="str">
        <f>+IF(AW440="","",MAX(AR$1:AR439)+1)</f>
        <v/>
      </c>
      <c r="AS440" s="263" t="str">
        <f>IF(Limit_Deviation_Detail!B462="","",Limit_Deviation_Detail!B462)</f>
        <v/>
      </c>
      <c r="AT440" s="263" t="str">
        <f>IF(Limit_Deviation_Detail!C462="","",Limit_Deviation_Detail!C462)</f>
        <v/>
      </c>
      <c r="AU440" s="252" t="str">
        <f>IF(Limit_Deviation_Detail!F462="","",Limit_Deviation_Detail!F462)</f>
        <v/>
      </c>
      <c r="AV440" s="263" t="str">
        <f t="shared" si="143"/>
        <v/>
      </c>
      <c r="AW440" s="264" t="str">
        <f>IF(COUNTIF(AV$2:AV440,AV440)=1,AV440,"")</f>
        <v/>
      </c>
      <c r="AX440" s="263" t="str">
        <f t="shared" si="136"/>
        <v/>
      </c>
      <c r="AY440" s="263" t="str">
        <f t="shared" si="137"/>
        <v/>
      </c>
      <c r="AZ440" s="263" t="str">
        <f t="shared" si="138"/>
        <v/>
      </c>
      <c r="BA440" s="254" t="str">
        <f t="shared" si="144"/>
        <v/>
      </c>
      <c r="BB440" s="162"/>
      <c r="BC440" s="259" t="str">
        <f>+IF(BI440="","",MAX(BC$1:BC439)+1)</f>
        <v/>
      </c>
      <c r="BD440" s="241" t="str">
        <f>IF(CMS_Identification!B462="","",CMS_Identification!B462)</f>
        <v/>
      </c>
      <c r="BE440" s="241" t="str">
        <f>IF(CMS_Identification!C462="","",CMS_Identification!C462)</f>
        <v/>
      </c>
      <c r="BF440" s="241" t="str">
        <f>IF(CMS_Identification!E462="","",CMS_Identification!E462)</f>
        <v/>
      </c>
      <c r="BG440" s="241" t="str">
        <f>IF(Affected_Source!AL462="","",Affected_Source!AL462)</f>
        <v/>
      </c>
      <c r="BH440" s="241" t="str">
        <f t="shared" si="145"/>
        <v/>
      </c>
      <c r="BI440" s="244" t="str">
        <f>IF(COUNTIF(BH$2:BH440,BH440)=1,BH440,"")</f>
        <v/>
      </c>
      <c r="BJ440" s="241" t="str">
        <f t="shared" si="146"/>
        <v xml:space="preserve">  </v>
      </c>
      <c r="BK440" s="241" t="str">
        <f t="shared" si="147"/>
        <v/>
      </c>
      <c r="BL440" s="241" t="str">
        <f t="shared" si="148"/>
        <v/>
      </c>
      <c r="BM440" s="241" t="str">
        <f t="shared" si="149"/>
        <v/>
      </c>
    </row>
    <row r="441" spans="1:65" ht="16.5" x14ac:dyDescent="0.45">
      <c r="A441" s="255" t="str">
        <f>+IF(D441="","",MAX(A$1:A440)+1)</f>
        <v/>
      </c>
      <c r="B441" s="245" t="str">
        <f>IF(CMS_Identification!C463="","",CMS_Identification!C463)</f>
        <v/>
      </c>
      <c r="C441" s="245" t="str">
        <f t="shared" si="129"/>
        <v/>
      </c>
      <c r="D441" s="245" t="str">
        <f>IF(COUNTIF(B$2:B441,B441)=1,B441,"")</f>
        <v/>
      </c>
      <c r="E441" s="162" t="str">
        <f>IF(Affected_Source!D463="","",Affected_Source!D463)</f>
        <v/>
      </c>
      <c r="F441" s="162"/>
      <c r="G441" s="162"/>
      <c r="H441" s="162"/>
      <c r="I441" s="162"/>
      <c r="J441" s="162"/>
      <c r="K441" s="162"/>
      <c r="L441" s="162"/>
      <c r="M441" s="162"/>
      <c r="N441" s="162"/>
      <c r="O441" s="162"/>
      <c r="P441" s="162"/>
      <c r="Q441" s="162"/>
      <c r="R441" s="269"/>
      <c r="S441" s="162"/>
      <c r="T441" s="255" t="str">
        <f>+IF(Y441="","",MAX(T$1:T440)+1)</f>
        <v/>
      </c>
      <c r="U441" s="241" t="str">
        <f>IF(Affected_Source!B463="","",Affected_Source!B463)</f>
        <v/>
      </c>
      <c r="V441" s="241" t="str">
        <f>IF(Affected_Source!D463="","",Affected_Source!D463)</f>
        <v/>
      </c>
      <c r="W441" s="241" t="str">
        <f>IF(Affected_Source!E463="","",Affected_Source!E463)</f>
        <v/>
      </c>
      <c r="X441" s="241" t="str">
        <f t="shared" si="130"/>
        <v/>
      </c>
      <c r="Y441" s="244" t="str">
        <f>IF(COUNTIF(X$2:X441,X441)=1,X441,"")</f>
        <v/>
      </c>
      <c r="Z441" s="241" t="str">
        <f t="shared" si="139"/>
        <v xml:space="preserve"> </v>
      </c>
      <c r="AA441" s="255" t="str">
        <f t="shared" si="131"/>
        <v/>
      </c>
      <c r="AB441" s="255" t="str">
        <f t="shared" si="132"/>
        <v/>
      </c>
      <c r="AC441" s="241" t="str">
        <f t="shared" si="140"/>
        <v/>
      </c>
      <c r="AD441" s="248"/>
      <c r="AE441" s="257" t="str">
        <f>+IF(AJ441="","",MAX(AE$1:AE440)+1)</f>
        <v/>
      </c>
      <c r="AF441" s="257" t="str">
        <f>IF(CMS_Inoperative_OoC!B463="","",CMS_Inoperative_OoC!B463)</f>
        <v/>
      </c>
      <c r="AG441" s="257" t="str">
        <f>IF(CMS_Inoperative_OoC!C463="","",CMS_Inoperative_OoC!C463)</f>
        <v/>
      </c>
      <c r="AH441" s="257" t="str">
        <f>IF(CMS_Inoperative_OoC!D463="","",CMS_Inoperative_OoC!D463)</f>
        <v/>
      </c>
      <c r="AI441" s="257" t="str">
        <f t="shared" si="141"/>
        <v/>
      </c>
      <c r="AJ441" s="258" t="str">
        <f>IF(COUNTIF(AI$2:AI441,AI441)=1,AI441,"")</f>
        <v/>
      </c>
      <c r="AK441" s="257" t="str">
        <f t="shared" si="133"/>
        <v/>
      </c>
      <c r="AL441" s="257" t="str">
        <f t="shared" si="134"/>
        <v/>
      </c>
      <c r="AM441" s="257" t="str">
        <f t="shared" si="135"/>
        <v/>
      </c>
      <c r="AN441" s="251" t="str">
        <f t="shared" si="142"/>
        <v/>
      </c>
      <c r="AO441" s="162"/>
      <c r="AP441" s="162"/>
      <c r="AQ441" s="162"/>
      <c r="AR441" s="257" t="str">
        <f>+IF(AW441="","",MAX(AR$1:AR440)+1)</f>
        <v/>
      </c>
      <c r="AS441" s="257" t="str">
        <f>IF(Limit_Deviation_Detail!B463="","",Limit_Deviation_Detail!B463)</f>
        <v/>
      </c>
      <c r="AT441" s="257" t="str">
        <f>IF(Limit_Deviation_Detail!C463="","",Limit_Deviation_Detail!C463)</f>
        <v/>
      </c>
      <c r="AU441" s="252" t="str">
        <f>IF(Limit_Deviation_Detail!F463="","",Limit_Deviation_Detail!F463)</f>
        <v/>
      </c>
      <c r="AV441" s="257" t="str">
        <f t="shared" si="143"/>
        <v/>
      </c>
      <c r="AW441" s="258" t="str">
        <f>IF(COUNTIF(AV$2:AV441,AV441)=1,AV441,"")</f>
        <v/>
      </c>
      <c r="AX441" s="257" t="str">
        <f t="shared" si="136"/>
        <v/>
      </c>
      <c r="AY441" s="257" t="str">
        <f t="shared" si="137"/>
        <v/>
      </c>
      <c r="AZ441" s="257" t="str">
        <f t="shared" si="138"/>
        <v/>
      </c>
      <c r="BA441" s="254" t="str">
        <f t="shared" si="144"/>
        <v/>
      </c>
      <c r="BB441" s="162"/>
      <c r="BC441" s="255" t="str">
        <f>+IF(BI441="","",MAX(BC$1:BC440)+1)</f>
        <v/>
      </c>
      <c r="BD441" s="241" t="str">
        <f>IF(CMS_Identification!B463="","",CMS_Identification!B463)</f>
        <v/>
      </c>
      <c r="BE441" s="241" t="str">
        <f>IF(CMS_Identification!C463="","",CMS_Identification!C463)</f>
        <v/>
      </c>
      <c r="BF441" s="241" t="str">
        <f>IF(CMS_Identification!E463="","",CMS_Identification!E463)</f>
        <v/>
      </c>
      <c r="BG441" s="241" t="str">
        <f>IF(Affected_Source!AL463="","",Affected_Source!AL463)</f>
        <v/>
      </c>
      <c r="BH441" s="241" t="str">
        <f t="shared" si="145"/>
        <v/>
      </c>
      <c r="BI441" s="244" t="str">
        <f>IF(COUNTIF(BH$2:BH441,BH441)=1,BH441,"")</f>
        <v/>
      </c>
      <c r="BJ441" s="241" t="str">
        <f t="shared" si="146"/>
        <v xml:space="preserve">  </v>
      </c>
      <c r="BK441" s="241" t="str">
        <f t="shared" si="147"/>
        <v/>
      </c>
      <c r="BL441" s="241" t="str">
        <f t="shared" si="148"/>
        <v/>
      </c>
      <c r="BM441" s="241" t="str">
        <f t="shared" si="149"/>
        <v/>
      </c>
    </row>
    <row r="442" spans="1:65" ht="16.5" x14ac:dyDescent="0.45">
      <c r="A442" s="259" t="str">
        <f>+IF(D442="","",MAX(A$1:A441)+1)</f>
        <v/>
      </c>
      <c r="B442" s="260" t="str">
        <f>IF(CMS_Identification!C464="","",CMS_Identification!C464)</f>
        <v/>
      </c>
      <c r="C442" s="260" t="str">
        <f t="shared" si="129"/>
        <v/>
      </c>
      <c r="D442" s="260" t="str">
        <f>IF(COUNTIF(B$2:B442,B442)=1,B442,"")</f>
        <v/>
      </c>
      <c r="E442" s="162" t="str">
        <f>IF(Affected_Source!D464="","",Affected_Source!D464)</f>
        <v/>
      </c>
      <c r="F442" s="162"/>
      <c r="G442" s="162"/>
      <c r="H442" s="162"/>
      <c r="I442" s="162"/>
      <c r="J442" s="162"/>
      <c r="K442" s="162"/>
      <c r="L442" s="162"/>
      <c r="M442" s="162"/>
      <c r="N442" s="162"/>
      <c r="O442" s="162"/>
      <c r="P442" s="162"/>
      <c r="Q442" s="162"/>
      <c r="R442" s="269"/>
      <c r="S442" s="162"/>
      <c r="T442" s="259" t="str">
        <f>+IF(Y442="","",MAX(T$1:T441)+1)</f>
        <v/>
      </c>
      <c r="U442" s="241" t="str">
        <f>IF(Affected_Source!B464="","",Affected_Source!B464)</f>
        <v/>
      </c>
      <c r="V442" s="241" t="str">
        <f>IF(Affected_Source!D464="","",Affected_Source!D464)</f>
        <v/>
      </c>
      <c r="W442" s="241" t="str">
        <f>IF(Affected_Source!E464="","",Affected_Source!E464)</f>
        <v/>
      </c>
      <c r="X442" s="241" t="str">
        <f t="shared" si="130"/>
        <v/>
      </c>
      <c r="Y442" s="244" t="str">
        <f>IF(COUNTIF(X$2:X442,X442)=1,X442,"")</f>
        <v/>
      </c>
      <c r="Z442" s="241" t="str">
        <f t="shared" si="139"/>
        <v xml:space="preserve"> </v>
      </c>
      <c r="AA442" s="259" t="str">
        <f t="shared" si="131"/>
        <v/>
      </c>
      <c r="AB442" s="259" t="str">
        <f t="shared" si="132"/>
        <v/>
      </c>
      <c r="AC442" s="241" t="str">
        <f t="shared" si="140"/>
        <v/>
      </c>
      <c r="AD442" s="248"/>
      <c r="AE442" s="261" t="str">
        <f>+IF(AJ442="","",MAX(AE$1:AE441)+1)</f>
        <v/>
      </c>
      <c r="AF442" s="261" t="str">
        <f>IF(CMS_Inoperative_OoC!B464="","",CMS_Inoperative_OoC!B464)</f>
        <v/>
      </c>
      <c r="AG442" s="261" t="str">
        <f>IF(CMS_Inoperative_OoC!C464="","",CMS_Inoperative_OoC!C464)</f>
        <v/>
      </c>
      <c r="AH442" s="261" t="str">
        <f>IF(CMS_Inoperative_OoC!D464="","",CMS_Inoperative_OoC!D464)</f>
        <v/>
      </c>
      <c r="AI442" s="261" t="str">
        <f t="shared" si="141"/>
        <v/>
      </c>
      <c r="AJ442" s="262" t="str">
        <f>IF(COUNTIF(AI$2:AI442,AI442)=1,AI442,"")</f>
        <v/>
      </c>
      <c r="AK442" s="261" t="str">
        <f t="shared" si="133"/>
        <v/>
      </c>
      <c r="AL442" s="261" t="str">
        <f t="shared" si="134"/>
        <v/>
      </c>
      <c r="AM442" s="261" t="str">
        <f t="shared" si="135"/>
        <v/>
      </c>
      <c r="AN442" s="251" t="str">
        <f t="shared" si="142"/>
        <v/>
      </c>
      <c r="AO442" s="162"/>
      <c r="AP442" s="162"/>
      <c r="AQ442" s="162"/>
      <c r="AR442" s="263" t="str">
        <f>+IF(AW442="","",MAX(AR$1:AR441)+1)</f>
        <v/>
      </c>
      <c r="AS442" s="263" t="str">
        <f>IF(Limit_Deviation_Detail!B464="","",Limit_Deviation_Detail!B464)</f>
        <v/>
      </c>
      <c r="AT442" s="263" t="str">
        <f>IF(Limit_Deviation_Detail!C464="","",Limit_Deviation_Detail!C464)</f>
        <v/>
      </c>
      <c r="AU442" s="252" t="str">
        <f>IF(Limit_Deviation_Detail!F464="","",Limit_Deviation_Detail!F464)</f>
        <v/>
      </c>
      <c r="AV442" s="263" t="str">
        <f t="shared" si="143"/>
        <v/>
      </c>
      <c r="AW442" s="264" t="str">
        <f>IF(COUNTIF(AV$2:AV442,AV442)=1,AV442,"")</f>
        <v/>
      </c>
      <c r="AX442" s="263" t="str">
        <f t="shared" si="136"/>
        <v/>
      </c>
      <c r="AY442" s="263" t="str">
        <f t="shared" si="137"/>
        <v/>
      </c>
      <c r="AZ442" s="263" t="str">
        <f t="shared" si="138"/>
        <v/>
      </c>
      <c r="BA442" s="254" t="str">
        <f t="shared" si="144"/>
        <v/>
      </c>
      <c r="BB442" s="162"/>
      <c r="BC442" s="259" t="str">
        <f>+IF(BI442="","",MAX(BC$1:BC441)+1)</f>
        <v/>
      </c>
      <c r="BD442" s="241" t="str">
        <f>IF(CMS_Identification!B464="","",CMS_Identification!B464)</f>
        <v/>
      </c>
      <c r="BE442" s="241" t="str">
        <f>IF(CMS_Identification!C464="","",CMS_Identification!C464)</f>
        <v/>
      </c>
      <c r="BF442" s="241" t="str">
        <f>IF(CMS_Identification!E464="","",CMS_Identification!E464)</f>
        <v/>
      </c>
      <c r="BG442" s="241" t="str">
        <f>IF(Affected_Source!AL464="","",Affected_Source!AL464)</f>
        <v/>
      </c>
      <c r="BH442" s="241" t="str">
        <f t="shared" si="145"/>
        <v/>
      </c>
      <c r="BI442" s="244" t="str">
        <f>IF(COUNTIF(BH$2:BH442,BH442)=1,BH442,"")</f>
        <v/>
      </c>
      <c r="BJ442" s="241" t="str">
        <f t="shared" si="146"/>
        <v xml:space="preserve">  </v>
      </c>
      <c r="BK442" s="241" t="str">
        <f t="shared" si="147"/>
        <v/>
      </c>
      <c r="BL442" s="241" t="str">
        <f t="shared" si="148"/>
        <v/>
      </c>
      <c r="BM442" s="241" t="str">
        <f t="shared" si="149"/>
        <v/>
      </c>
    </row>
    <row r="443" spans="1:65" ht="16.5" x14ac:dyDescent="0.45">
      <c r="A443" s="255" t="str">
        <f>+IF(D443="","",MAX(A$1:A442)+1)</f>
        <v/>
      </c>
      <c r="B443" s="245" t="str">
        <f>IF(CMS_Identification!C465="","",CMS_Identification!C465)</f>
        <v/>
      </c>
      <c r="C443" s="245" t="str">
        <f t="shared" si="129"/>
        <v/>
      </c>
      <c r="D443" s="245" t="str">
        <f>IF(COUNTIF(B$2:B443,B443)=1,B443,"")</f>
        <v/>
      </c>
      <c r="E443" s="162" t="str">
        <f>IF(Affected_Source!D465="","",Affected_Source!D465)</f>
        <v/>
      </c>
      <c r="F443" s="162"/>
      <c r="G443" s="162"/>
      <c r="H443" s="162"/>
      <c r="I443" s="162"/>
      <c r="J443" s="162"/>
      <c r="K443" s="162"/>
      <c r="L443" s="162"/>
      <c r="M443" s="162"/>
      <c r="N443" s="162"/>
      <c r="O443" s="162"/>
      <c r="P443" s="162"/>
      <c r="Q443" s="162"/>
      <c r="R443" s="269"/>
      <c r="S443" s="162"/>
      <c r="T443" s="255" t="str">
        <f>+IF(Y443="","",MAX(T$1:T442)+1)</f>
        <v/>
      </c>
      <c r="U443" s="241" t="str">
        <f>IF(Affected_Source!B465="","",Affected_Source!B465)</f>
        <v/>
      </c>
      <c r="V443" s="241" t="str">
        <f>IF(Affected_Source!D465="","",Affected_Source!D465)</f>
        <v/>
      </c>
      <c r="W443" s="241" t="str">
        <f>IF(Affected_Source!E465="","",Affected_Source!E465)</f>
        <v/>
      </c>
      <c r="X443" s="241" t="str">
        <f t="shared" si="130"/>
        <v/>
      </c>
      <c r="Y443" s="244" t="str">
        <f>IF(COUNTIF(X$2:X443,X443)=1,X443,"")</f>
        <v/>
      </c>
      <c r="Z443" s="241" t="str">
        <f t="shared" si="139"/>
        <v xml:space="preserve"> </v>
      </c>
      <c r="AA443" s="255" t="str">
        <f t="shared" si="131"/>
        <v/>
      </c>
      <c r="AB443" s="255" t="str">
        <f t="shared" si="132"/>
        <v/>
      </c>
      <c r="AC443" s="241" t="str">
        <f t="shared" si="140"/>
        <v/>
      </c>
      <c r="AD443" s="248"/>
      <c r="AE443" s="257" t="str">
        <f>+IF(AJ443="","",MAX(AE$1:AE442)+1)</f>
        <v/>
      </c>
      <c r="AF443" s="257" t="str">
        <f>IF(CMS_Inoperative_OoC!B465="","",CMS_Inoperative_OoC!B465)</f>
        <v/>
      </c>
      <c r="AG443" s="257" t="str">
        <f>IF(CMS_Inoperative_OoC!C465="","",CMS_Inoperative_OoC!C465)</f>
        <v/>
      </c>
      <c r="AH443" s="257" t="str">
        <f>IF(CMS_Inoperative_OoC!D465="","",CMS_Inoperative_OoC!D465)</f>
        <v/>
      </c>
      <c r="AI443" s="257" t="str">
        <f t="shared" si="141"/>
        <v/>
      </c>
      <c r="AJ443" s="258" t="str">
        <f>IF(COUNTIF(AI$2:AI443,AI443)=1,AI443,"")</f>
        <v/>
      </c>
      <c r="AK443" s="257" t="str">
        <f t="shared" si="133"/>
        <v/>
      </c>
      <c r="AL443" s="257" t="str">
        <f t="shared" si="134"/>
        <v/>
      </c>
      <c r="AM443" s="257" t="str">
        <f t="shared" si="135"/>
        <v/>
      </c>
      <c r="AN443" s="251" t="str">
        <f t="shared" si="142"/>
        <v/>
      </c>
      <c r="AO443" s="162"/>
      <c r="AP443" s="162"/>
      <c r="AQ443" s="162"/>
      <c r="AR443" s="257" t="str">
        <f>+IF(AW443="","",MAX(AR$1:AR442)+1)</f>
        <v/>
      </c>
      <c r="AS443" s="257" t="str">
        <f>IF(Limit_Deviation_Detail!B465="","",Limit_Deviation_Detail!B465)</f>
        <v/>
      </c>
      <c r="AT443" s="257" t="str">
        <f>IF(Limit_Deviation_Detail!C465="","",Limit_Deviation_Detail!C465)</f>
        <v/>
      </c>
      <c r="AU443" s="252" t="str">
        <f>IF(Limit_Deviation_Detail!F465="","",Limit_Deviation_Detail!F465)</f>
        <v/>
      </c>
      <c r="AV443" s="257" t="str">
        <f t="shared" si="143"/>
        <v/>
      </c>
      <c r="AW443" s="258" t="str">
        <f>IF(COUNTIF(AV$2:AV443,AV443)=1,AV443,"")</f>
        <v/>
      </c>
      <c r="AX443" s="257" t="str">
        <f t="shared" si="136"/>
        <v/>
      </c>
      <c r="AY443" s="257" t="str">
        <f t="shared" si="137"/>
        <v/>
      </c>
      <c r="AZ443" s="257" t="str">
        <f t="shared" si="138"/>
        <v/>
      </c>
      <c r="BA443" s="254" t="str">
        <f t="shared" si="144"/>
        <v/>
      </c>
      <c r="BB443" s="162"/>
      <c r="BC443" s="255" t="str">
        <f>+IF(BI443="","",MAX(BC$1:BC442)+1)</f>
        <v/>
      </c>
      <c r="BD443" s="241" t="str">
        <f>IF(CMS_Identification!B465="","",CMS_Identification!B465)</f>
        <v/>
      </c>
      <c r="BE443" s="241" t="str">
        <f>IF(CMS_Identification!C465="","",CMS_Identification!C465)</f>
        <v/>
      </c>
      <c r="BF443" s="241" t="str">
        <f>IF(CMS_Identification!E465="","",CMS_Identification!E465)</f>
        <v/>
      </c>
      <c r="BG443" s="241" t="str">
        <f>IF(Affected_Source!AL465="","",Affected_Source!AL465)</f>
        <v/>
      </c>
      <c r="BH443" s="241" t="str">
        <f t="shared" si="145"/>
        <v/>
      </c>
      <c r="BI443" s="244" t="str">
        <f>IF(COUNTIF(BH$2:BH443,BH443)=1,BH443,"")</f>
        <v/>
      </c>
      <c r="BJ443" s="241" t="str">
        <f t="shared" si="146"/>
        <v xml:space="preserve">  </v>
      </c>
      <c r="BK443" s="241" t="str">
        <f t="shared" si="147"/>
        <v/>
      </c>
      <c r="BL443" s="241" t="str">
        <f t="shared" si="148"/>
        <v/>
      </c>
      <c r="BM443" s="241" t="str">
        <f t="shared" si="149"/>
        <v/>
      </c>
    </row>
    <row r="444" spans="1:65" ht="16.5" x14ac:dyDescent="0.45">
      <c r="A444" s="259" t="str">
        <f>+IF(D444="","",MAX(A$1:A443)+1)</f>
        <v/>
      </c>
      <c r="B444" s="260" t="str">
        <f>IF(CMS_Identification!C466="","",CMS_Identification!C466)</f>
        <v/>
      </c>
      <c r="C444" s="260" t="str">
        <f t="shared" si="129"/>
        <v/>
      </c>
      <c r="D444" s="260" t="str">
        <f>IF(COUNTIF(B$2:B444,B444)=1,B444,"")</f>
        <v/>
      </c>
      <c r="E444" s="162" t="str">
        <f>IF(Affected_Source!D466="","",Affected_Source!D466)</f>
        <v/>
      </c>
      <c r="F444" s="162"/>
      <c r="G444" s="162"/>
      <c r="H444" s="162"/>
      <c r="I444" s="162"/>
      <c r="J444" s="162"/>
      <c r="K444" s="162"/>
      <c r="L444" s="162"/>
      <c r="M444" s="162"/>
      <c r="N444" s="162"/>
      <c r="O444" s="162"/>
      <c r="P444" s="162"/>
      <c r="Q444" s="162"/>
      <c r="R444" s="269"/>
      <c r="S444" s="162"/>
      <c r="T444" s="259" t="str">
        <f>+IF(Y444="","",MAX(T$1:T443)+1)</f>
        <v/>
      </c>
      <c r="U444" s="241" t="str">
        <f>IF(Affected_Source!B466="","",Affected_Source!B466)</f>
        <v/>
      </c>
      <c r="V444" s="241" t="str">
        <f>IF(Affected_Source!D466="","",Affected_Source!D466)</f>
        <v/>
      </c>
      <c r="W444" s="241" t="str">
        <f>IF(Affected_Source!E466="","",Affected_Source!E466)</f>
        <v/>
      </c>
      <c r="X444" s="241" t="str">
        <f t="shared" si="130"/>
        <v/>
      </c>
      <c r="Y444" s="244" t="str">
        <f>IF(COUNTIF(X$2:X444,X444)=1,X444,"")</f>
        <v/>
      </c>
      <c r="Z444" s="241" t="str">
        <f t="shared" si="139"/>
        <v xml:space="preserve"> </v>
      </c>
      <c r="AA444" s="259" t="str">
        <f t="shared" si="131"/>
        <v/>
      </c>
      <c r="AB444" s="259" t="str">
        <f t="shared" si="132"/>
        <v/>
      </c>
      <c r="AC444" s="241" t="str">
        <f t="shared" si="140"/>
        <v/>
      </c>
      <c r="AD444" s="248"/>
      <c r="AE444" s="261" t="str">
        <f>+IF(AJ444="","",MAX(AE$1:AE443)+1)</f>
        <v/>
      </c>
      <c r="AF444" s="261" t="str">
        <f>IF(CMS_Inoperative_OoC!B466="","",CMS_Inoperative_OoC!B466)</f>
        <v/>
      </c>
      <c r="AG444" s="261" t="str">
        <f>IF(CMS_Inoperative_OoC!C466="","",CMS_Inoperative_OoC!C466)</f>
        <v/>
      </c>
      <c r="AH444" s="261" t="str">
        <f>IF(CMS_Inoperative_OoC!D466="","",CMS_Inoperative_OoC!D466)</f>
        <v/>
      </c>
      <c r="AI444" s="261" t="str">
        <f t="shared" si="141"/>
        <v/>
      </c>
      <c r="AJ444" s="262" t="str">
        <f>IF(COUNTIF(AI$2:AI444,AI444)=1,AI444,"")</f>
        <v/>
      </c>
      <c r="AK444" s="261" t="str">
        <f t="shared" si="133"/>
        <v/>
      </c>
      <c r="AL444" s="261" t="str">
        <f t="shared" si="134"/>
        <v/>
      </c>
      <c r="AM444" s="261" t="str">
        <f t="shared" si="135"/>
        <v/>
      </c>
      <c r="AN444" s="251" t="str">
        <f t="shared" si="142"/>
        <v/>
      </c>
      <c r="AO444" s="162"/>
      <c r="AP444" s="162"/>
      <c r="AQ444" s="162"/>
      <c r="AR444" s="263" t="str">
        <f>+IF(AW444="","",MAX(AR$1:AR443)+1)</f>
        <v/>
      </c>
      <c r="AS444" s="263" t="str">
        <f>IF(Limit_Deviation_Detail!B466="","",Limit_Deviation_Detail!B466)</f>
        <v/>
      </c>
      <c r="AT444" s="263" t="str">
        <f>IF(Limit_Deviation_Detail!C466="","",Limit_Deviation_Detail!C466)</f>
        <v/>
      </c>
      <c r="AU444" s="252" t="str">
        <f>IF(Limit_Deviation_Detail!F466="","",Limit_Deviation_Detail!F466)</f>
        <v/>
      </c>
      <c r="AV444" s="263" t="str">
        <f t="shared" si="143"/>
        <v/>
      </c>
      <c r="AW444" s="264" t="str">
        <f>IF(COUNTIF(AV$2:AV444,AV444)=1,AV444,"")</f>
        <v/>
      </c>
      <c r="AX444" s="263" t="str">
        <f t="shared" si="136"/>
        <v/>
      </c>
      <c r="AY444" s="263" t="str">
        <f t="shared" si="137"/>
        <v/>
      </c>
      <c r="AZ444" s="263" t="str">
        <f t="shared" si="138"/>
        <v/>
      </c>
      <c r="BA444" s="254" t="str">
        <f t="shared" si="144"/>
        <v/>
      </c>
      <c r="BB444" s="162"/>
      <c r="BC444" s="259" t="str">
        <f>+IF(BI444="","",MAX(BC$1:BC443)+1)</f>
        <v/>
      </c>
      <c r="BD444" s="241" t="str">
        <f>IF(CMS_Identification!B466="","",CMS_Identification!B466)</f>
        <v/>
      </c>
      <c r="BE444" s="241" t="str">
        <f>IF(CMS_Identification!C466="","",CMS_Identification!C466)</f>
        <v/>
      </c>
      <c r="BF444" s="241" t="str">
        <f>IF(CMS_Identification!E466="","",CMS_Identification!E466)</f>
        <v/>
      </c>
      <c r="BG444" s="241" t="str">
        <f>IF(Affected_Source!AL466="","",Affected_Source!AL466)</f>
        <v/>
      </c>
      <c r="BH444" s="241" t="str">
        <f t="shared" si="145"/>
        <v/>
      </c>
      <c r="BI444" s="244" t="str">
        <f>IF(COUNTIF(BH$2:BH444,BH444)=1,BH444,"")</f>
        <v/>
      </c>
      <c r="BJ444" s="241" t="str">
        <f t="shared" si="146"/>
        <v xml:space="preserve">  </v>
      </c>
      <c r="BK444" s="241" t="str">
        <f t="shared" si="147"/>
        <v/>
      </c>
      <c r="BL444" s="241" t="str">
        <f t="shared" si="148"/>
        <v/>
      </c>
      <c r="BM444" s="241" t="str">
        <f t="shared" si="149"/>
        <v/>
      </c>
    </row>
    <row r="445" spans="1:65" ht="16.5" x14ac:dyDescent="0.45">
      <c r="A445" s="255" t="str">
        <f>+IF(D445="","",MAX(A$1:A444)+1)</f>
        <v/>
      </c>
      <c r="B445" s="245" t="str">
        <f>IF(CMS_Identification!C467="","",CMS_Identification!C467)</f>
        <v/>
      </c>
      <c r="C445" s="245" t="str">
        <f t="shared" si="129"/>
        <v/>
      </c>
      <c r="D445" s="245" t="str">
        <f>IF(COUNTIF(B$2:B445,B445)=1,B445,"")</f>
        <v/>
      </c>
      <c r="E445" s="162" t="str">
        <f>IF(Affected_Source!D467="","",Affected_Source!D467)</f>
        <v/>
      </c>
      <c r="F445" s="162"/>
      <c r="G445" s="162"/>
      <c r="H445" s="162"/>
      <c r="I445" s="162"/>
      <c r="J445" s="162"/>
      <c r="K445" s="162"/>
      <c r="L445" s="162"/>
      <c r="M445" s="162"/>
      <c r="N445" s="162"/>
      <c r="O445" s="162"/>
      <c r="P445" s="162"/>
      <c r="Q445" s="162"/>
      <c r="R445" s="269"/>
      <c r="S445" s="162"/>
      <c r="T445" s="255" t="str">
        <f>+IF(Y445="","",MAX(T$1:T444)+1)</f>
        <v/>
      </c>
      <c r="U445" s="241" t="str">
        <f>IF(Affected_Source!B467="","",Affected_Source!B467)</f>
        <v/>
      </c>
      <c r="V445" s="241" t="str">
        <f>IF(Affected_Source!D467="","",Affected_Source!D467)</f>
        <v/>
      </c>
      <c r="W445" s="241" t="str">
        <f>IF(Affected_Source!E467="","",Affected_Source!E467)</f>
        <v/>
      </c>
      <c r="X445" s="241" t="str">
        <f t="shared" si="130"/>
        <v/>
      </c>
      <c r="Y445" s="244" t="str">
        <f>IF(COUNTIF(X$2:X445,X445)=1,X445,"")</f>
        <v/>
      </c>
      <c r="Z445" s="241" t="str">
        <f t="shared" si="139"/>
        <v xml:space="preserve"> </v>
      </c>
      <c r="AA445" s="255" t="str">
        <f t="shared" si="131"/>
        <v/>
      </c>
      <c r="AB445" s="255" t="str">
        <f t="shared" si="132"/>
        <v/>
      </c>
      <c r="AC445" s="241" t="str">
        <f t="shared" si="140"/>
        <v/>
      </c>
      <c r="AD445" s="248"/>
      <c r="AE445" s="257" t="str">
        <f>+IF(AJ445="","",MAX(AE$1:AE444)+1)</f>
        <v/>
      </c>
      <c r="AF445" s="257" t="str">
        <f>IF(CMS_Inoperative_OoC!B467="","",CMS_Inoperative_OoC!B467)</f>
        <v/>
      </c>
      <c r="AG445" s="257" t="str">
        <f>IF(CMS_Inoperative_OoC!C467="","",CMS_Inoperative_OoC!C467)</f>
        <v/>
      </c>
      <c r="AH445" s="257" t="str">
        <f>IF(CMS_Inoperative_OoC!D467="","",CMS_Inoperative_OoC!D467)</f>
        <v/>
      </c>
      <c r="AI445" s="257" t="str">
        <f t="shared" si="141"/>
        <v/>
      </c>
      <c r="AJ445" s="258" t="str">
        <f>IF(COUNTIF(AI$2:AI445,AI445)=1,AI445,"")</f>
        <v/>
      </c>
      <c r="AK445" s="257" t="str">
        <f t="shared" si="133"/>
        <v/>
      </c>
      <c r="AL445" s="257" t="str">
        <f t="shared" si="134"/>
        <v/>
      </c>
      <c r="AM445" s="257" t="str">
        <f t="shared" si="135"/>
        <v/>
      </c>
      <c r="AN445" s="251" t="str">
        <f t="shared" si="142"/>
        <v/>
      </c>
      <c r="AO445" s="162"/>
      <c r="AP445" s="162"/>
      <c r="AQ445" s="162"/>
      <c r="AR445" s="257" t="str">
        <f>+IF(AW445="","",MAX(AR$1:AR444)+1)</f>
        <v/>
      </c>
      <c r="AS445" s="257" t="str">
        <f>IF(Limit_Deviation_Detail!B467="","",Limit_Deviation_Detail!B467)</f>
        <v/>
      </c>
      <c r="AT445" s="257" t="str">
        <f>IF(Limit_Deviation_Detail!C467="","",Limit_Deviation_Detail!C467)</f>
        <v/>
      </c>
      <c r="AU445" s="252" t="str">
        <f>IF(Limit_Deviation_Detail!F467="","",Limit_Deviation_Detail!F467)</f>
        <v/>
      </c>
      <c r="AV445" s="257" t="str">
        <f t="shared" si="143"/>
        <v/>
      </c>
      <c r="AW445" s="258" t="str">
        <f>IF(COUNTIF(AV$2:AV445,AV445)=1,AV445,"")</f>
        <v/>
      </c>
      <c r="AX445" s="257" t="str">
        <f t="shared" si="136"/>
        <v/>
      </c>
      <c r="AY445" s="257" t="str">
        <f t="shared" si="137"/>
        <v/>
      </c>
      <c r="AZ445" s="257" t="str">
        <f t="shared" si="138"/>
        <v/>
      </c>
      <c r="BA445" s="254" t="str">
        <f t="shared" si="144"/>
        <v/>
      </c>
      <c r="BB445" s="162"/>
      <c r="BC445" s="255" t="str">
        <f>+IF(BI445="","",MAX(BC$1:BC444)+1)</f>
        <v/>
      </c>
      <c r="BD445" s="241" t="str">
        <f>IF(CMS_Identification!B467="","",CMS_Identification!B467)</f>
        <v/>
      </c>
      <c r="BE445" s="241" t="str">
        <f>IF(CMS_Identification!C467="","",CMS_Identification!C467)</f>
        <v/>
      </c>
      <c r="BF445" s="241" t="str">
        <f>IF(CMS_Identification!E467="","",CMS_Identification!E467)</f>
        <v/>
      </c>
      <c r="BG445" s="241" t="str">
        <f>IF(Affected_Source!AL467="","",Affected_Source!AL467)</f>
        <v/>
      </c>
      <c r="BH445" s="241" t="str">
        <f t="shared" si="145"/>
        <v/>
      </c>
      <c r="BI445" s="244" t="str">
        <f>IF(COUNTIF(BH$2:BH445,BH445)=1,BH445,"")</f>
        <v/>
      </c>
      <c r="BJ445" s="241" t="str">
        <f t="shared" si="146"/>
        <v xml:space="preserve">  </v>
      </c>
      <c r="BK445" s="241" t="str">
        <f t="shared" si="147"/>
        <v/>
      </c>
      <c r="BL445" s="241" t="str">
        <f t="shared" si="148"/>
        <v/>
      </c>
      <c r="BM445" s="241" t="str">
        <f t="shared" si="149"/>
        <v/>
      </c>
    </row>
    <row r="446" spans="1:65" ht="16.5" x14ac:dyDescent="0.45">
      <c r="A446" s="259" t="str">
        <f>+IF(D446="","",MAX(A$1:A445)+1)</f>
        <v/>
      </c>
      <c r="B446" s="260" t="str">
        <f>IF(CMS_Identification!C468="","",CMS_Identification!C468)</f>
        <v/>
      </c>
      <c r="C446" s="260" t="str">
        <f t="shared" si="129"/>
        <v/>
      </c>
      <c r="D446" s="260" t="str">
        <f>IF(COUNTIF(B$2:B446,B446)=1,B446,"")</f>
        <v/>
      </c>
      <c r="E446" s="162" t="str">
        <f>IF(Affected_Source!D468="","",Affected_Source!D468)</f>
        <v/>
      </c>
      <c r="F446" s="162"/>
      <c r="G446" s="162"/>
      <c r="H446" s="162"/>
      <c r="I446" s="162"/>
      <c r="J446" s="162"/>
      <c r="K446" s="162"/>
      <c r="L446" s="162"/>
      <c r="M446" s="162"/>
      <c r="N446" s="162"/>
      <c r="O446" s="162"/>
      <c r="P446" s="162"/>
      <c r="Q446" s="162"/>
      <c r="R446" s="269"/>
      <c r="S446" s="162"/>
      <c r="T446" s="259" t="str">
        <f>+IF(Y446="","",MAX(T$1:T445)+1)</f>
        <v/>
      </c>
      <c r="U446" s="241" t="str">
        <f>IF(Affected_Source!B468="","",Affected_Source!B468)</f>
        <v/>
      </c>
      <c r="V446" s="241" t="str">
        <f>IF(Affected_Source!D468="","",Affected_Source!D468)</f>
        <v/>
      </c>
      <c r="W446" s="241" t="str">
        <f>IF(Affected_Source!E468="","",Affected_Source!E468)</f>
        <v/>
      </c>
      <c r="X446" s="241" t="str">
        <f t="shared" si="130"/>
        <v/>
      </c>
      <c r="Y446" s="244" t="str">
        <f>IF(COUNTIF(X$2:X446,X446)=1,X446,"")</f>
        <v/>
      </c>
      <c r="Z446" s="241" t="str">
        <f t="shared" si="139"/>
        <v xml:space="preserve"> </v>
      </c>
      <c r="AA446" s="259" t="str">
        <f t="shared" si="131"/>
        <v/>
      </c>
      <c r="AB446" s="259" t="str">
        <f t="shared" si="132"/>
        <v/>
      </c>
      <c r="AC446" s="241" t="str">
        <f t="shared" si="140"/>
        <v/>
      </c>
      <c r="AD446" s="248"/>
      <c r="AE446" s="261" t="str">
        <f>+IF(AJ446="","",MAX(AE$1:AE445)+1)</f>
        <v/>
      </c>
      <c r="AF446" s="261" t="str">
        <f>IF(CMS_Inoperative_OoC!B468="","",CMS_Inoperative_OoC!B468)</f>
        <v/>
      </c>
      <c r="AG446" s="261" t="str">
        <f>IF(CMS_Inoperative_OoC!C468="","",CMS_Inoperative_OoC!C468)</f>
        <v/>
      </c>
      <c r="AH446" s="261" t="str">
        <f>IF(CMS_Inoperative_OoC!D468="","",CMS_Inoperative_OoC!D468)</f>
        <v/>
      </c>
      <c r="AI446" s="261" t="str">
        <f t="shared" si="141"/>
        <v/>
      </c>
      <c r="AJ446" s="262" t="str">
        <f>IF(COUNTIF(AI$2:AI446,AI446)=1,AI446,"")</f>
        <v/>
      </c>
      <c r="AK446" s="261" t="str">
        <f t="shared" si="133"/>
        <v/>
      </c>
      <c r="AL446" s="261" t="str">
        <f t="shared" si="134"/>
        <v/>
      </c>
      <c r="AM446" s="261" t="str">
        <f t="shared" si="135"/>
        <v/>
      </c>
      <c r="AN446" s="251" t="str">
        <f t="shared" si="142"/>
        <v/>
      </c>
      <c r="AO446" s="162"/>
      <c r="AP446" s="162"/>
      <c r="AQ446" s="162"/>
      <c r="AR446" s="263" t="str">
        <f>+IF(AW446="","",MAX(AR$1:AR445)+1)</f>
        <v/>
      </c>
      <c r="AS446" s="263" t="str">
        <f>IF(Limit_Deviation_Detail!B468="","",Limit_Deviation_Detail!B468)</f>
        <v/>
      </c>
      <c r="AT446" s="263" t="str">
        <f>IF(Limit_Deviation_Detail!C468="","",Limit_Deviation_Detail!C468)</f>
        <v/>
      </c>
      <c r="AU446" s="252" t="str">
        <f>IF(Limit_Deviation_Detail!F468="","",Limit_Deviation_Detail!F468)</f>
        <v/>
      </c>
      <c r="AV446" s="263" t="str">
        <f t="shared" si="143"/>
        <v/>
      </c>
      <c r="AW446" s="264" t="str">
        <f>IF(COUNTIF(AV$2:AV446,AV446)=1,AV446,"")</f>
        <v/>
      </c>
      <c r="AX446" s="263" t="str">
        <f t="shared" si="136"/>
        <v/>
      </c>
      <c r="AY446" s="263" t="str">
        <f t="shared" si="137"/>
        <v/>
      </c>
      <c r="AZ446" s="263" t="str">
        <f t="shared" si="138"/>
        <v/>
      </c>
      <c r="BA446" s="254" t="str">
        <f t="shared" si="144"/>
        <v/>
      </c>
      <c r="BB446" s="162"/>
      <c r="BC446" s="259" t="str">
        <f>+IF(BI446="","",MAX(BC$1:BC445)+1)</f>
        <v/>
      </c>
      <c r="BD446" s="241" t="str">
        <f>IF(CMS_Identification!B468="","",CMS_Identification!B468)</f>
        <v/>
      </c>
      <c r="BE446" s="241" t="str">
        <f>IF(CMS_Identification!C468="","",CMS_Identification!C468)</f>
        <v/>
      </c>
      <c r="BF446" s="241" t="str">
        <f>IF(CMS_Identification!E468="","",CMS_Identification!E468)</f>
        <v/>
      </c>
      <c r="BG446" s="241" t="str">
        <f>IF(Affected_Source!AL468="","",Affected_Source!AL468)</f>
        <v/>
      </c>
      <c r="BH446" s="241" t="str">
        <f t="shared" si="145"/>
        <v/>
      </c>
      <c r="BI446" s="244" t="str">
        <f>IF(COUNTIF(BH$2:BH446,BH446)=1,BH446,"")</f>
        <v/>
      </c>
      <c r="BJ446" s="241" t="str">
        <f t="shared" si="146"/>
        <v xml:space="preserve">  </v>
      </c>
      <c r="BK446" s="241" t="str">
        <f t="shared" si="147"/>
        <v/>
      </c>
      <c r="BL446" s="241" t="str">
        <f t="shared" si="148"/>
        <v/>
      </c>
      <c r="BM446" s="241" t="str">
        <f t="shared" si="149"/>
        <v/>
      </c>
    </row>
    <row r="447" spans="1:65" ht="16.5" x14ac:dyDescent="0.45">
      <c r="A447" s="255" t="str">
        <f>+IF(D447="","",MAX(A$1:A446)+1)</f>
        <v/>
      </c>
      <c r="B447" s="245" t="str">
        <f>IF(CMS_Identification!C469="","",CMS_Identification!C469)</f>
        <v/>
      </c>
      <c r="C447" s="245" t="str">
        <f t="shared" si="129"/>
        <v/>
      </c>
      <c r="D447" s="245" t="str">
        <f>IF(COUNTIF(B$2:B447,B447)=1,B447,"")</f>
        <v/>
      </c>
      <c r="E447" s="162" t="str">
        <f>IF(Affected_Source!D469="","",Affected_Source!D469)</f>
        <v/>
      </c>
      <c r="F447" s="162"/>
      <c r="G447" s="162"/>
      <c r="H447" s="162"/>
      <c r="I447" s="162"/>
      <c r="J447" s="162"/>
      <c r="K447" s="162"/>
      <c r="L447" s="162"/>
      <c r="M447" s="162"/>
      <c r="N447" s="162"/>
      <c r="O447" s="162"/>
      <c r="P447" s="162"/>
      <c r="Q447" s="162"/>
      <c r="R447" s="269"/>
      <c r="S447" s="162"/>
      <c r="T447" s="255" t="str">
        <f>+IF(Y447="","",MAX(T$1:T446)+1)</f>
        <v/>
      </c>
      <c r="U447" s="241" t="str">
        <f>IF(Affected_Source!B469="","",Affected_Source!B469)</f>
        <v/>
      </c>
      <c r="V447" s="241" t="str">
        <f>IF(Affected_Source!D469="","",Affected_Source!D469)</f>
        <v/>
      </c>
      <c r="W447" s="241" t="str">
        <f>IF(Affected_Source!E469="","",Affected_Source!E469)</f>
        <v/>
      </c>
      <c r="X447" s="241" t="str">
        <f t="shared" si="130"/>
        <v/>
      </c>
      <c r="Y447" s="244" t="str">
        <f>IF(COUNTIF(X$2:X447,X447)=1,X447,"")</f>
        <v/>
      </c>
      <c r="Z447" s="241" t="str">
        <f t="shared" si="139"/>
        <v xml:space="preserve"> </v>
      </c>
      <c r="AA447" s="255" t="str">
        <f t="shared" si="131"/>
        <v/>
      </c>
      <c r="AB447" s="255" t="str">
        <f t="shared" si="132"/>
        <v/>
      </c>
      <c r="AC447" s="241" t="str">
        <f t="shared" si="140"/>
        <v/>
      </c>
      <c r="AD447" s="248"/>
      <c r="AE447" s="257" t="str">
        <f>+IF(AJ447="","",MAX(AE$1:AE446)+1)</f>
        <v/>
      </c>
      <c r="AF447" s="257" t="str">
        <f>IF(CMS_Inoperative_OoC!B469="","",CMS_Inoperative_OoC!B469)</f>
        <v/>
      </c>
      <c r="AG447" s="257" t="str">
        <f>IF(CMS_Inoperative_OoC!C469="","",CMS_Inoperative_OoC!C469)</f>
        <v/>
      </c>
      <c r="AH447" s="257" t="str">
        <f>IF(CMS_Inoperative_OoC!D469="","",CMS_Inoperative_OoC!D469)</f>
        <v/>
      </c>
      <c r="AI447" s="257" t="str">
        <f t="shared" si="141"/>
        <v/>
      </c>
      <c r="AJ447" s="258" t="str">
        <f>IF(COUNTIF(AI$2:AI447,AI447)=1,AI447,"")</f>
        <v/>
      </c>
      <c r="AK447" s="257" t="str">
        <f t="shared" si="133"/>
        <v/>
      </c>
      <c r="AL447" s="257" t="str">
        <f t="shared" si="134"/>
        <v/>
      </c>
      <c r="AM447" s="257" t="str">
        <f t="shared" si="135"/>
        <v/>
      </c>
      <c r="AN447" s="251" t="str">
        <f t="shared" si="142"/>
        <v/>
      </c>
      <c r="AO447" s="162"/>
      <c r="AP447" s="162"/>
      <c r="AQ447" s="162"/>
      <c r="AR447" s="257" t="str">
        <f>+IF(AW447="","",MAX(AR$1:AR446)+1)</f>
        <v/>
      </c>
      <c r="AS447" s="257" t="str">
        <f>IF(Limit_Deviation_Detail!B469="","",Limit_Deviation_Detail!B469)</f>
        <v/>
      </c>
      <c r="AT447" s="257" t="str">
        <f>IF(Limit_Deviation_Detail!C469="","",Limit_Deviation_Detail!C469)</f>
        <v/>
      </c>
      <c r="AU447" s="252" t="str">
        <f>IF(Limit_Deviation_Detail!F469="","",Limit_Deviation_Detail!F469)</f>
        <v/>
      </c>
      <c r="AV447" s="257" t="str">
        <f t="shared" si="143"/>
        <v/>
      </c>
      <c r="AW447" s="258" t="str">
        <f>IF(COUNTIF(AV$2:AV447,AV447)=1,AV447,"")</f>
        <v/>
      </c>
      <c r="AX447" s="257" t="str">
        <f t="shared" si="136"/>
        <v/>
      </c>
      <c r="AY447" s="257" t="str">
        <f t="shared" si="137"/>
        <v/>
      </c>
      <c r="AZ447" s="257" t="str">
        <f t="shared" si="138"/>
        <v/>
      </c>
      <c r="BA447" s="254" t="str">
        <f t="shared" si="144"/>
        <v/>
      </c>
      <c r="BB447" s="162"/>
      <c r="BC447" s="255" t="str">
        <f>+IF(BI447="","",MAX(BC$1:BC446)+1)</f>
        <v/>
      </c>
      <c r="BD447" s="241" t="str">
        <f>IF(CMS_Identification!B469="","",CMS_Identification!B469)</f>
        <v/>
      </c>
      <c r="BE447" s="241" t="str">
        <f>IF(CMS_Identification!C469="","",CMS_Identification!C469)</f>
        <v/>
      </c>
      <c r="BF447" s="241" t="str">
        <f>IF(CMS_Identification!E469="","",CMS_Identification!E469)</f>
        <v/>
      </c>
      <c r="BG447" s="241" t="str">
        <f>IF(Affected_Source!AL469="","",Affected_Source!AL469)</f>
        <v/>
      </c>
      <c r="BH447" s="241" t="str">
        <f t="shared" si="145"/>
        <v/>
      </c>
      <c r="BI447" s="244" t="str">
        <f>IF(COUNTIF(BH$2:BH447,BH447)=1,BH447,"")</f>
        <v/>
      </c>
      <c r="BJ447" s="241" t="str">
        <f t="shared" si="146"/>
        <v xml:space="preserve">  </v>
      </c>
      <c r="BK447" s="241" t="str">
        <f t="shared" si="147"/>
        <v/>
      </c>
      <c r="BL447" s="241" t="str">
        <f t="shared" si="148"/>
        <v/>
      </c>
      <c r="BM447" s="241" t="str">
        <f t="shared" si="149"/>
        <v/>
      </c>
    </row>
    <row r="448" spans="1:65" ht="16.5" x14ac:dyDescent="0.45">
      <c r="A448" s="259" t="str">
        <f>+IF(D448="","",MAX(A$1:A447)+1)</f>
        <v/>
      </c>
      <c r="B448" s="260" t="str">
        <f>IF(CMS_Identification!C470="","",CMS_Identification!C470)</f>
        <v/>
      </c>
      <c r="C448" s="260" t="str">
        <f t="shared" si="129"/>
        <v/>
      </c>
      <c r="D448" s="260" t="str">
        <f>IF(COUNTIF(B$2:B448,B448)=1,B448,"")</f>
        <v/>
      </c>
      <c r="E448" s="162" t="str">
        <f>IF(Affected_Source!D470="","",Affected_Source!D470)</f>
        <v/>
      </c>
      <c r="F448" s="162"/>
      <c r="G448" s="162"/>
      <c r="H448" s="162"/>
      <c r="I448" s="162"/>
      <c r="J448" s="162"/>
      <c r="K448" s="162"/>
      <c r="L448" s="162"/>
      <c r="M448" s="162"/>
      <c r="N448" s="162"/>
      <c r="O448" s="162"/>
      <c r="P448" s="162"/>
      <c r="Q448" s="162"/>
      <c r="R448" s="269"/>
      <c r="S448" s="162"/>
      <c r="T448" s="259" t="str">
        <f>+IF(Y448="","",MAX(T$1:T447)+1)</f>
        <v/>
      </c>
      <c r="U448" s="241" t="str">
        <f>IF(Affected_Source!B470="","",Affected_Source!B470)</f>
        <v/>
      </c>
      <c r="V448" s="241" t="str">
        <f>IF(Affected_Source!D470="","",Affected_Source!D470)</f>
        <v/>
      </c>
      <c r="W448" s="241" t="str">
        <f>IF(Affected_Source!E470="","",Affected_Source!E470)</f>
        <v/>
      </c>
      <c r="X448" s="241" t="str">
        <f t="shared" si="130"/>
        <v/>
      </c>
      <c r="Y448" s="244" t="str">
        <f>IF(COUNTIF(X$2:X448,X448)=1,X448,"")</f>
        <v/>
      </c>
      <c r="Z448" s="241" t="str">
        <f t="shared" si="139"/>
        <v xml:space="preserve"> </v>
      </c>
      <c r="AA448" s="259" t="str">
        <f t="shared" si="131"/>
        <v/>
      </c>
      <c r="AB448" s="259" t="str">
        <f t="shared" si="132"/>
        <v/>
      </c>
      <c r="AC448" s="241" t="str">
        <f t="shared" si="140"/>
        <v/>
      </c>
      <c r="AD448" s="248"/>
      <c r="AE448" s="261" t="str">
        <f>+IF(AJ448="","",MAX(AE$1:AE447)+1)</f>
        <v/>
      </c>
      <c r="AF448" s="261" t="str">
        <f>IF(CMS_Inoperative_OoC!B470="","",CMS_Inoperative_OoC!B470)</f>
        <v/>
      </c>
      <c r="AG448" s="261" t="str">
        <f>IF(CMS_Inoperative_OoC!C470="","",CMS_Inoperative_OoC!C470)</f>
        <v/>
      </c>
      <c r="AH448" s="261" t="str">
        <f>IF(CMS_Inoperative_OoC!D470="","",CMS_Inoperative_OoC!D470)</f>
        <v/>
      </c>
      <c r="AI448" s="261" t="str">
        <f t="shared" si="141"/>
        <v/>
      </c>
      <c r="AJ448" s="262" t="str">
        <f>IF(COUNTIF(AI$2:AI448,AI448)=1,AI448,"")</f>
        <v/>
      </c>
      <c r="AK448" s="261" t="str">
        <f t="shared" si="133"/>
        <v/>
      </c>
      <c r="AL448" s="261" t="str">
        <f t="shared" si="134"/>
        <v/>
      </c>
      <c r="AM448" s="261" t="str">
        <f t="shared" si="135"/>
        <v/>
      </c>
      <c r="AN448" s="251" t="str">
        <f t="shared" si="142"/>
        <v/>
      </c>
      <c r="AO448" s="162"/>
      <c r="AP448" s="162"/>
      <c r="AQ448" s="162"/>
      <c r="AR448" s="263" t="str">
        <f>+IF(AW448="","",MAX(AR$1:AR447)+1)</f>
        <v/>
      </c>
      <c r="AS448" s="263" t="str">
        <f>IF(Limit_Deviation_Detail!B470="","",Limit_Deviation_Detail!B470)</f>
        <v/>
      </c>
      <c r="AT448" s="263" t="str">
        <f>IF(Limit_Deviation_Detail!C470="","",Limit_Deviation_Detail!C470)</f>
        <v/>
      </c>
      <c r="AU448" s="252" t="str">
        <f>IF(Limit_Deviation_Detail!F470="","",Limit_Deviation_Detail!F470)</f>
        <v/>
      </c>
      <c r="AV448" s="263" t="str">
        <f t="shared" si="143"/>
        <v/>
      </c>
      <c r="AW448" s="264" t="str">
        <f>IF(COUNTIF(AV$2:AV448,AV448)=1,AV448,"")</f>
        <v/>
      </c>
      <c r="AX448" s="263" t="str">
        <f t="shared" si="136"/>
        <v/>
      </c>
      <c r="AY448" s="263" t="str">
        <f t="shared" si="137"/>
        <v/>
      </c>
      <c r="AZ448" s="263" t="str">
        <f t="shared" si="138"/>
        <v/>
      </c>
      <c r="BA448" s="254" t="str">
        <f t="shared" si="144"/>
        <v/>
      </c>
      <c r="BB448" s="162"/>
      <c r="BC448" s="259" t="str">
        <f>+IF(BI448="","",MAX(BC$1:BC447)+1)</f>
        <v/>
      </c>
      <c r="BD448" s="241" t="str">
        <f>IF(CMS_Identification!B470="","",CMS_Identification!B470)</f>
        <v/>
      </c>
      <c r="BE448" s="241" t="str">
        <f>IF(CMS_Identification!C470="","",CMS_Identification!C470)</f>
        <v/>
      </c>
      <c r="BF448" s="241" t="str">
        <f>IF(CMS_Identification!E470="","",CMS_Identification!E470)</f>
        <v/>
      </c>
      <c r="BG448" s="241" t="str">
        <f>IF(Affected_Source!AL470="","",Affected_Source!AL470)</f>
        <v/>
      </c>
      <c r="BH448" s="241" t="str">
        <f t="shared" si="145"/>
        <v/>
      </c>
      <c r="BI448" s="244" t="str">
        <f>IF(COUNTIF(BH$2:BH448,BH448)=1,BH448,"")</f>
        <v/>
      </c>
      <c r="BJ448" s="241" t="str">
        <f t="shared" si="146"/>
        <v xml:space="preserve">  </v>
      </c>
      <c r="BK448" s="241" t="str">
        <f t="shared" si="147"/>
        <v/>
      </c>
      <c r="BL448" s="241" t="str">
        <f t="shared" si="148"/>
        <v/>
      </c>
      <c r="BM448" s="241" t="str">
        <f t="shared" si="149"/>
        <v/>
      </c>
    </row>
    <row r="449" spans="1:65" ht="16.5" x14ac:dyDescent="0.45">
      <c r="A449" s="255" t="str">
        <f>+IF(D449="","",MAX(A$1:A448)+1)</f>
        <v/>
      </c>
      <c r="B449" s="245" t="str">
        <f>IF(CMS_Identification!C471="","",CMS_Identification!C471)</f>
        <v/>
      </c>
      <c r="C449" s="245" t="str">
        <f t="shared" si="129"/>
        <v/>
      </c>
      <c r="D449" s="245" t="str">
        <f>IF(COUNTIF(B$2:B449,B449)=1,B449,"")</f>
        <v/>
      </c>
      <c r="E449" s="162" t="str">
        <f>IF(Affected_Source!D471="","",Affected_Source!D471)</f>
        <v/>
      </c>
      <c r="F449" s="162"/>
      <c r="G449" s="162"/>
      <c r="H449" s="162"/>
      <c r="I449" s="162"/>
      <c r="J449" s="162"/>
      <c r="K449" s="162"/>
      <c r="L449" s="162"/>
      <c r="M449" s="162"/>
      <c r="N449" s="162"/>
      <c r="O449" s="162"/>
      <c r="P449" s="162"/>
      <c r="Q449" s="162"/>
      <c r="R449" s="269"/>
      <c r="S449" s="162"/>
      <c r="T449" s="255" t="str">
        <f>+IF(Y449="","",MAX(T$1:T448)+1)</f>
        <v/>
      </c>
      <c r="U449" s="241" t="str">
        <f>IF(Affected_Source!B471="","",Affected_Source!B471)</f>
        <v/>
      </c>
      <c r="V449" s="241" t="str">
        <f>IF(Affected_Source!D471="","",Affected_Source!D471)</f>
        <v/>
      </c>
      <c r="W449" s="241" t="str">
        <f>IF(Affected_Source!E471="","",Affected_Source!E471)</f>
        <v/>
      </c>
      <c r="X449" s="241" t="str">
        <f t="shared" si="130"/>
        <v/>
      </c>
      <c r="Y449" s="244" t="str">
        <f>IF(COUNTIF(X$2:X449,X449)=1,X449,"")</f>
        <v/>
      </c>
      <c r="Z449" s="241" t="str">
        <f t="shared" si="139"/>
        <v xml:space="preserve"> </v>
      </c>
      <c r="AA449" s="255" t="str">
        <f t="shared" si="131"/>
        <v/>
      </c>
      <c r="AB449" s="255" t="str">
        <f t="shared" si="132"/>
        <v/>
      </c>
      <c r="AC449" s="241" t="str">
        <f t="shared" si="140"/>
        <v/>
      </c>
      <c r="AD449" s="248"/>
      <c r="AE449" s="257" t="str">
        <f>+IF(AJ449="","",MAX(AE$1:AE448)+1)</f>
        <v/>
      </c>
      <c r="AF449" s="257" t="str">
        <f>IF(CMS_Inoperative_OoC!B471="","",CMS_Inoperative_OoC!B471)</f>
        <v/>
      </c>
      <c r="AG449" s="257" t="str">
        <f>IF(CMS_Inoperative_OoC!C471="","",CMS_Inoperative_OoC!C471)</f>
        <v/>
      </c>
      <c r="AH449" s="257" t="str">
        <f>IF(CMS_Inoperative_OoC!D471="","",CMS_Inoperative_OoC!D471)</f>
        <v/>
      </c>
      <c r="AI449" s="257" t="str">
        <f t="shared" si="141"/>
        <v/>
      </c>
      <c r="AJ449" s="258" t="str">
        <f>IF(COUNTIF(AI$2:AI449,AI449)=1,AI449,"")</f>
        <v/>
      </c>
      <c r="AK449" s="257" t="str">
        <f t="shared" si="133"/>
        <v/>
      </c>
      <c r="AL449" s="257" t="str">
        <f t="shared" si="134"/>
        <v/>
      </c>
      <c r="AM449" s="257" t="str">
        <f t="shared" si="135"/>
        <v/>
      </c>
      <c r="AN449" s="251" t="str">
        <f t="shared" si="142"/>
        <v/>
      </c>
      <c r="AO449" s="162"/>
      <c r="AP449" s="162"/>
      <c r="AQ449" s="162"/>
      <c r="AR449" s="257" t="str">
        <f>+IF(AW449="","",MAX(AR$1:AR448)+1)</f>
        <v/>
      </c>
      <c r="AS449" s="257" t="str">
        <f>IF(Limit_Deviation_Detail!B471="","",Limit_Deviation_Detail!B471)</f>
        <v/>
      </c>
      <c r="AT449" s="257" t="str">
        <f>IF(Limit_Deviation_Detail!C471="","",Limit_Deviation_Detail!C471)</f>
        <v/>
      </c>
      <c r="AU449" s="252" t="str">
        <f>IF(Limit_Deviation_Detail!F471="","",Limit_Deviation_Detail!F471)</f>
        <v/>
      </c>
      <c r="AV449" s="257" t="str">
        <f t="shared" si="143"/>
        <v/>
      </c>
      <c r="AW449" s="258" t="str">
        <f>IF(COUNTIF(AV$2:AV449,AV449)=1,AV449,"")</f>
        <v/>
      </c>
      <c r="AX449" s="257" t="str">
        <f t="shared" si="136"/>
        <v/>
      </c>
      <c r="AY449" s="257" t="str">
        <f t="shared" si="137"/>
        <v/>
      </c>
      <c r="AZ449" s="257" t="str">
        <f t="shared" si="138"/>
        <v/>
      </c>
      <c r="BA449" s="254" t="str">
        <f t="shared" si="144"/>
        <v/>
      </c>
      <c r="BB449" s="162"/>
      <c r="BC449" s="255" t="str">
        <f>+IF(BI449="","",MAX(BC$1:BC448)+1)</f>
        <v/>
      </c>
      <c r="BD449" s="241" t="str">
        <f>IF(CMS_Identification!B471="","",CMS_Identification!B471)</f>
        <v/>
      </c>
      <c r="BE449" s="241" t="str">
        <f>IF(CMS_Identification!C471="","",CMS_Identification!C471)</f>
        <v/>
      </c>
      <c r="BF449" s="241" t="str">
        <f>IF(CMS_Identification!E471="","",CMS_Identification!E471)</f>
        <v/>
      </c>
      <c r="BG449" s="241" t="str">
        <f>IF(Affected_Source!AL471="","",Affected_Source!AL471)</f>
        <v/>
      </c>
      <c r="BH449" s="241" t="str">
        <f t="shared" si="145"/>
        <v/>
      </c>
      <c r="BI449" s="244" t="str">
        <f>IF(COUNTIF(BH$2:BH449,BH449)=1,BH449,"")</f>
        <v/>
      </c>
      <c r="BJ449" s="241" t="str">
        <f t="shared" si="146"/>
        <v xml:space="preserve">  </v>
      </c>
      <c r="BK449" s="241" t="str">
        <f t="shared" si="147"/>
        <v/>
      </c>
      <c r="BL449" s="241" t="str">
        <f t="shared" si="148"/>
        <v/>
      </c>
      <c r="BM449" s="241" t="str">
        <f t="shared" si="149"/>
        <v/>
      </c>
    </row>
    <row r="450" spans="1:65" ht="16.5" x14ac:dyDescent="0.45">
      <c r="A450" s="259" t="str">
        <f>+IF(D450="","",MAX(A$1:A449)+1)</f>
        <v/>
      </c>
      <c r="B450" s="260" t="str">
        <f>IF(CMS_Identification!C472="","",CMS_Identification!C472)</f>
        <v/>
      </c>
      <c r="C450" s="260" t="str">
        <f t="shared" ref="C450:C500" si="150">+IFERROR(INDEX(B$2:B$501,MATCH(ROW()-ROW($C$1),A$2:A$501,0)),"")</f>
        <v/>
      </c>
      <c r="D450" s="260" t="str">
        <f>IF(COUNTIF(B$2:B450,B450)=1,B450,"")</f>
        <v/>
      </c>
      <c r="E450" s="162" t="str">
        <f>IF(Affected_Source!D472="","",Affected_Source!D472)</f>
        <v/>
      </c>
      <c r="F450" s="162"/>
      <c r="G450" s="162"/>
      <c r="H450" s="162"/>
      <c r="I450" s="162"/>
      <c r="J450" s="162"/>
      <c r="K450" s="162"/>
      <c r="L450" s="162"/>
      <c r="M450" s="162"/>
      <c r="N450" s="162"/>
      <c r="O450" s="162"/>
      <c r="P450" s="162"/>
      <c r="Q450" s="162"/>
      <c r="R450" s="269"/>
      <c r="S450" s="162"/>
      <c r="T450" s="259" t="str">
        <f>+IF(Y450="","",MAX(T$1:T449)+1)</f>
        <v/>
      </c>
      <c r="U450" s="241" t="str">
        <f>IF(Affected_Source!B472="","",Affected_Source!B472)</f>
        <v/>
      </c>
      <c r="V450" s="241" t="str">
        <f>IF(Affected_Source!D472="","",Affected_Source!D472)</f>
        <v/>
      </c>
      <c r="W450" s="241" t="str">
        <f>IF(Affected_Source!E472="","",Affected_Source!E472)</f>
        <v/>
      </c>
      <c r="X450" s="241" t="str">
        <f t="shared" ref="X450:X478" si="151">U450&amp;V450</f>
        <v/>
      </c>
      <c r="Y450" s="244" t="str">
        <f>IF(COUNTIF(X$2:X450,X450)=1,X450,"")</f>
        <v/>
      </c>
      <c r="Z450" s="241" t="str">
        <f t="shared" si="139"/>
        <v xml:space="preserve"> </v>
      </c>
      <c r="AA450" s="259" t="str">
        <f t="shared" ref="AA450:AA478" si="152">+IFERROR(INDEX(U$2:U$955,MATCH(ROW()-ROW($AA$1),T$2:T$955,0)),"")</f>
        <v/>
      </c>
      <c r="AB450" s="259" t="str">
        <f t="shared" ref="AB450:AB478" si="153">+IFERROR(INDEX(V$2:V$955,MATCH(ROW()-ROW($AA$1),T$2:T$955,0)),"")</f>
        <v/>
      </c>
      <c r="AC450" s="241" t="str">
        <f t="shared" si="140"/>
        <v/>
      </c>
      <c r="AD450" s="248"/>
      <c r="AE450" s="261" t="str">
        <f>+IF(AJ450="","",MAX(AE$1:AE449)+1)</f>
        <v/>
      </c>
      <c r="AF450" s="261" t="str">
        <f>IF(CMS_Inoperative_OoC!B472="","",CMS_Inoperative_OoC!B472)</f>
        <v/>
      </c>
      <c r="AG450" s="261" t="str">
        <f>IF(CMS_Inoperative_OoC!C472="","",CMS_Inoperative_OoC!C472)</f>
        <v/>
      </c>
      <c r="AH450" s="261" t="str">
        <f>IF(CMS_Inoperative_OoC!D472="","",CMS_Inoperative_OoC!D472)</f>
        <v/>
      </c>
      <c r="AI450" s="261" t="str">
        <f t="shared" si="141"/>
        <v/>
      </c>
      <c r="AJ450" s="262" t="str">
        <f>IF(COUNTIF(AI$2:AI450,AI450)=1,AI450,"")</f>
        <v/>
      </c>
      <c r="AK450" s="261" t="str">
        <f t="shared" ref="AK450:AK478" si="154">+IFERROR(INDEX(AF$2:AF$955,MATCH(ROW()-ROW(IE$1),AE$2:AE$955,0)),"")</f>
        <v/>
      </c>
      <c r="AL450" s="261" t="str">
        <f t="shared" ref="AL450:AL478" si="155">+IFERROR(INDEX(AG$2:AG$955,MATCH(ROW()-ROW(AJ$1),AE$2:AE$955,0)),"")</f>
        <v/>
      </c>
      <c r="AM450" s="261" t="str">
        <f t="shared" ref="AM450:AM478" si="156">+IFERROR(INDEX(AH$2:AH$955,MATCH(ROW()-ROW(AJ$1),AE$2:AE$955,0)),"")</f>
        <v/>
      </c>
      <c r="AN450" s="251" t="str">
        <f t="shared" si="142"/>
        <v/>
      </c>
      <c r="AO450" s="162"/>
      <c r="AP450" s="162"/>
      <c r="AQ450" s="162"/>
      <c r="AR450" s="263" t="str">
        <f>+IF(AW450="","",MAX(AR$1:AR449)+1)</f>
        <v/>
      </c>
      <c r="AS450" s="263" t="str">
        <f>IF(Limit_Deviation_Detail!B472="","",Limit_Deviation_Detail!B472)</f>
        <v/>
      </c>
      <c r="AT450" s="263" t="str">
        <f>IF(Limit_Deviation_Detail!C472="","",Limit_Deviation_Detail!C472)</f>
        <v/>
      </c>
      <c r="AU450" s="252" t="str">
        <f>IF(Limit_Deviation_Detail!F472="","",Limit_Deviation_Detail!F472)</f>
        <v/>
      </c>
      <c r="AV450" s="263" t="str">
        <f t="shared" si="143"/>
        <v/>
      </c>
      <c r="AW450" s="264" t="str">
        <f>IF(COUNTIF(AV$2:AV450,AV450)=1,AV450,"")</f>
        <v/>
      </c>
      <c r="AX450" s="263" t="str">
        <f t="shared" ref="AX450:AX478" si="157">+IFERROR(INDEX(AS$2:AS$955,MATCH(ROW()-ROW(IQ$1),AR$2:AR$955,0)),"")</f>
        <v/>
      </c>
      <c r="AY450" s="263" t="str">
        <f t="shared" ref="AY450:AY478" si="158">+IFERROR(INDEX(AT$2:AT$955,MATCH(ROW()-ROW(AW$1),AR$2:AR$955,0)),"")</f>
        <v/>
      </c>
      <c r="AZ450" s="263" t="str">
        <f t="shared" ref="AZ450:AZ478" si="159">+IFERROR(INDEX(AU$2:AU$955,MATCH(ROW()-ROW(AW$1),AR$2:AR$955,0)),"")</f>
        <v/>
      </c>
      <c r="BA450" s="254" t="str">
        <f t="shared" si="144"/>
        <v/>
      </c>
      <c r="BB450" s="162"/>
      <c r="BC450" s="259" t="str">
        <f>+IF(BI450="","",MAX(BC$1:BC449)+1)</f>
        <v/>
      </c>
      <c r="BD450" s="241" t="str">
        <f>IF(CMS_Identification!B472="","",CMS_Identification!B472)</f>
        <v/>
      </c>
      <c r="BE450" s="241" t="str">
        <f>IF(CMS_Identification!C472="","",CMS_Identification!C472)</f>
        <v/>
      </c>
      <c r="BF450" s="241" t="str">
        <f>IF(CMS_Identification!E472="","",CMS_Identification!E472)</f>
        <v/>
      </c>
      <c r="BG450" s="241" t="str">
        <f>IF(Affected_Source!AL472="","",Affected_Source!AL472)</f>
        <v/>
      </c>
      <c r="BH450" s="241" t="str">
        <f t="shared" si="145"/>
        <v/>
      </c>
      <c r="BI450" s="244" t="str">
        <f>IF(COUNTIF(BH$2:BH450,BH450)=1,BH450,"")</f>
        <v/>
      </c>
      <c r="BJ450" s="241" t="str">
        <f t="shared" si="146"/>
        <v xml:space="preserve">  </v>
      </c>
      <c r="BK450" s="241" t="str">
        <f t="shared" si="147"/>
        <v/>
      </c>
      <c r="BL450" s="241" t="str">
        <f t="shared" si="148"/>
        <v/>
      </c>
      <c r="BM450" s="241" t="str">
        <f t="shared" si="149"/>
        <v/>
      </c>
    </row>
    <row r="451" spans="1:65" ht="16.5" x14ac:dyDescent="0.45">
      <c r="A451" s="255" t="str">
        <f>+IF(D451="","",MAX(A$1:A450)+1)</f>
        <v/>
      </c>
      <c r="B451" s="245" t="str">
        <f>IF(CMS_Identification!C473="","",CMS_Identification!C473)</f>
        <v/>
      </c>
      <c r="C451" s="245" t="str">
        <f t="shared" si="150"/>
        <v/>
      </c>
      <c r="D451" s="245" t="str">
        <f>IF(COUNTIF(B$2:B451,B451)=1,B451,"")</f>
        <v/>
      </c>
      <c r="E451" s="162" t="str">
        <f>IF(Affected_Source!D473="","",Affected_Source!D473)</f>
        <v/>
      </c>
      <c r="F451" s="162"/>
      <c r="G451" s="162"/>
      <c r="H451" s="162"/>
      <c r="I451" s="162"/>
      <c r="J451" s="162"/>
      <c r="K451" s="162"/>
      <c r="L451" s="162"/>
      <c r="M451" s="162"/>
      <c r="N451" s="162"/>
      <c r="O451" s="162"/>
      <c r="P451" s="162"/>
      <c r="Q451" s="162"/>
      <c r="R451" s="269"/>
      <c r="S451" s="162"/>
      <c r="T451" s="255" t="str">
        <f>+IF(Y451="","",MAX(T$1:T450)+1)</f>
        <v/>
      </c>
      <c r="U451" s="241" t="str">
        <f>IF(Affected_Source!B473="","",Affected_Source!B473)</f>
        <v/>
      </c>
      <c r="V451" s="241" t="str">
        <f>IF(Affected_Source!D473="","",Affected_Source!D473)</f>
        <v/>
      </c>
      <c r="W451" s="241" t="str">
        <f>IF(Affected_Source!E473="","",Affected_Source!E473)</f>
        <v/>
      </c>
      <c r="X451" s="241" t="str">
        <f t="shared" si="151"/>
        <v/>
      </c>
      <c r="Y451" s="244" t="str">
        <f>IF(COUNTIF(X$2:X451,X451)=1,X451,"")</f>
        <v/>
      </c>
      <c r="Z451" s="241" t="str">
        <f t="shared" ref="Z451:Z478" si="160">AA451&amp;" "&amp;AB451</f>
        <v xml:space="preserve"> </v>
      </c>
      <c r="AA451" s="255" t="str">
        <f t="shared" si="152"/>
        <v/>
      </c>
      <c r="AB451" s="255" t="str">
        <f t="shared" si="153"/>
        <v/>
      </c>
      <c r="AC451" s="241" t="str">
        <f t="shared" ref="AC451:AC478" si="161">+IFERROR(INDEX(W$2:W$955,MATCH(ROW()-ROW($AA$1),U$2:U$955,0)),"")</f>
        <v/>
      </c>
      <c r="AD451" s="248"/>
      <c r="AE451" s="257" t="str">
        <f>+IF(AJ451="","",MAX(AE$1:AE450)+1)</f>
        <v/>
      </c>
      <c r="AF451" s="257" t="str">
        <f>IF(CMS_Inoperative_OoC!B473="","",CMS_Inoperative_OoC!B473)</f>
        <v/>
      </c>
      <c r="AG451" s="257" t="str">
        <f>IF(CMS_Inoperative_OoC!C473="","",CMS_Inoperative_OoC!C473)</f>
        <v/>
      </c>
      <c r="AH451" s="257" t="str">
        <f>IF(CMS_Inoperative_OoC!D473="","",CMS_Inoperative_OoC!D473)</f>
        <v/>
      </c>
      <c r="AI451" s="257" t="str">
        <f t="shared" ref="AI451:AI478" si="162">AF451&amp;AG451&amp;AH451</f>
        <v/>
      </c>
      <c r="AJ451" s="258" t="str">
        <f>IF(COUNTIF(AI$2:AI451,AI451)=1,AI451,"")</f>
        <v/>
      </c>
      <c r="AK451" s="257" t="str">
        <f t="shared" si="154"/>
        <v/>
      </c>
      <c r="AL451" s="257" t="str">
        <f t="shared" si="155"/>
        <v/>
      </c>
      <c r="AM451" s="257" t="str">
        <f t="shared" si="156"/>
        <v/>
      </c>
      <c r="AN451" s="251" t="str">
        <f t="shared" ref="AN451:AN478" si="163">IF(AM451="","",VLOOKUP(AK451&amp;AL451,$Y$2:$AC$478,5,FALSE))</f>
        <v/>
      </c>
      <c r="AO451" s="162"/>
      <c r="AP451" s="162"/>
      <c r="AQ451" s="162"/>
      <c r="AR451" s="257" t="str">
        <f>+IF(AW451="","",MAX(AR$1:AR450)+1)</f>
        <v/>
      </c>
      <c r="AS451" s="257" t="str">
        <f>IF(Limit_Deviation_Detail!B473="","",Limit_Deviation_Detail!B473)</f>
        <v/>
      </c>
      <c r="AT451" s="257" t="str">
        <f>IF(Limit_Deviation_Detail!C473="","",Limit_Deviation_Detail!C473)</f>
        <v/>
      </c>
      <c r="AU451" s="252" t="str">
        <f>IF(Limit_Deviation_Detail!F473="","",Limit_Deviation_Detail!F473)</f>
        <v/>
      </c>
      <c r="AV451" s="257" t="str">
        <f t="shared" ref="AV451:AV478" si="164">AS451&amp;AT451&amp;AU451</f>
        <v/>
      </c>
      <c r="AW451" s="258" t="str">
        <f>IF(COUNTIF(AV$2:AV451,AV451)=1,AV451,"")</f>
        <v/>
      </c>
      <c r="AX451" s="257" t="str">
        <f t="shared" si="157"/>
        <v/>
      </c>
      <c r="AY451" s="257" t="str">
        <f t="shared" si="158"/>
        <v/>
      </c>
      <c r="AZ451" s="257" t="str">
        <f t="shared" si="159"/>
        <v/>
      </c>
      <c r="BA451" s="254" t="str">
        <f t="shared" ref="BA451:BA478" si="165">IF(AZ451="","",VLOOKUP(AX451&amp;AY451,$Y$2:$AC$478,5,FALSE))</f>
        <v/>
      </c>
      <c r="BB451" s="162"/>
      <c r="BC451" s="255" t="str">
        <f>+IF(BI451="","",MAX(BC$1:BC450)+1)</f>
        <v/>
      </c>
      <c r="BD451" s="241" t="str">
        <f>IF(CMS_Identification!B473="","",CMS_Identification!B473)</f>
        <v/>
      </c>
      <c r="BE451" s="241" t="str">
        <f>IF(CMS_Identification!C473="","",CMS_Identification!C473)</f>
        <v/>
      </c>
      <c r="BF451" s="241" t="str">
        <f>IF(CMS_Identification!E473="","",CMS_Identification!E473)</f>
        <v/>
      </c>
      <c r="BG451" s="241" t="str">
        <f>IF(Affected_Source!AL473="","",Affected_Source!AL473)</f>
        <v/>
      </c>
      <c r="BH451" s="241" t="str">
        <f t="shared" ref="BH451:BH478" si="166">BD451&amp;BE451&amp;BF451</f>
        <v/>
      </c>
      <c r="BI451" s="244" t="str">
        <f>IF(COUNTIF(BH$2:BH451,BH451)=1,BH451,"")</f>
        <v/>
      </c>
      <c r="BJ451" s="241" t="str">
        <f t="shared" ref="BJ451:BJ478" si="167">BK451&amp;" "&amp;BL451&amp;" "&amp;BM451</f>
        <v xml:space="preserve">  </v>
      </c>
      <c r="BK451" s="241" t="str">
        <f t="shared" ref="BK451:BK478" si="168">+IFERROR(INDEX(BD$2:BD$955,MATCH(ROW()-ROW($BJ$1),BC$2:BC$955,0)),"")</f>
        <v/>
      </c>
      <c r="BL451" s="241" t="str">
        <f t="shared" ref="BL451:BL478" si="169">+IFERROR(INDEX(BE$2:BE$955,MATCH(ROW()-ROW($BJ$1),BC$2:BC$955,0)),"")</f>
        <v/>
      </c>
      <c r="BM451" s="241" t="str">
        <f t="shared" ref="BM451:BM478" si="170">+IFERROR(INDEX(BF$2:BF$955,MATCH(ROW()-ROW($BJ$1),BC$2:BC$955,0)),"")</f>
        <v/>
      </c>
    </row>
    <row r="452" spans="1:65" ht="16.5" x14ac:dyDescent="0.45">
      <c r="A452" s="259" t="str">
        <f>+IF(D452="","",MAX(A$1:A451)+1)</f>
        <v/>
      </c>
      <c r="B452" s="260" t="str">
        <f>IF(CMS_Identification!C474="","",CMS_Identification!C474)</f>
        <v/>
      </c>
      <c r="C452" s="260" t="str">
        <f t="shared" si="150"/>
        <v/>
      </c>
      <c r="D452" s="260" t="str">
        <f>IF(COUNTIF(B$2:B452,B452)=1,B452,"")</f>
        <v/>
      </c>
      <c r="E452" s="162" t="str">
        <f>IF(Affected_Source!D474="","",Affected_Source!D474)</f>
        <v/>
      </c>
      <c r="F452" s="162"/>
      <c r="G452" s="162"/>
      <c r="H452" s="162"/>
      <c r="I452" s="162"/>
      <c r="J452" s="162"/>
      <c r="K452" s="162"/>
      <c r="L452" s="162"/>
      <c r="M452" s="162"/>
      <c r="N452" s="162"/>
      <c r="O452" s="162"/>
      <c r="P452" s="162"/>
      <c r="Q452" s="162"/>
      <c r="R452" s="269"/>
      <c r="S452" s="162"/>
      <c r="T452" s="259" t="str">
        <f>+IF(Y452="","",MAX(T$1:T451)+1)</f>
        <v/>
      </c>
      <c r="U452" s="241" t="str">
        <f>IF(Affected_Source!B474="","",Affected_Source!B474)</f>
        <v/>
      </c>
      <c r="V452" s="241" t="str">
        <f>IF(Affected_Source!D474="","",Affected_Source!D474)</f>
        <v/>
      </c>
      <c r="W452" s="241" t="str">
        <f>IF(Affected_Source!E474="","",Affected_Source!E474)</f>
        <v/>
      </c>
      <c r="X452" s="241" t="str">
        <f t="shared" si="151"/>
        <v/>
      </c>
      <c r="Y452" s="244" t="str">
        <f>IF(COUNTIF(X$2:X452,X452)=1,X452,"")</f>
        <v/>
      </c>
      <c r="Z452" s="241" t="str">
        <f t="shared" si="160"/>
        <v xml:space="preserve"> </v>
      </c>
      <c r="AA452" s="259" t="str">
        <f t="shared" si="152"/>
        <v/>
      </c>
      <c r="AB452" s="259" t="str">
        <f t="shared" si="153"/>
        <v/>
      </c>
      <c r="AC452" s="241" t="str">
        <f t="shared" si="161"/>
        <v/>
      </c>
      <c r="AD452" s="248"/>
      <c r="AE452" s="261" t="str">
        <f>+IF(AJ452="","",MAX(AE$1:AE451)+1)</f>
        <v/>
      </c>
      <c r="AF452" s="261" t="str">
        <f>IF(CMS_Inoperative_OoC!B474="","",CMS_Inoperative_OoC!B474)</f>
        <v/>
      </c>
      <c r="AG452" s="261" t="str">
        <f>IF(CMS_Inoperative_OoC!C474="","",CMS_Inoperative_OoC!C474)</f>
        <v/>
      </c>
      <c r="AH452" s="261" t="str">
        <f>IF(CMS_Inoperative_OoC!D474="","",CMS_Inoperative_OoC!D474)</f>
        <v/>
      </c>
      <c r="AI452" s="261" t="str">
        <f t="shared" si="162"/>
        <v/>
      </c>
      <c r="AJ452" s="262" t="str">
        <f>IF(COUNTIF(AI$2:AI452,AI452)=1,AI452,"")</f>
        <v/>
      </c>
      <c r="AK452" s="261" t="str">
        <f t="shared" si="154"/>
        <v/>
      </c>
      <c r="AL452" s="261" t="str">
        <f t="shared" si="155"/>
        <v/>
      </c>
      <c r="AM452" s="261" t="str">
        <f t="shared" si="156"/>
        <v/>
      </c>
      <c r="AN452" s="251" t="str">
        <f t="shared" si="163"/>
        <v/>
      </c>
      <c r="AO452" s="162"/>
      <c r="AP452" s="162"/>
      <c r="AQ452" s="162"/>
      <c r="AR452" s="263" t="str">
        <f>+IF(AW452="","",MAX(AR$1:AR451)+1)</f>
        <v/>
      </c>
      <c r="AS452" s="263" t="str">
        <f>IF(Limit_Deviation_Detail!B474="","",Limit_Deviation_Detail!B474)</f>
        <v/>
      </c>
      <c r="AT452" s="263" t="str">
        <f>IF(Limit_Deviation_Detail!C474="","",Limit_Deviation_Detail!C474)</f>
        <v/>
      </c>
      <c r="AU452" s="252" t="str">
        <f>IF(Limit_Deviation_Detail!F474="","",Limit_Deviation_Detail!F474)</f>
        <v/>
      </c>
      <c r="AV452" s="263" t="str">
        <f t="shared" si="164"/>
        <v/>
      </c>
      <c r="AW452" s="264" t="str">
        <f>IF(COUNTIF(AV$2:AV452,AV452)=1,AV452,"")</f>
        <v/>
      </c>
      <c r="AX452" s="263" t="str">
        <f t="shared" si="157"/>
        <v/>
      </c>
      <c r="AY452" s="263" t="str">
        <f t="shared" si="158"/>
        <v/>
      </c>
      <c r="AZ452" s="263" t="str">
        <f t="shared" si="159"/>
        <v/>
      </c>
      <c r="BA452" s="254" t="str">
        <f t="shared" si="165"/>
        <v/>
      </c>
      <c r="BB452" s="162"/>
      <c r="BC452" s="259" t="str">
        <f>+IF(BI452="","",MAX(BC$1:BC451)+1)</f>
        <v/>
      </c>
      <c r="BD452" s="241" t="str">
        <f>IF(CMS_Identification!B474="","",CMS_Identification!B474)</f>
        <v/>
      </c>
      <c r="BE452" s="241" t="str">
        <f>IF(CMS_Identification!C474="","",CMS_Identification!C474)</f>
        <v/>
      </c>
      <c r="BF452" s="241" t="str">
        <f>IF(CMS_Identification!E474="","",CMS_Identification!E474)</f>
        <v/>
      </c>
      <c r="BG452" s="241" t="str">
        <f>IF(Affected_Source!AL474="","",Affected_Source!AL474)</f>
        <v/>
      </c>
      <c r="BH452" s="241" t="str">
        <f t="shared" si="166"/>
        <v/>
      </c>
      <c r="BI452" s="244" t="str">
        <f>IF(COUNTIF(BH$2:BH452,BH452)=1,BH452,"")</f>
        <v/>
      </c>
      <c r="BJ452" s="241" t="str">
        <f t="shared" si="167"/>
        <v xml:space="preserve">  </v>
      </c>
      <c r="BK452" s="241" t="str">
        <f t="shared" si="168"/>
        <v/>
      </c>
      <c r="BL452" s="241" t="str">
        <f t="shared" si="169"/>
        <v/>
      </c>
      <c r="BM452" s="241" t="str">
        <f t="shared" si="170"/>
        <v/>
      </c>
    </row>
    <row r="453" spans="1:65" ht="16.5" x14ac:dyDescent="0.45">
      <c r="A453" s="255" t="str">
        <f>+IF(D453="","",MAX(A$1:A452)+1)</f>
        <v/>
      </c>
      <c r="B453" s="245" t="str">
        <f>IF(CMS_Identification!C475="","",CMS_Identification!C475)</f>
        <v/>
      </c>
      <c r="C453" s="245" t="str">
        <f t="shared" si="150"/>
        <v/>
      </c>
      <c r="D453" s="245" t="str">
        <f>IF(COUNTIF(B$2:B453,B453)=1,B453,"")</f>
        <v/>
      </c>
      <c r="E453" s="162" t="str">
        <f>IF(Affected_Source!D475="","",Affected_Source!D475)</f>
        <v/>
      </c>
      <c r="F453" s="162"/>
      <c r="G453" s="162"/>
      <c r="H453" s="162"/>
      <c r="I453" s="162"/>
      <c r="J453" s="162"/>
      <c r="K453" s="162"/>
      <c r="L453" s="162"/>
      <c r="M453" s="162"/>
      <c r="N453" s="162"/>
      <c r="O453" s="162"/>
      <c r="P453" s="162"/>
      <c r="Q453" s="162"/>
      <c r="R453" s="269"/>
      <c r="S453" s="162"/>
      <c r="T453" s="255" t="str">
        <f>+IF(Y453="","",MAX(T$1:T452)+1)</f>
        <v/>
      </c>
      <c r="U453" s="241" t="str">
        <f>IF(Affected_Source!B475="","",Affected_Source!B475)</f>
        <v/>
      </c>
      <c r="V453" s="241" t="str">
        <f>IF(Affected_Source!D475="","",Affected_Source!D475)</f>
        <v/>
      </c>
      <c r="W453" s="241" t="str">
        <f>IF(Affected_Source!E475="","",Affected_Source!E475)</f>
        <v/>
      </c>
      <c r="X453" s="241" t="str">
        <f t="shared" si="151"/>
        <v/>
      </c>
      <c r="Y453" s="244" t="str">
        <f>IF(COUNTIF(X$2:X453,X453)=1,X453,"")</f>
        <v/>
      </c>
      <c r="Z453" s="241" t="str">
        <f t="shared" si="160"/>
        <v xml:space="preserve"> </v>
      </c>
      <c r="AA453" s="255" t="str">
        <f t="shared" si="152"/>
        <v/>
      </c>
      <c r="AB453" s="255" t="str">
        <f t="shared" si="153"/>
        <v/>
      </c>
      <c r="AC453" s="241" t="str">
        <f t="shared" si="161"/>
        <v/>
      </c>
      <c r="AD453" s="248"/>
      <c r="AE453" s="257" t="str">
        <f>+IF(AJ453="","",MAX(AE$1:AE452)+1)</f>
        <v/>
      </c>
      <c r="AF453" s="257" t="str">
        <f>IF(CMS_Inoperative_OoC!B475="","",CMS_Inoperative_OoC!B475)</f>
        <v/>
      </c>
      <c r="AG453" s="257" t="str">
        <f>IF(CMS_Inoperative_OoC!C475="","",CMS_Inoperative_OoC!C475)</f>
        <v/>
      </c>
      <c r="AH453" s="257" t="str">
        <f>IF(CMS_Inoperative_OoC!D475="","",CMS_Inoperative_OoC!D475)</f>
        <v/>
      </c>
      <c r="AI453" s="257" t="str">
        <f t="shared" si="162"/>
        <v/>
      </c>
      <c r="AJ453" s="258" t="str">
        <f>IF(COUNTIF(AI$2:AI453,AI453)=1,AI453,"")</f>
        <v/>
      </c>
      <c r="AK453" s="257" t="str">
        <f t="shared" si="154"/>
        <v/>
      </c>
      <c r="AL453" s="257" t="str">
        <f t="shared" si="155"/>
        <v/>
      </c>
      <c r="AM453" s="257" t="str">
        <f t="shared" si="156"/>
        <v/>
      </c>
      <c r="AN453" s="251" t="str">
        <f t="shared" si="163"/>
        <v/>
      </c>
      <c r="AO453" s="162"/>
      <c r="AP453" s="162"/>
      <c r="AQ453" s="162"/>
      <c r="AR453" s="257" t="str">
        <f>+IF(AW453="","",MAX(AR$1:AR452)+1)</f>
        <v/>
      </c>
      <c r="AS453" s="257" t="str">
        <f>IF(Limit_Deviation_Detail!B475="","",Limit_Deviation_Detail!B475)</f>
        <v/>
      </c>
      <c r="AT453" s="257" t="str">
        <f>IF(Limit_Deviation_Detail!C475="","",Limit_Deviation_Detail!C475)</f>
        <v/>
      </c>
      <c r="AU453" s="252" t="str">
        <f>IF(Limit_Deviation_Detail!F475="","",Limit_Deviation_Detail!F475)</f>
        <v/>
      </c>
      <c r="AV453" s="257" t="str">
        <f t="shared" si="164"/>
        <v/>
      </c>
      <c r="AW453" s="258" t="str">
        <f>IF(COUNTIF(AV$2:AV453,AV453)=1,AV453,"")</f>
        <v/>
      </c>
      <c r="AX453" s="257" t="str">
        <f t="shared" si="157"/>
        <v/>
      </c>
      <c r="AY453" s="257" t="str">
        <f t="shared" si="158"/>
        <v/>
      </c>
      <c r="AZ453" s="257" t="str">
        <f t="shared" si="159"/>
        <v/>
      </c>
      <c r="BA453" s="254" t="str">
        <f t="shared" si="165"/>
        <v/>
      </c>
      <c r="BB453" s="162"/>
      <c r="BC453" s="255" t="str">
        <f>+IF(BI453="","",MAX(BC$1:BC452)+1)</f>
        <v/>
      </c>
      <c r="BD453" s="241" t="str">
        <f>IF(CMS_Identification!B475="","",CMS_Identification!B475)</f>
        <v/>
      </c>
      <c r="BE453" s="241" t="str">
        <f>IF(CMS_Identification!C475="","",CMS_Identification!C475)</f>
        <v/>
      </c>
      <c r="BF453" s="241" t="str">
        <f>IF(CMS_Identification!E475="","",CMS_Identification!E475)</f>
        <v/>
      </c>
      <c r="BG453" s="241" t="str">
        <f>IF(Affected_Source!AL475="","",Affected_Source!AL475)</f>
        <v/>
      </c>
      <c r="BH453" s="241" t="str">
        <f t="shared" si="166"/>
        <v/>
      </c>
      <c r="BI453" s="244" t="str">
        <f>IF(COUNTIF(BH$2:BH453,BH453)=1,BH453,"")</f>
        <v/>
      </c>
      <c r="BJ453" s="241" t="str">
        <f t="shared" si="167"/>
        <v xml:space="preserve">  </v>
      </c>
      <c r="BK453" s="241" t="str">
        <f t="shared" si="168"/>
        <v/>
      </c>
      <c r="BL453" s="241" t="str">
        <f t="shared" si="169"/>
        <v/>
      </c>
      <c r="BM453" s="241" t="str">
        <f t="shared" si="170"/>
        <v/>
      </c>
    </row>
    <row r="454" spans="1:65" ht="16.5" x14ac:dyDescent="0.45">
      <c r="A454" s="259" t="str">
        <f>+IF(D454="","",MAX(A$1:A453)+1)</f>
        <v/>
      </c>
      <c r="B454" s="260" t="str">
        <f>IF(CMS_Identification!C476="","",CMS_Identification!C476)</f>
        <v/>
      </c>
      <c r="C454" s="260" t="str">
        <f t="shared" si="150"/>
        <v/>
      </c>
      <c r="D454" s="260" t="str">
        <f>IF(COUNTIF(B$2:B454,B454)=1,B454,"")</f>
        <v/>
      </c>
      <c r="E454" s="162" t="str">
        <f>IF(Affected_Source!D476="","",Affected_Source!D476)</f>
        <v/>
      </c>
      <c r="F454" s="162"/>
      <c r="G454" s="162"/>
      <c r="H454" s="162"/>
      <c r="I454" s="162"/>
      <c r="J454" s="162"/>
      <c r="K454" s="162"/>
      <c r="L454" s="162"/>
      <c r="M454" s="162"/>
      <c r="N454" s="162"/>
      <c r="O454" s="162"/>
      <c r="P454" s="162"/>
      <c r="Q454" s="162"/>
      <c r="R454" s="269"/>
      <c r="S454" s="162"/>
      <c r="T454" s="259" t="str">
        <f>+IF(Y454="","",MAX(T$1:T453)+1)</f>
        <v/>
      </c>
      <c r="U454" s="241" t="str">
        <f>IF(Affected_Source!B476="","",Affected_Source!B476)</f>
        <v/>
      </c>
      <c r="V454" s="241" t="str">
        <f>IF(Affected_Source!D476="","",Affected_Source!D476)</f>
        <v/>
      </c>
      <c r="W454" s="241" t="str">
        <f>IF(Affected_Source!E476="","",Affected_Source!E476)</f>
        <v/>
      </c>
      <c r="X454" s="241" t="str">
        <f t="shared" si="151"/>
        <v/>
      </c>
      <c r="Y454" s="244" t="str">
        <f>IF(COUNTIF(X$2:X454,X454)=1,X454,"")</f>
        <v/>
      </c>
      <c r="Z454" s="241" t="str">
        <f t="shared" si="160"/>
        <v xml:space="preserve"> </v>
      </c>
      <c r="AA454" s="259" t="str">
        <f t="shared" si="152"/>
        <v/>
      </c>
      <c r="AB454" s="259" t="str">
        <f t="shared" si="153"/>
        <v/>
      </c>
      <c r="AC454" s="241" t="str">
        <f t="shared" si="161"/>
        <v/>
      </c>
      <c r="AD454" s="248"/>
      <c r="AE454" s="261" t="str">
        <f>+IF(AJ454="","",MAX(AE$1:AE453)+1)</f>
        <v/>
      </c>
      <c r="AF454" s="261" t="str">
        <f>IF(CMS_Inoperative_OoC!B476="","",CMS_Inoperative_OoC!B476)</f>
        <v/>
      </c>
      <c r="AG454" s="261" t="str">
        <f>IF(CMS_Inoperative_OoC!C476="","",CMS_Inoperative_OoC!C476)</f>
        <v/>
      </c>
      <c r="AH454" s="261" t="str">
        <f>IF(CMS_Inoperative_OoC!D476="","",CMS_Inoperative_OoC!D476)</f>
        <v/>
      </c>
      <c r="AI454" s="261" t="str">
        <f t="shared" si="162"/>
        <v/>
      </c>
      <c r="AJ454" s="262" t="str">
        <f>IF(COUNTIF(AI$2:AI454,AI454)=1,AI454,"")</f>
        <v/>
      </c>
      <c r="AK454" s="261" t="str">
        <f t="shared" si="154"/>
        <v/>
      </c>
      <c r="AL454" s="261" t="str">
        <f t="shared" si="155"/>
        <v/>
      </c>
      <c r="AM454" s="261" t="str">
        <f t="shared" si="156"/>
        <v/>
      </c>
      <c r="AN454" s="251" t="str">
        <f t="shared" si="163"/>
        <v/>
      </c>
      <c r="AO454" s="162"/>
      <c r="AP454" s="162"/>
      <c r="AQ454" s="162"/>
      <c r="AR454" s="263" t="str">
        <f>+IF(AW454="","",MAX(AR$1:AR453)+1)</f>
        <v/>
      </c>
      <c r="AS454" s="263" t="str">
        <f>IF(Limit_Deviation_Detail!B476="","",Limit_Deviation_Detail!B476)</f>
        <v/>
      </c>
      <c r="AT454" s="263" t="str">
        <f>IF(Limit_Deviation_Detail!C476="","",Limit_Deviation_Detail!C476)</f>
        <v/>
      </c>
      <c r="AU454" s="252" t="str">
        <f>IF(Limit_Deviation_Detail!F476="","",Limit_Deviation_Detail!F476)</f>
        <v/>
      </c>
      <c r="AV454" s="263" t="str">
        <f t="shared" si="164"/>
        <v/>
      </c>
      <c r="AW454" s="264" t="str">
        <f>IF(COUNTIF(AV$2:AV454,AV454)=1,AV454,"")</f>
        <v/>
      </c>
      <c r="AX454" s="263" t="str">
        <f t="shared" si="157"/>
        <v/>
      </c>
      <c r="AY454" s="263" t="str">
        <f t="shared" si="158"/>
        <v/>
      </c>
      <c r="AZ454" s="263" t="str">
        <f t="shared" si="159"/>
        <v/>
      </c>
      <c r="BA454" s="254" t="str">
        <f t="shared" si="165"/>
        <v/>
      </c>
      <c r="BB454" s="162"/>
      <c r="BC454" s="259" t="str">
        <f>+IF(BI454="","",MAX(BC$1:BC453)+1)</f>
        <v/>
      </c>
      <c r="BD454" s="241" t="str">
        <f>IF(CMS_Identification!B476="","",CMS_Identification!B476)</f>
        <v/>
      </c>
      <c r="BE454" s="241" t="str">
        <f>IF(CMS_Identification!C476="","",CMS_Identification!C476)</f>
        <v/>
      </c>
      <c r="BF454" s="241" t="str">
        <f>IF(CMS_Identification!E476="","",CMS_Identification!E476)</f>
        <v/>
      </c>
      <c r="BG454" s="241" t="str">
        <f>IF(Affected_Source!AL476="","",Affected_Source!AL476)</f>
        <v/>
      </c>
      <c r="BH454" s="241" t="str">
        <f t="shared" si="166"/>
        <v/>
      </c>
      <c r="BI454" s="244" t="str">
        <f>IF(COUNTIF(BH$2:BH454,BH454)=1,BH454,"")</f>
        <v/>
      </c>
      <c r="BJ454" s="241" t="str">
        <f t="shared" si="167"/>
        <v xml:space="preserve">  </v>
      </c>
      <c r="BK454" s="241" t="str">
        <f t="shared" si="168"/>
        <v/>
      </c>
      <c r="BL454" s="241" t="str">
        <f t="shared" si="169"/>
        <v/>
      </c>
      <c r="BM454" s="241" t="str">
        <f t="shared" si="170"/>
        <v/>
      </c>
    </row>
    <row r="455" spans="1:65" ht="16.5" x14ac:dyDescent="0.45">
      <c r="A455" s="255" t="str">
        <f>+IF(D455="","",MAX(A$1:A454)+1)</f>
        <v/>
      </c>
      <c r="B455" s="245" t="str">
        <f>IF(CMS_Identification!C477="","",CMS_Identification!C477)</f>
        <v/>
      </c>
      <c r="C455" s="245" t="str">
        <f t="shared" si="150"/>
        <v/>
      </c>
      <c r="D455" s="245" t="str">
        <f>IF(COUNTIF(B$2:B455,B455)=1,B455,"")</f>
        <v/>
      </c>
      <c r="E455" s="162" t="str">
        <f>IF(Affected_Source!D477="","",Affected_Source!D477)</f>
        <v/>
      </c>
      <c r="F455" s="162"/>
      <c r="G455" s="162"/>
      <c r="H455" s="162"/>
      <c r="I455" s="162"/>
      <c r="J455" s="162"/>
      <c r="K455" s="162"/>
      <c r="L455" s="162"/>
      <c r="M455" s="162"/>
      <c r="N455" s="162"/>
      <c r="O455" s="162"/>
      <c r="P455" s="162"/>
      <c r="Q455" s="162"/>
      <c r="R455" s="269"/>
      <c r="S455" s="162"/>
      <c r="T455" s="255" t="str">
        <f>+IF(Y455="","",MAX(T$1:T454)+1)</f>
        <v/>
      </c>
      <c r="U455" s="241" t="str">
        <f>IF(Affected_Source!B477="","",Affected_Source!B477)</f>
        <v/>
      </c>
      <c r="V455" s="241" t="str">
        <f>IF(Affected_Source!D477="","",Affected_Source!D477)</f>
        <v/>
      </c>
      <c r="W455" s="241" t="str">
        <f>IF(Affected_Source!E477="","",Affected_Source!E477)</f>
        <v/>
      </c>
      <c r="X455" s="241" t="str">
        <f t="shared" si="151"/>
        <v/>
      </c>
      <c r="Y455" s="244" t="str">
        <f>IF(COUNTIF(X$2:X455,X455)=1,X455,"")</f>
        <v/>
      </c>
      <c r="Z455" s="241" t="str">
        <f t="shared" si="160"/>
        <v xml:space="preserve"> </v>
      </c>
      <c r="AA455" s="255" t="str">
        <f t="shared" si="152"/>
        <v/>
      </c>
      <c r="AB455" s="255" t="str">
        <f t="shared" si="153"/>
        <v/>
      </c>
      <c r="AC455" s="241" t="str">
        <f t="shared" si="161"/>
        <v/>
      </c>
      <c r="AD455" s="248"/>
      <c r="AE455" s="257" t="str">
        <f>+IF(AJ455="","",MAX(AE$1:AE454)+1)</f>
        <v/>
      </c>
      <c r="AF455" s="257" t="str">
        <f>IF(CMS_Inoperative_OoC!B477="","",CMS_Inoperative_OoC!B477)</f>
        <v/>
      </c>
      <c r="AG455" s="257" t="str">
        <f>IF(CMS_Inoperative_OoC!C477="","",CMS_Inoperative_OoC!C477)</f>
        <v/>
      </c>
      <c r="AH455" s="257" t="str">
        <f>IF(CMS_Inoperative_OoC!D477="","",CMS_Inoperative_OoC!D477)</f>
        <v/>
      </c>
      <c r="AI455" s="257" t="str">
        <f t="shared" si="162"/>
        <v/>
      </c>
      <c r="AJ455" s="258" t="str">
        <f>IF(COUNTIF(AI$2:AI455,AI455)=1,AI455,"")</f>
        <v/>
      </c>
      <c r="AK455" s="257" t="str">
        <f t="shared" si="154"/>
        <v/>
      </c>
      <c r="AL455" s="257" t="str">
        <f t="shared" si="155"/>
        <v/>
      </c>
      <c r="AM455" s="257" t="str">
        <f t="shared" si="156"/>
        <v/>
      </c>
      <c r="AN455" s="251" t="str">
        <f t="shared" si="163"/>
        <v/>
      </c>
      <c r="AO455" s="162"/>
      <c r="AP455" s="162"/>
      <c r="AQ455" s="162"/>
      <c r="AR455" s="257" t="str">
        <f>+IF(AW455="","",MAX(AR$1:AR454)+1)</f>
        <v/>
      </c>
      <c r="AS455" s="257" t="str">
        <f>IF(Limit_Deviation_Detail!B477="","",Limit_Deviation_Detail!B477)</f>
        <v/>
      </c>
      <c r="AT455" s="257" t="str">
        <f>IF(Limit_Deviation_Detail!C477="","",Limit_Deviation_Detail!C477)</f>
        <v/>
      </c>
      <c r="AU455" s="252" t="str">
        <f>IF(Limit_Deviation_Detail!F477="","",Limit_Deviation_Detail!F477)</f>
        <v/>
      </c>
      <c r="AV455" s="257" t="str">
        <f t="shared" si="164"/>
        <v/>
      </c>
      <c r="AW455" s="258" t="str">
        <f>IF(COUNTIF(AV$2:AV455,AV455)=1,AV455,"")</f>
        <v/>
      </c>
      <c r="AX455" s="257" t="str">
        <f t="shared" si="157"/>
        <v/>
      </c>
      <c r="AY455" s="257" t="str">
        <f t="shared" si="158"/>
        <v/>
      </c>
      <c r="AZ455" s="257" t="str">
        <f t="shared" si="159"/>
        <v/>
      </c>
      <c r="BA455" s="254" t="str">
        <f t="shared" si="165"/>
        <v/>
      </c>
      <c r="BB455" s="162"/>
      <c r="BC455" s="255" t="str">
        <f>+IF(BI455="","",MAX(BC$1:BC454)+1)</f>
        <v/>
      </c>
      <c r="BD455" s="241" t="str">
        <f>IF(CMS_Identification!B477="","",CMS_Identification!B477)</f>
        <v/>
      </c>
      <c r="BE455" s="241" t="str">
        <f>IF(CMS_Identification!C477="","",CMS_Identification!C477)</f>
        <v/>
      </c>
      <c r="BF455" s="241" t="str">
        <f>IF(CMS_Identification!E477="","",CMS_Identification!E477)</f>
        <v/>
      </c>
      <c r="BG455" s="241" t="str">
        <f>IF(Affected_Source!AL477="","",Affected_Source!AL477)</f>
        <v/>
      </c>
      <c r="BH455" s="241" t="str">
        <f t="shared" si="166"/>
        <v/>
      </c>
      <c r="BI455" s="244" t="str">
        <f>IF(COUNTIF(BH$2:BH455,BH455)=1,BH455,"")</f>
        <v/>
      </c>
      <c r="BJ455" s="241" t="str">
        <f t="shared" si="167"/>
        <v xml:space="preserve">  </v>
      </c>
      <c r="BK455" s="241" t="str">
        <f t="shared" si="168"/>
        <v/>
      </c>
      <c r="BL455" s="241" t="str">
        <f t="shared" si="169"/>
        <v/>
      </c>
      <c r="BM455" s="241" t="str">
        <f t="shared" si="170"/>
        <v/>
      </c>
    </row>
    <row r="456" spans="1:65" ht="16.5" x14ac:dyDescent="0.45">
      <c r="A456" s="259" t="str">
        <f>+IF(D456="","",MAX(A$1:A455)+1)</f>
        <v/>
      </c>
      <c r="B456" s="260" t="str">
        <f>IF(CMS_Identification!C478="","",CMS_Identification!C478)</f>
        <v/>
      </c>
      <c r="C456" s="260" t="str">
        <f t="shared" si="150"/>
        <v/>
      </c>
      <c r="D456" s="260" t="str">
        <f>IF(COUNTIF(B$2:B456,B456)=1,B456,"")</f>
        <v/>
      </c>
      <c r="E456" s="162" t="str">
        <f>IF(Affected_Source!D478="","",Affected_Source!D478)</f>
        <v/>
      </c>
      <c r="F456" s="162"/>
      <c r="G456" s="162"/>
      <c r="H456" s="162"/>
      <c r="I456" s="162"/>
      <c r="J456" s="162"/>
      <c r="K456" s="162"/>
      <c r="L456" s="162"/>
      <c r="M456" s="162"/>
      <c r="N456" s="162"/>
      <c r="O456" s="162"/>
      <c r="P456" s="162"/>
      <c r="Q456" s="162"/>
      <c r="R456" s="269"/>
      <c r="S456" s="162"/>
      <c r="T456" s="259" t="str">
        <f>+IF(Y456="","",MAX(T$1:T455)+1)</f>
        <v/>
      </c>
      <c r="U456" s="241" t="str">
        <f>IF(Affected_Source!B478="","",Affected_Source!B478)</f>
        <v/>
      </c>
      <c r="V456" s="241" t="str">
        <f>IF(Affected_Source!D478="","",Affected_Source!D478)</f>
        <v/>
      </c>
      <c r="W456" s="241" t="str">
        <f>IF(Affected_Source!E478="","",Affected_Source!E478)</f>
        <v/>
      </c>
      <c r="X456" s="241" t="str">
        <f t="shared" si="151"/>
        <v/>
      </c>
      <c r="Y456" s="244" t="str">
        <f>IF(COUNTIF(X$2:X456,X456)=1,X456,"")</f>
        <v/>
      </c>
      <c r="Z456" s="241" t="str">
        <f t="shared" si="160"/>
        <v xml:space="preserve"> </v>
      </c>
      <c r="AA456" s="259" t="str">
        <f t="shared" si="152"/>
        <v/>
      </c>
      <c r="AB456" s="259" t="str">
        <f t="shared" si="153"/>
        <v/>
      </c>
      <c r="AC456" s="241" t="str">
        <f t="shared" si="161"/>
        <v/>
      </c>
      <c r="AD456" s="248"/>
      <c r="AE456" s="261" t="str">
        <f>+IF(AJ456="","",MAX(AE$1:AE455)+1)</f>
        <v/>
      </c>
      <c r="AF456" s="261" t="str">
        <f>IF(CMS_Inoperative_OoC!B478="","",CMS_Inoperative_OoC!B478)</f>
        <v/>
      </c>
      <c r="AG456" s="261" t="str">
        <f>IF(CMS_Inoperative_OoC!C478="","",CMS_Inoperative_OoC!C478)</f>
        <v/>
      </c>
      <c r="AH456" s="261" t="str">
        <f>IF(CMS_Inoperative_OoC!D478="","",CMS_Inoperative_OoC!D478)</f>
        <v/>
      </c>
      <c r="AI456" s="261" t="str">
        <f t="shared" si="162"/>
        <v/>
      </c>
      <c r="AJ456" s="262" t="str">
        <f>IF(COUNTIF(AI$2:AI456,AI456)=1,AI456,"")</f>
        <v/>
      </c>
      <c r="AK456" s="261" t="str">
        <f t="shared" si="154"/>
        <v/>
      </c>
      <c r="AL456" s="261" t="str">
        <f t="shared" si="155"/>
        <v/>
      </c>
      <c r="AM456" s="261" t="str">
        <f t="shared" si="156"/>
        <v/>
      </c>
      <c r="AN456" s="251" t="str">
        <f t="shared" si="163"/>
        <v/>
      </c>
      <c r="AO456" s="162"/>
      <c r="AP456" s="162"/>
      <c r="AQ456" s="162"/>
      <c r="AR456" s="263" t="str">
        <f>+IF(AW456="","",MAX(AR$1:AR455)+1)</f>
        <v/>
      </c>
      <c r="AS456" s="263" t="str">
        <f>IF(Limit_Deviation_Detail!B478="","",Limit_Deviation_Detail!B478)</f>
        <v/>
      </c>
      <c r="AT456" s="263" t="str">
        <f>IF(Limit_Deviation_Detail!C478="","",Limit_Deviation_Detail!C478)</f>
        <v/>
      </c>
      <c r="AU456" s="252" t="str">
        <f>IF(Limit_Deviation_Detail!F478="","",Limit_Deviation_Detail!F478)</f>
        <v/>
      </c>
      <c r="AV456" s="263" t="str">
        <f t="shared" si="164"/>
        <v/>
      </c>
      <c r="AW456" s="264" t="str">
        <f>IF(COUNTIF(AV$2:AV456,AV456)=1,AV456,"")</f>
        <v/>
      </c>
      <c r="AX456" s="263" t="str">
        <f t="shared" si="157"/>
        <v/>
      </c>
      <c r="AY456" s="263" t="str">
        <f t="shared" si="158"/>
        <v/>
      </c>
      <c r="AZ456" s="263" t="str">
        <f t="shared" si="159"/>
        <v/>
      </c>
      <c r="BA456" s="254" t="str">
        <f t="shared" si="165"/>
        <v/>
      </c>
      <c r="BB456" s="162"/>
      <c r="BC456" s="259" t="str">
        <f>+IF(BI456="","",MAX(BC$1:BC455)+1)</f>
        <v/>
      </c>
      <c r="BD456" s="241" t="str">
        <f>IF(CMS_Identification!B478="","",CMS_Identification!B478)</f>
        <v/>
      </c>
      <c r="BE456" s="241" t="str">
        <f>IF(CMS_Identification!C478="","",CMS_Identification!C478)</f>
        <v/>
      </c>
      <c r="BF456" s="241" t="str">
        <f>IF(CMS_Identification!E478="","",CMS_Identification!E478)</f>
        <v/>
      </c>
      <c r="BG456" s="241" t="str">
        <f>IF(Affected_Source!AL478="","",Affected_Source!AL478)</f>
        <v/>
      </c>
      <c r="BH456" s="241" t="str">
        <f t="shared" si="166"/>
        <v/>
      </c>
      <c r="BI456" s="244" t="str">
        <f>IF(COUNTIF(BH$2:BH456,BH456)=1,BH456,"")</f>
        <v/>
      </c>
      <c r="BJ456" s="241" t="str">
        <f t="shared" si="167"/>
        <v xml:space="preserve">  </v>
      </c>
      <c r="BK456" s="241" t="str">
        <f t="shared" si="168"/>
        <v/>
      </c>
      <c r="BL456" s="241" t="str">
        <f t="shared" si="169"/>
        <v/>
      </c>
      <c r="BM456" s="241" t="str">
        <f t="shared" si="170"/>
        <v/>
      </c>
    </row>
    <row r="457" spans="1:65" ht="16.5" x14ac:dyDescent="0.45">
      <c r="A457" s="255" t="str">
        <f>+IF(D457="","",MAX(A$1:A456)+1)</f>
        <v/>
      </c>
      <c r="B457" s="245" t="str">
        <f>IF(CMS_Identification!C479="","",CMS_Identification!C479)</f>
        <v/>
      </c>
      <c r="C457" s="245" t="str">
        <f t="shared" si="150"/>
        <v/>
      </c>
      <c r="D457" s="245" t="str">
        <f>IF(COUNTIF(B$2:B457,B457)=1,B457,"")</f>
        <v/>
      </c>
      <c r="E457" s="162" t="str">
        <f>IF(Affected_Source!D479="","",Affected_Source!D479)</f>
        <v/>
      </c>
      <c r="F457" s="162"/>
      <c r="G457" s="162"/>
      <c r="H457" s="162"/>
      <c r="I457" s="162"/>
      <c r="J457" s="162"/>
      <c r="K457" s="162"/>
      <c r="L457" s="162"/>
      <c r="M457" s="162"/>
      <c r="N457" s="162"/>
      <c r="O457" s="162"/>
      <c r="P457" s="162"/>
      <c r="Q457" s="162"/>
      <c r="R457" s="269"/>
      <c r="S457" s="162"/>
      <c r="T457" s="255" t="str">
        <f>+IF(Y457="","",MAX(T$1:T456)+1)</f>
        <v/>
      </c>
      <c r="U457" s="241" t="str">
        <f>IF(Affected_Source!B479="","",Affected_Source!B479)</f>
        <v/>
      </c>
      <c r="V457" s="241" t="str">
        <f>IF(Affected_Source!D479="","",Affected_Source!D479)</f>
        <v/>
      </c>
      <c r="W457" s="241" t="str">
        <f>IF(Affected_Source!E479="","",Affected_Source!E479)</f>
        <v/>
      </c>
      <c r="X457" s="241" t="str">
        <f t="shared" si="151"/>
        <v/>
      </c>
      <c r="Y457" s="244" t="str">
        <f>IF(COUNTIF(X$2:X457,X457)=1,X457,"")</f>
        <v/>
      </c>
      <c r="Z457" s="241" t="str">
        <f t="shared" si="160"/>
        <v xml:space="preserve"> </v>
      </c>
      <c r="AA457" s="255" t="str">
        <f t="shared" si="152"/>
        <v/>
      </c>
      <c r="AB457" s="255" t="str">
        <f t="shared" si="153"/>
        <v/>
      </c>
      <c r="AC457" s="241" t="str">
        <f t="shared" si="161"/>
        <v/>
      </c>
      <c r="AD457" s="248"/>
      <c r="AE457" s="257" t="str">
        <f>+IF(AJ457="","",MAX(AE$1:AE456)+1)</f>
        <v/>
      </c>
      <c r="AF457" s="257" t="str">
        <f>IF(CMS_Inoperative_OoC!B479="","",CMS_Inoperative_OoC!B479)</f>
        <v/>
      </c>
      <c r="AG457" s="257" t="str">
        <f>IF(CMS_Inoperative_OoC!C479="","",CMS_Inoperative_OoC!C479)</f>
        <v/>
      </c>
      <c r="AH457" s="257" t="str">
        <f>IF(CMS_Inoperative_OoC!D479="","",CMS_Inoperative_OoC!D479)</f>
        <v/>
      </c>
      <c r="AI457" s="257" t="str">
        <f t="shared" si="162"/>
        <v/>
      </c>
      <c r="AJ457" s="258" t="str">
        <f>IF(COUNTIF(AI$2:AI457,AI457)=1,AI457,"")</f>
        <v/>
      </c>
      <c r="AK457" s="257" t="str">
        <f t="shared" si="154"/>
        <v/>
      </c>
      <c r="AL457" s="257" t="str">
        <f t="shared" si="155"/>
        <v/>
      </c>
      <c r="AM457" s="257" t="str">
        <f t="shared" si="156"/>
        <v/>
      </c>
      <c r="AN457" s="251" t="str">
        <f t="shared" si="163"/>
        <v/>
      </c>
      <c r="AO457" s="162"/>
      <c r="AP457" s="162"/>
      <c r="AQ457" s="162"/>
      <c r="AR457" s="257" t="str">
        <f>+IF(AW457="","",MAX(AR$1:AR456)+1)</f>
        <v/>
      </c>
      <c r="AS457" s="257" t="str">
        <f>IF(Limit_Deviation_Detail!B479="","",Limit_Deviation_Detail!B479)</f>
        <v/>
      </c>
      <c r="AT457" s="257" t="str">
        <f>IF(Limit_Deviation_Detail!C479="","",Limit_Deviation_Detail!C479)</f>
        <v/>
      </c>
      <c r="AU457" s="252" t="str">
        <f>IF(Limit_Deviation_Detail!F479="","",Limit_Deviation_Detail!F479)</f>
        <v/>
      </c>
      <c r="AV457" s="257" t="str">
        <f t="shared" si="164"/>
        <v/>
      </c>
      <c r="AW457" s="258" t="str">
        <f>IF(COUNTIF(AV$2:AV457,AV457)=1,AV457,"")</f>
        <v/>
      </c>
      <c r="AX457" s="257" t="str">
        <f t="shared" si="157"/>
        <v/>
      </c>
      <c r="AY457" s="257" t="str">
        <f t="shared" si="158"/>
        <v/>
      </c>
      <c r="AZ457" s="257" t="str">
        <f t="shared" si="159"/>
        <v/>
      </c>
      <c r="BA457" s="254" t="str">
        <f t="shared" si="165"/>
        <v/>
      </c>
      <c r="BB457" s="162"/>
      <c r="BC457" s="255" t="str">
        <f>+IF(BI457="","",MAX(BC$1:BC456)+1)</f>
        <v/>
      </c>
      <c r="BD457" s="241" t="str">
        <f>IF(CMS_Identification!B479="","",CMS_Identification!B479)</f>
        <v/>
      </c>
      <c r="BE457" s="241" t="str">
        <f>IF(CMS_Identification!C479="","",CMS_Identification!C479)</f>
        <v/>
      </c>
      <c r="BF457" s="241" t="str">
        <f>IF(CMS_Identification!E479="","",CMS_Identification!E479)</f>
        <v/>
      </c>
      <c r="BG457" s="241" t="str">
        <f>IF(Affected_Source!AL479="","",Affected_Source!AL479)</f>
        <v/>
      </c>
      <c r="BH457" s="241" t="str">
        <f t="shared" si="166"/>
        <v/>
      </c>
      <c r="BI457" s="244" t="str">
        <f>IF(COUNTIF(BH$2:BH457,BH457)=1,BH457,"")</f>
        <v/>
      </c>
      <c r="BJ457" s="241" t="str">
        <f t="shared" si="167"/>
        <v xml:space="preserve">  </v>
      </c>
      <c r="BK457" s="241" t="str">
        <f t="shared" si="168"/>
        <v/>
      </c>
      <c r="BL457" s="241" t="str">
        <f t="shared" si="169"/>
        <v/>
      </c>
      <c r="BM457" s="241" t="str">
        <f t="shared" si="170"/>
        <v/>
      </c>
    </row>
    <row r="458" spans="1:65" ht="16.5" x14ac:dyDescent="0.45">
      <c r="A458" s="259" t="str">
        <f>+IF(D458="","",MAX(A$1:A457)+1)</f>
        <v/>
      </c>
      <c r="B458" s="260" t="str">
        <f>IF(CMS_Identification!C480="","",CMS_Identification!C480)</f>
        <v/>
      </c>
      <c r="C458" s="260" t="str">
        <f t="shared" si="150"/>
        <v/>
      </c>
      <c r="D458" s="260" t="str">
        <f>IF(COUNTIF(B$2:B458,B458)=1,B458,"")</f>
        <v/>
      </c>
      <c r="E458" s="162" t="str">
        <f>IF(Affected_Source!D480="","",Affected_Source!D480)</f>
        <v/>
      </c>
      <c r="F458" s="162"/>
      <c r="G458" s="162"/>
      <c r="H458" s="162"/>
      <c r="I458" s="162"/>
      <c r="J458" s="162"/>
      <c r="K458" s="162"/>
      <c r="L458" s="162"/>
      <c r="M458" s="162"/>
      <c r="N458" s="162"/>
      <c r="O458" s="162"/>
      <c r="P458" s="162"/>
      <c r="Q458" s="162"/>
      <c r="R458" s="269"/>
      <c r="S458" s="162"/>
      <c r="T458" s="259" t="str">
        <f>+IF(Y458="","",MAX(T$1:T457)+1)</f>
        <v/>
      </c>
      <c r="U458" s="241" t="str">
        <f>IF(Affected_Source!B480="","",Affected_Source!B480)</f>
        <v/>
      </c>
      <c r="V458" s="241" t="str">
        <f>IF(Affected_Source!D480="","",Affected_Source!D480)</f>
        <v/>
      </c>
      <c r="W458" s="241" t="str">
        <f>IF(Affected_Source!E480="","",Affected_Source!E480)</f>
        <v/>
      </c>
      <c r="X458" s="241" t="str">
        <f t="shared" si="151"/>
        <v/>
      </c>
      <c r="Y458" s="244" t="str">
        <f>IF(COUNTIF(X$2:X458,X458)=1,X458,"")</f>
        <v/>
      </c>
      <c r="Z458" s="241" t="str">
        <f t="shared" si="160"/>
        <v xml:space="preserve"> </v>
      </c>
      <c r="AA458" s="259" t="str">
        <f t="shared" si="152"/>
        <v/>
      </c>
      <c r="AB458" s="259" t="str">
        <f t="shared" si="153"/>
        <v/>
      </c>
      <c r="AC458" s="241" t="str">
        <f t="shared" si="161"/>
        <v/>
      </c>
      <c r="AD458" s="248"/>
      <c r="AE458" s="261" t="str">
        <f>+IF(AJ458="","",MAX(AE$1:AE457)+1)</f>
        <v/>
      </c>
      <c r="AF458" s="261" t="str">
        <f>IF(CMS_Inoperative_OoC!B480="","",CMS_Inoperative_OoC!B480)</f>
        <v/>
      </c>
      <c r="AG458" s="261" t="str">
        <f>IF(CMS_Inoperative_OoC!C480="","",CMS_Inoperative_OoC!C480)</f>
        <v/>
      </c>
      <c r="AH458" s="261" t="str">
        <f>IF(CMS_Inoperative_OoC!D480="","",CMS_Inoperative_OoC!D480)</f>
        <v/>
      </c>
      <c r="AI458" s="261" t="str">
        <f t="shared" si="162"/>
        <v/>
      </c>
      <c r="AJ458" s="262" t="str">
        <f>IF(COUNTIF(AI$2:AI458,AI458)=1,AI458,"")</f>
        <v/>
      </c>
      <c r="AK458" s="261" t="str">
        <f t="shared" si="154"/>
        <v/>
      </c>
      <c r="AL458" s="261" t="str">
        <f t="shared" si="155"/>
        <v/>
      </c>
      <c r="AM458" s="261" t="str">
        <f t="shared" si="156"/>
        <v/>
      </c>
      <c r="AN458" s="251" t="str">
        <f t="shared" si="163"/>
        <v/>
      </c>
      <c r="AO458" s="162"/>
      <c r="AP458" s="162"/>
      <c r="AQ458" s="162"/>
      <c r="AR458" s="263" t="str">
        <f>+IF(AW458="","",MAX(AR$1:AR457)+1)</f>
        <v/>
      </c>
      <c r="AS458" s="263" t="str">
        <f>IF(Limit_Deviation_Detail!B480="","",Limit_Deviation_Detail!B480)</f>
        <v/>
      </c>
      <c r="AT458" s="263" t="str">
        <f>IF(Limit_Deviation_Detail!C480="","",Limit_Deviation_Detail!C480)</f>
        <v/>
      </c>
      <c r="AU458" s="252" t="str">
        <f>IF(Limit_Deviation_Detail!F480="","",Limit_Deviation_Detail!F480)</f>
        <v/>
      </c>
      <c r="AV458" s="263" t="str">
        <f t="shared" si="164"/>
        <v/>
      </c>
      <c r="AW458" s="264" t="str">
        <f>IF(COUNTIF(AV$2:AV458,AV458)=1,AV458,"")</f>
        <v/>
      </c>
      <c r="AX458" s="263" t="str">
        <f t="shared" si="157"/>
        <v/>
      </c>
      <c r="AY458" s="263" t="str">
        <f t="shared" si="158"/>
        <v/>
      </c>
      <c r="AZ458" s="263" t="str">
        <f t="shared" si="159"/>
        <v/>
      </c>
      <c r="BA458" s="254" t="str">
        <f t="shared" si="165"/>
        <v/>
      </c>
      <c r="BB458" s="162"/>
      <c r="BC458" s="259" t="str">
        <f>+IF(BI458="","",MAX(BC$1:BC457)+1)</f>
        <v/>
      </c>
      <c r="BD458" s="241" t="str">
        <f>IF(CMS_Identification!B480="","",CMS_Identification!B480)</f>
        <v/>
      </c>
      <c r="BE458" s="241" t="str">
        <f>IF(CMS_Identification!C480="","",CMS_Identification!C480)</f>
        <v/>
      </c>
      <c r="BF458" s="241" t="str">
        <f>IF(CMS_Identification!E480="","",CMS_Identification!E480)</f>
        <v/>
      </c>
      <c r="BG458" s="241" t="str">
        <f>IF(Affected_Source!AL480="","",Affected_Source!AL480)</f>
        <v/>
      </c>
      <c r="BH458" s="241" t="str">
        <f t="shared" si="166"/>
        <v/>
      </c>
      <c r="BI458" s="244" t="str">
        <f>IF(COUNTIF(BH$2:BH458,BH458)=1,BH458,"")</f>
        <v/>
      </c>
      <c r="BJ458" s="241" t="str">
        <f t="shared" si="167"/>
        <v xml:space="preserve">  </v>
      </c>
      <c r="BK458" s="241" t="str">
        <f t="shared" si="168"/>
        <v/>
      </c>
      <c r="BL458" s="241" t="str">
        <f t="shared" si="169"/>
        <v/>
      </c>
      <c r="BM458" s="241" t="str">
        <f t="shared" si="170"/>
        <v/>
      </c>
    </row>
    <row r="459" spans="1:65" ht="16.5" x14ac:dyDescent="0.45">
      <c r="A459" s="255" t="str">
        <f>+IF(D459="","",MAX(A$1:A458)+1)</f>
        <v/>
      </c>
      <c r="B459" s="245" t="str">
        <f>IF(CMS_Identification!C481="","",CMS_Identification!C481)</f>
        <v/>
      </c>
      <c r="C459" s="245" t="str">
        <f t="shared" si="150"/>
        <v/>
      </c>
      <c r="D459" s="245" t="str">
        <f>IF(COUNTIF(B$2:B459,B459)=1,B459,"")</f>
        <v/>
      </c>
      <c r="E459" s="162" t="str">
        <f>IF(Affected_Source!D481="","",Affected_Source!D481)</f>
        <v/>
      </c>
      <c r="F459" s="162"/>
      <c r="G459" s="162"/>
      <c r="H459" s="162"/>
      <c r="I459" s="162"/>
      <c r="J459" s="162"/>
      <c r="K459" s="162"/>
      <c r="L459" s="162"/>
      <c r="M459" s="162"/>
      <c r="N459" s="162"/>
      <c r="O459" s="162"/>
      <c r="P459" s="162"/>
      <c r="Q459" s="162"/>
      <c r="R459" s="269"/>
      <c r="S459" s="162"/>
      <c r="T459" s="255" t="str">
        <f>+IF(Y459="","",MAX(T$1:T458)+1)</f>
        <v/>
      </c>
      <c r="U459" s="241" t="str">
        <f>IF(Affected_Source!B481="","",Affected_Source!B481)</f>
        <v/>
      </c>
      <c r="V459" s="241" t="str">
        <f>IF(Affected_Source!D481="","",Affected_Source!D481)</f>
        <v/>
      </c>
      <c r="W459" s="241" t="str">
        <f>IF(Affected_Source!E481="","",Affected_Source!E481)</f>
        <v/>
      </c>
      <c r="X459" s="241" t="str">
        <f t="shared" si="151"/>
        <v/>
      </c>
      <c r="Y459" s="244" t="str">
        <f>IF(COUNTIF(X$2:X459,X459)=1,X459,"")</f>
        <v/>
      </c>
      <c r="Z459" s="241" t="str">
        <f t="shared" si="160"/>
        <v xml:space="preserve"> </v>
      </c>
      <c r="AA459" s="255" t="str">
        <f t="shared" si="152"/>
        <v/>
      </c>
      <c r="AB459" s="255" t="str">
        <f t="shared" si="153"/>
        <v/>
      </c>
      <c r="AC459" s="241" t="str">
        <f t="shared" si="161"/>
        <v/>
      </c>
      <c r="AD459" s="248"/>
      <c r="AE459" s="257" t="str">
        <f>+IF(AJ459="","",MAX(AE$1:AE458)+1)</f>
        <v/>
      </c>
      <c r="AF459" s="257" t="str">
        <f>IF(CMS_Inoperative_OoC!B481="","",CMS_Inoperative_OoC!B481)</f>
        <v/>
      </c>
      <c r="AG459" s="257" t="str">
        <f>IF(CMS_Inoperative_OoC!C481="","",CMS_Inoperative_OoC!C481)</f>
        <v/>
      </c>
      <c r="AH459" s="257" t="str">
        <f>IF(CMS_Inoperative_OoC!D481="","",CMS_Inoperative_OoC!D481)</f>
        <v/>
      </c>
      <c r="AI459" s="257" t="str">
        <f t="shared" si="162"/>
        <v/>
      </c>
      <c r="AJ459" s="258" t="str">
        <f>IF(COUNTIF(AI$2:AI459,AI459)=1,AI459,"")</f>
        <v/>
      </c>
      <c r="AK459" s="257" t="str">
        <f t="shared" si="154"/>
        <v/>
      </c>
      <c r="AL459" s="257" t="str">
        <f t="shared" si="155"/>
        <v/>
      </c>
      <c r="AM459" s="257" t="str">
        <f t="shared" si="156"/>
        <v/>
      </c>
      <c r="AN459" s="251" t="str">
        <f t="shared" si="163"/>
        <v/>
      </c>
      <c r="AO459" s="162"/>
      <c r="AP459" s="162"/>
      <c r="AQ459" s="162"/>
      <c r="AR459" s="257" t="str">
        <f>+IF(AW459="","",MAX(AR$1:AR458)+1)</f>
        <v/>
      </c>
      <c r="AS459" s="257" t="str">
        <f>IF(Limit_Deviation_Detail!B481="","",Limit_Deviation_Detail!B481)</f>
        <v/>
      </c>
      <c r="AT459" s="257" t="str">
        <f>IF(Limit_Deviation_Detail!C481="","",Limit_Deviation_Detail!C481)</f>
        <v/>
      </c>
      <c r="AU459" s="252" t="str">
        <f>IF(Limit_Deviation_Detail!F481="","",Limit_Deviation_Detail!F481)</f>
        <v/>
      </c>
      <c r="AV459" s="257" t="str">
        <f t="shared" si="164"/>
        <v/>
      </c>
      <c r="AW459" s="258" t="str">
        <f>IF(COUNTIF(AV$2:AV459,AV459)=1,AV459,"")</f>
        <v/>
      </c>
      <c r="AX459" s="257" t="str">
        <f t="shared" si="157"/>
        <v/>
      </c>
      <c r="AY459" s="257" t="str">
        <f t="shared" si="158"/>
        <v/>
      </c>
      <c r="AZ459" s="257" t="str">
        <f t="shared" si="159"/>
        <v/>
      </c>
      <c r="BA459" s="254" t="str">
        <f t="shared" si="165"/>
        <v/>
      </c>
      <c r="BB459" s="162"/>
      <c r="BC459" s="255" t="str">
        <f>+IF(BI459="","",MAX(BC$1:BC458)+1)</f>
        <v/>
      </c>
      <c r="BD459" s="241" t="str">
        <f>IF(CMS_Identification!B481="","",CMS_Identification!B481)</f>
        <v/>
      </c>
      <c r="BE459" s="241" t="str">
        <f>IF(CMS_Identification!C481="","",CMS_Identification!C481)</f>
        <v/>
      </c>
      <c r="BF459" s="241" t="str">
        <f>IF(CMS_Identification!E481="","",CMS_Identification!E481)</f>
        <v/>
      </c>
      <c r="BG459" s="241" t="str">
        <f>IF(Affected_Source!AL481="","",Affected_Source!AL481)</f>
        <v/>
      </c>
      <c r="BH459" s="241" t="str">
        <f t="shared" si="166"/>
        <v/>
      </c>
      <c r="BI459" s="244" t="str">
        <f>IF(COUNTIF(BH$2:BH459,BH459)=1,BH459,"")</f>
        <v/>
      </c>
      <c r="BJ459" s="241" t="str">
        <f t="shared" si="167"/>
        <v xml:space="preserve">  </v>
      </c>
      <c r="BK459" s="241" t="str">
        <f t="shared" si="168"/>
        <v/>
      </c>
      <c r="BL459" s="241" t="str">
        <f t="shared" si="169"/>
        <v/>
      </c>
      <c r="BM459" s="241" t="str">
        <f t="shared" si="170"/>
        <v/>
      </c>
    </row>
    <row r="460" spans="1:65" ht="16.5" x14ac:dyDescent="0.45">
      <c r="A460" s="259" t="str">
        <f>+IF(D460="","",MAX(A$1:A459)+1)</f>
        <v/>
      </c>
      <c r="B460" s="260" t="str">
        <f>IF(CMS_Identification!C482="","",CMS_Identification!C482)</f>
        <v/>
      </c>
      <c r="C460" s="260" t="str">
        <f t="shared" si="150"/>
        <v/>
      </c>
      <c r="D460" s="260" t="str">
        <f>IF(COUNTIF(B$2:B460,B460)=1,B460,"")</f>
        <v/>
      </c>
      <c r="E460" s="162" t="str">
        <f>IF(Affected_Source!D482="","",Affected_Source!D482)</f>
        <v/>
      </c>
      <c r="F460" s="162"/>
      <c r="G460" s="162"/>
      <c r="H460" s="162"/>
      <c r="I460" s="162"/>
      <c r="J460" s="162"/>
      <c r="K460" s="162"/>
      <c r="L460" s="162"/>
      <c r="M460" s="162"/>
      <c r="N460" s="162"/>
      <c r="O460" s="162"/>
      <c r="P460" s="162"/>
      <c r="Q460" s="162"/>
      <c r="R460" s="269"/>
      <c r="S460" s="162"/>
      <c r="T460" s="259" t="str">
        <f>+IF(Y460="","",MAX(T$1:T459)+1)</f>
        <v/>
      </c>
      <c r="U460" s="241" t="str">
        <f>IF(Affected_Source!B482="","",Affected_Source!B482)</f>
        <v/>
      </c>
      <c r="V460" s="241" t="str">
        <f>IF(Affected_Source!D482="","",Affected_Source!D482)</f>
        <v/>
      </c>
      <c r="W460" s="241" t="str">
        <f>IF(Affected_Source!E482="","",Affected_Source!E482)</f>
        <v/>
      </c>
      <c r="X460" s="241" t="str">
        <f t="shared" si="151"/>
        <v/>
      </c>
      <c r="Y460" s="244" t="str">
        <f>IF(COUNTIF(X$2:X460,X460)=1,X460,"")</f>
        <v/>
      </c>
      <c r="Z460" s="241" t="str">
        <f t="shared" si="160"/>
        <v xml:space="preserve"> </v>
      </c>
      <c r="AA460" s="259" t="str">
        <f t="shared" si="152"/>
        <v/>
      </c>
      <c r="AB460" s="259" t="str">
        <f t="shared" si="153"/>
        <v/>
      </c>
      <c r="AC460" s="241" t="str">
        <f t="shared" si="161"/>
        <v/>
      </c>
      <c r="AD460" s="248"/>
      <c r="AE460" s="261" t="str">
        <f>+IF(AJ460="","",MAX(AE$1:AE459)+1)</f>
        <v/>
      </c>
      <c r="AF460" s="261" t="str">
        <f>IF(CMS_Inoperative_OoC!B482="","",CMS_Inoperative_OoC!B482)</f>
        <v/>
      </c>
      <c r="AG460" s="261" t="str">
        <f>IF(CMS_Inoperative_OoC!C482="","",CMS_Inoperative_OoC!C482)</f>
        <v/>
      </c>
      <c r="AH460" s="261" t="str">
        <f>IF(CMS_Inoperative_OoC!D482="","",CMS_Inoperative_OoC!D482)</f>
        <v/>
      </c>
      <c r="AI460" s="261" t="str">
        <f t="shared" si="162"/>
        <v/>
      </c>
      <c r="AJ460" s="262" t="str">
        <f>IF(COUNTIF(AI$2:AI460,AI460)=1,AI460,"")</f>
        <v/>
      </c>
      <c r="AK460" s="261" t="str">
        <f t="shared" si="154"/>
        <v/>
      </c>
      <c r="AL460" s="261" t="str">
        <f t="shared" si="155"/>
        <v/>
      </c>
      <c r="AM460" s="261" t="str">
        <f t="shared" si="156"/>
        <v/>
      </c>
      <c r="AN460" s="251" t="str">
        <f t="shared" si="163"/>
        <v/>
      </c>
      <c r="AO460" s="162"/>
      <c r="AP460" s="162"/>
      <c r="AQ460" s="162"/>
      <c r="AR460" s="263" t="str">
        <f>+IF(AW460="","",MAX(AR$1:AR459)+1)</f>
        <v/>
      </c>
      <c r="AS460" s="263" t="str">
        <f>IF(Limit_Deviation_Detail!B482="","",Limit_Deviation_Detail!B482)</f>
        <v/>
      </c>
      <c r="AT460" s="263" t="str">
        <f>IF(Limit_Deviation_Detail!C482="","",Limit_Deviation_Detail!C482)</f>
        <v/>
      </c>
      <c r="AU460" s="252" t="str">
        <f>IF(Limit_Deviation_Detail!F482="","",Limit_Deviation_Detail!F482)</f>
        <v/>
      </c>
      <c r="AV460" s="263" t="str">
        <f t="shared" si="164"/>
        <v/>
      </c>
      <c r="AW460" s="264" t="str">
        <f>IF(COUNTIF(AV$2:AV460,AV460)=1,AV460,"")</f>
        <v/>
      </c>
      <c r="AX460" s="263" t="str">
        <f t="shared" si="157"/>
        <v/>
      </c>
      <c r="AY460" s="263" t="str">
        <f t="shared" si="158"/>
        <v/>
      </c>
      <c r="AZ460" s="263" t="str">
        <f t="shared" si="159"/>
        <v/>
      </c>
      <c r="BA460" s="254" t="str">
        <f t="shared" si="165"/>
        <v/>
      </c>
      <c r="BB460" s="162"/>
      <c r="BC460" s="259" t="str">
        <f>+IF(BI460="","",MAX(BC$1:BC459)+1)</f>
        <v/>
      </c>
      <c r="BD460" s="241" t="str">
        <f>IF(CMS_Identification!B482="","",CMS_Identification!B482)</f>
        <v/>
      </c>
      <c r="BE460" s="241" t="str">
        <f>IF(CMS_Identification!C482="","",CMS_Identification!C482)</f>
        <v/>
      </c>
      <c r="BF460" s="241" t="str">
        <f>IF(CMS_Identification!E482="","",CMS_Identification!E482)</f>
        <v/>
      </c>
      <c r="BG460" s="241" t="str">
        <f>IF(Affected_Source!AL482="","",Affected_Source!AL482)</f>
        <v/>
      </c>
      <c r="BH460" s="241" t="str">
        <f t="shared" si="166"/>
        <v/>
      </c>
      <c r="BI460" s="244" t="str">
        <f>IF(COUNTIF(BH$2:BH460,BH460)=1,BH460,"")</f>
        <v/>
      </c>
      <c r="BJ460" s="241" t="str">
        <f t="shared" si="167"/>
        <v xml:space="preserve">  </v>
      </c>
      <c r="BK460" s="241" t="str">
        <f t="shared" si="168"/>
        <v/>
      </c>
      <c r="BL460" s="241" t="str">
        <f t="shared" si="169"/>
        <v/>
      </c>
      <c r="BM460" s="241" t="str">
        <f t="shared" si="170"/>
        <v/>
      </c>
    </row>
    <row r="461" spans="1:65" ht="16.5" x14ac:dyDescent="0.45">
      <c r="A461" s="255" t="str">
        <f>+IF(D461="","",MAX(A$1:A460)+1)</f>
        <v/>
      </c>
      <c r="B461" s="245" t="str">
        <f>IF(CMS_Identification!C483="","",CMS_Identification!C483)</f>
        <v/>
      </c>
      <c r="C461" s="245" t="str">
        <f t="shared" si="150"/>
        <v/>
      </c>
      <c r="D461" s="245" t="str">
        <f>IF(COUNTIF(B$2:B461,B461)=1,B461,"")</f>
        <v/>
      </c>
      <c r="E461" s="162" t="str">
        <f>IF(Affected_Source!D483="","",Affected_Source!D483)</f>
        <v/>
      </c>
      <c r="F461" s="162"/>
      <c r="G461" s="162"/>
      <c r="H461" s="162"/>
      <c r="I461" s="162"/>
      <c r="J461" s="162"/>
      <c r="K461" s="162"/>
      <c r="L461" s="162"/>
      <c r="M461" s="162"/>
      <c r="N461" s="162"/>
      <c r="O461" s="162"/>
      <c r="P461" s="162"/>
      <c r="Q461" s="162"/>
      <c r="R461" s="269"/>
      <c r="S461" s="162"/>
      <c r="T461" s="255" t="str">
        <f>+IF(Y461="","",MAX(T$1:T460)+1)</f>
        <v/>
      </c>
      <c r="U461" s="241" t="str">
        <f>IF(Affected_Source!B483="","",Affected_Source!B483)</f>
        <v/>
      </c>
      <c r="V461" s="241" t="str">
        <f>IF(Affected_Source!D483="","",Affected_Source!D483)</f>
        <v/>
      </c>
      <c r="W461" s="241" t="str">
        <f>IF(Affected_Source!E483="","",Affected_Source!E483)</f>
        <v/>
      </c>
      <c r="X461" s="241" t="str">
        <f t="shared" si="151"/>
        <v/>
      </c>
      <c r="Y461" s="244" t="str">
        <f>IF(COUNTIF(X$2:X461,X461)=1,X461,"")</f>
        <v/>
      </c>
      <c r="Z461" s="241" t="str">
        <f t="shared" si="160"/>
        <v xml:space="preserve"> </v>
      </c>
      <c r="AA461" s="255" t="str">
        <f t="shared" si="152"/>
        <v/>
      </c>
      <c r="AB461" s="255" t="str">
        <f t="shared" si="153"/>
        <v/>
      </c>
      <c r="AC461" s="241" t="str">
        <f t="shared" si="161"/>
        <v/>
      </c>
      <c r="AD461" s="248"/>
      <c r="AE461" s="257" t="str">
        <f>+IF(AJ461="","",MAX(AE$1:AE460)+1)</f>
        <v/>
      </c>
      <c r="AF461" s="257" t="str">
        <f>IF(CMS_Inoperative_OoC!B483="","",CMS_Inoperative_OoC!B483)</f>
        <v/>
      </c>
      <c r="AG461" s="257" t="str">
        <f>IF(CMS_Inoperative_OoC!C483="","",CMS_Inoperative_OoC!C483)</f>
        <v/>
      </c>
      <c r="AH461" s="257" t="str">
        <f>IF(CMS_Inoperative_OoC!D483="","",CMS_Inoperative_OoC!D483)</f>
        <v/>
      </c>
      <c r="AI461" s="257" t="str">
        <f t="shared" si="162"/>
        <v/>
      </c>
      <c r="AJ461" s="258" t="str">
        <f>IF(COUNTIF(AI$2:AI461,AI461)=1,AI461,"")</f>
        <v/>
      </c>
      <c r="AK461" s="257" t="str">
        <f t="shared" si="154"/>
        <v/>
      </c>
      <c r="AL461" s="257" t="str">
        <f t="shared" si="155"/>
        <v/>
      </c>
      <c r="AM461" s="257" t="str">
        <f t="shared" si="156"/>
        <v/>
      </c>
      <c r="AN461" s="251" t="str">
        <f t="shared" si="163"/>
        <v/>
      </c>
      <c r="AO461" s="162"/>
      <c r="AP461" s="162"/>
      <c r="AQ461" s="162"/>
      <c r="AR461" s="257" t="str">
        <f>+IF(AW461="","",MAX(AR$1:AR460)+1)</f>
        <v/>
      </c>
      <c r="AS461" s="257" t="str">
        <f>IF(Limit_Deviation_Detail!B483="","",Limit_Deviation_Detail!B483)</f>
        <v/>
      </c>
      <c r="AT461" s="257" t="str">
        <f>IF(Limit_Deviation_Detail!C483="","",Limit_Deviation_Detail!C483)</f>
        <v/>
      </c>
      <c r="AU461" s="252" t="str">
        <f>IF(Limit_Deviation_Detail!F483="","",Limit_Deviation_Detail!F483)</f>
        <v/>
      </c>
      <c r="AV461" s="257" t="str">
        <f t="shared" si="164"/>
        <v/>
      </c>
      <c r="AW461" s="258" t="str">
        <f>IF(COUNTIF(AV$2:AV461,AV461)=1,AV461,"")</f>
        <v/>
      </c>
      <c r="AX461" s="257" t="str">
        <f t="shared" si="157"/>
        <v/>
      </c>
      <c r="AY461" s="257" t="str">
        <f t="shared" si="158"/>
        <v/>
      </c>
      <c r="AZ461" s="257" t="str">
        <f t="shared" si="159"/>
        <v/>
      </c>
      <c r="BA461" s="254" t="str">
        <f t="shared" si="165"/>
        <v/>
      </c>
      <c r="BB461" s="162"/>
      <c r="BC461" s="255" t="str">
        <f>+IF(BI461="","",MAX(BC$1:BC460)+1)</f>
        <v/>
      </c>
      <c r="BD461" s="241" t="str">
        <f>IF(CMS_Identification!B483="","",CMS_Identification!B483)</f>
        <v/>
      </c>
      <c r="BE461" s="241" t="str">
        <f>IF(CMS_Identification!C483="","",CMS_Identification!C483)</f>
        <v/>
      </c>
      <c r="BF461" s="241" t="str">
        <f>IF(CMS_Identification!E483="","",CMS_Identification!E483)</f>
        <v/>
      </c>
      <c r="BG461" s="241" t="str">
        <f>IF(Affected_Source!AL483="","",Affected_Source!AL483)</f>
        <v/>
      </c>
      <c r="BH461" s="241" t="str">
        <f t="shared" si="166"/>
        <v/>
      </c>
      <c r="BI461" s="244" t="str">
        <f>IF(COUNTIF(BH$2:BH461,BH461)=1,BH461,"")</f>
        <v/>
      </c>
      <c r="BJ461" s="241" t="str">
        <f t="shared" si="167"/>
        <v xml:space="preserve">  </v>
      </c>
      <c r="BK461" s="241" t="str">
        <f t="shared" si="168"/>
        <v/>
      </c>
      <c r="BL461" s="241" t="str">
        <f t="shared" si="169"/>
        <v/>
      </c>
      <c r="BM461" s="241" t="str">
        <f t="shared" si="170"/>
        <v/>
      </c>
    </row>
    <row r="462" spans="1:65" ht="16.5" x14ac:dyDescent="0.45">
      <c r="A462" s="259" t="str">
        <f>+IF(D462="","",MAX(A$1:A461)+1)</f>
        <v/>
      </c>
      <c r="B462" s="260" t="str">
        <f>IF(CMS_Identification!C484="","",CMS_Identification!C484)</f>
        <v/>
      </c>
      <c r="C462" s="260" t="str">
        <f t="shared" si="150"/>
        <v/>
      </c>
      <c r="D462" s="260" t="str">
        <f>IF(COUNTIF(B$2:B462,B462)=1,B462,"")</f>
        <v/>
      </c>
      <c r="E462" s="162" t="str">
        <f>IF(Affected_Source!D484="","",Affected_Source!D484)</f>
        <v/>
      </c>
      <c r="F462" s="162"/>
      <c r="G462" s="162"/>
      <c r="H462" s="162"/>
      <c r="I462" s="162"/>
      <c r="J462" s="162"/>
      <c r="K462" s="162"/>
      <c r="L462" s="162"/>
      <c r="M462" s="162"/>
      <c r="N462" s="162"/>
      <c r="O462" s="162"/>
      <c r="P462" s="162"/>
      <c r="Q462" s="162"/>
      <c r="R462" s="269"/>
      <c r="S462" s="162"/>
      <c r="T462" s="259" t="str">
        <f>+IF(Y462="","",MAX(T$1:T461)+1)</f>
        <v/>
      </c>
      <c r="U462" s="241" t="str">
        <f>IF(Affected_Source!B484="","",Affected_Source!B484)</f>
        <v/>
      </c>
      <c r="V462" s="241" t="str">
        <f>IF(Affected_Source!D484="","",Affected_Source!D484)</f>
        <v/>
      </c>
      <c r="W462" s="241" t="str">
        <f>IF(Affected_Source!E484="","",Affected_Source!E484)</f>
        <v/>
      </c>
      <c r="X462" s="241" t="str">
        <f t="shared" si="151"/>
        <v/>
      </c>
      <c r="Y462" s="244" t="str">
        <f>IF(COUNTIF(X$2:X462,X462)=1,X462,"")</f>
        <v/>
      </c>
      <c r="Z462" s="241" t="str">
        <f t="shared" si="160"/>
        <v xml:space="preserve"> </v>
      </c>
      <c r="AA462" s="259" t="str">
        <f t="shared" si="152"/>
        <v/>
      </c>
      <c r="AB462" s="259" t="str">
        <f t="shared" si="153"/>
        <v/>
      </c>
      <c r="AC462" s="241" t="str">
        <f t="shared" si="161"/>
        <v/>
      </c>
      <c r="AD462" s="248"/>
      <c r="AE462" s="261" t="str">
        <f>+IF(AJ462="","",MAX(AE$1:AE461)+1)</f>
        <v/>
      </c>
      <c r="AF462" s="261" t="str">
        <f>IF(CMS_Inoperative_OoC!B484="","",CMS_Inoperative_OoC!B484)</f>
        <v/>
      </c>
      <c r="AG462" s="261" t="str">
        <f>IF(CMS_Inoperative_OoC!C484="","",CMS_Inoperative_OoC!C484)</f>
        <v/>
      </c>
      <c r="AH462" s="261" t="str">
        <f>IF(CMS_Inoperative_OoC!D484="","",CMS_Inoperative_OoC!D484)</f>
        <v/>
      </c>
      <c r="AI462" s="261" t="str">
        <f t="shared" si="162"/>
        <v/>
      </c>
      <c r="AJ462" s="262" t="str">
        <f>IF(COUNTIF(AI$2:AI462,AI462)=1,AI462,"")</f>
        <v/>
      </c>
      <c r="AK462" s="261" t="str">
        <f t="shared" si="154"/>
        <v/>
      </c>
      <c r="AL462" s="261" t="str">
        <f t="shared" si="155"/>
        <v/>
      </c>
      <c r="AM462" s="261" t="str">
        <f t="shared" si="156"/>
        <v/>
      </c>
      <c r="AN462" s="251" t="str">
        <f t="shared" si="163"/>
        <v/>
      </c>
      <c r="AO462" s="162"/>
      <c r="AP462" s="162"/>
      <c r="AQ462" s="162"/>
      <c r="AR462" s="263" t="str">
        <f>+IF(AW462="","",MAX(AR$1:AR461)+1)</f>
        <v/>
      </c>
      <c r="AS462" s="263" t="str">
        <f>IF(Limit_Deviation_Detail!B484="","",Limit_Deviation_Detail!B484)</f>
        <v/>
      </c>
      <c r="AT462" s="263" t="str">
        <f>IF(Limit_Deviation_Detail!C484="","",Limit_Deviation_Detail!C484)</f>
        <v/>
      </c>
      <c r="AU462" s="252" t="str">
        <f>IF(Limit_Deviation_Detail!F484="","",Limit_Deviation_Detail!F484)</f>
        <v/>
      </c>
      <c r="AV462" s="263" t="str">
        <f t="shared" si="164"/>
        <v/>
      </c>
      <c r="AW462" s="264" t="str">
        <f>IF(COUNTIF(AV$2:AV462,AV462)=1,AV462,"")</f>
        <v/>
      </c>
      <c r="AX462" s="263" t="str">
        <f t="shared" si="157"/>
        <v/>
      </c>
      <c r="AY462" s="263" t="str">
        <f t="shared" si="158"/>
        <v/>
      </c>
      <c r="AZ462" s="263" t="str">
        <f t="shared" si="159"/>
        <v/>
      </c>
      <c r="BA462" s="254" t="str">
        <f t="shared" si="165"/>
        <v/>
      </c>
      <c r="BB462" s="162"/>
      <c r="BC462" s="259" t="str">
        <f>+IF(BI462="","",MAX(BC$1:BC461)+1)</f>
        <v/>
      </c>
      <c r="BD462" s="241" t="str">
        <f>IF(CMS_Identification!B484="","",CMS_Identification!B484)</f>
        <v/>
      </c>
      <c r="BE462" s="241" t="str">
        <f>IF(CMS_Identification!C484="","",CMS_Identification!C484)</f>
        <v/>
      </c>
      <c r="BF462" s="241" t="str">
        <f>IF(CMS_Identification!E484="","",CMS_Identification!E484)</f>
        <v/>
      </c>
      <c r="BG462" s="241" t="str">
        <f>IF(Affected_Source!AL484="","",Affected_Source!AL484)</f>
        <v/>
      </c>
      <c r="BH462" s="241" t="str">
        <f t="shared" si="166"/>
        <v/>
      </c>
      <c r="BI462" s="244" t="str">
        <f>IF(COUNTIF(BH$2:BH462,BH462)=1,BH462,"")</f>
        <v/>
      </c>
      <c r="BJ462" s="241" t="str">
        <f t="shared" si="167"/>
        <v xml:space="preserve">  </v>
      </c>
      <c r="BK462" s="241" t="str">
        <f t="shared" si="168"/>
        <v/>
      </c>
      <c r="BL462" s="241" t="str">
        <f t="shared" si="169"/>
        <v/>
      </c>
      <c r="BM462" s="241" t="str">
        <f t="shared" si="170"/>
        <v/>
      </c>
    </row>
    <row r="463" spans="1:65" ht="16.5" x14ac:dyDescent="0.45">
      <c r="A463" s="255" t="str">
        <f>+IF(D463="","",MAX(A$1:A462)+1)</f>
        <v/>
      </c>
      <c r="B463" s="245" t="str">
        <f>IF(CMS_Identification!C485="","",CMS_Identification!C485)</f>
        <v/>
      </c>
      <c r="C463" s="245" t="str">
        <f t="shared" si="150"/>
        <v/>
      </c>
      <c r="D463" s="245" t="str">
        <f>IF(COUNTIF(B$2:B463,B463)=1,B463,"")</f>
        <v/>
      </c>
      <c r="E463" s="162" t="str">
        <f>IF(Affected_Source!D485="","",Affected_Source!D485)</f>
        <v/>
      </c>
      <c r="F463" s="162"/>
      <c r="G463" s="162"/>
      <c r="H463" s="162"/>
      <c r="I463" s="162"/>
      <c r="J463" s="162"/>
      <c r="K463" s="162"/>
      <c r="L463" s="162"/>
      <c r="M463" s="162"/>
      <c r="N463" s="162"/>
      <c r="O463" s="162"/>
      <c r="P463" s="162"/>
      <c r="Q463" s="162"/>
      <c r="R463" s="269"/>
      <c r="S463" s="162"/>
      <c r="T463" s="255" t="str">
        <f>+IF(Y463="","",MAX(T$1:T462)+1)</f>
        <v/>
      </c>
      <c r="U463" s="241" t="str">
        <f>IF(Affected_Source!B485="","",Affected_Source!B485)</f>
        <v/>
      </c>
      <c r="V463" s="241" t="str">
        <f>IF(Affected_Source!D485="","",Affected_Source!D485)</f>
        <v/>
      </c>
      <c r="W463" s="241" t="str">
        <f>IF(Affected_Source!E485="","",Affected_Source!E485)</f>
        <v/>
      </c>
      <c r="X463" s="241" t="str">
        <f t="shared" si="151"/>
        <v/>
      </c>
      <c r="Y463" s="244" t="str">
        <f>IF(COUNTIF(X$2:X463,X463)=1,X463,"")</f>
        <v/>
      </c>
      <c r="Z463" s="241" t="str">
        <f t="shared" si="160"/>
        <v xml:space="preserve"> </v>
      </c>
      <c r="AA463" s="255" t="str">
        <f t="shared" si="152"/>
        <v/>
      </c>
      <c r="AB463" s="255" t="str">
        <f t="shared" si="153"/>
        <v/>
      </c>
      <c r="AC463" s="241" t="str">
        <f t="shared" si="161"/>
        <v/>
      </c>
      <c r="AD463" s="248"/>
      <c r="AE463" s="257" t="str">
        <f>+IF(AJ463="","",MAX(AE$1:AE462)+1)</f>
        <v/>
      </c>
      <c r="AF463" s="257" t="str">
        <f>IF(CMS_Inoperative_OoC!B485="","",CMS_Inoperative_OoC!B485)</f>
        <v/>
      </c>
      <c r="AG463" s="257" t="str">
        <f>IF(CMS_Inoperative_OoC!C485="","",CMS_Inoperative_OoC!C485)</f>
        <v/>
      </c>
      <c r="AH463" s="257" t="str">
        <f>IF(CMS_Inoperative_OoC!D485="","",CMS_Inoperative_OoC!D485)</f>
        <v/>
      </c>
      <c r="AI463" s="257" t="str">
        <f t="shared" si="162"/>
        <v/>
      </c>
      <c r="AJ463" s="258" t="str">
        <f>IF(COUNTIF(AI$2:AI463,AI463)=1,AI463,"")</f>
        <v/>
      </c>
      <c r="AK463" s="257" t="str">
        <f t="shared" si="154"/>
        <v/>
      </c>
      <c r="AL463" s="257" t="str">
        <f t="shared" si="155"/>
        <v/>
      </c>
      <c r="AM463" s="257" t="str">
        <f t="shared" si="156"/>
        <v/>
      </c>
      <c r="AN463" s="251" t="str">
        <f t="shared" si="163"/>
        <v/>
      </c>
      <c r="AO463" s="162"/>
      <c r="AP463" s="162"/>
      <c r="AQ463" s="162"/>
      <c r="AR463" s="257" t="str">
        <f>+IF(AW463="","",MAX(AR$1:AR462)+1)</f>
        <v/>
      </c>
      <c r="AS463" s="257" t="str">
        <f>IF(Limit_Deviation_Detail!B485="","",Limit_Deviation_Detail!B485)</f>
        <v/>
      </c>
      <c r="AT463" s="257" t="str">
        <f>IF(Limit_Deviation_Detail!C485="","",Limit_Deviation_Detail!C485)</f>
        <v/>
      </c>
      <c r="AU463" s="252" t="str">
        <f>IF(Limit_Deviation_Detail!F485="","",Limit_Deviation_Detail!F485)</f>
        <v/>
      </c>
      <c r="AV463" s="257" t="str">
        <f t="shared" si="164"/>
        <v/>
      </c>
      <c r="AW463" s="258" t="str">
        <f>IF(COUNTIF(AV$2:AV463,AV463)=1,AV463,"")</f>
        <v/>
      </c>
      <c r="AX463" s="257" t="str">
        <f t="shared" si="157"/>
        <v/>
      </c>
      <c r="AY463" s="257" t="str">
        <f t="shared" si="158"/>
        <v/>
      </c>
      <c r="AZ463" s="257" t="str">
        <f t="shared" si="159"/>
        <v/>
      </c>
      <c r="BA463" s="254" t="str">
        <f t="shared" si="165"/>
        <v/>
      </c>
      <c r="BB463" s="162"/>
      <c r="BC463" s="255" t="str">
        <f>+IF(BI463="","",MAX(BC$1:BC462)+1)</f>
        <v/>
      </c>
      <c r="BD463" s="241" t="str">
        <f>IF(CMS_Identification!B485="","",CMS_Identification!B485)</f>
        <v/>
      </c>
      <c r="BE463" s="241" t="str">
        <f>IF(CMS_Identification!C485="","",CMS_Identification!C485)</f>
        <v/>
      </c>
      <c r="BF463" s="241" t="str">
        <f>IF(CMS_Identification!E485="","",CMS_Identification!E485)</f>
        <v/>
      </c>
      <c r="BG463" s="241" t="str">
        <f>IF(Affected_Source!AL485="","",Affected_Source!AL485)</f>
        <v/>
      </c>
      <c r="BH463" s="241" t="str">
        <f t="shared" si="166"/>
        <v/>
      </c>
      <c r="BI463" s="244" t="str">
        <f>IF(COUNTIF(BH$2:BH463,BH463)=1,BH463,"")</f>
        <v/>
      </c>
      <c r="BJ463" s="241" t="str">
        <f t="shared" si="167"/>
        <v xml:space="preserve">  </v>
      </c>
      <c r="BK463" s="241" t="str">
        <f t="shared" si="168"/>
        <v/>
      </c>
      <c r="BL463" s="241" t="str">
        <f t="shared" si="169"/>
        <v/>
      </c>
      <c r="BM463" s="241" t="str">
        <f t="shared" si="170"/>
        <v/>
      </c>
    </row>
    <row r="464" spans="1:65" ht="16.5" x14ac:dyDescent="0.45">
      <c r="A464" s="259" t="str">
        <f>+IF(D464="","",MAX(A$1:A463)+1)</f>
        <v/>
      </c>
      <c r="B464" s="260" t="str">
        <f>IF(CMS_Identification!C486="","",CMS_Identification!C486)</f>
        <v/>
      </c>
      <c r="C464" s="260" t="str">
        <f t="shared" si="150"/>
        <v/>
      </c>
      <c r="D464" s="260" t="str">
        <f>IF(COUNTIF(B$2:B464,B464)=1,B464,"")</f>
        <v/>
      </c>
      <c r="E464" s="162" t="str">
        <f>IF(Affected_Source!D486="","",Affected_Source!D486)</f>
        <v/>
      </c>
      <c r="F464" s="162"/>
      <c r="G464" s="162"/>
      <c r="H464" s="162"/>
      <c r="I464" s="162"/>
      <c r="J464" s="162"/>
      <c r="K464" s="162"/>
      <c r="L464" s="162"/>
      <c r="M464" s="162"/>
      <c r="N464" s="162"/>
      <c r="O464" s="162"/>
      <c r="P464" s="162"/>
      <c r="Q464" s="162"/>
      <c r="R464" s="269"/>
      <c r="S464" s="162"/>
      <c r="T464" s="259" t="str">
        <f>+IF(Y464="","",MAX(T$1:T463)+1)</f>
        <v/>
      </c>
      <c r="U464" s="241" t="str">
        <f>IF(Affected_Source!B486="","",Affected_Source!B486)</f>
        <v/>
      </c>
      <c r="V464" s="241" t="str">
        <f>IF(Affected_Source!D486="","",Affected_Source!D486)</f>
        <v/>
      </c>
      <c r="W464" s="241" t="str">
        <f>IF(Affected_Source!E486="","",Affected_Source!E486)</f>
        <v/>
      </c>
      <c r="X464" s="241" t="str">
        <f t="shared" si="151"/>
        <v/>
      </c>
      <c r="Y464" s="244" t="str">
        <f>IF(COUNTIF(X$2:X464,X464)=1,X464,"")</f>
        <v/>
      </c>
      <c r="Z464" s="241" t="str">
        <f t="shared" si="160"/>
        <v xml:space="preserve"> </v>
      </c>
      <c r="AA464" s="259" t="str">
        <f t="shared" si="152"/>
        <v/>
      </c>
      <c r="AB464" s="259" t="str">
        <f t="shared" si="153"/>
        <v/>
      </c>
      <c r="AC464" s="241" t="str">
        <f t="shared" si="161"/>
        <v/>
      </c>
      <c r="AD464" s="248"/>
      <c r="AE464" s="261" t="str">
        <f>+IF(AJ464="","",MAX(AE$1:AE463)+1)</f>
        <v/>
      </c>
      <c r="AF464" s="261" t="str">
        <f>IF(CMS_Inoperative_OoC!B486="","",CMS_Inoperative_OoC!B486)</f>
        <v/>
      </c>
      <c r="AG464" s="261" t="str">
        <f>IF(CMS_Inoperative_OoC!C486="","",CMS_Inoperative_OoC!C486)</f>
        <v/>
      </c>
      <c r="AH464" s="261" t="str">
        <f>IF(CMS_Inoperative_OoC!D486="","",CMS_Inoperative_OoC!D486)</f>
        <v/>
      </c>
      <c r="AI464" s="261" t="str">
        <f t="shared" si="162"/>
        <v/>
      </c>
      <c r="AJ464" s="262" t="str">
        <f>IF(COUNTIF(AI$2:AI464,AI464)=1,AI464,"")</f>
        <v/>
      </c>
      <c r="AK464" s="261" t="str">
        <f t="shared" si="154"/>
        <v/>
      </c>
      <c r="AL464" s="261" t="str">
        <f t="shared" si="155"/>
        <v/>
      </c>
      <c r="AM464" s="261" t="str">
        <f t="shared" si="156"/>
        <v/>
      </c>
      <c r="AN464" s="251" t="str">
        <f t="shared" si="163"/>
        <v/>
      </c>
      <c r="AO464" s="162"/>
      <c r="AP464" s="162"/>
      <c r="AQ464" s="162"/>
      <c r="AR464" s="263" t="str">
        <f>+IF(AW464="","",MAX(AR$1:AR463)+1)</f>
        <v/>
      </c>
      <c r="AS464" s="263" t="str">
        <f>IF(Limit_Deviation_Detail!B486="","",Limit_Deviation_Detail!B486)</f>
        <v/>
      </c>
      <c r="AT464" s="263" t="str">
        <f>IF(Limit_Deviation_Detail!C486="","",Limit_Deviation_Detail!C486)</f>
        <v/>
      </c>
      <c r="AU464" s="252" t="str">
        <f>IF(Limit_Deviation_Detail!F486="","",Limit_Deviation_Detail!F486)</f>
        <v/>
      </c>
      <c r="AV464" s="263" t="str">
        <f t="shared" si="164"/>
        <v/>
      </c>
      <c r="AW464" s="264" t="str">
        <f>IF(COUNTIF(AV$2:AV464,AV464)=1,AV464,"")</f>
        <v/>
      </c>
      <c r="AX464" s="263" t="str">
        <f t="shared" si="157"/>
        <v/>
      </c>
      <c r="AY464" s="263" t="str">
        <f t="shared" si="158"/>
        <v/>
      </c>
      <c r="AZ464" s="263" t="str">
        <f t="shared" si="159"/>
        <v/>
      </c>
      <c r="BA464" s="254" t="str">
        <f t="shared" si="165"/>
        <v/>
      </c>
      <c r="BB464" s="162"/>
      <c r="BC464" s="259" t="str">
        <f>+IF(BI464="","",MAX(BC$1:BC463)+1)</f>
        <v/>
      </c>
      <c r="BD464" s="241" t="str">
        <f>IF(CMS_Identification!B486="","",CMS_Identification!B486)</f>
        <v/>
      </c>
      <c r="BE464" s="241" t="str">
        <f>IF(CMS_Identification!C486="","",CMS_Identification!C486)</f>
        <v/>
      </c>
      <c r="BF464" s="241" t="str">
        <f>IF(CMS_Identification!E486="","",CMS_Identification!E486)</f>
        <v/>
      </c>
      <c r="BG464" s="241" t="str">
        <f>IF(Affected_Source!AL486="","",Affected_Source!AL486)</f>
        <v/>
      </c>
      <c r="BH464" s="241" t="str">
        <f t="shared" si="166"/>
        <v/>
      </c>
      <c r="BI464" s="244" t="str">
        <f>IF(COUNTIF(BH$2:BH464,BH464)=1,BH464,"")</f>
        <v/>
      </c>
      <c r="BJ464" s="241" t="str">
        <f t="shared" si="167"/>
        <v xml:space="preserve">  </v>
      </c>
      <c r="BK464" s="241" t="str">
        <f t="shared" si="168"/>
        <v/>
      </c>
      <c r="BL464" s="241" t="str">
        <f t="shared" si="169"/>
        <v/>
      </c>
      <c r="BM464" s="241" t="str">
        <f t="shared" si="170"/>
        <v/>
      </c>
    </row>
    <row r="465" spans="1:65" ht="16.5" x14ac:dyDescent="0.45">
      <c r="A465" s="255" t="str">
        <f>+IF(D465="","",MAX(A$1:A464)+1)</f>
        <v/>
      </c>
      <c r="B465" s="245" t="str">
        <f>IF(CMS_Identification!C487="","",CMS_Identification!C487)</f>
        <v/>
      </c>
      <c r="C465" s="245" t="str">
        <f t="shared" si="150"/>
        <v/>
      </c>
      <c r="D465" s="245" t="str">
        <f>IF(COUNTIF(B$2:B465,B465)=1,B465,"")</f>
        <v/>
      </c>
      <c r="E465" s="162" t="str">
        <f>IF(Affected_Source!D487="","",Affected_Source!D487)</f>
        <v/>
      </c>
      <c r="F465" s="162"/>
      <c r="G465" s="162"/>
      <c r="H465" s="162"/>
      <c r="I465" s="162"/>
      <c r="J465" s="162"/>
      <c r="K465" s="162"/>
      <c r="L465" s="162"/>
      <c r="M465" s="162"/>
      <c r="N465" s="162"/>
      <c r="O465" s="162"/>
      <c r="P465" s="162"/>
      <c r="Q465" s="162"/>
      <c r="R465" s="269"/>
      <c r="S465" s="162"/>
      <c r="T465" s="255" t="str">
        <f>+IF(Y465="","",MAX(T$1:T464)+1)</f>
        <v/>
      </c>
      <c r="U465" s="241" t="str">
        <f>IF(Affected_Source!B487="","",Affected_Source!B487)</f>
        <v/>
      </c>
      <c r="V465" s="241" t="str">
        <f>IF(Affected_Source!D487="","",Affected_Source!D487)</f>
        <v/>
      </c>
      <c r="W465" s="241" t="str">
        <f>IF(Affected_Source!E487="","",Affected_Source!E487)</f>
        <v/>
      </c>
      <c r="X465" s="241" t="str">
        <f t="shared" si="151"/>
        <v/>
      </c>
      <c r="Y465" s="244" t="str">
        <f>IF(COUNTIF(X$2:X465,X465)=1,X465,"")</f>
        <v/>
      </c>
      <c r="Z465" s="241" t="str">
        <f t="shared" si="160"/>
        <v xml:space="preserve"> </v>
      </c>
      <c r="AA465" s="255" t="str">
        <f t="shared" si="152"/>
        <v/>
      </c>
      <c r="AB465" s="255" t="str">
        <f t="shared" si="153"/>
        <v/>
      </c>
      <c r="AC465" s="241" t="str">
        <f t="shared" si="161"/>
        <v/>
      </c>
      <c r="AD465" s="248"/>
      <c r="AE465" s="257" t="str">
        <f>+IF(AJ465="","",MAX(AE$1:AE464)+1)</f>
        <v/>
      </c>
      <c r="AF465" s="257" t="str">
        <f>IF(CMS_Inoperative_OoC!B487="","",CMS_Inoperative_OoC!B487)</f>
        <v/>
      </c>
      <c r="AG465" s="257" t="str">
        <f>IF(CMS_Inoperative_OoC!C487="","",CMS_Inoperative_OoC!C487)</f>
        <v/>
      </c>
      <c r="AH465" s="257" t="str">
        <f>IF(CMS_Inoperative_OoC!D487="","",CMS_Inoperative_OoC!D487)</f>
        <v/>
      </c>
      <c r="AI465" s="257" t="str">
        <f t="shared" si="162"/>
        <v/>
      </c>
      <c r="AJ465" s="258" t="str">
        <f>IF(COUNTIF(AI$2:AI465,AI465)=1,AI465,"")</f>
        <v/>
      </c>
      <c r="AK465" s="257" t="str">
        <f t="shared" si="154"/>
        <v/>
      </c>
      <c r="AL465" s="257" t="str">
        <f t="shared" si="155"/>
        <v/>
      </c>
      <c r="AM465" s="257" t="str">
        <f t="shared" si="156"/>
        <v/>
      </c>
      <c r="AN465" s="251" t="str">
        <f t="shared" si="163"/>
        <v/>
      </c>
      <c r="AO465" s="162"/>
      <c r="AP465" s="162"/>
      <c r="AQ465" s="162"/>
      <c r="AR465" s="257" t="str">
        <f>+IF(AW465="","",MAX(AR$1:AR464)+1)</f>
        <v/>
      </c>
      <c r="AS465" s="257" t="str">
        <f>IF(Limit_Deviation_Detail!B487="","",Limit_Deviation_Detail!B487)</f>
        <v/>
      </c>
      <c r="AT465" s="257" t="str">
        <f>IF(Limit_Deviation_Detail!C487="","",Limit_Deviation_Detail!C487)</f>
        <v/>
      </c>
      <c r="AU465" s="252" t="str">
        <f>IF(Limit_Deviation_Detail!F487="","",Limit_Deviation_Detail!F487)</f>
        <v/>
      </c>
      <c r="AV465" s="257" t="str">
        <f t="shared" si="164"/>
        <v/>
      </c>
      <c r="AW465" s="258" t="str">
        <f>IF(COUNTIF(AV$2:AV465,AV465)=1,AV465,"")</f>
        <v/>
      </c>
      <c r="AX465" s="257" t="str">
        <f t="shared" si="157"/>
        <v/>
      </c>
      <c r="AY465" s="257" t="str">
        <f t="shared" si="158"/>
        <v/>
      </c>
      <c r="AZ465" s="257" t="str">
        <f t="shared" si="159"/>
        <v/>
      </c>
      <c r="BA465" s="254" t="str">
        <f t="shared" si="165"/>
        <v/>
      </c>
      <c r="BB465" s="162"/>
      <c r="BC465" s="255" t="str">
        <f>+IF(BI465="","",MAX(BC$1:BC464)+1)</f>
        <v/>
      </c>
      <c r="BD465" s="241" t="str">
        <f>IF(CMS_Identification!B487="","",CMS_Identification!B487)</f>
        <v/>
      </c>
      <c r="BE465" s="241" t="str">
        <f>IF(CMS_Identification!C487="","",CMS_Identification!C487)</f>
        <v/>
      </c>
      <c r="BF465" s="241" t="str">
        <f>IF(CMS_Identification!E487="","",CMS_Identification!E487)</f>
        <v/>
      </c>
      <c r="BG465" s="241" t="str">
        <f>IF(Affected_Source!AL487="","",Affected_Source!AL487)</f>
        <v/>
      </c>
      <c r="BH465" s="241" t="str">
        <f t="shared" si="166"/>
        <v/>
      </c>
      <c r="BI465" s="244" t="str">
        <f>IF(COUNTIF(BH$2:BH465,BH465)=1,BH465,"")</f>
        <v/>
      </c>
      <c r="BJ465" s="241" t="str">
        <f t="shared" si="167"/>
        <v xml:space="preserve">  </v>
      </c>
      <c r="BK465" s="241" t="str">
        <f t="shared" si="168"/>
        <v/>
      </c>
      <c r="BL465" s="241" t="str">
        <f t="shared" si="169"/>
        <v/>
      </c>
      <c r="BM465" s="241" t="str">
        <f t="shared" si="170"/>
        <v/>
      </c>
    </row>
    <row r="466" spans="1:65" ht="16.5" x14ac:dyDescent="0.45">
      <c r="A466" s="259" t="str">
        <f>+IF(D466="","",MAX(A$1:A465)+1)</f>
        <v/>
      </c>
      <c r="B466" s="260" t="str">
        <f>IF(CMS_Identification!C488="","",CMS_Identification!C488)</f>
        <v/>
      </c>
      <c r="C466" s="260" t="str">
        <f t="shared" si="150"/>
        <v/>
      </c>
      <c r="D466" s="260" t="str">
        <f>IF(COUNTIF(B$2:B466,B466)=1,B466,"")</f>
        <v/>
      </c>
      <c r="E466" s="162" t="str">
        <f>IF(Affected_Source!D488="","",Affected_Source!D488)</f>
        <v/>
      </c>
      <c r="F466" s="162"/>
      <c r="G466" s="162"/>
      <c r="H466" s="162"/>
      <c r="I466" s="162"/>
      <c r="J466" s="162"/>
      <c r="K466" s="162"/>
      <c r="L466" s="162"/>
      <c r="M466" s="162"/>
      <c r="N466" s="162"/>
      <c r="O466" s="162"/>
      <c r="P466" s="162"/>
      <c r="Q466" s="162"/>
      <c r="R466" s="269"/>
      <c r="S466" s="162"/>
      <c r="T466" s="259" t="str">
        <f>+IF(Y466="","",MAX(T$1:T465)+1)</f>
        <v/>
      </c>
      <c r="U466" s="241" t="str">
        <f>IF(Affected_Source!B488="","",Affected_Source!B488)</f>
        <v/>
      </c>
      <c r="V466" s="241" t="str">
        <f>IF(Affected_Source!D488="","",Affected_Source!D488)</f>
        <v/>
      </c>
      <c r="W466" s="241" t="str">
        <f>IF(Affected_Source!E488="","",Affected_Source!E488)</f>
        <v/>
      </c>
      <c r="X466" s="241" t="str">
        <f t="shared" si="151"/>
        <v/>
      </c>
      <c r="Y466" s="244" t="str">
        <f>IF(COUNTIF(X$2:X466,X466)=1,X466,"")</f>
        <v/>
      </c>
      <c r="Z466" s="241" t="str">
        <f t="shared" si="160"/>
        <v xml:space="preserve"> </v>
      </c>
      <c r="AA466" s="259" t="str">
        <f t="shared" si="152"/>
        <v/>
      </c>
      <c r="AB466" s="259" t="str">
        <f t="shared" si="153"/>
        <v/>
      </c>
      <c r="AC466" s="241" t="str">
        <f t="shared" si="161"/>
        <v/>
      </c>
      <c r="AD466" s="248"/>
      <c r="AE466" s="261" t="str">
        <f>+IF(AJ466="","",MAX(AE$1:AE465)+1)</f>
        <v/>
      </c>
      <c r="AF466" s="261" t="str">
        <f>IF(CMS_Inoperative_OoC!B488="","",CMS_Inoperative_OoC!B488)</f>
        <v/>
      </c>
      <c r="AG466" s="261" t="str">
        <f>IF(CMS_Inoperative_OoC!C488="","",CMS_Inoperative_OoC!C488)</f>
        <v/>
      </c>
      <c r="AH466" s="261" t="str">
        <f>IF(CMS_Inoperative_OoC!D488="","",CMS_Inoperative_OoC!D488)</f>
        <v/>
      </c>
      <c r="AI466" s="261" t="str">
        <f t="shared" si="162"/>
        <v/>
      </c>
      <c r="AJ466" s="262" t="str">
        <f>IF(COUNTIF(AI$2:AI466,AI466)=1,AI466,"")</f>
        <v/>
      </c>
      <c r="AK466" s="261" t="str">
        <f t="shared" si="154"/>
        <v/>
      </c>
      <c r="AL466" s="261" t="str">
        <f t="shared" si="155"/>
        <v/>
      </c>
      <c r="AM466" s="261" t="str">
        <f t="shared" si="156"/>
        <v/>
      </c>
      <c r="AN466" s="251" t="str">
        <f t="shared" si="163"/>
        <v/>
      </c>
      <c r="AO466" s="162"/>
      <c r="AP466" s="162"/>
      <c r="AQ466" s="162"/>
      <c r="AR466" s="263" t="str">
        <f>+IF(AW466="","",MAX(AR$1:AR465)+1)</f>
        <v/>
      </c>
      <c r="AS466" s="263" t="str">
        <f>IF(Limit_Deviation_Detail!B488="","",Limit_Deviation_Detail!B488)</f>
        <v/>
      </c>
      <c r="AT466" s="263" t="str">
        <f>IF(Limit_Deviation_Detail!C488="","",Limit_Deviation_Detail!C488)</f>
        <v/>
      </c>
      <c r="AU466" s="252" t="str">
        <f>IF(Limit_Deviation_Detail!F488="","",Limit_Deviation_Detail!F488)</f>
        <v/>
      </c>
      <c r="AV466" s="263" t="str">
        <f t="shared" si="164"/>
        <v/>
      </c>
      <c r="AW466" s="264" t="str">
        <f>IF(COUNTIF(AV$2:AV466,AV466)=1,AV466,"")</f>
        <v/>
      </c>
      <c r="AX466" s="263" t="str">
        <f t="shared" si="157"/>
        <v/>
      </c>
      <c r="AY466" s="263" t="str">
        <f t="shared" si="158"/>
        <v/>
      </c>
      <c r="AZ466" s="263" t="str">
        <f t="shared" si="159"/>
        <v/>
      </c>
      <c r="BA466" s="254" t="str">
        <f t="shared" si="165"/>
        <v/>
      </c>
      <c r="BB466" s="162"/>
      <c r="BC466" s="259" t="str">
        <f>+IF(BI466="","",MAX(BC$1:BC465)+1)</f>
        <v/>
      </c>
      <c r="BD466" s="241" t="str">
        <f>IF(CMS_Identification!B488="","",CMS_Identification!B488)</f>
        <v/>
      </c>
      <c r="BE466" s="241" t="str">
        <f>IF(CMS_Identification!C488="","",CMS_Identification!C488)</f>
        <v/>
      </c>
      <c r="BF466" s="241" t="str">
        <f>IF(CMS_Identification!E488="","",CMS_Identification!E488)</f>
        <v/>
      </c>
      <c r="BG466" s="241" t="str">
        <f>IF(Affected_Source!AL488="","",Affected_Source!AL488)</f>
        <v/>
      </c>
      <c r="BH466" s="241" t="str">
        <f t="shared" si="166"/>
        <v/>
      </c>
      <c r="BI466" s="244" t="str">
        <f>IF(COUNTIF(BH$2:BH466,BH466)=1,BH466,"")</f>
        <v/>
      </c>
      <c r="BJ466" s="241" t="str">
        <f t="shared" si="167"/>
        <v xml:space="preserve">  </v>
      </c>
      <c r="BK466" s="241" t="str">
        <f t="shared" si="168"/>
        <v/>
      </c>
      <c r="BL466" s="241" t="str">
        <f t="shared" si="169"/>
        <v/>
      </c>
      <c r="BM466" s="241" t="str">
        <f t="shared" si="170"/>
        <v/>
      </c>
    </row>
    <row r="467" spans="1:65" ht="16.5" x14ac:dyDescent="0.45">
      <c r="A467" s="255" t="str">
        <f>+IF(D467="","",MAX(A$1:A466)+1)</f>
        <v/>
      </c>
      <c r="B467" s="245" t="str">
        <f>IF(CMS_Identification!C489="","",CMS_Identification!C489)</f>
        <v/>
      </c>
      <c r="C467" s="245" t="str">
        <f t="shared" si="150"/>
        <v/>
      </c>
      <c r="D467" s="245" t="str">
        <f>IF(COUNTIF(B$2:B467,B467)=1,B467,"")</f>
        <v/>
      </c>
      <c r="E467" s="162" t="str">
        <f>IF(Affected_Source!D489="","",Affected_Source!D489)</f>
        <v/>
      </c>
      <c r="F467" s="162"/>
      <c r="G467" s="162"/>
      <c r="H467" s="162"/>
      <c r="I467" s="162"/>
      <c r="J467" s="162"/>
      <c r="K467" s="162"/>
      <c r="L467" s="162"/>
      <c r="M467" s="162"/>
      <c r="N467" s="162"/>
      <c r="O467" s="162"/>
      <c r="P467" s="162"/>
      <c r="Q467" s="162"/>
      <c r="R467" s="269"/>
      <c r="S467" s="162"/>
      <c r="T467" s="255" t="str">
        <f>+IF(Y467="","",MAX(T$1:T466)+1)</f>
        <v/>
      </c>
      <c r="U467" s="241" t="str">
        <f>IF(Affected_Source!B489="","",Affected_Source!B489)</f>
        <v/>
      </c>
      <c r="V467" s="241" t="str">
        <f>IF(Affected_Source!D489="","",Affected_Source!D489)</f>
        <v/>
      </c>
      <c r="W467" s="241" t="str">
        <f>IF(Affected_Source!E489="","",Affected_Source!E489)</f>
        <v/>
      </c>
      <c r="X467" s="241" t="str">
        <f t="shared" si="151"/>
        <v/>
      </c>
      <c r="Y467" s="244" t="str">
        <f>IF(COUNTIF(X$2:X467,X467)=1,X467,"")</f>
        <v/>
      </c>
      <c r="Z467" s="241" t="str">
        <f t="shared" si="160"/>
        <v xml:space="preserve"> </v>
      </c>
      <c r="AA467" s="255" t="str">
        <f t="shared" si="152"/>
        <v/>
      </c>
      <c r="AB467" s="255" t="str">
        <f t="shared" si="153"/>
        <v/>
      </c>
      <c r="AC467" s="241" t="str">
        <f t="shared" si="161"/>
        <v/>
      </c>
      <c r="AD467" s="248"/>
      <c r="AE467" s="257" t="str">
        <f>+IF(AJ467="","",MAX(AE$1:AE466)+1)</f>
        <v/>
      </c>
      <c r="AF467" s="257" t="str">
        <f>IF(CMS_Inoperative_OoC!B489="","",CMS_Inoperative_OoC!B489)</f>
        <v/>
      </c>
      <c r="AG467" s="257" t="str">
        <f>IF(CMS_Inoperative_OoC!C489="","",CMS_Inoperative_OoC!C489)</f>
        <v/>
      </c>
      <c r="AH467" s="257" t="str">
        <f>IF(CMS_Inoperative_OoC!D489="","",CMS_Inoperative_OoC!D489)</f>
        <v/>
      </c>
      <c r="AI467" s="257" t="str">
        <f t="shared" si="162"/>
        <v/>
      </c>
      <c r="AJ467" s="258" t="str">
        <f>IF(COUNTIF(AI$2:AI467,AI467)=1,AI467,"")</f>
        <v/>
      </c>
      <c r="AK467" s="257" t="str">
        <f t="shared" si="154"/>
        <v/>
      </c>
      <c r="AL467" s="257" t="str">
        <f t="shared" si="155"/>
        <v/>
      </c>
      <c r="AM467" s="257" t="str">
        <f t="shared" si="156"/>
        <v/>
      </c>
      <c r="AN467" s="251" t="str">
        <f t="shared" si="163"/>
        <v/>
      </c>
      <c r="AO467" s="162"/>
      <c r="AP467" s="162"/>
      <c r="AQ467" s="162"/>
      <c r="AR467" s="257" t="str">
        <f>+IF(AW467="","",MAX(AR$1:AR466)+1)</f>
        <v/>
      </c>
      <c r="AS467" s="257" t="str">
        <f>IF(Limit_Deviation_Detail!B489="","",Limit_Deviation_Detail!B489)</f>
        <v/>
      </c>
      <c r="AT467" s="257" t="str">
        <f>IF(Limit_Deviation_Detail!C489="","",Limit_Deviation_Detail!C489)</f>
        <v/>
      </c>
      <c r="AU467" s="252" t="str">
        <f>IF(Limit_Deviation_Detail!F489="","",Limit_Deviation_Detail!F489)</f>
        <v/>
      </c>
      <c r="AV467" s="257" t="str">
        <f t="shared" si="164"/>
        <v/>
      </c>
      <c r="AW467" s="258" t="str">
        <f>IF(COUNTIF(AV$2:AV467,AV467)=1,AV467,"")</f>
        <v/>
      </c>
      <c r="AX467" s="257" t="str">
        <f t="shared" si="157"/>
        <v/>
      </c>
      <c r="AY467" s="257" t="str">
        <f t="shared" si="158"/>
        <v/>
      </c>
      <c r="AZ467" s="257" t="str">
        <f t="shared" si="159"/>
        <v/>
      </c>
      <c r="BA467" s="254" t="str">
        <f t="shared" si="165"/>
        <v/>
      </c>
      <c r="BB467" s="162"/>
      <c r="BC467" s="255" t="str">
        <f>+IF(BI467="","",MAX(BC$1:BC466)+1)</f>
        <v/>
      </c>
      <c r="BD467" s="241" t="str">
        <f>IF(CMS_Identification!B489="","",CMS_Identification!B489)</f>
        <v/>
      </c>
      <c r="BE467" s="241" t="str">
        <f>IF(CMS_Identification!C489="","",CMS_Identification!C489)</f>
        <v/>
      </c>
      <c r="BF467" s="241" t="str">
        <f>IF(CMS_Identification!E489="","",CMS_Identification!E489)</f>
        <v/>
      </c>
      <c r="BG467" s="241" t="str">
        <f>IF(Affected_Source!AL489="","",Affected_Source!AL489)</f>
        <v/>
      </c>
      <c r="BH467" s="241" t="str">
        <f t="shared" si="166"/>
        <v/>
      </c>
      <c r="BI467" s="244" t="str">
        <f>IF(COUNTIF(BH$2:BH467,BH467)=1,BH467,"")</f>
        <v/>
      </c>
      <c r="BJ467" s="241" t="str">
        <f t="shared" si="167"/>
        <v xml:space="preserve">  </v>
      </c>
      <c r="BK467" s="241" t="str">
        <f t="shared" si="168"/>
        <v/>
      </c>
      <c r="BL467" s="241" t="str">
        <f t="shared" si="169"/>
        <v/>
      </c>
      <c r="BM467" s="241" t="str">
        <f t="shared" si="170"/>
        <v/>
      </c>
    </row>
    <row r="468" spans="1:65" ht="16.5" x14ac:dyDescent="0.45">
      <c r="A468" s="259" t="str">
        <f>+IF(D468="","",MAX(A$1:A467)+1)</f>
        <v/>
      </c>
      <c r="B468" s="260" t="str">
        <f>IF(CMS_Identification!C490="","",CMS_Identification!C490)</f>
        <v/>
      </c>
      <c r="C468" s="260" t="str">
        <f t="shared" si="150"/>
        <v/>
      </c>
      <c r="D468" s="260" t="str">
        <f>IF(COUNTIF(B$2:B468,B468)=1,B468,"")</f>
        <v/>
      </c>
      <c r="E468" s="162" t="str">
        <f>IF(Affected_Source!D490="","",Affected_Source!D490)</f>
        <v/>
      </c>
      <c r="F468" s="162"/>
      <c r="G468" s="162"/>
      <c r="H468" s="162"/>
      <c r="I468" s="162"/>
      <c r="J468" s="162"/>
      <c r="K468" s="162"/>
      <c r="L468" s="162"/>
      <c r="M468" s="162"/>
      <c r="N468" s="162"/>
      <c r="O468" s="162"/>
      <c r="P468" s="162"/>
      <c r="Q468" s="162"/>
      <c r="R468" s="269"/>
      <c r="S468" s="162"/>
      <c r="T468" s="259" t="str">
        <f>+IF(Y468="","",MAX(T$1:T467)+1)</f>
        <v/>
      </c>
      <c r="U468" s="241" t="str">
        <f>IF(Affected_Source!B490="","",Affected_Source!B490)</f>
        <v/>
      </c>
      <c r="V468" s="241" t="str">
        <f>IF(Affected_Source!D490="","",Affected_Source!D490)</f>
        <v/>
      </c>
      <c r="W468" s="241" t="str">
        <f>IF(Affected_Source!E490="","",Affected_Source!E490)</f>
        <v/>
      </c>
      <c r="X468" s="241" t="str">
        <f t="shared" si="151"/>
        <v/>
      </c>
      <c r="Y468" s="244" t="str">
        <f>IF(COUNTIF(X$2:X468,X468)=1,X468,"")</f>
        <v/>
      </c>
      <c r="Z468" s="241" t="str">
        <f t="shared" si="160"/>
        <v xml:space="preserve"> </v>
      </c>
      <c r="AA468" s="259" t="str">
        <f t="shared" si="152"/>
        <v/>
      </c>
      <c r="AB468" s="259" t="str">
        <f t="shared" si="153"/>
        <v/>
      </c>
      <c r="AC468" s="241" t="str">
        <f t="shared" si="161"/>
        <v/>
      </c>
      <c r="AD468" s="248"/>
      <c r="AE468" s="261" t="str">
        <f>+IF(AJ468="","",MAX(AE$1:AE467)+1)</f>
        <v/>
      </c>
      <c r="AF468" s="261" t="str">
        <f>IF(CMS_Inoperative_OoC!B490="","",CMS_Inoperative_OoC!B490)</f>
        <v/>
      </c>
      <c r="AG468" s="261" t="str">
        <f>IF(CMS_Inoperative_OoC!C490="","",CMS_Inoperative_OoC!C490)</f>
        <v/>
      </c>
      <c r="AH468" s="261" t="str">
        <f>IF(CMS_Inoperative_OoC!D490="","",CMS_Inoperative_OoC!D490)</f>
        <v/>
      </c>
      <c r="AI468" s="261" t="str">
        <f t="shared" si="162"/>
        <v/>
      </c>
      <c r="AJ468" s="262" t="str">
        <f>IF(COUNTIF(AI$2:AI468,AI468)=1,AI468,"")</f>
        <v/>
      </c>
      <c r="AK468" s="261" t="str">
        <f t="shared" si="154"/>
        <v/>
      </c>
      <c r="AL468" s="261" t="str">
        <f t="shared" si="155"/>
        <v/>
      </c>
      <c r="AM468" s="261" t="str">
        <f t="shared" si="156"/>
        <v/>
      </c>
      <c r="AN468" s="251" t="str">
        <f t="shared" si="163"/>
        <v/>
      </c>
      <c r="AO468" s="162"/>
      <c r="AP468" s="162"/>
      <c r="AQ468" s="162"/>
      <c r="AR468" s="263" t="str">
        <f>+IF(AW468="","",MAX(AR$1:AR467)+1)</f>
        <v/>
      </c>
      <c r="AS468" s="263" t="str">
        <f>IF(Limit_Deviation_Detail!B490="","",Limit_Deviation_Detail!B490)</f>
        <v/>
      </c>
      <c r="AT468" s="263" t="str">
        <f>IF(Limit_Deviation_Detail!C490="","",Limit_Deviation_Detail!C490)</f>
        <v/>
      </c>
      <c r="AU468" s="252" t="str">
        <f>IF(Limit_Deviation_Detail!F490="","",Limit_Deviation_Detail!F490)</f>
        <v/>
      </c>
      <c r="AV468" s="263" t="str">
        <f t="shared" si="164"/>
        <v/>
      </c>
      <c r="AW468" s="264" t="str">
        <f>IF(COUNTIF(AV$2:AV468,AV468)=1,AV468,"")</f>
        <v/>
      </c>
      <c r="AX468" s="263" t="str">
        <f t="shared" si="157"/>
        <v/>
      </c>
      <c r="AY468" s="263" t="str">
        <f t="shared" si="158"/>
        <v/>
      </c>
      <c r="AZ468" s="263" t="str">
        <f t="shared" si="159"/>
        <v/>
      </c>
      <c r="BA468" s="254" t="str">
        <f t="shared" si="165"/>
        <v/>
      </c>
      <c r="BB468" s="162"/>
      <c r="BC468" s="259" t="str">
        <f>+IF(BI468="","",MAX(BC$1:BC467)+1)</f>
        <v/>
      </c>
      <c r="BD468" s="241" t="str">
        <f>IF(CMS_Identification!B490="","",CMS_Identification!B490)</f>
        <v/>
      </c>
      <c r="BE468" s="241" t="str">
        <f>IF(CMS_Identification!C490="","",CMS_Identification!C490)</f>
        <v/>
      </c>
      <c r="BF468" s="241" t="str">
        <f>IF(CMS_Identification!E490="","",CMS_Identification!E490)</f>
        <v/>
      </c>
      <c r="BG468" s="241" t="str">
        <f>IF(Affected_Source!AL490="","",Affected_Source!AL490)</f>
        <v/>
      </c>
      <c r="BH468" s="241" t="str">
        <f t="shared" si="166"/>
        <v/>
      </c>
      <c r="BI468" s="244" t="str">
        <f>IF(COUNTIF(BH$2:BH468,BH468)=1,BH468,"")</f>
        <v/>
      </c>
      <c r="BJ468" s="241" t="str">
        <f t="shared" si="167"/>
        <v xml:space="preserve">  </v>
      </c>
      <c r="BK468" s="241" t="str">
        <f t="shared" si="168"/>
        <v/>
      </c>
      <c r="BL468" s="241" t="str">
        <f t="shared" si="169"/>
        <v/>
      </c>
      <c r="BM468" s="241" t="str">
        <f t="shared" si="170"/>
        <v/>
      </c>
    </row>
    <row r="469" spans="1:65" ht="16.5" x14ac:dyDescent="0.45">
      <c r="A469" s="255" t="str">
        <f>+IF(D469="","",MAX(A$1:A468)+1)</f>
        <v/>
      </c>
      <c r="B469" s="245" t="str">
        <f>IF(CMS_Identification!C491="","",CMS_Identification!C491)</f>
        <v/>
      </c>
      <c r="C469" s="245" t="str">
        <f t="shared" si="150"/>
        <v/>
      </c>
      <c r="D469" s="245" t="str">
        <f>IF(COUNTIF(B$2:B469,B469)=1,B469,"")</f>
        <v/>
      </c>
      <c r="E469" s="162" t="str">
        <f>IF(Affected_Source!D491="","",Affected_Source!D491)</f>
        <v/>
      </c>
      <c r="F469" s="162"/>
      <c r="G469" s="162"/>
      <c r="H469" s="162"/>
      <c r="I469" s="162"/>
      <c r="J469" s="162"/>
      <c r="K469" s="162"/>
      <c r="L469" s="162"/>
      <c r="M469" s="162"/>
      <c r="N469" s="162"/>
      <c r="O469" s="162"/>
      <c r="P469" s="162"/>
      <c r="Q469" s="162"/>
      <c r="R469" s="269"/>
      <c r="S469" s="162"/>
      <c r="T469" s="255" t="str">
        <f>+IF(Y469="","",MAX(T$1:T468)+1)</f>
        <v/>
      </c>
      <c r="U469" s="241" t="str">
        <f>IF(Affected_Source!B491="","",Affected_Source!B491)</f>
        <v/>
      </c>
      <c r="V469" s="241" t="str">
        <f>IF(Affected_Source!D491="","",Affected_Source!D491)</f>
        <v/>
      </c>
      <c r="W469" s="241" t="str">
        <f>IF(Affected_Source!E491="","",Affected_Source!E491)</f>
        <v/>
      </c>
      <c r="X469" s="241" t="str">
        <f t="shared" si="151"/>
        <v/>
      </c>
      <c r="Y469" s="244" t="str">
        <f>IF(COUNTIF(X$2:X469,X469)=1,X469,"")</f>
        <v/>
      </c>
      <c r="Z469" s="241" t="str">
        <f t="shared" si="160"/>
        <v xml:space="preserve"> </v>
      </c>
      <c r="AA469" s="255" t="str">
        <f t="shared" si="152"/>
        <v/>
      </c>
      <c r="AB469" s="255" t="str">
        <f t="shared" si="153"/>
        <v/>
      </c>
      <c r="AC469" s="241" t="str">
        <f t="shared" si="161"/>
        <v/>
      </c>
      <c r="AD469" s="248"/>
      <c r="AE469" s="257" t="str">
        <f>+IF(AJ469="","",MAX(AE$1:AE468)+1)</f>
        <v/>
      </c>
      <c r="AF469" s="257" t="str">
        <f>IF(CMS_Inoperative_OoC!B491="","",CMS_Inoperative_OoC!B491)</f>
        <v/>
      </c>
      <c r="AG469" s="257" t="str">
        <f>IF(CMS_Inoperative_OoC!C491="","",CMS_Inoperative_OoC!C491)</f>
        <v/>
      </c>
      <c r="AH469" s="257" t="str">
        <f>IF(CMS_Inoperative_OoC!D491="","",CMS_Inoperative_OoC!D491)</f>
        <v/>
      </c>
      <c r="AI469" s="257" t="str">
        <f t="shared" si="162"/>
        <v/>
      </c>
      <c r="AJ469" s="258" t="str">
        <f>IF(COUNTIF(AI$2:AI469,AI469)=1,AI469,"")</f>
        <v/>
      </c>
      <c r="AK469" s="257" t="str">
        <f t="shared" si="154"/>
        <v/>
      </c>
      <c r="AL469" s="257" t="str">
        <f t="shared" si="155"/>
        <v/>
      </c>
      <c r="AM469" s="257" t="str">
        <f t="shared" si="156"/>
        <v/>
      </c>
      <c r="AN469" s="251" t="str">
        <f t="shared" si="163"/>
        <v/>
      </c>
      <c r="AO469" s="162"/>
      <c r="AP469" s="162"/>
      <c r="AQ469" s="162"/>
      <c r="AR469" s="257" t="str">
        <f>+IF(AW469="","",MAX(AR$1:AR468)+1)</f>
        <v/>
      </c>
      <c r="AS469" s="257" t="str">
        <f>IF(Limit_Deviation_Detail!B491="","",Limit_Deviation_Detail!B491)</f>
        <v/>
      </c>
      <c r="AT469" s="257" t="str">
        <f>IF(Limit_Deviation_Detail!C491="","",Limit_Deviation_Detail!C491)</f>
        <v/>
      </c>
      <c r="AU469" s="252" t="str">
        <f>IF(Limit_Deviation_Detail!F491="","",Limit_Deviation_Detail!F491)</f>
        <v/>
      </c>
      <c r="AV469" s="257" t="str">
        <f t="shared" si="164"/>
        <v/>
      </c>
      <c r="AW469" s="258" t="str">
        <f>IF(COUNTIF(AV$2:AV469,AV469)=1,AV469,"")</f>
        <v/>
      </c>
      <c r="AX469" s="257" t="str">
        <f t="shared" si="157"/>
        <v/>
      </c>
      <c r="AY469" s="257" t="str">
        <f t="shared" si="158"/>
        <v/>
      </c>
      <c r="AZ469" s="257" t="str">
        <f t="shared" si="159"/>
        <v/>
      </c>
      <c r="BA469" s="254" t="str">
        <f t="shared" si="165"/>
        <v/>
      </c>
      <c r="BB469" s="162"/>
      <c r="BC469" s="255" t="str">
        <f>+IF(BI469="","",MAX(BC$1:BC468)+1)</f>
        <v/>
      </c>
      <c r="BD469" s="241" t="str">
        <f>IF(CMS_Identification!B491="","",CMS_Identification!B491)</f>
        <v/>
      </c>
      <c r="BE469" s="241" t="str">
        <f>IF(CMS_Identification!C491="","",CMS_Identification!C491)</f>
        <v/>
      </c>
      <c r="BF469" s="241" t="str">
        <f>IF(CMS_Identification!E491="","",CMS_Identification!E491)</f>
        <v/>
      </c>
      <c r="BG469" s="241" t="str">
        <f>IF(Affected_Source!AL491="","",Affected_Source!AL491)</f>
        <v/>
      </c>
      <c r="BH469" s="241" t="str">
        <f t="shared" si="166"/>
        <v/>
      </c>
      <c r="BI469" s="244" t="str">
        <f>IF(COUNTIF(BH$2:BH469,BH469)=1,BH469,"")</f>
        <v/>
      </c>
      <c r="BJ469" s="241" t="str">
        <f t="shared" si="167"/>
        <v xml:space="preserve">  </v>
      </c>
      <c r="BK469" s="241" t="str">
        <f t="shared" si="168"/>
        <v/>
      </c>
      <c r="BL469" s="241" t="str">
        <f t="shared" si="169"/>
        <v/>
      </c>
      <c r="BM469" s="241" t="str">
        <f t="shared" si="170"/>
        <v/>
      </c>
    </row>
    <row r="470" spans="1:65" ht="16.5" x14ac:dyDescent="0.45">
      <c r="A470" s="259" t="str">
        <f>+IF(D470="","",MAX(A$1:A469)+1)</f>
        <v/>
      </c>
      <c r="B470" s="260" t="str">
        <f>IF(CMS_Identification!C492="","",CMS_Identification!C492)</f>
        <v/>
      </c>
      <c r="C470" s="260" t="str">
        <f t="shared" si="150"/>
        <v/>
      </c>
      <c r="D470" s="260" t="str">
        <f>IF(COUNTIF(B$2:B470,B470)=1,B470,"")</f>
        <v/>
      </c>
      <c r="E470" s="162" t="str">
        <f>IF(Affected_Source!D492="","",Affected_Source!D492)</f>
        <v/>
      </c>
      <c r="F470" s="162"/>
      <c r="G470" s="162"/>
      <c r="H470" s="162"/>
      <c r="I470" s="162"/>
      <c r="J470" s="162"/>
      <c r="K470" s="162"/>
      <c r="L470" s="162"/>
      <c r="M470" s="162"/>
      <c r="N470" s="162"/>
      <c r="O470" s="162"/>
      <c r="P470" s="162"/>
      <c r="Q470" s="162"/>
      <c r="R470" s="269"/>
      <c r="S470" s="162"/>
      <c r="T470" s="259" t="str">
        <f>+IF(Y470="","",MAX(T$1:T469)+1)</f>
        <v/>
      </c>
      <c r="U470" s="241" t="str">
        <f>IF(Affected_Source!B492="","",Affected_Source!B492)</f>
        <v/>
      </c>
      <c r="V470" s="241" t="str">
        <f>IF(Affected_Source!D492="","",Affected_Source!D492)</f>
        <v/>
      </c>
      <c r="W470" s="241" t="str">
        <f>IF(Affected_Source!E492="","",Affected_Source!E492)</f>
        <v/>
      </c>
      <c r="X470" s="241" t="str">
        <f t="shared" si="151"/>
        <v/>
      </c>
      <c r="Y470" s="244" t="str">
        <f>IF(COUNTIF(X$2:X470,X470)=1,X470,"")</f>
        <v/>
      </c>
      <c r="Z470" s="241" t="str">
        <f t="shared" si="160"/>
        <v xml:space="preserve"> </v>
      </c>
      <c r="AA470" s="259" t="str">
        <f t="shared" si="152"/>
        <v/>
      </c>
      <c r="AB470" s="259" t="str">
        <f t="shared" si="153"/>
        <v/>
      </c>
      <c r="AC470" s="241" t="str">
        <f t="shared" si="161"/>
        <v/>
      </c>
      <c r="AD470" s="248"/>
      <c r="AE470" s="261" t="str">
        <f>+IF(AJ470="","",MAX(AE$1:AE469)+1)</f>
        <v/>
      </c>
      <c r="AF470" s="261" t="str">
        <f>IF(CMS_Inoperative_OoC!B492="","",CMS_Inoperative_OoC!B492)</f>
        <v/>
      </c>
      <c r="AG470" s="261" t="str">
        <f>IF(CMS_Inoperative_OoC!C492="","",CMS_Inoperative_OoC!C492)</f>
        <v/>
      </c>
      <c r="AH470" s="261" t="str">
        <f>IF(CMS_Inoperative_OoC!D492="","",CMS_Inoperative_OoC!D492)</f>
        <v/>
      </c>
      <c r="AI470" s="261" t="str">
        <f t="shared" si="162"/>
        <v/>
      </c>
      <c r="AJ470" s="262" t="str">
        <f>IF(COUNTIF(AI$2:AI470,AI470)=1,AI470,"")</f>
        <v/>
      </c>
      <c r="AK470" s="261" t="str">
        <f t="shared" si="154"/>
        <v/>
      </c>
      <c r="AL470" s="261" t="str">
        <f t="shared" si="155"/>
        <v/>
      </c>
      <c r="AM470" s="261" t="str">
        <f t="shared" si="156"/>
        <v/>
      </c>
      <c r="AN470" s="251" t="str">
        <f t="shared" si="163"/>
        <v/>
      </c>
      <c r="AO470" s="162"/>
      <c r="AP470" s="162"/>
      <c r="AQ470" s="162"/>
      <c r="AR470" s="263" t="str">
        <f>+IF(AW470="","",MAX(AR$1:AR469)+1)</f>
        <v/>
      </c>
      <c r="AS470" s="263" t="str">
        <f>IF(Limit_Deviation_Detail!B492="","",Limit_Deviation_Detail!B492)</f>
        <v/>
      </c>
      <c r="AT470" s="263" t="str">
        <f>IF(Limit_Deviation_Detail!C492="","",Limit_Deviation_Detail!C492)</f>
        <v/>
      </c>
      <c r="AU470" s="252" t="str">
        <f>IF(Limit_Deviation_Detail!F492="","",Limit_Deviation_Detail!F492)</f>
        <v/>
      </c>
      <c r="AV470" s="263" t="str">
        <f t="shared" si="164"/>
        <v/>
      </c>
      <c r="AW470" s="264" t="str">
        <f>IF(COUNTIF(AV$2:AV470,AV470)=1,AV470,"")</f>
        <v/>
      </c>
      <c r="AX470" s="263" t="str">
        <f t="shared" si="157"/>
        <v/>
      </c>
      <c r="AY470" s="263" t="str">
        <f t="shared" si="158"/>
        <v/>
      </c>
      <c r="AZ470" s="263" t="str">
        <f t="shared" si="159"/>
        <v/>
      </c>
      <c r="BA470" s="254" t="str">
        <f t="shared" si="165"/>
        <v/>
      </c>
      <c r="BB470" s="162"/>
      <c r="BC470" s="259" t="str">
        <f>+IF(BI470="","",MAX(BC$1:BC469)+1)</f>
        <v/>
      </c>
      <c r="BD470" s="241" t="str">
        <f>IF(CMS_Identification!B492="","",CMS_Identification!B492)</f>
        <v/>
      </c>
      <c r="BE470" s="241" t="str">
        <f>IF(CMS_Identification!C492="","",CMS_Identification!C492)</f>
        <v/>
      </c>
      <c r="BF470" s="241" t="str">
        <f>IF(CMS_Identification!E492="","",CMS_Identification!E492)</f>
        <v/>
      </c>
      <c r="BG470" s="241" t="str">
        <f>IF(Affected_Source!AL492="","",Affected_Source!AL492)</f>
        <v/>
      </c>
      <c r="BH470" s="241" t="str">
        <f t="shared" si="166"/>
        <v/>
      </c>
      <c r="BI470" s="244" t="str">
        <f>IF(COUNTIF(BH$2:BH470,BH470)=1,BH470,"")</f>
        <v/>
      </c>
      <c r="BJ470" s="241" t="str">
        <f t="shared" si="167"/>
        <v xml:space="preserve">  </v>
      </c>
      <c r="BK470" s="241" t="str">
        <f t="shared" si="168"/>
        <v/>
      </c>
      <c r="BL470" s="241" t="str">
        <f t="shared" si="169"/>
        <v/>
      </c>
      <c r="BM470" s="241" t="str">
        <f t="shared" si="170"/>
        <v/>
      </c>
    </row>
    <row r="471" spans="1:65" ht="16.5" x14ac:dyDescent="0.45">
      <c r="A471" s="255" t="str">
        <f>+IF(D471="","",MAX(A$1:A470)+1)</f>
        <v/>
      </c>
      <c r="B471" s="245" t="str">
        <f>IF(CMS_Identification!C493="","",CMS_Identification!C493)</f>
        <v/>
      </c>
      <c r="C471" s="245" t="str">
        <f t="shared" si="150"/>
        <v/>
      </c>
      <c r="D471" s="245" t="str">
        <f>IF(COUNTIF(B$2:B471,B471)=1,B471,"")</f>
        <v/>
      </c>
      <c r="E471" s="162" t="str">
        <f>IF(Affected_Source!D493="","",Affected_Source!D493)</f>
        <v/>
      </c>
      <c r="F471" s="162"/>
      <c r="G471" s="162"/>
      <c r="H471" s="162"/>
      <c r="I471" s="162"/>
      <c r="J471" s="162"/>
      <c r="K471" s="162"/>
      <c r="L471" s="162"/>
      <c r="M471" s="162"/>
      <c r="N471" s="162"/>
      <c r="O471" s="162"/>
      <c r="P471" s="162"/>
      <c r="Q471" s="162"/>
      <c r="R471" s="269"/>
      <c r="S471" s="162"/>
      <c r="T471" s="255" t="str">
        <f>+IF(Y471="","",MAX(T$1:T470)+1)</f>
        <v/>
      </c>
      <c r="U471" s="241" t="str">
        <f>IF(Affected_Source!B493="","",Affected_Source!B493)</f>
        <v/>
      </c>
      <c r="V471" s="241" t="str">
        <f>IF(Affected_Source!D493="","",Affected_Source!D493)</f>
        <v/>
      </c>
      <c r="W471" s="241" t="str">
        <f>IF(Affected_Source!E493="","",Affected_Source!E493)</f>
        <v/>
      </c>
      <c r="X471" s="241" t="str">
        <f t="shared" si="151"/>
        <v/>
      </c>
      <c r="Y471" s="244" t="str">
        <f>IF(COUNTIF(X$2:X471,X471)=1,X471,"")</f>
        <v/>
      </c>
      <c r="Z471" s="241" t="str">
        <f t="shared" si="160"/>
        <v xml:space="preserve"> </v>
      </c>
      <c r="AA471" s="255" t="str">
        <f t="shared" si="152"/>
        <v/>
      </c>
      <c r="AB471" s="255" t="str">
        <f t="shared" si="153"/>
        <v/>
      </c>
      <c r="AC471" s="241" t="str">
        <f t="shared" si="161"/>
        <v/>
      </c>
      <c r="AD471" s="248"/>
      <c r="AE471" s="257" t="str">
        <f>+IF(AJ471="","",MAX(AE$1:AE470)+1)</f>
        <v/>
      </c>
      <c r="AF471" s="257" t="str">
        <f>IF(CMS_Inoperative_OoC!B493="","",CMS_Inoperative_OoC!B493)</f>
        <v/>
      </c>
      <c r="AG471" s="257" t="str">
        <f>IF(CMS_Inoperative_OoC!C493="","",CMS_Inoperative_OoC!C493)</f>
        <v/>
      </c>
      <c r="AH471" s="257" t="str">
        <f>IF(CMS_Inoperative_OoC!D493="","",CMS_Inoperative_OoC!D493)</f>
        <v/>
      </c>
      <c r="AI471" s="257" t="str">
        <f t="shared" si="162"/>
        <v/>
      </c>
      <c r="AJ471" s="258" t="str">
        <f>IF(COUNTIF(AI$2:AI471,AI471)=1,AI471,"")</f>
        <v/>
      </c>
      <c r="AK471" s="257" t="str">
        <f t="shared" si="154"/>
        <v/>
      </c>
      <c r="AL471" s="257" t="str">
        <f t="shared" si="155"/>
        <v/>
      </c>
      <c r="AM471" s="257" t="str">
        <f t="shared" si="156"/>
        <v/>
      </c>
      <c r="AN471" s="251" t="str">
        <f t="shared" si="163"/>
        <v/>
      </c>
      <c r="AO471" s="162"/>
      <c r="AP471" s="162"/>
      <c r="AQ471" s="162"/>
      <c r="AR471" s="257" t="str">
        <f>+IF(AW471="","",MAX(AR$1:AR470)+1)</f>
        <v/>
      </c>
      <c r="AS471" s="257" t="str">
        <f>IF(Limit_Deviation_Detail!B493="","",Limit_Deviation_Detail!B493)</f>
        <v/>
      </c>
      <c r="AT471" s="257" t="str">
        <f>IF(Limit_Deviation_Detail!C493="","",Limit_Deviation_Detail!C493)</f>
        <v/>
      </c>
      <c r="AU471" s="252" t="str">
        <f>IF(Limit_Deviation_Detail!F493="","",Limit_Deviation_Detail!F493)</f>
        <v/>
      </c>
      <c r="AV471" s="257" t="str">
        <f t="shared" si="164"/>
        <v/>
      </c>
      <c r="AW471" s="258" t="str">
        <f>IF(COUNTIF(AV$2:AV471,AV471)=1,AV471,"")</f>
        <v/>
      </c>
      <c r="AX471" s="257" t="str">
        <f t="shared" si="157"/>
        <v/>
      </c>
      <c r="AY471" s="257" t="str">
        <f t="shared" si="158"/>
        <v/>
      </c>
      <c r="AZ471" s="257" t="str">
        <f t="shared" si="159"/>
        <v/>
      </c>
      <c r="BA471" s="254" t="str">
        <f t="shared" si="165"/>
        <v/>
      </c>
      <c r="BB471" s="162"/>
      <c r="BC471" s="255" t="str">
        <f>+IF(BI471="","",MAX(BC$1:BC470)+1)</f>
        <v/>
      </c>
      <c r="BD471" s="241" t="str">
        <f>IF(CMS_Identification!B493="","",CMS_Identification!B493)</f>
        <v/>
      </c>
      <c r="BE471" s="241" t="str">
        <f>IF(CMS_Identification!C493="","",CMS_Identification!C493)</f>
        <v/>
      </c>
      <c r="BF471" s="241" t="str">
        <f>IF(CMS_Identification!E493="","",CMS_Identification!E493)</f>
        <v/>
      </c>
      <c r="BG471" s="241" t="str">
        <f>IF(Affected_Source!AL493="","",Affected_Source!AL493)</f>
        <v/>
      </c>
      <c r="BH471" s="241" t="str">
        <f t="shared" si="166"/>
        <v/>
      </c>
      <c r="BI471" s="244" t="str">
        <f>IF(COUNTIF(BH$2:BH471,BH471)=1,BH471,"")</f>
        <v/>
      </c>
      <c r="BJ471" s="241" t="str">
        <f t="shared" si="167"/>
        <v xml:space="preserve">  </v>
      </c>
      <c r="BK471" s="241" t="str">
        <f t="shared" si="168"/>
        <v/>
      </c>
      <c r="BL471" s="241" t="str">
        <f t="shared" si="169"/>
        <v/>
      </c>
      <c r="BM471" s="241" t="str">
        <f t="shared" si="170"/>
        <v/>
      </c>
    </row>
    <row r="472" spans="1:65" ht="16.5" x14ac:dyDescent="0.45">
      <c r="A472" s="259" t="str">
        <f>+IF(D472="","",MAX(A$1:A471)+1)</f>
        <v/>
      </c>
      <c r="B472" s="260" t="str">
        <f>IF(CMS_Identification!C494="","",CMS_Identification!C494)</f>
        <v/>
      </c>
      <c r="C472" s="260" t="str">
        <f t="shared" si="150"/>
        <v/>
      </c>
      <c r="D472" s="260" t="str">
        <f>IF(COUNTIF(B$2:B472,B472)=1,B472,"")</f>
        <v/>
      </c>
      <c r="E472" s="162" t="str">
        <f>IF(Affected_Source!D494="","",Affected_Source!D494)</f>
        <v/>
      </c>
      <c r="F472" s="162"/>
      <c r="G472" s="162"/>
      <c r="H472" s="162"/>
      <c r="I472" s="162"/>
      <c r="J472" s="162"/>
      <c r="K472" s="162"/>
      <c r="L472" s="162"/>
      <c r="M472" s="162"/>
      <c r="N472" s="162"/>
      <c r="O472" s="162"/>
      <c r="P472" s="162"/>
      <c r="Q472" s="162"/>
      <c r="R472" s="269"/>
      <c r="S472" s="162"/>
      <c r="T472" s="259" t="str">
        <f>+IF(Y472="","",MAX(T$1:T471)+1)</f>
        <v/>
      </c>
      <c r="U472" s="241" t="str">
        <f>IF(Affected_Source!B494="","",Affected_Source!B494)</f>
        <v/>
      </c>
      <c r="V472" s="241" t="str">
        <f>IF(Affected_Source!D494="","",Affected_Source!D494)</f>
        <v/>
      </c>
      <c r="W472" s="241" t="str">
        <f>IF(Affected_Source!E494="","",Affected_Source!E494)</f>
        <v/>
      </c>
      <c r="X472" s="241" t="str">
        <f t="shared" si="151"/>
        <v/>
      </c>
      <c r="Y472" s="244" t="str">
        <f>IF(COUNTIF(X$2:X472,X472)=1,X472,"")</f>
        <v/>
      </c>
      <c r="Z472" s="241" t="str">
        <f t="shared" si="160"/>
        <v xml:space="preserve"> </v>
      </c>
      <c r="AA472" s="259" t="str">
        <f t="shared" si="152"/>
        <v/>
      </c>
      <c r="AB472" s="259" t="str">
        <f t="shared" si="153"/>
        <v/>
      </c>
      <c r="AC472" s="241" t="str">
        <f t="shared" si="161"/>
        <v/>
      </c>
      <c r="AD472" s="248"/>
      <c r="AE472" s="261" t="str">
        <f>+IF(AJ472="","",MAX(AE$1:AE471)+1)</f>
        <v/>
      </c>
      <c r="AF472" s="261" t="str">
        <f>IF(CMS_Inoperative_OoC!B494="","",CMS_Inoperative_OoC!B494)</f>
        <v/>
      </c>
      <c r="AG472" s="261" t="str">
        <f>IF(CMS_Inoperative_OoC!C494="","",CMS_Inoperative_OoC!C494)</f>
        <v/>
      </c>
      <c r="AH472" s="261" t="str">
        <f>IF(CMS_Inoperative_OoC!D494="","",CMS_Inoperative_OoC!D494)</f>
        <v/>
      </c>
      <c r="AI472" s="261" t="str">
        <f t="shared" si="162"/>
        <v/>
      </c>
      <c r="AJ472" s="262" t="str">
        <f>IF(COUNTIF(AI$2:AI472,AI472)=1,AI472,"")</f>
        <v/>
      </c>
      <c r="AK472" s="261" t="str">
        <f t="shared" si="154"/>
        <v/>
      </c>
      <c r="AL472" s="261" t="str">
        <f t="shared" si="155"/>
        <v/>
      </c>
      <c r="AM472" s="261" t="str">
        <f t="shared" si="156"/>
        <v/>
      </c>
      <c r="AN472" s="251" t="str">
        <f t="shared" si="163"/>
        <v/>
      </c>
      <c r="AO472" s="162"/>
      <c r="AP472" s="162"/>
      <c r="AQ472" s="162"/>
      <c r="AR472" s="263" t="str">
        <f>+IF(AW472="","",MAX(AR$1:AR471)+1)</f>
        <v/>
      </c>
      <c r="AS472" s="263" t="str">
        <f>IF(Limit_Deviation_Detail!B494="","",Limit_Deviation_Detail!B494)</f>
        <v/>
      </c>
      <c r="AT472" s="263" t="str">
        <f>IF(Limit_Deviation_Detail!C494="","",Limit_Deviation_Detail!C494)</f>
        <v/>
      </c>
      <c r="AU472" s="252" t="str">
        <f>IF(Limit_Deviation_Detail!F494="","",Limit_Deviation_Detail!F494)</f>
        <v/>
      </c>
      <c r="AV472" s="263" t="str">
        <f t="shared" si="164"/>
        <v/>
      </c>
      <c r="AW472" s="264" t="str">
        <f>IF(COUNTIF(AV$2:AV472,AV472)=1,AV472,"")</f>
        <v/>
      </c>
      <c r="AX472" s="263" t="str">
        <f t="shared" si="157"/>
        <v/>
      </c>
      <c r="AY472" s="263" t="str">
        <f t="shared" si="158"/>
        <v/>
      </c>
      <c r="AZ472" s="263" t="str">
        <f t="shared" si="159"/>
        <v/>
      </c>
      <c r="BA472" s="254" t="str">
        <f t="shared" si="165"/>
        <v/>
      </c>
      <c r="BB472" s="162"/>
      <c r="BC472" s="259" t="str">
        <f>+IF(BI472="","",MAX(BC$1:BC471)+1)</f>
        <v/>
      </c>
      <c r="BD472" s="241" t="str">
        <f>IF(CMS_Identification!B494="","",CMS_Identification!B494)</f>
        <v/>
      </c>
      <c r="BE472" s="241" t="str">
        <f>IF(CMS_Identification!C494="","",CMS_Identification!C494)</f>
        <v/>
      </c>
      <c r="BF472" s="241" t="str">
        <f>IF(CMS_Identification!E494="","",CMS_Identification!E494)</f>
        <v/>
      </c>
      <c r="BG472" s="241" t="str">
        <f>IF(Affected_Source!AL494="","",Affected_Source!AL494)</f>
        <v/>
      </c>
      <c r="BH472" s="241" t="str">
        <f t="shared" si="166"/>
        <v/>
      </c>
      <c r="BI472" s="244" t="str">
        <f>IF(COUNTIF(BH$2:BH472,BH472)=1,BH472,"")</f>
        <v/>
      </c>
      <c r="BJ472" s="241" t="str">
        <f t="shared" si="167"/>
        <v xml:space="preserve">  </v>
      </c>
      <c r="BK472" s="241" t="str">
        <f t="shared" si="168"/>
        <v/>
      </c>
      <c r="BL472" s="241" t="str">
        <f t="shared" si="169"/>
        <v/>
      </c>
      <c r="BM472" s="241" t="str">
        <f t="shared" si="170"/>
        <v/>
      </c>
    </row>
    <row r="473" spans="1:65" ht="16.5" x14ac:dyDescent="0.45">
      <c r="A473" s="255" t="str">
        <f>+IF(D473="","",MAX(A$1:A472)+1)</f>
        <v/>
      </c>
      <c r="B473" s="245" t="str">
        <f>IF(CMS_Identification!C495="","",CMS_Identification!C495)</f>
        <v/>
      </c>
      <c r="C473" s="245" t="str">
        <f t="shared" si="150"/>
        <v/>
      </c>
      <c r="D473" s="245" t="str">
        <f>IF(COUNTIF(B$2:B473,B473)=1,B473,"")</f>
        <v/>
      </c>
      <c r="E473" s="162" t="str">
        <f>IF(Affected_Source!D495="","",Affected_Source!D495)</f>
        <v/>
      </c>
      <c r="F473" s="162"/>
      <c r="G473" s="162"/>
      <c r="H473" s="162"/>
      <c r="I473" s="162"/>
      <c r="J473" s="162"/>
      <c r="K473" s="162"/>
      <c r="L473" s="162"/>
      <c r="M473" s="162"/>
      <c r="N473" s="162"/>
      <c r="O473" s="162"/>
      <c r="P473" s="162"/>
      <c r="Q473" s="162"/>
      <c r="R473" s="269"/>
      <c r="S473" s="162"/>
      <c r="T473" s="255" t="str">
        <f>+IF(Y473="","",MAX(T$1:T472)+1)</f>
        <v/>
      </c>
      <c r="U473" s="241" t="str">
        <f>IF(Affected_Source!B495="","",Affected_Source!B495)</f>
        <v/>
      </c>
      <c r="V473" s="241" t="str">
        <f>IF(Affected_Source!D495="","",Affected_Source!D495)</f>
        <v/>
      </c>
      <c r="W473" s="241" t="str">
        <f>IF(Affected_Source!E495="","",Affected_Source!E495)</f>
        <v/>
      </c>
      <c r="X473" s="241" t="str">
        <f t="shared" si="151"/>
        <v/>
      </c>
      <c r="Y473" s="244" t="str">
        <f>IF(COUNTIF(X$2:X473,X473)=1,X473,"")</f>
        <v/>
      </c>
      <c r="Z473" s="241" t="str">
        <f t="shared" si="160"/>
        <v xml:space="preserve"> </v>
      </c>
      <c r="AA473" s="255" t="str">
        <f t="shared" si="152"/>
        <v/>
      </c>
      <c r="AB473" s="255" t="str">
        <f t="shared" si="153"/>
        <v/>
      </c>
      <c r="AC473" s="241" t="str">
        <f t="shared" si="161"/>
        <v/>
      </c>
      <c r="AD473" s="248"/>
      <c r="AE473" s="257" t="str">
        <f>+IF(AJ473="","",MAX(AE$1:AE472)+1)</f>
        <v/>
      </c>
      <c r="AF473" s="257" t="str">
        <f>IF(CMS_Inoperative_OoC!B495="","",CMS_Inoperative_OoC!B495)</f>
        <v/>
      </c>
      <c r="AG473" s="257" t="str">
        <f>IF(CMS_Inoperative_OoC!C495="","",CMS_Inoperative_OoC!C495)</f>
        <v/>
      </c>
      <c r="AH473" s="257" t="str">
        <f>IF(CMS_Inoperative_OoC!D495="","",CMS_Inoperative_OoC!D495)</f>
        <v/>
      </c>
      <c r="AI473" s="257" t="str">
        <f t="shared" si="162"/>
        <v/>
      </c>
      <c r="AJ473" s="258" t="str">
        <f>IF(COUNTIF(AI$2:AI473,AI473)=1,AI473,"")</f>
        <v/>
      </c>
      <c r="AK473" s="257" t="str">
        <f t="shared" si="154"/>
        <v/>
      </c>
      <c r="AL473" s="257" t="str">
        <f t="shared" si="155"/>
        <v/>
      </c>
      <c r="AM473" s="257" t="str">
        <f t="shared" si="156"/>
        <v/>
      </c>
      <c r="AN473" s="251" t="str">
        <f t="shared" si="163"/>
        <v/>
      </c>
      <c r="AO473" s="162"/>
      <c r="AP473" s="162"/>
      <c r="AQ473" s="162"/>
      <c r="AR473" s="257" t="str">
        <f>+IF(AW473="","",MAX(AR$1:AR472)+1)</f>
        <v/>
      </c>
      <c r="AS473" s="257" t="str">
        <f>IF(Limit_Deviation_Detail!B495="","",Limit_Deviation_Detail!B495)</f>
        <v/>
      </c>
      <c r="AT473" s="257" t="str">
        <f>IF(Limit_Deviation_Detail!C495="","",Limit_Deviation_Detail!C495)</f>
        <v/>
      </c>
      <c r="AU473" s="252" t="str">
        <f>IF(Limit_Deviation_Detail!F495="","",Limit_Deviation_Detail!F495)</f>
        <v/>
      </c>
      <c r="AV473" s="257" t="str">
        <f t="shared" si="164"/>
        <v/>
      </c>
      <c r="AW473" s="258" t="str">
        <f>IF(COUNTIF(AV$2:AV473,AV473)=1,AV473,"")</f>
        <v/>
      </c>
      <c r="AX473" s="257" t="str">
        <f t="shared" si="157"/>
        <v/>
      </c>
      <c r="AY473" s="257" t="str">
        <f t="shared" si="158"/>
        <v/>
      </c>
      <c r="AZ473" s="257" t="str">
        <f t="shared" si="159"/>
        <v/>
      </c>
      <c r="BA473" s="254" t="str">
        <f t="shared" si="165"/>
        <v/>
      </c>
      <c r="BB473" s="162"/>
      <c r="BC473" s="255" t="str">
        <f>+IF(BI473="","",MAX(BC$1:BC472)+1)</f>
        <v/>
      </c>
      <c r="BD473" s="241" t="str">
        <f>IF(CMS_Identification!B495="","",CMS_Identification!B495)</f>
        <v/>
      </c>
      <c r="BE473" s="241" t="str">
        <f>IF(CMS_Identification!C495="","",CMS_Identification!C495)</f>
        <v/>
      </c>
      <c r="BF473" s="241" t="str">
        <f>IF(CMS_Identification!E495="","",CMS_Identification!E495)</f>
        <v/>
      </c>
      <c r="BG473" s="241" t="str">
        <f>IF(Affected_Source!AL495="","",Affected_Source!AL495)</f>
        <v/>
      </c>
      <c r="BH473" s="241" t="str">
        <f t="shared" si="166"/>
        <v/>
      </c>
      <c r="BI473" s="244" t="str">
        <f>IF(COUNTIF(BH$2:BH473,BH473)=1,BH473,"")</f>
        <v/>
      </c>
      <c r="BJ473" s="241" t="str">
        <f t="shared" si="167"/>
        <v xml:space="preserve">  </v>
      </c>
      <c r="BK473" s="241" t="str">
        <f t="shared" si="168"/>
        <v/>
      </c>
      <c r="BL473" s="241" t="str">
        <f t="shared" si="169"/>
        <v/>
      </c>
      <c r="BM473" s="241" t="str">
        <f t="shared" si="170"/>
        <v/>
      </c>
    </row>
    <row r="474" spans="1:65" ht="16.5" x14ac:dyDescent="0.45">
      <c r="A474" s="259" t="str">
        <f>+IF(D474="","",MAX(A$1:A473)+1)</f>
        <v/>
      </c>
      <c r="B474" s="260" t="str">
        <f>IF(CMS_Identification!C496="","",CMS_Identification!C496)</f>
        <v/>
      </c>
      <c r="C474" s="260" t="str">
        <f t="shared" si="150"/>
        <v/>
      </c>
      <c r="D474" s="260" t="str">
        <f>IF(COUNTIF(B$2:B474,B474)=1,B474,"")</f>
        <v/>
      </c>
      <c r="E474" s="162" t="str">
        <f>IF(Affected_Source!D496="","",Affected_Source!D496)</f>
        <v/>
      </c>
      <c r="F474" s="162"/>
      <c r="G474" s="162"/>
      <c r="H474" s="162"/>
      <c r="I474" s="162"/>
      <c r="J474" s="162"/>
      <c r="K474" s="162"/>
      <c r="L474" s="162"/>
      <c r="M474" s="162"/>
      <c r="N474" s="162"/>
      <c r="O474" s="162"/>
      <c r="P474" s="162"/>
      <c r="Q474" s="162"/>
      <c r="R474" s="269"/>
      <c r="S474" s="162"/>
      <c r="T474" s="259" t="str">
        <f>+IF(Y474="","",MAX(T$1:T473)+1)</f>
        <v/>
      </c>
      <c r="U474" s="241" t="str">
        <f>IF(Affected_Source!B496="","",Affected_Source!B496)</f>
        <v/>
      </c>
      <c r="V474" s="241" t="str">
        <f>IF(Affected_Source!D496="","",Affected_Source!D496)</f>
        <v/>
      </c>
      <c r="W474" s="241" t="str">
        <f>IF(Affected_Source!E496="","",Affected_Source!E496)</f>
        <v/>
      </c>
      <c r="X474" s="241" t="str">
        <f t="shared" si="151"/>
        <v/>
      </c>
      <c r="Y474" s="244" t="str">
        <f>IF(COUNTIF(X$2:X474,X474)=1,X474,"")</f>
        <v/>
      </c>
      <c r="Z474" s="241" t="str">
        <f t="shared" si="160"/>
        <v xml:space="preserve"> </v>
      </c>
      <c r="AA474" s="259" t="str">
        <f t="shared" si="152"/>
        <v/>
      </c>
      <c r="AB474" s="259" t="str">
        <f t="shared" si="153"/>
        <v/>
      </c>
      <c r="AC474" s="241" t="str">
        <f t="shared" si="161"/>
        <v/>
      </c>
      <c r="AD474" s="248"/>
      <c r="AE474" s="261" t="str">
        <f>+IF(AJ474="","",MAX(AE$1:AE473)+1)</f>
        <v/>
      </c>
      <c r="AF474" s="261" t="str">
        <f>IF(CMS_Inoperative_OoC!B496="","",CMS_Inoperative_OoC!B496)</f>
        <v/>
      </c>
      <c r="AG474" s="261" t="str">
        <f>IF(CMS_Inoperative_OoC!C496="","",CMS_Inoperative_OoC!C496)</f>
        <v/>
      </c>
      <c r="AH474" s="261" t="str">
        <f>IF(CMS_Inoperative_OoC!D496="","",CMS_Inoperative_OoC!D496)</f>
        <v/>
      </c>
      <c r="AI474" s="261" t="str">
        <f t="shared" si="162"/>
        <v/>
      </c>
      <c r="AJ474" s="262" t="str">
        <f>IF(COUNTIF(AI$2:AI474,AI474)=1,AI474,"")</f>
        <v/>
      </c>
      <c r="AK474" s="261" t="str">
        <f t="shared" si="154"/>
        <v/>
      </c>
      <c r="AL474" s="261" t="str">
        <f t="shared" si="155"/>
        <v/>
      </c>
      <c r="AM474" s="261" t="str">
        <f t="shared" si="156"/>
        <v/>
      </c>
      <c r="AN474" s="251" t="str">
        <f t="shared" si="163"/>
        <v/>
      </c>
      <c r="AO474" s="162"/>
      <c r="AP474" s="162"/>
      <c r="AQ474" s="162"/>
      <c r="AR474" s="263" t="str">
        <f>+IF(AW474="","",MAX(AR$1:AR473)+1)</f>
        <v/>
      </c>
      <c r="AS474" s="263" t="str">
        <f>IF(Limit_Deviation_Detail!B496="","",Limit_Deviation_Detail!B496)</f>
        <v/>
      </c>
      <c r="AT474" s="263" t="str">
        <f>IF(Limit_Deviation_Detail!C496="","",Limit_Deviation_Detail!C496)</f>
        <v/>
      </c>
      <c r="AU474" s="252" t="str">
        <f>IF(Limit_Deviation_Detail!F496="","",Limit_Deviation_Detail!F496)</f>
        <v/>
      </c>
      <c r="AV474" s="263" t="str">
        <f t="shared" si="164"/>
        <v/>
      </c>
      <c r="AW474" s="264" t="str">
        <f>IF(COUNTIF(AV$2:AV474,AV474)=1,AV474,"")</f>
        <v/>
      </c>
      <c r="AX474" s="263" t="str">
        <f t="shared" si="157"/>
        <v/>
      </c>
      <c r="AY474" s="263" t="str">
        <f t="shared" si="158"/>
        <v/>
      </c>
      <c r="AZ474" s="263" t="str">
        <f t="shared" si="159"/>
        <v/>
      </c>
      <c r="BA474" s="254" t="str">
        <f t="shared" si="165"/>
        <v/>
      </c>
      <c r="BB474" s="162"/>
      <c r="BC474" s="259" t="str">
        <f>+IF(BI474="","",MAX(BC$1:BC473)+1)</f>
        <v/>
      </c>
      <c r="BD474" s="241" t="str">
        <f>IF(CMS_Identification!B496="","",CMS_Identification!B496)</f>
        <v/>
      </c>
      <c r="BE474" s="241" t="str">
        <f>IF(CMS_Identification!C496="","",CMS_Identification!C496)</f>
        <v/>
      </c>
      <c r="BF474" s="241" t="str">
        <f>IF(CMS_Identification!E496="","",CMS_Identification!E496)</f>
        <v/>
      </c>
      <c r="BG474" s="241" t="str">
        <f>IF(Affected_Source!AL496="","",Affected_Source!AL496)</f>
        <v/>
      </c>
      <c r="BH474" s="241" t="str">
        <f t="shared" si="166"/>
        <v/>
      </c>
      <c r="BI474" s="244" t="str">
        <f>IF(COUNTIF(BH$2:BH474,BH474)=1,BH474,"")</f>
        <v/>
      </c>
      <c r="BJ474" s="241" t="str">
        <f t="shared" si="167"/>
        <v xml:space="preserve">  </v>
      </c>
      <c r="BK474" s="241" t="str">
        <f t="shared" si="168"/>
        <v/>
      </c>
      <c r="BL474" s="241" t="str">
        <f t="shared" si="169"/>
        <v/>
      </c>
      <c r="BM474" s="241" t="str">
        <f t="shared" si="170"/>
        <v/>
      </c>
    </row>
    <row r="475" spans="1:65" ht="16.5" x14ac:dyDescent="0.45">
      <c r="A475" s="255" t="str">
        <f>+IF(D475="","",MAX(A$1:A474)+1)</f>
        <v/>
      </c>
      <c r="B475" s="245" t="str">
        <f>IF(CMS_Identification!C497="","",CMS_Identification!C497)</f>
        <v/>
      </c>
      <c r="C475" s="245" t="str">
        <f t="shared" si="150"/>
        <v/>
      </c>
      <c r="D475" s="245" t="str">
        <f>IF(COUNTIF(B$2:B475,B475)=1,B475,"")</f>
        <v/>
      </c>
      <c r="E475" s="162" t="str">
        <f>IF(Affected_Source!D497="","",Affected_Source!D497)</f>
        <v/>
      </c>
      <c r="F475" s="162"/>
      <c r="G475" s="162"/>
      <c r="H475" s="162"/>
      <c r="I475" s="162"/>
      <c r="J475" s="162"/>
      <c r="K475" s="162"/>
      <c r="L475" s="162"/>
      <c r="M475" s="162"/>
      <c r="N475" s="162"/>
      <c r="O475" s="162"/>
      <c r="P475" s="162"/>
      <c r="Q475" s="162"/>
      <c r="R475" s="269"/>
      <c r="S475" s="162"/>
      <c r="T475" s="255" t="str">
        <f>+IF(Y475="","",MAX(T$1:T474)+1)</f>
        <v/>
      </c>
      <c r="U475" s="241" t="str">
        <f>IF(Affected_Source!B497="","",Affected_Source!B497)</f>
        <v/>
      </c>
      <c r="V475" s="241" t="str">
        <f>IF(Affected_Source!D497="","",Affected_Source!D497)</f>
        <v/>
      </c>
      <c r="W475" s="241" t="str">
        <f>IF(Affected_Source!E497="","",Affected_Source!E497)</f>
        <v/>
      </c>
      <c r="X475" s="241" t="str">
        <f t="shared" si="151"/>
        <v/>
      </c>
      <c r="Y475" s="244" t="str">
        <f>IF(COUNTIF(X$2:X475,X475)=1,X475,"")</f>
        <v/>
      </c>
      <c r="Z475" s="241" t="str">
        <f t="shared" si="160"/>
        <v xml:space="preserve"> </v>
      </c>
      <c r="AA475" s="255" t="str">
        <f t="shared" si="152"/>
        <v/>
      </c>
      <c r="AB475" s="255" t="str">
        <f t="shared" si="153"/>
        <v/>
      </c>
      <c r="AC475" s="241" t="str">
        <f t="shared" si="161"/>
        <v/>
      </c>
      <c r="AD475" s="248"/>
      <c r="AE475" s="257" t="str">
        <f>+IF(AJ475="","",MAX(AE$1:AE474)+1)</f>
        <v/>
      </c>
      <c r="AF475" s="257" t="str">
        <f>IF(CMS_Inoperative_OoC!B497="","",CMS_Inoperative_OoC!B497)</f>
        <v/>
      </c>
      <c r="AG475" s="257" t="str">
        <f>IF(CMS_Inoperative_OoC!C497="","",CMS_Inoperative_OoC!C497)</f>
        <v/>
      </c>
      <c r="AH475" s="257" t="str">
        <f>IF(CMS_Inoperative_OoC!D497="","",CMS_Inoperative_OoC!D497)</f>
        <v/>
      </c>
      <c r="AI475" s="257" t="str">
        <f t="shared" si="162"/>
        <v/>
      </c>
      <c r="AJ475" s="258" t="str">
        <f>IF(COUNTIF(AI$2:AI475,AI475)=1,AI475,"")</f>
        <v/>
      </c>
      <c r="AK475" s="257" t="str">
        <f t="shared" si="154"/>
        <v/>
      </c>
      <c r="AL475" s="257" t="str">
        <f t="shared" si="155"/>
        <v/>
      </c>
      <c r="AM475" s="257" t="str">
        <f t="shared" si="156"/>
        <v/>
      </c>
      <c r="AN475" s="251" t="str">
        <f t="shared" si="163"/>
        <v/>
      </c>
      <c r="AO475" s="162"/>
      <c r="AP475" s="162"/>
      <c r="AQ475" s="162"/>
      <c r="AR475" s="257" t="str">
        <f>+IF(AW475="","",MAX(AR$1:AR474)+1)</f>
        <v/>
      </c>
      <c r="AS475" s="257" t="str">
        <f>IF(Limit_Deviation_Detail!B497="","",Limit_Deviation_Detail!B497)</f>
        <v/>
      </c>
      <c r="AT475" s="257" t="str">
        <f>IF(Limit_Deviation_Detail!C497="","",Limit_Deviation_Detail!C497)</f>
        <v/>
      </c>
      <c r="AU475" s="252" t="str">
        <f>IF(Limit_Deviation_Detail!F497="","",Limit_Deviation_Detail!F497)</f>
        <v/>
      </c>
      <c r="AV475" s="257" t="str">
        <f t="shared" si="164"/>
        <v/>
      </c>
      <c r="AW475" s="258" t="str">
        <f>IF(COUNTIF(AV$2:AV475,AV475)=1,AV475,"")</f>
        <v/>
      </c>
      <c r="AX475" s="257" t="str">
        <f t="shared" si="157"/>
        <v/>
      </c>
      <c r="AY475" s="257" t="str">
        <f t="shared" si="158"/>
        <v/>
      </c>
      <c r="AZ475" s="257" t="str">
        <f t="shared" si="159"/>
        <v/>
      </c>
      <c r="BA475" s="254" t="str">
        <f t="shared" si="165"/>
        <v/>
      </c>
      <c r="BB475" s="162"/>
      <c r="BC475" s="255" t="str">
        <f>+IF(BI475="","",MAX(BC$1:BC474)+1)</f>
        <v/>
      </c>
      <c r="BD475" s="241" t="str">
        <f>IF(CMS_Identification!B497="","",CMS_Identification!B497)</f>
        <v/>
      </c>
      <c r="BE475" s="241" t="str">
        <f>IF(CMS_Identification!C497="","",CMS_Identification!C497)</f>
        <v/>
      </c>
      <c r="BF475" s="241" t="str">
        <f>IF(CMS_Identification!E497="","",CMS_Identification!E497)</f>
        <v/>
      </c>
      <c r="BG475" s="241" t="str">
        <f>IF(Affected_Source!AL497="","",Affected_Source!AL497)</f>
        <v/>
      </c>
      <c r="BH475" s="241" t="str">
        <f t="shared" si="166"/>
        <v/>
      </c>
      <c r="BI475" s="244" t="str">
        <f>IF(COUNTIF(BH$2:BH475,BH475)=1,BH475,"")</f>
        <v/>
      </c>
      <c r="BJ475" s="241" t="str">
        <f t="shared" si="167"/>
        <v xml:space="preserve">  </v>
      </c>
      <c r="BK475" s="241" t="str">
        <f t="shared" si="168"/>
        <v/>
      </c>
      <c r="BL475" s="241" t="str">
        <f t="shared" si="169"/>
        <v/>
      </c>
      <c r="BM475" s="241" t="str">
        <f t="shared" si="170"/>
        <v/>
      </c>
    </row>
    <row r="476" spans="1:65" ht="16.5" x14ac:dyDescent="0.45">
      <c r="A476" s="259" t="str">
        <f>+IF(D476="","",MAX(A$1:A475)+1)</f>
        <v/>
      </c>
      <c r="B476" s="260" t="str">
        <f>IF(CMS_Identification!C498="","",CMS_Identification!C498)</f>
        <v/>
      </c>
      <c r="C476" s="260" t="str">
        <f t="shared" si="150"/>
        <v/>
      </c>
      <c r="D476" s="260" t="str">
        <f>IF(COUNTIF(B$2:B476,B476)=1,B476,"")</f>
        <v/>
      </c>
      <c r="E476" s="162" t="str">
        <f>IF(Affected_Source!D498="","",Affected_Source!D498)</f>
        <v/>
      </c>
      <c r="F476" s="162"/>
      <c r="G476" s="162"/>
      <c r="H476" s="162"/>
      <c r="I476" s="162"/>
      <c r="J476" s="162"/>
      <c r="K476" s="162"/>
      <c r="L476" s="162"/>
      <c r="M476" s="162"/>
      <c r="N476" s="162"/>
      <c r="O476" s="162"/>
      <c r="P476" s="162"/>
      <c r="Q476" s="162"/>
      <c r="R476" s="269"/>
      <c r="S476" s="162"/>
      <c r="T476" s="259" t="str">
        <f>+IF(Y476="","",MAX(T$1:T475)+1)</f>
        <v/>
      </c>
      <c r="U476" s="241" t="str">
        <f>IF(Affected_Source!B498="","",Affected_Source!B498)</f>
        <v/>
      </c>
      <c r="V476" s="241" t="str">
        <f>IF(Affected_Source!D498="","",Affected_Source!D498)</f>
        <v/>
      </c>
      <c r="W476" s="241" t="str">
        <f>IF(Affected_Source!E498="","",Affected_Source!E498)</f>
        <v/>
      </c>
      <c r="X476" s="241" t="str">
        <f t="shared" si="151"/>
        <v/>
      </c>
      <c r="Y476" s="244" t="str">
        <f>IF(COUNTIF(X$2:X476,X476)=1,X476,"")</f>
        <v/>
      </c>
      <c r="Z476" s="241" t="str">
        <f t="shared" si="160"/>
        <v xml:space="preserve"> </v>
      </c>
      <c r="AA476" s="259" t="str">
        <f t="shared" si="152"/>
        <v/>
      </c>
      <c r="AB476" s="259" t="str">
        <f t="shared" si="153"/>
        <v/>
      </c>
      <c r="AC476" s="241" t="str">
        <f t="shared" si="161"/>
        <v/>
      </c>
      <c r="AD476" s="248"/>
      <c r="AE476" s="261" t="str">
        <f>+IF(AJ476="","",MAX(AE$1:AE475)+1)</f>
        <v/>
      </c>
      <c r="AF476" s="261" t="str">
        <f>IF(CMS_Inoperative_OoC!B498="","",CMS_Inoperative_OoC!B498)</f>
        <v/>
      </c>
      <c r="AG476" s="261" t="str">
        <f>IF(CMS_Inoperative_OoC!C498="","",CMS_Inoperative_OoC!C498)</f>
        <v/>
      </c>
      <c r="AH476" s="261" t="str">
        <f>IF(CMS_Inoperative_OoC!D498="","",CMS_Inoperative_OoC!D498)</f>
        <v/>
      </c>
      <c r="AI476" s="261" t="str">
        <f t="shared" si="162"/>
        <v/>
      </c>
      <c r="AJ476" s="262" t="str">
        <f>IF(COUNTIF(AI$2:AI476,AI476)=1,AI476,"")</f>
        <v/>
      </c>
      <c r="AK476" s="261" t="str">
        <f t="shared" si="154"/>
        <v/>
      </c>
      <c r="AL476" s="261" t="str">
        <f t="shared" si="155"/>
        <v/>
      </c>
      <c r="AM476" s="261" t="str">
        <f t="shared" si="156"/>
        <v/>
      </c>
      <c r="AN476" s="251" t="str">
        <f t="shared" si="163"/>
        <v/>
      </c>
      <c r="AO476" s="162"/>
      <c r="AP476" s="162"/>
      <c r="AQ476" s="162"/>
      <c r="AR476" s="263" t="str">
        <f>+IF(AW476="","",MAX(AR$1:AR475)+1)</f>
        <v/>
      </c>
      <c r="AS476" s="263" t="str">
        <f>IF(Limit_Deviation_Detail!B498="","",Limit_Deviation_Detail!B498)</f>
        <v/>
      </c>
      <c r="AT476" s="263" t="str">
        <f>IF(Limit_Deviation_Detail!C498="","",Limit_Deviation_Detail!C498)</f>
        <v/>
      </c>
      <c r="AU476" s="252" t="str">
        <f>IF(Limit_Deviation_Detail!F498="","",Limit_Deviation_Detail!F498)</f>
        <v/>
      </c>
      <c r="AV476" s="263" t="str">
        <f t="shared" si="164"/>
        <v/>
      </c>
      <c r="AW476" s="264" t="str">
        <f>IF(COUNTIF(AV$2:AV476,AV476)=1,AV476,"")</f>
        <v/>
      </c>
      <c r="AX476" s="263" t="str">
        <f t="shared" si="157"/>
        <v/>
      </c>
      <c r="AY476" s="263" t="str">
        <f t="shared" si="158"/>
        <v/>
      </c>
      <c r="AZ476" s="263" t="str">
        <f t="shared" si="159"/>
        <v/>
      </c>
      <c r="BA476" s="254" t="str">
        <f t="shared" si="165"/>
        <v/>
      </c>
      <c r="BB476" s="162"/>
      <c r="BC476" s="259" t="str">
        <f>+IF(BI476="","",MAX(BC$1:BC475)+1)</f>
        <v/>
      </c>
      <c r="BD476" s="241" t="str">
        <f>IF(CMS_Identification!B498="","",CMS_Identification!B498)</f>
        <v/>
      </c>
      <c r="BE476" s="241" t="str">
        <f>IF(CMS_Identification!C498="","",CMS_Identification!C498)</f>
        <v/>
      </c>
      <c r="BF476" s="241" t="str">
        <f>IF(CMS_Identification!E498="","",CMS_Identification!E498)</f>
        <v/>
      </c>
      <c r="BG476" s="241" t="str">
        <f>IF(Affected_Source!AL498="","",Affected_Source!AL498)</f>
        <v/>
      </c>
      <c r="BH476" s="241" t="str">
        <f t="shared" si="166"/>
        <v/>
      </c>
      <c r="BI476" s="244" t="str">
        <f>IF(COUNTIF(BH$2:BH476,BH476)=1,BH476,"")</f>
        <v/>
      </c>
      <c r="BJ476" s="241" t="str">
        <f t="shared" si="167"/>
        <v xml:space="preserve">  </v>
      </c>
      <c r="BK476" s="241" t="str">
        <f t="shared" si="168"/>
        <v/>
      </c>
      <c r="BL476" s="241" t="str">
        <f t="shared" si="169"/>
        <v/>
      </c>
      <c r="BM476" s="241" t="str">
        <f t="shared" si="170"/>
        <v/>
      </c>
    </row>
    <row r="477" spans="1:65" ht="16.5" x14ac:dyDescent="0.45">
      <c r="A477" s="255" t="str">
        <f>+IF(D477="","",MAX(A$1:A476)+1)</f>
        <v/>
      </c>
      <c r="B477" s="245" t="str">
        <f>IF(CMS_Identification!C499="","",CMS_Identification!C499)</f>
        <v/>
      </c>
      <c r="C477" s="245" t="str">
        <f t="shared" si="150"/>
        <v/>
      </c>
      <c r="D477" s="245" t="str">
        <f>IF(COUNTIF(B$2:B477,B477)=1,B477,"")</f>
        <v/>
      </c>
      <c r="E477" s="162" t="str">
        <f>IF(Affected_Source!D499="","",Affected_Source!D499)</f>
        <v/>
      </c>
      <c r="F477" s="162"/>
      <c r="G477" s="162"/>
      <c r="H477" s="162"/>
      <c r="I477" s="162"/>
      <c r="J477" s="162"/>
      <c r="K477" s="162"/>
      <c r="L477" s="162"/>
      <c r="M477" s="162"/>
      <c r="N477" s="162"/>
      <c r="O477" s="162"/>
      <c r="P477" s="162"/>
      <c r="Q477" s="162"/>
      <c r="R477" s="269"/>
      <c r="S477" s="162"/>
      <c r="T477" s="255" t="str">
        <f>+IF(Y477="","",MAX(T$1:T476)+1)</f>
        <v/>
      </c>
      <c r="U477" s="241" t="str">
        <f>IF(Affected_Source!B499="","",Affected_Source!B499)</f>
        <v/>
      </c>
      <c r="V477" s="241" t="str">
        <f>IF(Affected_Source!D499="","",Affected_Source!D499)</f>
        <v/>
      </c>
      <c r="W477" s="241" t="str">
        <f>IF(Affected_Source!E499="","",Affected_Source!E499)</f>
        <v/>
      </c>
      <c r="X477" s="241" t="str">
        <f t="shared" si="151"/>
        <v/>
      </c>
      <c r="Y477" s="244" t="str">
        <f>IF(COUNTIF(X$2:X477,X477)=1,X477,"")</f>
        <v/>
      </c>
      <c r="Z477" s="241" t="str">
        <f t="shared" si="160"/>
        <v xml:space="preserve"> </v>
      </c>
      <c r="AA477" s="255" t="str">
        <f t="shared" si="152"/>
        <v/>
      </c>
      <c r="AB477" s="255" t="str">
        <f t="shared" si="153"/>
        <v/>
      </c>
      <c r="AC477" s="241" t="str">
        <f t="shared" si="161"/>
        <v/>
      </c>
      <c r="AD477" s="248"/>
      <c r="AE477" s="257" t="str">
        <f>+IF(AJ477="","",MAX(AE$1:AE476)+1)</f>
        <v/>
      </c>
      <c r="AF477" s="257" t="str">
        <f>IF(CMS_Inoperative_OoC!B499="","",CMS_Inoperative_OoC!B499)</f>
        <v/>
      </c>
      <c r="AG477" s="257" t="str">
        <f>IF(CMS_Inoperative_OoC!C499="","",CMS_Inoperative_OoC!C499)</f>
        <v/>
      </c>
      <c r="AH477" s="257" t="str">
        <f>IF(CMS_Inoperative_OoC!D499="","",CMS_Inoperative_OoC!D499)</f>
        <v/>
      </c>
      <c r="AI477" s="257" t="str">
        <f t="shared" si="162"/>
        <v/>
      </c>
      <c r="AJ477" s="258" t="str">
        <f>IF(COUNTIF(AI$2:AI477,AI477)=1,AI477,"")</f>
        <v/>
      </c>
      <c r="AK477" s="257" t="str">
        <f t="shared" si="154"/>
        <v/>
      </c>
      <c r="AL477" s="257" t="str">
        <f t="shared" si="155"/>
        <v/>
      </c>
      <c r="AM477" s="257" t="str">
        <f t="shared" si="156"/>
        <v/>
      </c>
      <c r="AN477" s="251" t="str">
        <f t="shared" si="163"/>
        <v/>
      </c>
      <c r="AO477" s="162"/>
      <c r="AP477" s="162"/>
      <c r="AQ477" s="162"/>
      <c r="AR477" s="257" t="str">
        <f>+IF(AW477="","",MAX(AR$1:AR476)+1)</f>
        <v/>
      </c>
      <c r="AS477" s="257" t="str">
        <f>IF(Limit_Deviation_Detail!B499="","",Limit_Deviation_Detail!B499)</f>
        <v/>
      </c>
      <c r="AT477" s="257" t="str">
        <f>IF(Limit_Deviation_Detail!C499="","",Limit_Deviation_Detail!C499)</f>
        <v/>
      </c>
      <c r="AU477" s="252" t="str">
        <f>IF(Limit_Deviation_Detail!F499="","",Limit_Deviation_Detail!F499)</f>
        <v/>
      </c>
      <c r="AV477" s="257" t="str">
        <f t="shared" si="164"/>
        <v/>
      </c>
      <c r="AW477" s="258" t="str">
        <f>IF(COUNTIF(AV$2:AV477,AV477)=1,AV477,"")</f>
        <v/>
      </c>
      <c r="AX477" s="257" t="str">
        <f t="shared" si="157"/>
        <v/>
      </c>
      <c r="AY477" s="257" t="str">
        <f t="shared" si="158"/>
        <v/>
      </c>
      <c r="AZ477" s="257" t="str">
        <f t="shared" si="159"/>
        <v/>
      </c>
      <c r="BA477" s="254" t="str">
        <f t="shared" si="165"/>
        <v/>
      </c>
      <c r="BB477" s="162"/>
      <c r="BC477" s="255" t="str">
        <f>+IF(BI477="","",MAX(BC$1:BC476)+1)</f>
        <v/>
      </c>
      <c r="BD477" s="241" t="str">
        <f>IF(CMS_Identification!B499="","",CMS_Identification!B499)</f>
        <v/>
      </c>
      <c r="BE477" s="241" t="str">
        <f>IF(CMS_Identification!C499="","",CMS_Identification!C499)</f>
        <v/>
      </c>
      <c r="BF477" s="241" t="str">
        <f>IF(CMS_Identification!E499="","",CMS_Identification!E499)</f>
        <v/>
      </c>
      <c r="BG477" s="241" t="str">
        <f>IF(Affected_Source!AL499="","",Affected_Source!AL499)</f>
        <v/>
      </c>
      <c r="BH477" s="241" t="str">
        <f t="shared" si="166"/>
        <v/>
      </c>
      <c r="BI477" s="244" t="str">
        <f>IF(COUNTIF(BH$2:BH477,BH477)=1,BH477,"")</f>
        <v/>
      </c>
      <c r="BJ477" s="241" t="str">
        <f t="shared" si="167"/>
        <v xml:space="preserve">  </v>
      </c>
      <c r="BK477" s="241" t="str">
        <f t="shared" si="168"/>
        <v/>
      </c>
      <c r="BL477" s="241" t="str">
        <f t="shared" si="169"/>
        <v/>
      </c>
      <c r="BM477" s="241" t="str">
        <f t="shared" si="170"/>
        <v/>
      </c>
    </row>
    <row r="478" spans="1:65" ht="16.5" x14ac:dyDescent="0.45">
      <c r="A478" s="259" t="str">
        <f>+IF(D478="","",MAX(A$1:A477)+1)</f>
        <v/>
      </c>
      <c r="B478" s="260" t="str">
        <f>IF(CMS_Identification!C500="","",CMS_Identification!C500)</f>
        <v/>
      </c>
      <c r="C478" s="260" t="str">
        <f t="shared" si="150"/>
        <v/>
      </c>
      <c r="D478" s="260" t="str">
        <f>IF(COUNTIF(B$2:B478,B478)=1,B478,"")</f>
        <v/>
      </c>
      <c r="E478" s="162" t="str">
        <f>IF(Affected_Source!D500="","",Affected_Source!D500)</f>
        <v/>
      </c>
      <c r="F478" s="162"/>
      <c r="G478" s="162"/>
      <c r="H478" s="162"/>
      <c r="I478" s="162"/>
      <c r="J478" s="162"/>
      <c r="K478" s="162"/>
      <c r="L478" s="162"/>
      <c r="M478" s="162"/>
      <c r="N478" s="162"/>
      <c r="O478" s="162"/>
      <c r="P478" s="162"/>
      <c r="Q478" s="162"/>
      <c r="R478" s="269"/>
      <c r="S478" s="162"/>
      <c r="T478" s="272" t="str">
        <f>+IF(Y478="","",MAX(T$1:T477)+1)</f>
        <v/>
      </c>
      <c r="U478" s="241" t="str">
        <f>IF(Affected_Source!B500="","",Affected_Source!B500)</f>
        <v/>
      </c>
      <c r="V478" s="241" t="str">
        <f>IF(Affected_Source!D500="","",Affected_Source!D500)</f>
        <v/>
      </c>
      <c r="W478" s="241" t="str">
        <f>IF(Affected_Source!E500="","",Affected_Source!E500)</f>
        <v/>
      </c>
      <c r="X478" s="241" t="str">
        <f t="shared" si="151"/>
        <v/>
      </c>
      <c r="Y478" s="244" t="str">
        <f>IF(COUNTIF(X$2:X478,X478)=1,X478,"")</f>
        <v/>
      </c>
      <c r="Z478" s="241" t="str">
        <f t="shared" si="160"/>
        <v xml:space="preserve"> </v>
      </c>
      <c r="AA478" s="272" t="str">
        <f t="shared" si="152"/>
        <v/>
      </c>
      <c r="AB478" s="272" t="str">
        <f t="shared" si="153"/>
        <v/>
      </c>
      <c r="AC478" s="241" t="str">
        <f t="shared" si="161"/>
        <v/>
      </c>
      <c r="AD478" s="248"/>
      <c r="AE478" s="273" t="str">
        <f>+IF(AJ478="","",MAX(AE$1:AE477)+1)</f>
        <v/>
      </c>
      <c r="AF478" s="273" t="str">
        <f>IF(CMS_Inoperative_OoC!B500="","",CMS_Inoperative_OoC!B500)</f>
        <v/>
      </c>
      <c r="AG478" s="273" t="str">
        <f>IF(CMS_Inoperative_OoC!C500="","",CMS_Inoperative_OoC!C500)</f>
        <v/>
      </c>
      <c r="AH478" s="273" t="str">
        <f>IF(CMS_Inoperative_OoC!D500="","",CMS_Inoperative_OoC!D500)</f>
        <v/>
      </c>
      <c r="AI478" s="273" t="str">
        <f t="shared" si="162"/>
        <v/>
      </c>
      <c r="AJ478" s="274" t="str">
        <f>IF(COUNTIF(AI$2:AI478,AI478)=1,AI478,"")</f>
        <v/>
      </c>
      <c r="AK478" s="273" t="str">
        <f t="shared" si="154"/>
        <v/>
      </c>
      <c r="AL478" s="273" t="str">
        <f t="shared" si="155"/>
        <v/>
      </c>
      <c r="AM478" s="273" t="str">
        <f t="shared" si="156"/>
        <v/>
      </c>
      <c r="AN478" s="251" t="str">
        <f t="shared" si="163"/>
        <v/>
      </c>
      <c r="AO478" s="162"/>
      <c r="AP478" s="162"/>
      <c r="AQ478" s="162"/>
      <c r="AR478" s="275" t="str">
        <f>+IF(AW478="","",MAX(AR$1:AR477)+1)</f>
        <v/>
      </c>
      <c r="AS478" s="275" t="str">
        <f>IF(Limit_Deviation_Detail!B500="","",Limit_Deviation_Detail!B500)</f>
        <v/>
      </c>
      <c r="AT478" s="275" t="str">
        <f>IF(Limit_Deviation_Detail!C500="","",Limit_Deviation_Detail!C500)</f>
        <v/>
      </c>
      <c r="AU478" s="252" t="str">
        <f>IF(Limit_Deviation_Detail!F500="","",Limit_Deviation_Detail!F500)</f>
        <v/>
      </c>
      <c r="AV478" s="275" t="str">
        <f t="shared" si="164"/>
        <v/>
      </c>
      <c r="AW478" s="276" t="str">
        <f>IF(COUNTIF(AV$2:AV478,AV478)=1,AV478,"")</f>
        <v/>
      </c>
      <c r="AX478" s="275" t="str">
        <f t="shared" si="157"/>
        <v/>
      </c>
      <c r="AY478" s="275" t="str">
        <f t="shared" si="158"/>
        <v/>
      </c>
      <c r="AZ478" s="275" t="str">
        <f t="shared" si="159"/>
        <v/>
      </c>
      <c r="BA478" s="254" t="str">
        <f t="shared" si="165"/>
        <v/>
      </c>
      <c r="BB478" s="162"/>
      <c r="BC478" s="272" t="str">
        <f>+IF(BI478="","",MAX(BC$1:BC477)+1)</f>
        <v/>
      </c>
      <c r="BD478" s="241" t="str">
        <f>IF(CMS_Identification!B500="","",CMS_Identification!B500)</f>
        <v/>
      </c>
      <c r="BE478" s="241" t="str">
        <f>IF(CMS_Identification!C500="","",CMS_Identification!C500)</f>
        <v/>
      </c>
      <c r="BF478" s="241" t="str">
        <f>IF(CMS_Identification!E500="","",CMS_Identification!E500)</f>
        <v/>
      </c>
      <c r="BG478" s="241" t="str">
        <f>IF(Affected_Source!AL500="","",Affected_Source!AL500)</f>
        <v/>
      </c>
      <c r="BH478" s="241" t="str">
        <f t="shared" si="166"/>
        <v/>
      </c>
      <c r="BI478" s="244" t="str">
        <f>IF(COUNTIF(BH$2:BH478,BH478)=1,BH478,"")</f>
        <v/>
      </c>
      <c r="BJ478" s="241" t="str">
        <f t="shared" si="167"/>
        <v xml:space="preserve">  </v>
      </c>
      <c r="BK478" s="241" t="str">
        <f t="shared" si="168"/>
        <v/>
      </c>
      <c r="BL478" s="241" t="str">
        <f t="shared" si="169"/>
        <v/>
      </c>
      <c r="BM478" s="241" t="str">
        <f t="shared" si="170"/>
        <v/>
      </c>
    </row>
    <row r="479" spans="1:65" ht="16.5" x14ac:dyDescent="0.45">
      <c r="A479" s="255" t="str">
        <f>+IF(D479="","",MAX(A$1:A478)+1)</f>
        <v/>
      </c>
      <c r="B479" s="245" t="str">
        <f>IF(CMS_Identification!C501="","",CMS_Identification!C501)</f>
        <v/>
      </c>
      <c r="C479" s="245" t="str">
        <f t="shared" si="150"/>
        <v/>
      </c>
      <c r="D479" s="245" t="str">
        <f>IF(COUNTIF(B$2:B479,B479)=1,B479,"")</f>
        <v/>
      </c>
      <c r="E479" s="162" t="str">
        <f>IF(Affected_Source!D501="","",Affected_Source!D501)</f>
        <v/>
      </c>
      <c r="F479" s="162"/>
      <c r="G479" s="162"/>
      <c r="H479" s="162"/>
      <c r="I479" s="162"/>
      <c r="J479" s="162"/>
      <c r="K479" s="162"/>
      <c r="L479" s="162"/>
      <c r="M479" s="162"/>
      <c r="N479" s="162"/>
      <c r="O479" s="162"/>
      <c r="P479" s="162"/>
      <c r="Q479" s="162"/>
      <c r="R479" s="269"/>
      <c r="S479" s="162"/>
      <c r="T479" s="162"/>
      <c r="U479" s="162"/>
      <c r="V479" s="162"/>
      <c r="W479" s="241" t="str">
        <f>IF(Affected_Source!E501="","",Affected_Source!E501)</f>
        <v/>
      </c>
      <c r="X479" s="162"/>
      <c r="Y479" s="258"/>
      <c r="Z479" s="162"/>
      <c r="AA479" s="162"/>
      <c r="AB479" s="162"/>
      <c r="AC479" s="162"/>
      <c r="AD479" s="277"/>
      <c r="AE479" s="162"/>
      <c r="AF479" s="162"/>
      <c r="AG479" s="162"/>
      <c r="AH479" s="162"/>
      <c r="AI479" s="162"/>
      <c r="AJ479" s="162"/>
      <c r="AK479" s="162"/>
      <c r="AL479" s="162"/>
      <c r="AM479" s="162"/>
      <c r="AN479" s="162"/>
      <c r="AO479" s="162"/>
      <c r="AP479" s="162"/>
      <c r="AQ479" s="162"/>
      <c r="AR479" s="162"/>
      <c r="AS479" s="162"/>
      <c r="AT479" s="162"/>
      <c r="AU479" s="162"/>
      <c r="AV479" s="162"/>
      <c r="AW479" s="162"/>
      <c r="AX479" s="162"/>
      <c r="AY479" s="162"/>
      <c r="AZ479" s="162"/>
      <c r="BA479" s="162"/>
      <c r="BB479" s="162"/>
      <c r="BC479" s="162"/>
      <c r="BD479" s="162"/>
      <c r="BE479" s="162"/>
      <c r="BF479" s="162"/>
      <c r="BG479" s="241" t="str">
        <f>IF(Affected_Source!AL501="","",Affected_Source!AL501)</f>
        <v/>
      </c>
      <c r="BH479" s="162"/>
      <c r="BI479" s="258"/>
      <c r="BJ479" s="162"/>
      <c r="BK479" s="162"/>
      <c r="BL479" s="162"/>
      <c r="BM479" s="162"/>
    </row>
    <row r="480" spans="1:65" ht="16.5" x14ac:dyDescent="0.45">
      <c r="A480" s="259" t="str">
        <f>+IF(D480="","",MAX(A$1:A479)+1)</f>
        <v/>
      </c>
      <c r="B480" s="260" t="str">
        <f>IF(CMS_Identification!C502="","",CMS_Identification!C502)</f>
        <v/>
      </c>
      <c r="C480" s="260" t="str">
        <f t="shared" si="150"/>
        <v/>
      </c>
      <c r="D480" s="260" t="str">
        <f>IF(COUNTIF(B$2:B480,B480)=1,B480,"")</f>
        <v/>
      </c>
      <c r="E480" s="162" t="str">
        <f>IF(Affected_Source!D502="","",Affected_Source!D502)</f>
        <v/>
      </c>
      <c r="F480" s="162"/>
      <c r="G480" s="162"/>
      <c r="H480" s="162"/>
      <c r="I480" s="162"/>
      <c r="J480" s="162"/>
      <c r="K480" s="162"/>
      <c r="L480" s="162"/>
      <c r="M480" s="162"/>
      <c r="N480" s="162"/>
      <c r="O480" s="162"/>
      <c r="P480" s="162"/>
      <c r="Q480" s="162"/>
      <c r="R480" s="269"/>
      <c r="S480" s="162"/>
      <c r="T480" s="162"/>
      <c r="U480" s="162"/>
      <c r="V480" s="162"/>
      <c r="W480" s="241" t="str">
        <f>IF(Affected_Source!E502="","",Affected_Source!E502)</f>
        <v/>
      </c>
      <c r="X480" s="162"/>
      <c r="Y480" s="258"/>
      <c r="Z480" s="162"/>
      <c r="AA480" s="162"/>
      <c r="AB480" s="162"/>
      <c r="AC480" s="162"/>
      <c r="AD480" s="277"/>
      <c r="AE480" s="162"/>
      <c r="AF480" s="162"/>
      <c r="AG480" s="162"/>
      <c r="AH480" s="162"/>
      <c r="AI480" s="162"/>
      <c r="AJ480" s="162"/>
      <c r="AK480" s="162"/>
      <c r="AL480" s="162"/>
      <c r="AM480" s="162"/>
      <c r="AN480" s="162"/>
      <c r="AO480" s="162"/>
      <c r="AP480" s="162"/>
      <c r="AQ480" s="162"/>
      <c r="AR480" s="162"/>
      <c r="AS480" s="162"/>
      <c r="AT480" s="162"/>
      <c r="AU480" s="162"/>
      <c r="AV480" s="162"/>
      <c r="AW480" s="162"/>
      <c r="AX480" s="162"/>
      <c r="AY480" s="162"/>
      <c r="AZ480" s="162"/>
      <c r="BA480" s="162"/>
      <c r="BB480" s="162"/>
      <c r="BC480" s="162"/>
      <c r="BD480" s="162"/>
      <c r="BE480" s="162"/>
      <c r="BF480" s="162"/>
      <c r="BG480" s="241" t="str">
        <f>IF(Affected_Source!AL502="","",Affected_Source!AL502)</f>
        <v/>
      </c>
      <c r="BH480" s="162"/>
      <c r="BI480" s="258"/>
      <c r="BJ480" s="162"/>
      <c r="BK480" s="162"/>
      <c r="BL480" s="162"/>
      <c r="BM480" s="162"/>
    </row>
    <row r="481" spans="1:65" ht="16.5" x14ac:dyDescent="0.45">
      <c r="A481" s="255" t="str">
        <f>+IF(D481="","",MAX(A$1:A480)+1)</f>
        <v/>
      </c>
      <c r="B481" s="245" t="str">
        <f>IF(CMS_Identification!C503="","",CMS_Identification!C503)</f>
        <v/>
      </c>
      <c r="C481" s="245" t="str">
        <f t="shared" si="150"/>
        <v/>
      </c>
      <c r="D481" s="245" t="str">
        <f>IF(COUNTIF(B$2:B481,B481)=1,B481,"")</f>
        <v/>
      </c>
      <c r="E481" s="162" t="str">
        <f>IF(Affected_Source!D503="","",Affected_Source!D503)</f>
        <v/>
      </c>
      <c r="F481" s="162"/>
      <c r="G481" s="162"/>
      <c r="H481" s="162"/>
      <c r="I481" s="162"/>
      <c r="J481" s="162"/>
      <c r="K481" s="162"/>
      <c r="L481" s="162"/>
      <c r="M481" s="162"/>
      <c r="N481" s="162"/>
      <c r="O481" s="162"/>
      <c r="P481" s="162"/>
      <c r="Q481" s="162"/>
      <c r="R481" s="269"/>
      <c r="S481" s="162"/>
      <c r="T481" s="162"/>
      <c r="U481" s="162"/>
      <c r="V481" s="162"/>
      <c r="W481" s="241" t="str">
        <f>IF(Affected_Source!E503="","",Affected_Source!E503)</f>
        <v/>
      </c>
      <c r="X481" s="162"/>
      <c r="Y481" s="258"/>
      <c r="Z481" s="162"/>
      <c r="AA481" s="162"/>
      <c r="AB481" s="162"/>
      <c r="AC481" s="162"/>
      <c r="AD481" s="277"/>
      <c r="AE481" s="162"/>
      <c r="AF481" s="162"/>
      <c r="AG481" s="162"/>
      <c r="AH481" s="162"/>
      <c r="AI481" s="162"/>
      <c r="AJ481" s="162"/>
      <c r="AK481" s="162"/>
      <c r="AL481" s="162"/>
      <c r="AM481" s="162"/>
      <c r="AN481" s="162"/>
      <c r="AO481" s="162"/>
      <c r="AP481" s="162"/>
      <c r="AQ481" s="162"/>
      <c r="AR481" s="162"/>
      <c r="AS481" s="162"/>
      <c r="AT481" s="162"/>
      <c r="AU481" s="162"/>
      <c r="AV481" s="162"/>
      <c r="AW481" s="162"/>
      <c r="AX481" s="162"/>
      <c r="AY481" s="162"/>
      <c r="AZ481" s="162"/>
      <c r="BA481" s="162"/>
      <c r="BB481" s="162"/>
      <c r="BC481" s="162"/>
      <c r="BD481" s="162"/>
      <c r="BE481" s="162"/>
      <c r="BF481" s="162"/>
      <c r="BG481" s="241" t="str">
        <f>IF(Affected_Source!AL503="","",Affected_Source!AL503)</f>
        <v/>
      </c>
      <c r="BH481" s="162"/>
      <c r="BI481" s="258"/>
      <c r="BJ481" s="162"/>
      <c r="BK481" s="162"/>
      <c r="BL481" s="162"/>
      <c r="BM481" s="162"/>
    </row>
    <row r="482" spans="1:65" ht="16.5" x14ac:dyDescent="0.45">
      <c r="A482" s="259" t="str">
        <f>+IF(D482="","",MAX(A$1:A481)+1)</f>
        <v/>
      </c>
      <c r="B482" s="260" t="str">
        <f>IF(CMS_Identification!C504="","",CMS_Identification!C504)</f>
        <v/>
      </c>
      <c r="C482" s="260" t="str">
        <f t="shared" si="150"/>
        <v/>
      </c>
      <c r="D482" s="260" t="str">
        <f>IF(COUNTIF(B$2:B482,B482)=1,B482,"")</f>
        <v/>
      </c>
      <c r="E482" s="162" t="str">
        <f>IF(Affected_Source!D504="","",Affected_Source!D504)</f>
        <v/>
      </c>
      <c r="F482" s="162"/>
      <c r="G482" s="162"/>
      <c r="H482" s="162"/>
      <c r="I482" s="162"/>
      <c r="J482" s="162"/>
      <c r="K482" s="162"/>
      <c r="L482" s="162"/>
      <c r="M482" s="162"/>
      <c r="N482" s="162"/>
      <c r="O482" s="162"/>
      <c r="P482" s="162"/>
      <c r="Q482" s="162"/>
      <c r="R482" s="269"/>
      <c r="S482" s="162"/>
      <c r="T482" s="162"/>
      <c r="U482" s="162"/>
      <c r="V482" s="162"/>
      <c r="W482" s="241" t="str">
        <f>IF(Affected_Source!E504="","",Affected_Source!E504)</f>
        <v/>
      </c>
      <c r="X482" s="162"/>
      <c r="Y482" s="258"/>
      <c r="Z482" s="162"/>
      <c r="AA482" s="162"/>
      <c r="AB482" s="162"/>
      <c r="AC482" s="162"/>
      <c r="AD482" s="277"/>
      <c r="AE482" s="162"/>
      <c r="AF482" s="162"/>
      <c r="AG482" s="162"/>
      <c r="AH482" s="162"/>
      <c r="AI482" s="162"/>
      <c r="AJ482" s="162"/>
      <c r="AK482" s="162"/>
      <c r="AL482" s="162"/>
      <c r="AM482" s="162"/>
      <c r="AN482" s="162"/>
      <c r="AO482" s="162"/>
      <c r="AP482" s="162"/>
      <c r="AQ482" s="162"/>
      <c r="AR482" s="162"/>
      <c r="AS482" s="162"/>
      <c r="AT482" s="162"/>
      <c r="AU482" s="162"/>
      <c r="AV482" s="162"/>
      <c r="AW482" s="162"/>
      <c r="AX482" s="162"/>
      <c r="AY482" s="162"/>
      <c r="AZ482" s="162"/>
      <c r="BA482" s="162"/>
      <c r="BB482" s="162"/>
      <c r="BC482" s="162"/>
      <c r="BD482" s="162"/>
      <c r="BE482" s="162"/>
      <c r="BF482" s="162"/>
      <c r="BG482" s="241" t="str">
        <f>IF(Affected_Source!AL504="","",Affected_Source!AL504)</f>
        <v/>
      </c>
      <c r="BH482" s="162"/>
      <c r="BI482" s="258"/>
      <c r="BJ482" s="162"/>
      <c r="BK482" s="162"/>
      <c r="BL482" s="162"/>
      <c r="BM482" s="162"/>
    </row>
    <row r="483" spans="1:65" ht="16.5" x14ac:dyDescent="0.45">
      <c r="A483" s="255" t="str">
        <f>+IF(D483="","",MAX(A$1:A482)+1)</f>
        <v/>
      </c>
      <c r="B483" s="245" t="str">
        <f>IF(CMS_Identification!C505="","",CMS_Identification!C505)</f>
        <v/>
      </c>
      <c r="C483" s="245" t="str">
        <f t="shared" si="150"/>
        <v/>
      </c>
      <c r="D483" s="245" t="str">
        <f>IF(COUNTIF(B$2:B483,B483)=1,B483,"")</f>
        <v/>
      </c>
      <c r="E483" s="162" t="str">
        <f>IF(Affected_Source!D505="","",Affected_Source!D505)</f>
        <v/>
      </c>
      <c r="F483" s="162"/>
      <c r="G483" s="162"/>
      <c r="H483" s="162"/>
      <c r="I483" s="162"/>
      <c r="J483" s="162"/>
      <c r="K483" s="162"/>
      <c r="L483" s="162"/>
      <c r="M483" s="162"/>
      <c r="N483" s="162"/>
      <c r="O483" s="162"/>
      <c r="P483" s="162"/>
      <c r="Q483" s="162"/>
      <c r="R483" s="269"/>
      <c r="S483" s="162"/>
      <c r="T483" s="162"/>
      <c r="U483" s="162"/>
      <c r="V483" s="162"/>
      <c r="W483" s="241" t="str">
        <f>IF(Affected_Source!E505="","",Affected_Source!E505)</f>
        <v/>
      </c>
      <c r="X483" s="162"/>
      <c r="Y483" s="258"/>
      <c r="Z483" s="162"/>
      <c r="AA483" s="162"/>
      <c r="AB483" s="162"/>
      <c r="AC483" s="162"/>
      <c r="AD483" s="277"/>
      <c r="AE483" s="162"/>
      <c r="AF483" s="162"/>
      <c r="AG483" s="162"/>
      <c r="AH483" s="162"/>
      <c r="AI483" s="162"/>
      <c r="AJ483" s="162"/>
      <c r="AK483" s="162"/>
      <c r="AL483" s="162"/>
      <c r="AM483" s="162"/>
      <c r="AN483" s="162"/>
      <c r="AO483" s="162"/>
      <c r="AP483" s="162"/>
      <c r="AQ483" s="162"/>
      <c r="AR483" s="162"/>
      <c r="AS483" s="162"/>
      <c r="AT483" s="162"/>
      <c r="AU483" s="162"/>
      <c r="AV483" s="162"/>
      <c r="AW483" s="162"/>
      <c r="AX483" s="162"/>
      <c r="AY483" s="162"/>
      <c r="AZ483" s="162"/>
      <c r="BA483" s="162"/>
      <c r="BB483" s="162"/>
      <c r="BC483" s="162"/>
      <c r="BD483" s="162"/>
      <c r="BE483" s="162"/>
      <c r="BF483" s="162"/>
      <c r="BG483" s="241" t="str">
        <f>IF(Affected_Source!AL505="","",Affected_Source!AL505)</f>
        <v/>
      </c>
      <c r="BH483" s="162"/>
      <c r="BI483" s="258"/>
      <c r="BJ483" s="162"/>
      <c r="BK483" s="162"/>
      <c r="BL483" s="162"/>
      <c r="BM483" s="162"/>
    </row>
    <row r="484" spans="1:65" ht="16.5" x14ac:dyDescent="0.45">
      <c r="A484" s="259" t="str">
        <f>+IF(D484="","",MAX(A$1:A483)+1)</f>
        <v/>
      </c>
      <c r="B484" s="260" t="str">
        <f>IF(CMS_Identification!C506="","",CMS_Identification!C506)</f>
        <v/>
      </c>
      <c r="C484" s="260" t="str">
        <f t="shared" si="150"/>
        <v/>
      </c>
      <c r="D484" s="260" t="str">
        <f>IF(COUNTIF(B$2:B484,B484)=1,B484,"")</f>
        <v/>
      </c>
      <c r="E484" s="162" t="str">
        <f>IF(Affected_Source!D506="","",Affected_Source!D506)</f>
        <v/>
      </c>
      <c r="F484" s="162"/>
      <c r="G484" s="162"/>
      <c r="H484" s="162"/>
      <c r="I484" s="162"/>
      <c r="J484" s="162"/>
      <c r="K484" s="162"/>
      <c r="L484" s="162"/>
      <c r="M484" s="162"/>
      <c r="N484" s="162"/>
      <c r="O484" s="162"/>
      <c r="P484" s="162"/>
      <c r="Q484" s="162"/>
      <c r="R484" s="269"/>
      <c r="S484" s="162"/>
      <c r="T484" s="162"/>
      <c r="U484" s="162"/>
      <c r="V484" s="162"/>
      <c r="W484" s="241" t="str">
        <f>IF(Affected_Source!E506="","",Affected_Source!E506)</f>
        <v/>
      </c>
      <c r="X484" s="162"/>
      <c r="Y484" s="258"/>
      <c r="Z484" s="162"/>
      <c r="AA484" s="162"/>
      <c r="AB484" s="162"/>
      <c r="AC484" s="162"/>
      <c r="AD484" s="277"/>
      <c r="AE484" s="162"/>
      <c r="AF484" s="162"/>
      <c r="AG484" s="162"/>
      <c r="AH484" s="162"/>
      <c r="AI484" s="162"/>
      <c r="AJ484" s="162"/>
      <c r="AK484" s="162"/>
      <c r="AL484" s="162"/>
      <c r="AM484" s="162"/>
      <c r="AN484" s="162"/>
      <c r="AO484" s="162"/>
      <c r="AP484" s="162"/>
      <c r="AQ484" s="162"/>
      <c r="AR484" s="162"/>
      <c r="AS484" s="162"/>
      <c r="AT484" s="162"/>
      <c r="AU484" s="162"/>
      <c r="AV484" s="162"/>
      <c r="AW484" s="162"/>
      <c r="AX484" s="162"/>
      <c r="AY484" s="162"/>
      <c r="AZ484" s="162"/>
      <c r="BA484" s="162"/>
      <c r="BB484" s="162"/>
      <c r="BC484" s="162"/>
      <c r="BD484" s="162"/>
      <c r="BE484" s="162"/>
      <c r="BF484" s="162"/>
      <c r="BG484" s="241" t="str">
        <f>IF(Affected_Source!AL506="","",Affected_Source!AL506)</f>
        <v/>
      </c>
      <c r="BH484" s="162"/>
      <c r="BI484" s="258"/>
      <c r="BJ484" s="162"/>
      <c r="BK484" s="162"/>
      <c r="BL484" s="162"/>
      <c r="BM484" s="162"/>
    </row>
    <row r="485" spans="1:65" ht="16.5" x14ac:dyDescent="0.45">
      <c r="A485" s="255" t="str">
        <f>+IF(D485="","",MAX(A$1:A484)+1)</f>
        <v/>
      </c>
      <c r="B485" s="245" t="str">
        <f>IF(CMS_Identification!C507="","",CMS_Identification!C507)</f>
        <v/>
      </c>
      <c r="C485" s="245" t="str">
        <f t="shared" si="150"/>
        <v/>
      </c>
      <c r="D485" s="245" t="str">
        <f>IF(COUNTIF(B$2:B485,B485)=1,B485,"")</f>
        <v/>
      </c>
      <c r="E485" s="162" t="str">
        <f>IF(Affected_Source!D507="","",Affected_Source!D507)</f>
        <v/>
      </c>
      <c r="F485" s="162"/>
      <c r="G485" s="162"/>
      <c r="H485" s="162"/>
      <c r="I485" s="162"/>
      <c r="J485" s="162"/>
      <c r="K485" s="162"/>
      <c r="L485" s="162"/>
      <c r="M485" s="162"/>
      <c r="N485" s="162"/>
      <c r="O485" s="162"/>
      <c r="P485" s="162"/>
      <c r="Q485" s="162"/>
      <c r="R485" s="269"/>
      <c r="S485" s="162"/>
      <c r="T485" s="162"/>
      <c r="U485" s="162"/>
      <c r="V485" s="162"/>
      <c r="W485" s="241" t="str">
        <f>IF(Affected_Source!E507="","",Affected_Source!E507)</f>
        <v/>
      </c>
      <c r="X485" s="162"/>
      <c r="Y485" s="258"/>
      <c r="Z485" s="162"/>
      <c r="AA485" s="162"/>
      <c r="AB485" s="162"/>
      <c r="AC485" s="162"/>
      <c r="AD485" s="277"/>
      <c r="AE485" s="162"/>
      <c r="AF485" s="162"/>
      <c r="AG485" s="162"/>
      <c r="AH485" s="162"/>
      <c r="AI485" s="162"/>
      <c r="AJ485" s="162"/>
      <c r="AK485" s="162"/>
      <c r="AL485" s="162"/>
      <c r="AM485" s="162"/>
      <c r="AN485" s="162"/>
      <c r="AO485" s="162"/>
      <c r="AP485" s="162"/>
      <c r="AQ485" s="162"/>
      <c r="AR485" s="162"/>
      <c r="AS485" s="162"/>
      <c r="AT485" s="162"/>
      <c r="AU485" s="162"/>
      <c r="AV485" s="162"/>
      <c r="AW485" s="162"/>
      <c r="AX485" s="162"/>
      <c r="AY485" s="162"/>
      <c r="AZ485" s="162"/>
      <c r="BA485" s="162"/>
      <c r="BB485" s="162"/>
      <c r="BC485" s="162"/>
      <c r="BD485" s="162"/>
      <c r="BE485" s="162"/>
      <c r="BF485" s="162"/>
      <c r="BG485" s="241" t="str">
        <f>IF(Affected_Source!AL507="","",Affected_Source!AL507)</f>
        <v/>
      </c>
      <c r="BH485" s="162"/>
      <c r="BI485" s="258"/>
      <c r="BJ485" s="162"/>
      <c r="BK485" s="162"/>
      <c r="BL485" s="162"/>
      <c r="BM485" s="162"/>
    </row>
    <row r="486" spans="1:65" ht="16.5" x14ac:dyDescent="0.45">
      <c r="A486" s="259" t="str">
        <f>+IF(D486="","",MAX(A$1:A485)+1)</f>
        <v/>
      </c>
      <c r="B486" s="260" t="str">
        <f>IF(CMS_Identification!C508="","",CMS_Identification!C508)</f>
        <v/>
      </c>
      <c r="C486" s="260" t="str">
        <f t="shared" si="150"/>
        <v/>
      </c>
      <c r="D486" s="260" t="str">
        <f>IF(COUNTIF(B$2:B486,B486)=1,B486,"")</f>
        <v/>
      </c>
      <c r="E486" s="162" t="str">
        <f>IF(Affected_Source!D508="","",Affected_Source!D508)</f>
        <v/>
      </c>
      <c r="F486" s="162"/>
      <c r="G486" s="162"/>
      <c r="H486" s="162"/>
      <c r="I486" s="162"/>
      <c r="J486" s="162"/>
      <c r="K486" s="162"/>
      <c r="L486" s="162"/>
      <c r="M486" s="162"/>
      <c r="N486" s="162"/>
      <c r="O486" s="162"/>
      <c r="P486" s="162"/>
      <c r="Q486" s="162"/>
      <c r="R486" s="269"/>
      <c r="S486" s="162"/>
      <c r="T486" s="162"/>
      <c r="U486" s="162"/>
      <c r="V486" s="162"/>
      <c r="W486" s="241" t="str">
        <f>IF(Affected_Source!E508="","",Affected_Source!E508)</f>
        <v/>
      </c>
      <c r="X486" s="162"/>
      <c r="Y486" s="258"/>
      <c r="Z486" s="162"/>
      <c r="AA486" s="162"/>
      <c r="AB486" s="162"/>
      <c r="AC486" s="162"/>
      <c r="AD486" s="277"/>
      <c r="AE486" s="162"/>
      <c r="AF486" s="162"/>
      <c r="AG486" s="162"/>
      <c r="AH486" s="162"/>
      <c r="AI486" s="162"/>
      <c r="AJ486" s="162"/>
      <c r="AK486" s="162"/>
      <c r="AL486" s="162"/>
      <c r="AM486" s="162"/>
      <c r="AN486" s="162"/>
      <c r="AO486" s="162"/>
      <c r="AP486" s="162"/>
      <c r="AQ486" s="162"/>
      <c r="AR486" s="162"/>
      <c r="AS486" s="162"/>
      <c r="AT486" s="162"/>
      <c r="AU486" s="162"/>
      <c r="AV486" s="162"/>
      <c r="AW486" s="162"/>
      <c r="AX486" s="162"/>
      <c r="AY486" s="162"/>
      <c r="AZ486" s="162"/>
      <c r="BA486" s="162"/>
      <c r="BB486" s="162"/>
      <c r="BC486" s="162"/>
      <c r="BD486" s="162"/>
      <c r="BE486" s="162"/>
      <c r="BF486" s="162"/>
      <c r="BG486" s="241" t="str">
        <f>IF(Affected_Source!AL508="","",Affected_Source!AL508)</f>
        <v/>
      </c>
      <c r="BH486" s="162"/>
      <c r="BI486" s="258"/>
      <c r="BJ486" s="162"/>
      <c r="BK486" s="162"/>
      <c r="BL486" s="162"/>
      <c r="BM486" s="162"/>
    </row>
    <row r="487" spans="1:65" ht="16.5" x14ac:dyDescent="0.45">
      <c r="A487" s="255" t="str">
        <f>+IF(D487="","",MAX(A$1:A486)+1)</f>
        <v/>
      </c>
      <c r="B487" s="245" t="str">
        <f>IF(CMS_Identification!C509="","",CMS_Identification!C509)</f>
        <v/>
      </c>
      <c r="C487" s="245" t="str">
        <f t="shared" si="150"/>
        <v/>
      </c>
      <c r="D487" s="245" t="str">
        <f>IF(COUNTIF(B$2:B487,B487)=1,B487,"")</f>
        <v/>
      </c>
      <c r="E487" s="162" t="str">
        <f>IF(Affected_Source!D509="","",Affected_Source!D509)</f>
        <v/>
      </c>
      <c r="F487" s="162"/>
      <c r="G487" s="162"/>
      <c r="H487" s="162"/>
      <c r="I487" s="162"/>
      <c r="J487" s="162"/>
      <c r="K487" s="162"/>
      <c r="L487" s="162"/>
      <c r="M487" s="162"/>
      <c r="N487" s="162"/>
      <c r="O487" s="162"/>
      <c r="P487" s="162"/>
      <c r="Q487" s="162"/>
      <c r="R487" s="269"/>
      <c r="S487" s="162"/>
      <c r="T487" s="162"/>
      <c r="U487" s="162"/>
      <c r="V487" s="162"/>
      <c r="W487" s="241" t="str">
        <f>IF(Affected_Source!E509="","",Affected_Source!E509)</f>
        <v/>
      </c>
      <c r="X487" s="162"/>
      <c r="Y487" s="258"/>
      <c r="Z487" s="162"/>
      <c r="AA487" s="162"/>
      <c r="AB487" s="162"/>
      <c r="AC487" s="162"/>
      <c r="AD487" s="277"/>
      <c r="AE487" s="162"/>
      <c r="AF487" s="162"/>
      <c r="AG487" s="162"/>
      <c r="AH487" s="162"/>
      <c r="AI487" s="162"/>
      <c r="AJ487" s="162"/>
      <c r="AK487" s="162"/>
      <c r="AL487" s="162"/>
      <c r="AM487" s="162"/>
      <c r="AN487" s="162"/>
      <c r="AO487" s="162"/>
      <c r="AP487" s="162"/>
      <c r="AQ487" s="162"/>
      <c r="AR487" s="162"/>
      <c r="AS487" s="162"/>
      <c r="AT487" s="162"/>
      <c r="AU487" s="162"/>
      <c r="AV487" s="162"/>
      <c r="AW487" s="162"/>
      <c r="AX487" s="162"/>
      <c r="AY487" s="162"/>
      <c r="AZ487" s="162"/>
      <c r="BA487" s="162"/>
      <c r="BB487" s="162"/>
      <c r="BC487" s="162"/>
      <c r="BD487" s="162"/>
      <c r="BE487" s="162"/>
      <c r="BF487" s="162"/>
      <c r="BG487" s="241" t="str">
        <f>IF(Affected_Source!AL509="","",Affected_Source!AL509)</f>
        <v/>
      </c>
      <c r="BH487" s="162"/>
      <c r="BI487" s="258"/>
      <c r="BJ487" s="162"/>
      <c r="BK487" s="162"/>
      <c r="BL487" s="162"/>
      <c r="BM487" s="162"/>
    </row>
    <row r="488" spans="1:65" ht="16.5" x14ac:dyDescent="0.45">
      <c r="A488" s="259" t="str">
        <f>+IF(D488="","",MAX(A$1:A487)+1)</f>
        <v/>
      </c>
      <c r="B488" s="260" t="str">
        <f>IF(CMS_Identification!C510="","",CMS_Identification!C510)</f>
        <v/>
      </c>
      <c r="C488" s="260" t="str">
        <f t="shared" si="150"/>
        <v/>
      </c>
      <c r="D488" s="260" t="str">
        <f>IF(COUNTIF(B$2:B488,B488)=1,B488,"")</f>
        <v/>
      </c>
      <c r="E488" s="162" t="str">
        <f>IF(Affected_Source!D510="","",Affected_Source!D510)</f>
        <v/>
      </c>
      <c r="F488" s="162"/>
      <c r="G488" s="162"/>
      <c r="H488" s="162"/>
      <c r="I488" s="162"/>
      <c r="J488" s="162"/>
      <c r="K488" s="162"/>
      <c r="L488" s="162"/>
      <c r="M488" s="162"/>
      <c r="N488" s="162"/>
      <c r="O488" s="162"/>
      <c r="P488" s="162"/>
      <c r="Q488" s="162"/>
      <c r="R488" s="269"/>
      <c r="S488" s="162"/>
      <c r="T488" s="162"/>
      <c r="U488" s="162"/>
      <c r="V488" s="162"/>
      <c r="W488" s="241" t="str">
        <f>IF(Affected_Source!E510="","",Affected_Source!E510)</f>
        <v/>
      </c>
      <c r="X488" s="162"/>
      <c r="Y488" s="258"/>
      <c r="Z488" s="162"/>
      <c r="AA488" s="162"/>
      <c r="AB488" s="162"/>
      <c r="AC488" s="162"/>
      <c r="AD488" s="277"/>
      <c r="AE488" s="162"/>
      <c r="AF488" s="162"/>
      <c r="AG488" s="162"/>
      <c r="AH488" s="162"/>
      <c r="AI488" s="162"/>
      <c r="AJ488" s="162"/>
      <c r="AK488" s="162"/>
      <c r="AL488" s="162"/>
      <c r="AM488" s="162"/>
      <c r="AN488" s="162"/>
      <c r="AO488" s="162"/>
      <c r="AP488" s="162"/>
      <c r="AQ488" s="162"/>
      <c r="AR488" s="162"/>
      <c r="AS488" s="162"/>
      <c r="AT488" s="162"/>
      <c r="AU488" s="162"/>
      <c r="AV488" s="162"/>
      <c r="AW488" s="162"/>
      <c r="AX488" s="162"/>
      <c r="AY488" s="162"/>
      <c r="AZ488" s="162"/>
      <c r="BA488" s="162"/>
      <c r="BB488" s="162"/>
      <c r="BC488" s="162"/>
      <c r="BD488" s="162"/>
      <c r="BE488" s="162"/>
      <c r="BF488" s="162"/>
      <c r="BG488" s="241" t="str">
        <f>IF(Affected_Source!AL510="","",Affected_Source!AL510)</f>
        <v/>
      </c>
      <c r="BH488" s="162"/>
      <c r="BI488" s="258"/>
      <c r="BJ488" s="162"/>
      <c r="BK488" s="162"/>
      <c r="BL488" s="162"/>
      <c r="BM488" s="162"/>
    </row>
    <row r="489" spans="1:65" ht="16.5" x14ac:dyDescent="0.45">
      <c r="A489" s="255" t="str">
        <f>+IF(D489="","",MAX(A$1:A488)+1)</f>
        <v/>
      </c>
      <c r="B489" s="245" t="str">
        <f>IF(CMS_Identification!C511="","",CMS_Identification!C511)</f>
        <v/>
      </c>
      <c r="C489" s="245" t="str">
        <f t="shared" si="150"/>
        <v/>
      </c>
      <c r="D489" s="245" t="str">
        <f>IF(COUNTIF(B$2:B489,B489)=1,B489,"")</f>
        <v/>
      </c>
      <c r="E489" s="162" t="str">
        <f>IF(Affected_Source!D511="","",Affected_Source!D511)</f>
        <v/>
      </c>
      <c r="F489" s="162"/>
      <c r="G489" s="162"/>
      <c r="H489" s="162"/>
      <c r="I489" s="162"/>
      <c r="J489" s="162"/>
      <c r="K489" s="162"/>
      <c r="L489" s="162"/>
      <c r="M489" s="162"/>
      <c r="N489" s="162"/>
      <c r="O489" s="162"/>
      <c r="P489" s="162"/>
      <c r="Q489" s="162"/>
      <c r="R489" s="269"/>
      <c r="S489" s="162"/>
      <c r="T489" s="162"/>
      <c r="U489" s="162"/>
      <c r="V489" s="162"/>
      <c r="W489" s="241" t="str">
        <f>IF(Affected_Source!E511="","",Affected_Source!E511)</f>
        <v/>
      </c>
      <c r="X489" s="162"/>
      <c r="Y489" s="258"/>
      <c r="Z489" s="162"/>
      <c r="AA489" s="162"/>
      <c r="AB489" s="162"/>
      <c r="AC489" s="162"/>
      <c r="AD489" s="277"/>
      <c r="AE489" s="162"/>
      <c r="AF489" s="162"/>
      <c r="AG489" s="162"/>
      <c r="AH489" s="162"/>
      <c r="AI489" s="162"/>
      <c r="AJ489" s="162"/>
      <c r="AK489" s="162"/>
      <c r="AL489" s="162"/>
      <c r="AM489" s="162"/>
      <c r="AN489" s="162"/>
      <c r="AO489" s="162"/>
      <c r="AP489" s="162"/>
      <c r="AQ489" s="162"/>
      <c r="AR489" s="162"/>
      <c r="AS489" s="162"/>
      <c r="AT489" s="162"/>
      <c r="AU489" s="162"/>
      <c r="AV489" s="162"/>
      <c r="AW489" s="162"/>
      <c r="AX489" s="162"/>
      <c r="AY489" s="162"/>
      <c r="AZ489" s="162"/>
      <c r="BA489" s="162"/>
      <c r="BB489" s="162"/>
      <c r="BC489" s="162"/>
      <c r="BD489" s="162"/>
      <c r="BE489" s="162"/>
      <c r="BF489" s="162"/>
      <c r="BG489" s="241" t="str">
        <f>IF(Affected_Source!AL511="","",Affected_Source!AL511)</f>
        <v/>
      </c>
      <c r="BH489" s="162"/>
      <c r="BI489" s="258"/>
      <c r="BJ489" s="162"/>
      <c r="BK489" s="162"/>
      <c r="BL489" s="162"/>
      <c r="BM489" s="162"/>
    </row>
    <row r="490" spans="1:65" ht="16.5" x14ac:dyDescent="0.45">
      <c r="A490" s="259" t="str">
        <f>+IF(D490="","",MAX(A$1:A489)+1)</f>
        <v/>
      </c>
      <c r="B490" s="260" t="str">
        <f>IF(CMS_Identification!C512="","",CMS_Identification!C512)</f>
        <v/>
      </c>
      <c r="C490" s="260" t="str">
        <f t="shared" si="150"/>
        <v/>
      </c>
      <c r="D490" s="260" t="str">
        <f>IF(COUNTIF(B$2:B490,B490)=1,B490,"")</f>
        <v/>
      </c>
      <c r="E490" s="162" t="str">
        <f>IF(Affected_Source!D512="","",Affected_Source!D512)</f>
        <v/>
      </c>
      <c r="F490" s="162"/>
      <c r="G490" s="162"/>
      <c r="H490" s="162"/>
      <c r="I490" s="162"/>
      <c r="J490" s="162"/>
      <c r="K490" s="162"/>
      <c r="L490" s="162"/>
      <c r="M490" s="162"/>
      <c r="N490" s="162"/>
      <c r="O490" s="162"/>
      <c r="P490" s="162"/>
      <c r="Q490" s="162"/>
      <c r="R490" s="269"/>
      <c r="S490" s="162"/>
      <c r="T490" s="162"/>
      <c r="U490" s="162"/>
      <c r="V490" s="162"/>
      <c r="W490" s="241" t="str">
        <f>IF(Affected_Source!E512="","",Affected_Source!E512)</f>
        <v/>
      </c>
      <c r="X490" s="162"/>
      <c r="Y490" s="258"/>
      <c r="Z490" s="162"/>
      <c r="AA490" s="162"/>
      <c r="AB490" s="162"/>
      <c r="AC490" s="162"/>
      <c r="AD490" s="277"/>
      <c r="AE490" s="162"/>
      <c r="AF490" s="162"/>
      <c r="AG490" s="162"/>
      <c r="AH490" s="162"/>
      <c r="AI490" s="162"/>
      <c r="AJ490" s="162"/>
      <c r="AK490" s="162"/>
      <c r="AL490" s="162"/>
      <c r="AM490" s="162"/>
      <c r="AN490" s="162"/>
      <c r="AO490" s="162"/>
      <c r="AP490" s="162"/>
      <c r="AQ490" s="162"/>
      <c r="AR490" s="162"/>
      <c r="AS490" s="162"/>
      <c r="AT490" s="162"/>
      <c r="AU490" s="162"/>
      <c r="AV490" s="162"/>
      <c r="AW490" s="162"/>
      <c r="AX490" s="162"/>
      <c r="AY490" s="162"/>
      <c r="AZ490" s="162"/>
      <c r="BA490" s="162"/>
      <c r="BB490" s="162"/>
      <c r="BC490" s="162"/>
      <c r="BD490" s="162"/>
      <c r="BE490" s="162"/>
      <c r="BF490" s="162"/>
      <c r="BG490" s="241" t="str">
        <f>IF(Affected_Source!AL512="","",Affected_Source!AL512)</f>
        <v/>
      </c>
      <c r="BH490" s="162"/>
      <c r="BI490" s="258"/>
      <c r="BJ490" s="162"/>
      <c r="BK490" s="162"/>
      <c r="BL490" s="162"/>
      <c r="BM490" s="162"/>
    </row>
    <row r="491" spans="1:65" ht="16.5" x14ac:dyDescent="0.45">
      <c r="A491" s="255" t="str">
        <f>+IF(D491="","",MAX(A$1:A490)+1)</f>
        <v/>
      </c>
      <c r="B491" s="245" t="str">
        <f>IF(CMS_Identification!C513="","",CMS_Identification!C513)</f>
        <v/>
      </c>
      <c r="C491" s="245" t="str">
        <f t="shared" si="150"/>
        <v/>
      </c>
      <c r="D491" s="245" t="str">
        <f>IF(COUNTIF(B$2:B491,B491)=1,B491,"")</f>
        <v/>
      </c>
      <c r="E491" s="162" t="str">
        <f>IF(Affected_Source!D513="","",Affected_Source!D513)</f>
        <v/>
      </c>
      <c r="F491" s="162"/>
      <c r="G491" s="162"/>
      <c r="H491" s="162"/>
      <c r="I491" s="162"/>
      <c r="J491" s="162"/>
      <c r="K491" s="162"/>
      <c r="L491" s="162"/>
      <c r="M491" s="162"/>
      <c r="N491" s="162"/>
      <c r="O491" s="162"/>
      <c r="P491" s="162"/>
      <c r="Q491" s="162"/>
      <c r="R491" s="269"/>
      <c r="S491" s="162"/>
      <c r="T491" s="162"/>
      <c r="U491" s="162"/>
      <c r="V491" s="162"/>
      <c r="W491" s="241" t="str">
        <f>IF(Affected_Source!E513="","",Affected_Source!E513)</f>
        <v/>
      </c>
      <c r="X491" s="162"/>
      <c r="Y491" s="258"/>
      <c r="Z491" s="162"/>
      <c r="AA491" s="162"/>
      <c r="AB491" s="162"/>
      <c r="AC491" s="162"/>
      <c r="AD491" s="277"/>
      <c r="AE491" s="162"/>
      <c r="AF491" s="162"/>
      <c r="AG491" s="162"/>
      <c r="AH491" s="162"/>
      <c r="AI491" s="162"/>
      <c r="AJ491" s="162"/>
      <c r="AK491" s="162"/>
      <c r="AL491" s="162"/>
      <c r="AM491" s="162"/>
      <c r="AN491" s="162"/>
      <c r="AO491" s="162"/>
      <c r="AP491" s="162"/>
      <c r="AQ491" s="162"/>
      <c r="AR491" s="162"/>
      <c r="AS491" s="162"/>
      <c r="AT491" s="162"/>
      <c r="AU491" s="162"/>
      <c r="AV491" s="162"/>
      <c r="AW491" s="162"/>
      <c r="AX491" s="162"/>
      <c r="AY491" s="162"/>
      <c r="AZ491" s="162"/>
      <c r="BA491" s="162"/>
      <c r="BB491" s="162"/>
      <c r="BC491" s="162"/>
      <c r="BD491" s="162"/>
      <c r="BE491" s="162"/>
      <c r="BF491" s="162"/>
      <c r="BG491" s="241" t="str">
        <f>IF(Affected_Source!AL513="","",Affected_Source!AL513)</f>
        <v/>
      </c>
      <c r="BH491" s="162"/>
      <c r="BI491" s="258"/>
      <c r="BJ491" s="162"/>
      <c r="BK491" s="162"/>
      <c r="BL491" s="162"/>
      <c r="BM491" s="162"/>
    </row>
    <row r="492" spans="1:65" ht="16.5" x14ac:dyDescent="0.45">
      <c r="A492" s="259" t="str">
        <f>+IF(D492="","",MAX(A$1:A491)+1)</f>
        <v/>
      </c>
      <c r="B492" s="260" t="str">
        <f>IF(CMS_Identification!C514="","",CMS_Identification!C514)</f>
        <v/>
      </c>
      <c r="C492" s="260" t="str">
        <f t="shared" si="150"/>
        <v/>
      </c>
      <c r="D492" s="260" t="str">
        <f>IF(COUNTIF(B$2:B492,B492)=1,B492,"")</f>
        <v/>
      </c>
      <c r="E492" s="162" t="str">
        <f>IF(Affected_Source!D514="","",Affected_Source!D514)</f>
        <v/>
      </c>
      <c r="F492" s="162"/>
      <c r="G492" s="162"/>
      <c r="H492" s="162"/>
      <c r="I492" s="162"/>
      <c r="J492" s="162"/>
      <c r="K492" s="162"/>
      <c r="L492" s="162"/>
      <c r="M492" s="162"/>
      <c r="N492" s="162"/>
      <c r="O492" s="162"/>
      <c r="P492" s="162"/>
      <c r="Q492" s="162"/>
      <c r="R492" s="269"/>
      <c r="S492" s="162"/>
      <c r="T492" s="162"/>
      <c r="U492" s="162"/>
      <c r="V492" s="162"/>
      <c r="W492" s="241" t="str">
        <f>IF(Affected_Source!E514="","",Affected_Source!E514)</f>
        <v/>
      </c>
      <c r="X492" s="162"/>
      <c r="Y492" s="258"/>
      <c r="Z492" s="162"/>
      <c r="AA492" s="162"/>
      <c r="AB492" s="162"/>
      <c r="AC492" s="162"/>
      <c r="AD492" s="277"/>
      <c r="AE492" s="162"/>
      <c r="AF492" s="162"/>
      <c r="AG492" s="162"/>
      <c r="AH492" s="162"/>
      <c r="AI492" s="162"/>
      <c r="AJ492" s="162"/>
      <c r="AK492" s="162"/>
      <c r="AL492" s="162"/>
      <c r="AM492" s="162"/>
      <c r="AN492" s="162"/>
      <c r="AO492" s="162"/>
      <c r="AP492" s="162"/>
      <c r="AQ492" s="162"/>
      <c r="AR492" s="162"/>
      <c r="AS492" s="162"/>
      <c r="AT492" s="162"/>
      <c r="AU492" s="162"/>
      <c r="AV492" s="162"/>
      <c r="AW492" s="162"/>
      <c r="AX492" s="162"/>
      <c r="AY492" s="162"/>
      <c r="AZ492" s="162"/>
      <c r="BA492" s="162"/>
      <c r="BB492" s="162"/>
      <c r="BC492" s="162"/>
      <c r="BD492" s="162"/>
      <c r="BE492" s="162"/>
      <c r="BF492" s="162"/>
      <c r="BG492" s="241" t="str">
        <f>IF(Affected_Source!AL514="","",Affected_Source!AL514)</f>
        <v/>
      </c>
      <c r="BH492" s="162"/>
      <c r="BI492" s="258"/>
      <c r="BJ492" s="162"/>
      <c r="BK492" s="162"/>
      <c r="BL492" s="162"/>
      <c r="BM492" s="162"/>
    </row>
    <row r="493" spans="1:65" ht="16.5" x14ac:dyDescent="0.45">
      <c r="A493" s="255" t="str">
        <f>+IF(D493="","",MAX(A$1:A492)+1)</f>
        <v/>
      </c>
      <c r="B493" s="245" t="str">
        <f>IF(CMS_Identification!C515="","",CMS_Identification!C515)</f>
        <v/>
      </c>
      <c r="C493" s="245" t="str">
        <f t="shared" si="150"/>
        <v/>
      </c>
      <c r="D493" s="245" t="str">
        <f>IF(COUNTIF(B$2:B493,B493)=1,B493,"")</f>
        <v/>
      </c>
      <c r="E493" s="162" t="str">
        <f>IF(Affected_Source!D515="","",Affected_Source!D515)</f>
        <v/>
      </c>
      <c r="F493" s="162"/>
      <c r="G493" s="162"/>
      <c r="H493" s="162"/>
      <c r="I493" s="162"/>
      <c r="J493" s="162"/>
      <c r="K493" s="162"/>
      <c r="L493" s="162"/>
      <c r="M493" s="162"/>
      <c r="N493" s="162"/>
      <c r="O493" s="162"/>
      <c r="P493" s="162"/>
      <c r="Q493" s="162"/>
      <c r="R493" s="269"/>
      <c r="S493" s="162"/>
      <c r="T493" s="162"/>
      <c r="U493" s="162"/>
      <c r="V493" s="162"/>
      <c r="W493" s="241" t="str">
        <f>IF(Affected_Source!E515="","",Affected_Source!E515)</f>
        <v/>
      </c>
      <c r="X493" s="162"/>
      <c r="Y493" s="258"/>
      <c r="Z493" s="162"/>
      <c r="AA493" s="162"/>
      <c r="AB493" s="162"/>
      <c r="AC493" s="162"/>
      <c r="AD493" s="277"/>
      <c r="AE493" s="162"/>
      <c r="AF493" s="162"/>
      <c r="AG493" s="162"/>
      <c r="AH493" s="162"/>
      <c r="AI493" s="162"/>
      <c r="AJ493" s="162"/>
      <c r="AK493" s="162"/>
      <c r="AL493" s="162"/>
      <c r="AM493" s="162"/>
      <c r="AN493" s="162"/>
      <c r="AO493" s="162"/>
      <c r="AP493" s="162"/>
      <c r="AQ493" s="162"/>
      <c r="AR493" s="162"/>
      <c r="AS493" s="162"/>
      <c r="AT493" s="162"/>
      <c r="AU493" s="162"/>
      <c r="AV493" s="162"/>
      <c r="AW493" s="162"/>
      <c r="AX493" s="162"/>
      <c r="AY493" s="162"/>
      <c r="AZ493" s="162"/>
      <c r="BA493" s="162"/>
      <c r="BB493" s="162"/>
      <c r="BC493" s="162"/>
      <c r="BD493" s="162"/>
      <c r="BE493" s="162"/>
      <c r="BF493" s="162"/>
      <c r="BG493" s="241" t="str">
        <f>IF(Affected_Source!AL515="","",Affected_Source!AL515)</f>
        <v/>
      </c>
      <c r="BH493" s="162"/>
      <c r="BI493" s="258"/>
      <c r="BJ493" s="162"/>
      <c r="BK493" s="162"/>
      <c r="BL493" s="162"/>
      <c r="BM493" s="162"/>
    </row>
    <row r="494" spans="1:65" ht="16.5" x14ac:dyDescent="0.45">
      <c r="A494" s="259" t="str">
        <f>+IF(D494="","",MAX(A$1:A493)+1)</f>
        <v/>
      </c>
      <c r="B494" s="260" t="str">
        <f>IF(CMS_Identification!C516="","",CMS_Identification!C516)</f>
        <v/>
      </c>
      <c r="C494" s="260" t="str">
        <f t="shared" si="150"/>
        <v/>
      </c>
      <c r="D494" s="260" t="str">
        <f>IF(COUNTIF(B$2:B494,B494)=1,B494,"")</f>
        <v/>
      </c>
      <c r="E494" s="162" t="str">
        <f>IF(Affected_Source!D516="","",Affected_Source!D516)</f>
        <v/>
      </c>
      <c r="F494" s="162"/>
      <c r="G494" s="162"/>
      <c r="H494" s="162"/>
      <c r="I494" s="162"/>
      <c r="J494" s="162"/>
      <c r="K494" s="162"/>
      <c r="L494" s="162"/>
      <c r="M494" s="162"/>
      <c r="N494" s="162"/>
      <c r="O494" s="162"/>
      <c r="P494" s="162"/>
      <c r="Q494" s="162"/>
      <c r="R494" s="269"/>
      <c r="S494" s="162"/>
      <c r="T494" s="162"/>
      <c r="U494" s="162"/>
      <c r="V494" s="162"/>
      <c r="W494" s="241" t="str">
        <f>IF(Affected_Source!E516="","",Affected_Source!E516)</f>
        <v/>
      </c>
      <c r="X494" s="162"/>
      <c r="Y494" s="258"/>
      <c r="Z494" s="162"/>
      <c r="AA494" s="162"/>
      <c r="AB494" s="162"/>
      <c r="AC494" s="162"/>
      <c r="AD494" s="277"/>
      <c r="AE494" s="162"/>
      <c r="AF494" s="162"/>
      <c r="AG494" s="162"/>
      <c r="AH494" s="162"/>
      <c r="AI494" s="162"/>
      <c r="AJ494" s="162"/>
      <c r="AK494" s="162"/>
      <c r="AL494" s="162"/>
      <c r="AM494" s="162"/>
      <c r="AN494" s="162"/>
      <c r="AO494" s="162"/>
      <c r="AP494" s="162"/>
      <c r="AQ494" s="162"/>
      <c r="AR494" s="162"/>
      <c r="AS494" s="162"/>
      <c r="AT494" s="162"/>
      <c r="AU494" s="162"/>
      <c r="AV494" s="162"/>
      <c r="AW494" s="162"/>
      <c r="AX494" s="162"/>
      <c r="AY494" s="162"/>
      <c r="AZ494" s="162"/>
      <c r="BA494" s="162"/>
      <c r="BB494" s="162"/>
      <c r="BC494" s="162"/>
      <c r="BD494" s="162"/>
      <c r="BE494" s="162"/>
      <c r="BF494" s="162"/>
      <c r="BG494" s="241" t="str">
        <f>IF(Affected_Source!AL516="","",Affected_Source!AL516)</f>
        <v/>
      </c>
      <c r="BH494" s="162"/>
      <c r="BI494" s="258"/>
      <c r="BJ494" s="162"/>
      <c r="BK494" s="162"/>
      <c r="BL494" s="162"/>
      <c r="BM494" s="162"/>
    </row>
    <row r="495" spans="1:65" ht="16.5" x14ac:dyDescent="0.45">
      <c r="A495" s="255" t="str">
        <f>+IF(D495="","",MAX(A$1:A494)+1)</f>
        <v/>
      </c>
      <c r="B495" s="245" t="str">
        <f>IF(CMS_Identification!C517="","",CMS_Identification!C517)</f>
        <v/>
      </c>
      <c r="C495" s="245" t="str">
        <f t="shared" si="150"/>
        <v/>
      </c>
      <c r="D495" s="245" t="str">
        <f>IF(COUNTIF(B$2:B495,B495)=1,B495,"")</f>
        <v/>
      </c>
      <c r="E495" s="162" t="str">
        <f>IF(Affected_Source!D517="","",Affected_Source!D517)</f>
        <v/>
      </c>
      <c r="F495" s="162"/>
      <c r="G495" s="162"/>
      <c r="H495" s="162"/>
      <c r="I495" s="162"/>
      <c r="J495" s="162"/>
      <c r="K495" s="162"/>
      <c r="L495" s="162"/>
      <c r="M495" s="162"/>
      <c r="N495" s="162"/>
      <c r="O495" s="162"/>
      <c r="P495" s="162"/>
      <c r="Q495" s="162"/>
      <c r="R495" s="269"/>
      <c r="S495" s="162"/>
      <c r="T495" s="162"/>
      <c r="U495" s="162"/>
      <c r="V495" s="162"/>
      <c r="W495" s="241" t="str">
        <f>IF(Affected_Source!E517="","",Affected_Source!E517)</f>
        <v/>
      </c>
      <c r="X495" s="162"/>
      <c r="Y495" s="258"/>
      <c r="Z495" s="162"/>
      <c r="AA495" s="162"/>
      <c r="AB495" s="162"/>
      <c r="AC495" s="162"/>
      <c r="AD495" s="277"/>
      <c r="AE495" s="162"/>
      <c r="AF495" s="162"/>
      <c r="AG495" s="162"/>
      <c r="AH495" s="162"/>
      <c r="AI495" s="162"/>
      <c r="AJ495" s="162"/>
      <c r="AK495" s="162"/>
      <c r="AL495" s="162"/>
      <c r="AM495" s="162"/>
      <c r="AN495" s="162"/>
      <c r="AO495" s="162"/>
      <c r="AP495" s="162"/>
      <c r="AQ495" s="162"/>
      <c r="AR495" s="162"/>
      <c r="AS495" s="162"/>
      <c r="AT495" s="162"/>
      <c r="AU495" s="162"/>
      <c r="AV495" s="162"/>
      <c r="AW495" s="162"/>
      <c r="AX495" s="162"/>
      <c r="AY495" s="162"/>
      <c r="AZ495" s="162"/>
      <c r="BA495" s="162"/>
      <c r="BB495" s="162"/>
      <c r="BC495" s="162"/>
      <c r="BD495" s="162"/>
      <c r="BE495" s="162"/>
      <c r="BF495" s="162"/>
      <c r="BG495" s="241" t="str">
        <f>IF(Affected_Source!AL517="","",Affected_Source!AL517)</f>
        <v/>
      </c>
      <c r="BH495" s="162"/>
      <c r="BI495" s="258"/>
      <c r="BJ495" s="162"/>
      <c r="BK495" s="162"/>
      <c r="BL495" s="162"/>
      <c r="BM495" s="162"/>
    </row>
    <row r="496" spans="1:65" ht="16.5" x14ac:dyDescent="0.45">
      <c r="A496" s="259" t="str">
        <f>+IF(D496="","",MAX(A$1:A495)+1)</f>
        <v/>
      </c>
      <c r="B496" s="260" t="str">
        <f>IF(CMS_Identification!C518="","",CMS_Identification!C518)</f>
        <v/>
      </c>
      <c r="C496" s="260" t="str">
        <f t="shared" si="150"/>
        <v/>
      </c>
      <c r="D496" s="260" t="str">
        <f>IF(COUNTIF(B$2:B496,B496)=1,B496,"")</f>
        <v/>
      </c>
      <c r="E496" s="162" t="str">
        <f>IF(Affected_Source!D518="","",Affected_Source!D518)</f>
        <v/>
      </c>
      <c r="F496" s="162"/>
      <c r="G496" s="162"/>
      <c r="H496" s="162"/>
      <c r="I496" s="162"/>
      <c r="J496" s="162"/>
      <c r="K496" s="162"/>
      <c r="L496" s="162"/>
      <c r="M496" s="162"/>
      <c r="N496" s="162"/>
      <c r="O496" s="162"/>
      <c r="P496" s="162"/>
      <c r="Q496" s="162"/>
      <c r="R496" s="269"/>
      <c r="S496" s="162"/>
      <c r="T496" s="162"/>
      <c r="U496" s="162"/>
      <c r="V496" s="162"/>
      <c r="W496" s="241" t="str">
        <f>IF(Affected_Source!E518="","",Affected_Source!E518)</f>
        <v/>
      </c>
      <c r="X496" s="162"/>
      <c r="Y496" s="258"/>
      <c r="Z496" s="162"/>
      <c r="AA496" s="162"/>
      <c r="AB496" s="162"/>
      <c r="AC496" s="162"/>
      <c r="AD496" s="277"/>
      <c r="AE496" s="162"/>
      <c r="AF496" s="162"/>
      <c r="AG496" s="162"/>
      <c r="AH496" s="162"/>
      <c r="AI496" s="162"/>
      <c r="AJ496" s="162"/>
      <c r="AK496" s="162"/>
      <c r="AL496" s="162"/>
      <c r="AM496" s="162"/>
      <c r="AN496" s="162"/>
      <c r="AO496" s="162"/>
      <c r="AP496" s="162"/>
      <c r="AQ496" s="162"/>
      <c r="AR496" s="162"/>
      <c r="AS496" s="162"/>
      <c r="AT496" s="162"/>
      <c r="AU496" s="162"/>
      <c r="AV496" s="162"/>
      <c r="AW496" s="162"/>
      <c r="AX496" s="162"/>
      <c r="AY496" s="162"/>
      <c r="AZ496" s="162"/>
      <c r="BA496" s="162"/>
      <c r="BB496" s="162"/>
      <c r="BC496" s="162"/>
      <c r="BD496" s="162"/>
      <c r="BE496" s="162"/>
      <c r="BF496" s="162"/>
      <c r="BG496" s="241" t="str">
        <f>IF(Affected_Source!AL518="","",Affected_Source!AL518)</f>
        <v/>
      </c>
      <c r="BH496" s="162"/>
      <c r="BI496" s="258"/>
      <c r="BJ496" s="162"/>
      <c r="BK496" s="162"/>
      <c r="BL496" s="162"/>
      <c r="BM496" s="162"/>
    </row>
    <row r="497" spans="1:65" ht="16.5" x14ac:dyDescent="0.45">
      <c r="A497" s="255" t="str">
        <f>+IF(D497="","",MAX(A$1:A496)+1)</f>
        <v/>
      </c>
      <c r="B497" s="245" t="str">
        <f>IF(CMS_Identification!C519="","",CMS_Identification!C519)</f>
        <v/>
      </c>
      <c r="C497" s="245" t="str">
        <f t="shared" si="150"/>
        <v/>
      </c>
      <c r="D497" s="245" t="str">
        <f>IF(COUNTIF(B$2:B497,B497)=1,B497,"")</f>
        <v/>
      </c>
      <c r="E497" s="162" t="str">
        <f>IF(Affected_Source!D519="","",Affected_Source!D519)</f>
        <v/>
      </c>
      <c r="F497" s="162"/>
      <c r="G497" s="162"/>
      <c r="H497" s="162"/>
      <c r="I497" s="162"/>
      <c r="J497" s="162"/>
      <c r="K497" s="162"/>
      <c r="L497" s="162"/>
      <c r="M497" s="162"/>
      <c r="N497" s="162"/>
      <c r="O497" s="162"/>
      <c r="P497" s="162"/>
      <c r="Q497" s="162"/>
      <c r="R497" s="269"/>
      <c r="S497" s="162"/>
      <c r="T497" s="162"/>
      <c r="U497" s="162"/>
      <c r="V497" s="162"/>
      <c r="W497" s="241" t="str">
        <f>IF(Affected_Source!E519="","",Affected_Source!E519)</f>
        <v/>
      </c>
      <c r="X497" s="162"/>
      <c r="Y497" s="258"/>
      <c r="Z497" s="162"/>
      <c r="AA497" s="162"/>
      <c r="AB497" s="162"/>
      <c r="AC497" s="162"/>
      <c r="AD497" s="277"/>
      <c r="AE497" s="162"/>
      <c r="AF497" s="162"/>
      <c r="AG497" s="162"/>
      <c r="AH497" s="162"/>
      <c r="AI497" s="162"/>
      <c r="AJ497" s="162"/>
      <c r="AK497" s="162"/>
      <c r="AL497" s="162"/>
      <c r="AM497" s="162"/>
      <c r="AN497" s="162"/>
      <c r="AO497" s="162"/>
      <c r="AP497" s="162"/>
      <c r="AQ497" s="162"/>
      <c r="AR497" s="162"/>
      <c r="AS497" s="162"/>
      <c r="AT497" s="162"/>
      <c r="AU497" s="162"/>
      <c r="AV497" s="162"/>
      <c r="AW497" s="162"/>
      <c r="AX497" s="162"/>
      <c r="AY497" s="162"/>
      <c r="AZ497" s="162"/>
      <c r="BA497" s="162"/>
      <c r="BB497" s="162"/>
      <c r="BC497" s="162"/>
      <c r="BD497" s="162"/>
      <c r="BE497" s="162"/>
      <c r="BF497" s="162"/>
      <c r="BG497" s="241" t="str">
        <f>IF(Affected_Source!AL519="","",Affected_Source!AL519)</f>
        <v/>
      </c>
      <c r="BH497" s="162"/>
      <c r="BI497" s="258"/>
      <c r="BJ497" s="162"/>
      <c r="BK497" s="162"/>
      <c r="BL497" s="162"/>
      <c r="BM497" s="162"/>
    </row>
    <row r="498" spans="1:65" ht="16.5" x14ac:dyDescent="0.45">
      <c r="A498" s="259" t="str">
        <f>+IF(D498="","",MAX(A$1:A497)+1)</f>
        <v/>
      </c>
      <c r="B498" s="260" t="str">
        <f>IF(CMS_Identification!C520="","",CMS_Identification!C520)</f>
        <v/>
      </c>
      <c r="C498" s="260" t="str">
        <f t="shared" si="150"/>
        <v/>
      </c>
      <c r="D498" s="260" t="str">
        <f>IF(COUNTIF(B$2:B498,B498)=1,B498,"")</f>
        <v/>
      </c>
      <c r="E498" s="162" t="str">
        <f>IF(Affected_Source!D520="","",Affected_Source!D520)</f>
        <v/>
      </c>
      <c r="F498" s="162"/>
      <c r="G498" s="162"/>
      <c r="H498" s="162"/>
      <c r="I498" s="162"/>
      <c r="J498" s="162"/>
      <c r="K498" s="162"/>
      <c r="L498" s="162"/>
      <c r="M498" s="162"/>
      <c r="N498" s="162"/>
      <c r="O498" s="162"/>
      <c r="P498" s="162"/>
      <c r="Q498" s="162"/>
      <c r="R498" s="269"/>
      <c r="S498" s="162"/>
      <c r="T498" s="162"/>
      <c r="U498" s="162"/>
      <c r="V498" s="162"/>
      <c r="W498" s="241" t="str">
        <f>IF(Affected_Source!E520="","",Affected_Source!E520)</f>
        <v/>
      </c>
      <c r="X498" s="162"/>
      <c r="Y498" s="258"/>
      <c r="Z498" s="162"/>
      <c r="AA498" s="162"/>
      <c r="AB498" s="162"/>
      <c r="AC498" s="162"/>
      <c r="AD498" s="277"/>
      <c r="AE498" s="162"/>
      <c r="AF498" s="162"/>
      <c r="AG498" s="162"/>
      <c r="AH498" s="162"/>
      <c r="AI498" s="162"/>
      <c r="AJ498" s="162"/>
      <c r="AK498" s="162"/>
      <c r="AL498" s="162"/>
      <c r="AM498" s="162"/>
      <c r="AN498" s="162"/>
      <c r="AO498" s="162"/>
      <c r="AP498" s="162"/>
      <c r="AQ498" s="162"/>
      <c r="AR498" s="162"/>
      <c r="AS498" s="162"/>
      <c r="AT498" s="162"/>
      <c r="AU498" s="162"/>
      <c r="AV498" s="162"/>
      <c r="AW498" s="162"/>
      <c r="AX498" s="162"/>
      <c r="AY498" s="162"/>
      <c r="AZ498" s="162"/>
      <c r="BA498" s="162"/>
      <c r="BB498" s="162"/>
      <c r="BC498" s="162"/>
      <c r="BD498" s="162"/>
      <c r="BE498" s="162"/>
      <c r="BF498" s="162"/>
      <c r="BG498" s="241" t="str">
        <f>IF(Affected_Source!AL520="","",Affected_Source!AL520)</f>
        <v/>
      </c>
      <c r="BH498" s="162"/>
      <c r="BI498" s="258"/>
      <c r="BJ498" s="162"/>
      <c r="BK498" s="162"/>
      <c r="BL498" s="162"/>
      <c r="BM498" s="162"/>
    </row>
    <row r="499" spans="1:65" ht="16.5" x14ac:dyDescent="0.45">
      <c r="A499" s="255" t="str">
        <f>+IF(D499="","",MAX(A$1:A498)+1)</f>
        <v/>
      </c>
      <c r="B499" s="245" t="str">
        <f>IF(CMS_Identification!C521="","",CMS_Identification!C521)</f>
        <v/>
      </c>
      <c r="C499" s="245" t="str">
        <f t="shared" si="150"/>
        <v/>
      </c>
      <c r="D499" s="245" t="str">
        <f>IF(COUNTIF(B$2:B499,B499)=1,B499,"")</f>
        <v/>
      </c>
      <c r="E499" s="162" t="str">
        <f>IF(Affected_Source!D521="","",Affected_Source!D521)</f>
        <v/>
      </c>
      <c r="F499" s="162"/>
      <c r="G499" s="162"/>
      <c r="H499" s="162"/>
      <c r="I499" s="162"/>
      <c r="J499" s="162"/>
      <c r="K499" s="162"/>
      <c r="L499" s="162"/>
      <c r="M499" s="162"/>
      <c r="N499" s="162"/>
      <c r="O499" s="162"/>
      <c r="P499" s="162"/>
      <c r="Q499" s="162"/>
      <c r="R499" s="269"/>
      <c r="S499" s="162"/>
      <c r="T499" s="162"/>
      <c r="U499" s="162"/>
      <c r="V499" s="162"/>
      <c r="W499" s="241" t="str">
        <f>IF(Affected_Source!E521="","",Affected_Source!E521)</f>
        <v/>
      </c>
      <c r="X499" s="162"/>
      <c r="Y499" s="258"/>
      <c r="Z499" s="162"/>
      <c r="AA499" s="162"/>
      <c r="AB499" s="162"/>
      <c r="AC499" s="162"/>
      <c r="AD499" s="277"/>
      <c r="AE499" s="162"/>
      <c r="AF499" s="162"/>
      <c r="AG499" s="162"/>
      <c r="AH499" s="162"/>
      <c r="AI499" s="162"/>
      <c r="AJ499" s="162"/>
      <c r="AK499" s="162"/>
      <c r="AL499" s="162"/>
      <c r="AM499" s="162"/>
      <c r="AN499" s="162"/>
      <c r="AO499" s="162"/>
      <c r="AP499" s="162"/>
      <c r="AQ499" s="162"/>
      <c r="AR499" s="162"/>
      <c r="AS499" s="162"/>
      <c r="AT499" s="162"/>
      <c r="AU499" s="162"/>
      <c r="AV499" s="162"/>
      <c r="AW499" s="162"/>
      <c r="AX499" s="162"/>
      <c r="AY499" s="162"/>
      <c r="AZ499" s="162"/>
      <c r="BA499" s="162"/>
      <c r="BB499" s="162"/>
      <c r="BC499" s="162"/>
      <c r="BD499" s="162"/>
      <c r="BE499" s="162"/>
      <c r="BF499" s="162"/>
      <c r="BG499" s="241" t="str">
        <f>IF(Affected_Source!AL521="","",Affected_Source!AL521)</f>
        <v/>
      </c>
      <c r="BH499" s="162"/>
      <c r="BI499" s="258"/>
      <c r="BJ499" s="162"/>
      <c r="BK499" s="162"/>
      <c r="BL499" s="162"/>
      <c r="BM499" s="162"/>
    </row>
    <row r="500" spans="1:65" ht="16.5" x14ac:dyDescent="0.45">
      <c r="A500" s="272" t="str">
        <f>+IF(D500="","",MAX(A$1:A499)+1)</f>
        <v/>
      </c>
      <c r="B500" s="278" t="str">
        <f>IF(CMS_Identification!C522="","",CMS_Identification!C522)</f>
        <v/>
      </c>
      <c r="C500" s="278" t="str">
        <f t="shared" si="150"/>
        <v/>
      </c>
      <c r="D500" s="278" t="str">
        <f>IF(COUNTIF(B$2:B500,B500)=1,B500,"")</f>
        <v/>
      </c>
      <c r="E500" s="162" t="str">
        <f>IF(Affected_Source!D522="","",Affected_Source!D522)</f>
        <v/>
      </c>
      <c r="F500" s="162"/>
      <c r="G500" s="162"/>
      <c r="H500" s="162"/>
      <c r="I500" s="162"/>
      <c r="J500" s="162"/>
      <c r="K500" s="162"/>
      <c r="L500" s="162"/>
      <c r="M500" s="162"/>
      <c r="N500" s="162"/>
      <c r="O500" s="162"/>
      <c r="P500" s="162"/>
      <c r="Q500" s="162"/>
      <c r="R500" s="269"/>
      <c r="S500" s="162"/>
      <c r="T500" s="162"/>
      <c r="U500" s="162"/>
      <c r="V500" s="162"/>
      <c r="W500" s="241" t="str">
        <f>IF(Affected_Source!E522="","",Affected_Source!E522)</f>
        <v/>
      </c>
      <c r="X500" s="162"/>
      <c r="Y500" s="162"/>
      <c r="Z500" s="162"/>
      <c r="AA500" s="162"/>
      <c r="AB500" s="162"/>
      <c r="AC500" s="162"/>
      <c r="AD500" s="277"/>
      <c r="AE500" s="162"/>
      <c r="AF500" s="162"/>
      <c r="AG500" s="162"/>
      <c r="AH500" s="162"/>
      <c r="AI500" s="162"/>
      <c r="AJ500" s="162"/>
      <c r="AK500" s="162"/>
      <c r="AL500" s="162"/>
      <c r="AM500" s="162"/>
      <c r="AN500" s="162"/>
      <c r="AO500" s="162"/>
      <c r="AP500" s="162"/>
      <c r="AQ500" s="162"/>
      <c r="AR500" s="162"/>
      <c r="AS500" s="162"/>
      <c r="AT500" s="162"/>
      <c r="AU500" s="162"/>
      <c r="AV500" s="162"/>
      <c r="AW500" s="162"/>
      <c r="AX500" s="162"/>
      <c r="AY500" s="162"/>
      <c r="AZ500" s="162"/>
      <c r="BA500" s="162"/>
      <c r="BB500" s="162"/>
      <c r="BC500" s="162"/>
      <c r="BD500" s="162"/>
      <c r="BE500" s="162"/>
      <c r="BF500" s="162"/>
      <c r="BG500" s="241" t="str">
        <f>IF(Affected_Source!AL522="","",Affected_Source!AL522)</f>
        <v/>
      </c>
      <c r="BH500" s="162"/>
      <c r="BI500" s="162"/>
      <c r="BJ500" s="162"/>
      <c r="BK500" s="162"/>
      <c r="BL500" s="162"/>
      <c r="BM500" s="162"/>
    </row>
  </sheetData>
  <sheetProtection algorithmName="SHA-512" hashValue="7fRIcBCPczDrGClPCyrIWt/Eknx9apEBFuP+sdiVpFHZRXgEGnMu4+ZWXTMkEjSg4/gD5c3ySVxvn3W4RuHjmw==" saltValue="zuzKxEd2SozKnY6lB/6wtw==" spinCount="100000" sheet="1" objects="1" scenarios="1"/>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25"/>
  <sheetViews>
    <sheetView showGridLines="0" tabSelected="1" topLeftCell="B2" workbookViewId="0">
      <selection activeCell="B8" sqref="B8"/>
    </sheetView>
  </sheetViews>
  <sheetFormatPr defaultColWidth="0" defaultRowHeight="15" customHeight="1" zeroHeight="1" x14ac:dyDescent="0.35"/>
  <cols>
    <col min="1" max="1" width="15.54296875" hidden="1" customWidth="1"/>
    <col min="2" max="2" width="156" customWidth="1"/>
    <col min="3" max="16384" width="9.1796875" hidden="1"/>
  </cols>
  <sheetData>
    <row r="1" spans="1:2" s="4" customFormat="1" ht="28.5" hidden="1" customHeight="1" x14ac:dyDescent="0.3">
      <c r="B1" s="5"/>
    </row>
    <row r="2" spans="1:2" s="4" customFormat="1" ht="14.5" customHeight="1" x14ac:dyDescent="0.3">
      <c r="A2" s="6" t="s">
        <v>98</v>
      </c>
      <c r="B2" s="7" t="s">
        <v>215</v>
      </c>
    </row>
    <row r="3" spans="1:2" s="4" customFormat="1" ht="14.5" customHeight="1" x14ac:dyDescent="0.3">
      <c r="A3" s="8" t="s">
        <v>99</v>
      </c>
      <c r="B3" s="9" t="s">
        <v>216</v>
      </c>
    </row>
    <row r="4" spans="1:2" s="4" customFormat="1" ht="14.5" customHeight="1" x14ac:dyDescent="0.3">
      <c r="A4" s="8" t="s">
        <v>100</v>
      </c>
      <c r="B4" s="10" t="s">
        <v>493</v>
      </c>
    </row>
    <row r="5" spans="1:2" s="4" customFormat="1" ht="14.5" customHeight="1" x14ac:dyDescent="0.3">
      <c r="A5" s="8" t="s">
        <v>101</v>
      </c>
      <c r="B5" s="11">
        <v>45554</v>
      </c>
    </row>
    <row r="6" spans="1:2" s="4" customFormat="1" ht="31" hidden="1" x14ac:dyDescent="0.35">
      <c r="A6" s="237"/>
      <c r="B6" s="236" t="s">
        <v>374</v>
      </c>
    </row>
    <row r="7" spans="1:2" s="4" customFormat="1" ht="31" x14ac:dyDescent="0.35">
      <c r="A7" s="237"/>
      <c r="B7" s="236" t="s">
        <v>471</v>
      </c>
    </row>
    <row r="8" spans="1:2" ht="14.5" x14ac:dyDescent="0.35">
      <c r="A8" s="237"/>
      <c r="B8" s="12" t="s">
        <v>218</v>
      </c>
    </row>
    <row r="9" spans="1:2" ht="78" x14ac:dyDescent="0.35">
      <c r="A9" s="237"/>
      <c r="B9" s="239" t="s">
        <v>383</v>
      </c>
    </row>
    <row r="10" spans="1:2" ht="52" x14ac:dyDescent="0.35">
      <c r="A10" s="237"/>
      <c r="B10" s="105" t="s">
        <v>217</v>
      </c>
    </row>
    <row r="11" spans="1:2" ht="52" x14ac:dyDescent="0.35">
      <c r="A11" s="237"/>
      <c r="B11" s="13" t="s">
        <v>384</v>
      </c>
    </row>
    <row r="12" spans="1:2" ht="26.5" x14ac:dyDescent="0.35">
      <c r="A12" s="237"/>
      <c r="B12" s="69" t="s">
        <v>385</v>
      </c>
    </row>
    <row r="13" spans="1:2" ht="52" x14ac:dyDescent="0.35">
      <c r="A13" s="237"/>
      <c r="B13" s="172" t="s">
        <v>253</v>
      </c>
    </row>
    <row r="14" spans="1:2" ht="105.65" customHeight="1" x14ac:dyDescent="0.35">
      <c r="A14" s="106"/>
      <c r="B14" s="173" t="s">
        <v>250</v>
      </c>
    </row>
    <row r="15" spans="1:2" s="106" customFormat="1" ht="78" x14ac:dyDescent="0.35">
      <c r="B15" s="171" t="s">
        <v>162</v>
      </c>
    </row>
    <row r="16" spans="1:2" ht="65" x14ac:dyDescent="0.35">
      <c r="A16" s="237"/>
      <c r="B16" s="174" t="s">
        <v>388</v>
      </c>
    </row>
    <row r="17" spans="1:2" ht="52" x14ac:dyDescent="0.35">
      <c r="A17" s="237"/>
      <c r="B17" s="14" t="s">
        <v>386</v>
      </c>
    </row>
    <row r="18" spans="1:2" ht="39" x14ac:dyDescent="0.35">
      <c r="A18" s="237"/>
      <c r="B18" s="14" t="s">
        <v>387</v>
      </c>
    </row>
    <row r="19" spans="1:2" ht="52" x14ac:dyDescent="0.35">
      <c r="A19" s="237"/>
      <c r="B19" s="14" t="s">
        <v>389</v>
      </c>
    </row>
    <row r="20" spans="1:2" ht="26" x14ac:dyDescent="0.35">
      <c r="A20" s="237"/>
      <c r="B20" s="240" t="s">
        <v>360</v>
      </c>
    </row>
    <row r="21" spans="1:2" ht="39" x14ac:dyDescent="0.35">
      <c r="A21" s="238"/>
      <c r="B21" s="15" t="s">
        <v>239</v>
      </c>
    </row>
    <row r="22" spans="1:2" ht="15" hidden="1" customHeight="1" x14ac:dyDescent="0.35">
      <c r="A22" s="17"/>
      <c r="B22" s="17"/>
    </row>
    <row r="23" spans="1:2" ht="15" hidden="1" customHeight="1" x14ac:dyDescent="0.35">
      <c r="A23" s="17"/>
      <c r="B23" s="17"/>
    </row>
    <row r="24" spans="1:2" ht="15" hidden="1" customHeight="1" x14ac:dyDescent="0.35">
      <c r="A24" s="17"/>
      <c r="B24" s="17"/>
    </row>
    <row r="25" spans="1:2" ht="15" hidden="1" customHeight="1" x14ac:dyDescent="0.35">
      <c r="A25" s="17"/>
      <c r="B25" s="17"/>
    </row>
    <row r="26" spans="1:2" ht="15" hidden="1" customHeight="1" x14ac:dyDescent="0.35">
      <c r="A26" s="17"/>
      <c r="B26" s="17"/>
    </row>
    <row r="27" spans="1:2" ht="15" hidden="1" customHeight="1" x14ac:dyDescent="0.35">
      <c r="A27" s="17"/>
      <c r="B27" s="17"/>
    </row>
    <row r="28" spans="1:2" ht="15" hidden="1" customHeight="1" x14ac:dyDescent="0.35">
      <c r="A28" s="17"/>
      <c r="B28" s="17"/>
    </row>
    <row r="29" spans="1:2" ht="15" hidden="1" customHeight="1" x14ac:dyDescent="0.35">
      <c r="A29" s="17"/>
      <c r="B29" s="17"/>
    </row>
    <row r="30" spans="1:2" ht="15" hidden="1" customHeight="1" x14ac:dyDescent="0.35">
      <c r="A30" s="17"/>
      <c r="B30" s="17"/>
    </row>
    <row r="31" spans="1:2" ht="15" hidden="1" customHeight="1" x14ac:dyDescent="0.35">
      <c r="A31" s="17"/>
      <c r="B31" s="17"/>
    </row>
    <row r="32" spans="1:2" ht="15" hidden="1" customHeight="1" x14ac:dyDescent="0.35">
      <c r="A32" s="17"/>
      <c r="B32" s="17"/>
    </row>
    <row r="33" spans="1:2" ht="15" hidden="1" customHeight="1" x14ac:dyDescent="0.35">
      <c r="A33" s="17"/>
      <c r="B33" s="17"/>
    </row>
    <row r="34" spans="1:2" ht="15" hidden="1" customHeight="1" x14ac:dyDescent="0.35">
      <c r="A34" s="17"/>
      <c r="B34" s="17"/>
    </row>
    <row r="35" spans="1:2" ht="15" hidden="1" customHeight="1" x14ac:dyDescent="0.35">
      <c r="A35" s="17"/>
      <c r="B35" s="17"/>
    </row>
    <row r="36" spans="1:2" ht="15" hidden="1" customHeight="1" x14ac:dyDescent="0.35">
      <c r="A36" s="17"/>
      <c r="B36" s="17"/>
    </row>
    <row r="37" spans="1:2" ht="15" hidden="1" customHeight="1" x14ac:dyDescent="0.35">
      <c r="A37" s="17"/>
      <c r="B37" s="17"/>
    </row>
    <row r="38" spans="1:2" ht="15" hidden="1" customHeight="1" x14ac:dyDescent="0.35">
      <c r="A38" s="17"/>
      <c r="B38" s="17"/>
    </row>
    <row r="39" spans="1:2" ht="15" hidden="1" customHeight="1" x14ac:dyDescent="0.35">
      <c r="A39" s="17"/>
      <c r="B39" s="17"/>
    </row>
    <row r="40" spans="1:2" ht="15" hidden="1" customHeight="1" x14ac:dyDescent="0.35">
      <c r="A40" s="17"/>
      <c r="B40" s="17"/>
    </row>
    <row r="41" spans="1:2" ht="15" hidden="1" customHeight="1" x14ac:dyDescent="0.35">
      <c r="A41" s="17"/>
      <c r="B41" s="17"/>
    </row>
    <row r="42" spans="1:2" ht="15" hidden="1" customHeight="1" x14ac:dyDescent="0.35">
      <c r="A42" s="17"/>
      <c r="B42" s="17"/>
    </row>
    <row r="43" spans="1:2" ht="15" hidden="1" customHeight="1" x14ac:dyDescent="0.35">
      <c r="A43" s="17"/>
      <c r="B43" s="17"/>
    </row>
    <row r="44" spans="1:2" ht="15" hidden="1" customHeight="1" x14ac:dyDescent="0.35">
      <c r="A44" s="17"/>
      <c r="B44" s="17"/>
    </row>
    <row r="45" spans="1:2" ht="15" hidden="1" customHeight="1" x14ac:dyDescent="0.35">
      <c r="A45" s="17"/>
      <c r="B45" s="17"/>
    </row>
    <row r="46" spans="1:2" ht="15" hidden="1" customHeight="1" x14ac:dyDescent="0.35">
      <c r="A46" s="17"/>
      <c r="B46" s="17"/>
    </row>
    <row r="47" spans="1:2" ht="14.5" hidden="1" x14ac:dyDescent="0.35">
      <c r="A47" s="17"/>
      <c r="B47" s="17"/>
    </row>
    <row r="48" spans="1:2" ht="15" hidden="1" customHeight="1" x14ac:dyDescent="0.35">
      <c r="A48" s="17"/>
      <c r="B48" s="17"/>
    </row>
    <row r="49" spans="1:2" ht="14.5" hidden="1" x14ac:dyDescent="0.35">
      <c r="A49" s="17"/>
      <c r="B49" s="17"/>
    </row>
    <row r="50" spans="1:2" ht="14.5" hidden="1" x14ac:dyDescent="0.35">
      <c r="A50" s="17"/>
      <c r="B50" s="17"/>
    </row>
    <row r="51" spans="1:2" ht="14.5" hidden="1" x14ac:dyDescent="0.35">
      <c r="A51" s="17"/>
      <c r="B51" s="17"/>
    </row>
    <row r="52" spans="1:2" ht="14.5" hidden="1" x14ac:dyDescent="0.35">
      <c r="A52" s="17"/>
      <c r="B52" s="17"/>
    </row>
    <row r="53" spans="1:2" ht="14.5" hidden="1" x14ac:dyDescent="0.35">
      <c r="A53" s="17"/>
      <c r="B53" s="17"/>
    </row>
    <row r="54" spans="1:2" ht="14.5" hidden="1" x14ac:dyDescent="0.35">
      <c r="A54" s="17"/>
      <c r="B54" s="17"/>
    </row>
    <row r="55" spans="1:2" ht="14.5" hidden="1" x14ac:dyDescent="0.35">
      <c r="A55" s="17"/>
      <c r="B55" s="17"/>
    </row>
    <row r="56" spans="1:2" ht="14.5" hidden="1" x14ac:dyDescent="0.35">
      <c r="A56" s="17"/>
      <c r="B56" s="17"/>
    </row>
    <row r="57" spans="1:2" ht="14.5" hidden="1" x14ac:dyDescent="0.35">
      <c r="A57" s="17"/>
      <c r="B57" s="17"/>
    </row>
    <row r="58" spans="1:2" ht="14.5" hidden="1" x14ac:dyDescent="0.35">
      <c r="A58" s="17"/>
      <c r="B58" s="17"/>
    </row>
    <row r="59" spans="1:2" ht="14.5" hidden="1" x14ac:dyDescent="0.35">
      <c r="A59" s="17"/>
      <c r="B59" s="17"/>
    </row>
    <row r="60" spans="1:2" ht="14.5" hidden="1" x14ac:dyDescent="0.35">
      <c r="A60" s="17"/>
      <c r="B60" s="17"/>
    </row>
    <row r="61" spans="1:2" ht="14.5" hidden="1" x14ac:dyDescent="0.35">
      <c r="A61" s="17"/>
      <c r="B61" s="17"/>
    </row>
    <row r="62" spans="1:2" ht="14.5" hidden="1" x14ac:dyDescent="0.35">
      <c r="A62" s="18"/>
      <c r="B62" s="18"/>
    </row>
    <row r="63" spans="1:2" ht="14.5" hidden="1" x14ac:dyDescent="0.35">
      <c r="A63" s="18"/>
      <c r="B63" s="18"/>
    </row>
    <row r="64" spans="1:2" ht="14.5" hidden="1" x14ac:dyDescent="0.35">
      <c r="A64" s="18"/>
      <c r="B64" s="18"/>
    </row>
    <row r="65" spans="1:2" ht="14.5" hidden="1" x14ac:dyDescent="0.35">
      <c r="A65" s="18"/>
      <c r="B65" s="18"/>
    </row>
    <row r="66" spans="1:2" ht="14.5" hidden="1" x14ac:dyDescent="0.35">
      <c r="A66" s="18"/>
      <c r="B66" s="18"/>
    </row>
    <row r="67" spans="1:2" ht="14.5" hidden="1" x14ac:dyDescent="0.35">
      <c r="A67" s="18"/>
      <c r="B67" s="18"/>
    </row>
    <row r="68" spans="1:2" ht="14.5" hidden="1" x14ac:dyDescent="0.35">
      <c r="A68" s="18"/>
      <c r="B68" s="18"/>
    </row>
    <row r="69" spans="1:2" ht="14.5" hidden="1" x14ac:dyDescent="0.35">
      <c r="A69" s="18"/>
      <c r="B69" s="18"/>
    </row>
    <row r="70" spans="1:2" ht="14.5" hidden="1" x14ac:dyDescent="0.35">
      <c r="A70" s="18"/>
      <c r="B70" s="18"/>
    </row>
    <row r="71" spans="1:2" ht="14.5" hidden="1" x14ac:dyDescent="0.35">
      <c r="A71" s="18"/>
      <c r="B71" s="18"/>
    </row>
    <row r="72" spans="1:2" ht="14.5" hidden="1" x14ac:dyDescent="0.35">
      <c r="A72" s="18"/>
      <c r="B72" s="18"/>
    </row>
    <row r="73" spans="1:2" ht="14.5" hidden="1" x14ac:dyDescent="0.35">
      <c r="A73" s="18"/>
      <c r="B73" s="18"/>
    </row>
    <row r="74" spans="1:2" ht="14.5" hidden="1" x14ac:dyDescent="0.35">
      <c r="A74" s="18"/>
      <c r="B74" s="18"/>
    </row>
    <row r="75" spans="1:2" ht="14.5" hidden="1" x14ac:dyDescent="0.35">
      <c r="A75" s="18"/>
      <c r="B75" s="18"/>
    </row>
    <row r="76" spans="1:2" ht="14.5" hidden="1" x14ac:dyDescent="0.35">
      <c r="A76" s="18"/>
      <c r="B76" s="18"/>
    </row>
    <row r="77" spans="1:2" ht="14.5" hidden="1" x14ac:dyDescent="0.35">
      <c r="A77" s="18"/>
      <c r="B77" s="18"/>
    </row>
    <row r="78" spans="1:2" ht="14.5" hidden="1" x14ac:dyDescent="0.35">
      <c r="A78" s="18"/>
      <c r="B78" s="18"/>
    </row>
    <row r="79" spans="1:2" ht="14.5" hidden="1" x14ac:dyDescent="0.35">
      <c r="A79" s="18"/>
      <c r="B79" s="18"/>
    </row>
    <row r="80" spans="1:2" ht="14.5" hidden="1" x14ac:dyDescent="0.35">
      <c r="A80" s="18"/>
      <c r="B80" s="18"/>
    </row>
    <row r="81" spans="1:2" ht="14.5" hidden="1" x14ac:dyDescent="0.35">
      <c r="A81" s="18"/>
      <c r="B81" s="18"/>
    </row>
    <row r="82" spans="1:2" ht="14.5" hidden="1" x14ac:dyDescent="0.35">
      <c r="A82" s="18"/>
      <c r="B82" s="18"/>
    </row>
    <row r="83" spans="1:2" ht="14.5" hidden="1" x14ac:dyDescent="0.35">
      <c r="A83" s="18"/>
      <c r="B83" s="18"/>
    </row>
    <row r="84" spans="1:2" ht="14.5" hidden="1" x14ac:dyDescent="0.35">
      <c r="A84" s="18"/>
      <c r="B84" s="18"/>
    </row>
    <row r="85" spans="1:2" ht="14.5" hidden="1" x14ac:dyDescent="0.35">
      <c r="A85" s="18"/>
      <c r="B85" s="18"/>
    </row>
    <row r="86" spans="1:2" ht="14.5" hidden="1" x14ac:dyDescent="0.35">
      <c r="A86" s="18"/>
      <c r="B86" s="18"/>
    </row>
    <row r="87" spans="1:2" ht="14.5" hidden="1" x14ac:dyDescent="0.35">
      <c r="A87" s="18"/>
      <c r="B87" s="18"/>
    </row>
    <row r="88" spans="1:2" ht="14.5" hidden="1" x14ac:dyDescent="0.35">
      <c r="A88" s="18"/>
      <c r="B88" s="18"/>
    </row>
    <row r="89" spans="1:2" ht="14.5" hidden="1" x14ac:dyDescent="0.35">
      <c r="A89" s="18"/>
      <c r="B89" s="18"/>
    </row>
    <row r="90" spans="1:2" ht="14.5" hidden="1" x14ac:dyDescent="0.35">
      <c r="A90" s="18"/>
      <c r="B90" s="18"/>
    </row>
    <row r="91" spans="1:2" ht="14.5" hidden="1" x14ac:dyDescent="0.35">
      <c r="A91" s="18"/>
      <c r="B91" s="18"/>
    </row>
    <row r="92" spans="1:2" ht="14.5" hidden="1" x14ac:dyDescent="0.35">
      <c r="A92" s="18"/>
      <c r="B92" s="18"/>
    </row>
    <row r="93" spans="1:2" ht="14.5" hidden="1" x14ac:dyDescent="0.35">
      <c r="A93" s="18"/>
      <c r="B93" s="18"/>
    </row>
    <row r="94" spans="1:2" ht="14.5" hidden="1" x14ac:dyDescent="0.35">
      <c r="A94" s="18"/>
      <c r="B94" s="18"/>
    </row>
    <row r="95" spans="1:2" ht="14.5" hidden="1" x14ac:dyDescent="0.35">
      <c r="A95" s="18"/>
      <c r="B95" s="18"/>
    </row>
    <row r="96" spans="1:2" ht="14.5" hidden="1" x14ac:dyDescent="0.35">
      <c r="A96" s="18"/>
      <c r="B96" s="18"/>
    </row>
    <row r="97" spans="1:2" ht="14.5" hidden="1" x14ac:dyDescent="0.35">
      <c r="A97" s="18"/>
      <c r="B97" s="18"/>
    </row>
    <row r="98" spans="1:2" ht="14.5" hidden="1" x14ac:dyDescent="0.35">
      <c r="A98" s="18"/>
      <c r="B98" s="18"/>
    </row>
    <row r="99" spans="1:2" ht="14.5" hidden="1" x14ac:dyDescent="0.35">
      <c r="A99" s="18"/>
      <c r="B99" s="18"/>
    </row>
    <row r="100" spans="1:2" ht="14.5" hidden="1" x14ac:dyDescent="0.35">
      <c r="A100" s="18"/>
      <c r="B100" s="18"/>
    </row>
    <row r="101" spans="1:2" ht="14.5" hidden="1" x14ac:dyDescent="0.35">
      <c r="A101" s="18"/>
      <c r="B101" s="18"/>
    </row>
    <row r="102" spans="1:2" ht="14.5" hidden="1" x14ac:dyDescent="0.35">
      <c r="A102" s="18"/>
      <c r="B102" s="18"/>
    </row>
    <row r="103" spans="1:2" ht="14.5" hidden="1" x14ac:dyDescent="0.35">
      <c r="A103" s="18"/>
      <c r="B103" s="18"/>
    </row>
    <row r="104" spans="1:2" ht="14.5" hidden="1" x14ac:dyDescent="0.35">
      <c r="A104" s="18"/>
      <c r="B104" s="18"/>
    </row>
    <row r="105" spans="1:2" ht="14.5" hidden="1" x14ac:dyDescent="0.35">
      <c r="A105" s="18"/>
      <c r="B105" s="18"/>
    </row>
    <row r="106" spans="1:2" ht="14.5" hidden="1" x14ac:dyDescent="0.35">
      <c r="A106" s="18"/>
      <c r="B106" s="18"/>
    </row>
    <row r="107" spans="1:2" ht="14.5" hidden="1" x14ac:dyDescent="0.35">
      <c r="A107" s="18"/>
      <c r="B107" s="18"/>
    </row>
    <row r="108" spans="1:2" ht="14.5" hidden="1" x14ac:dyDescent="0.35">
      <c r="A108" s="18"/>
      <c r="B108" s="18"/>
    </row>
    <row r="109" spans="1:2" ht="14.5" hidden="1" x14ac:dyDescent="0.35">
      <c r="A109" s="18"/>
      <c r="B109" s="18"/>
    </row>
    <row r="110" spans="1:2" ht="14.5" hidden="1" x14ac:dyDescent="0.35">
      <c r="A110" s="18"/>
      <c r="B110" s="18"/>
    </row>
    <row r="111" spans="1:2" ht="14.5" hidden="1" x14ac:dyDescent="0.35">
      <c r="A111" s="18"/>
      <c r="B111" s="18"/>
    </row>
    <row r="112" spans="1:2" ht="14.5" hidden="1" x14ac:dyDescent="0.35">
      <c r="A112" s="18"/>
      <c r="B112" s="18"/>
    </row>
    <row r="113" spans="1:2" ht="14.5" hidden="1" x14ac:dyDescent="0.35">
      <c r="A113" s="18"/>
      <c r="B113" s="18"/>
    </row>
    <row r="114" spans="1:2" ht="14.5" hidden="1" x14ac:dyDescent="0.35">
      <c r="A114" s="18"/>
      <c r="B114" s="18"/>
    </row>
    <row r="115" spans="1:2" ht="14.5" hidden="1" x14ac:dyDescent="0.35">
      <c r="A115" s="18"/>
      <c r="B115" s="18"/>
    </row>
    <row r="116" spans="1:2" ht="14.5" hidden="1" x14ac:dyDescent="0.35">
      <c r="A116" s="18"/>
      <c r="B116" s="18"/>
    </row>
    <row r="117" spans="1:2" ht="14.5" hidden="1" x14ac:dyDescent="0.35">
      <c r="A117" s="18"/>
      <c r="B117" s="18"/>
    </row>
    <row r="118" spans="1:2" ht="14.5" hidden="1" x14ac:dyDescent="0.35">
      <c r="A118" s="18"/>
      <c r="B118" s="18"/>
    </row>
    <row r="119" spans="1:2" ht="14.5" hidden="1" x14ac:dyDescent="0.35">
      <c r="A119" s="18"/>
      <c r="B119" s="18"/>
    </row>
    <row r="120" spans="1:2" ht="14.5" hidden="1" x14ac:dyDescent="0.35">
      <c r="A120" s="18"/>
      <c r="B120" s="18"/>
    </row>
    <row r="121" spans="1:2" ht="14.5" hidden="1" x14ac:dyDescent="0.35">
      <c r="A121" s="18"/>
      <c r="B121" s="18"/>
    </row>
    <row r="122" spans="1:2" ht="14.5" hidden="1" x14ac:dyDescent="0.35">
      <c r="A122" s="18"/>
      <c r="B122" s="18"/>
    </row>
    <row r="123" spans="1:2" ht="14.5" hidden="1" x14ac:dyDescent="0.35">
      <c r="A123" s="18"/>
      <c r="B123" s="18"/>
    </row>
    <row r="124" spans="1:2" ht="14.5" hidden="1" x14ac:dyDescent="0.35">
      <c r="A124" s="18"/>
      <c r="B124" s="18"/>
    </row>
    <row r="125" spans="1:2" ht="14.5" hidden="1" x14ac:dyDescent="0.35"/>
  </sheetData>
  <sheetProtection algorithmName="SHA-512" hashValue="LUBbqnLLrE56rOI7e3WVvddmBBIFb3eTl455GR0FXq2Nj+s7J5vnUXMMOOTdTUenTYKt40n0p3XCx8eylfYCYw==" saltValue="4o3mP3GCwyR08/EU0lkuNQ==" spinCount="100000" sheet="1" objects="1" scenarios="1"/>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U109"/>
  <sheetViews>
    <sheetView showGridLines="0" topLeftCell="B7" workbookViewId="0">
      <selection activeCell="C29" sqref="C29"/>
    </sheetView>
  </sheetViews>
  <sheetFormatPr defaultColWidth="0" defaultRowHeight="0" customHeight="1" zeroHeight="1" x14ac:dyDescent="0.35"/>
  <cols>
    <col min="1" max="1" width="9.1796875" style="39" hidden="1" customWidth="1"/>
    <col min="2" max="2" width="27.1796875" style="39" customWidth="1"/>
    <col min="3" max="3" width="43.54296875" style="39" customWidth="1"/>
    <col min="4" max="4" width="53" style="39" customWidth="1"/>
    <col min="5" max="5" width="39.453125" style="39" customWidth="1"/>
    <col min="6" max="6" width="24.54296875" style="39" customWidth="1"/>
    <col min="7" max="7" width="24.1796875" style="39" customWidth="1"/>
    <col min="8" max="8" width="22.81640625" style="39" customWidth="1"/>
    <col min="9" max="9" width="18.7265625" style="39" customWidth="1"/>
    <col min="10" max="10" width="27.81640625" style="39" customWidth="1"/>
    <col min="11" max="12" width="18" style="39" customWidth="1"/>
    <col min="13" max="13" width="41.453125" style="39" customWidth="1"/>
    <col min="14" max="14" width="38.1796875" style="39" customWidth="1"/>
    <col min="15" max="21" width="13.453125" style="39" hidden="1" customWidth="1"/>
    <col min="22" max="16384" width="9.1796875" style="39" hidden="1"/>
  </cols>
  <sheetData>
    <row r="1" spans="2:19" s="4" customFormat="1" ht="24.75" hidden="1" customHeight="1" x14ac:dyDescent="0.3">
      <c r="B1" s="19" t="s">
        <v>102</v>
      </c>
      <c r="C1" s="19"/>
      <c r="D1" s="19"/>
      <c r="E1" s="19"/>
      <c r="F1" s="19"/>
      <c r="G1" s="19"/>
      <c r="H1" s="19"/>
    </row>
    <row r="2" spans="2:19" s="4" customFormat="1" ht="13" hidden="1" x14ac:dyDescent="0.3">
      <c r="B2" s="6" t="s">
        <v>98</v>
      </c>
      <c r="C2" s="20" t="str">
        <f>+Welcome!B2</f>
        <v>63.9050(l) Compliance Report (Spreadsheet Template)</v>
      </c>
      <c r="D2" s="7"/>
      <c r="E2" s="7"/>
      <c r="F2" s="7"/>
      <c r="G2" s="7"/>
      <c r="H2" s="7"/>
    </row>
    <row r="3" spans="2:19" s="4" customFormat="1" ht="13" hidden="1" x14ac:dyDescent="0.3">
      <c r="B3" s="8" t="s">
        <v>99</v>
      </c>
      <c r="C3" s="21" t="str">
        <f>+Welcome!B3</f>
        <v>63.9050(l)</v>
      </c>
      <c r="D3" s="9"/>
      <c r="E3" s="9"/>
      <c r="F3" s="9"/>
      <c r="G3" s="9"/>
      <c r="H3" s="9"/>
    </row>
    <row r="4" spans="2:19" s="4" customFormat="1" ht="13" hidden="1" x14ac:dyDescent="0.3">
      <c r="B4" s="8" t="s">
        <v>100</v>
      </c>
      <c r="C4" s="22" t="str">
        <f>+Welcome!B4</f>
        <v>v1.03</v>
      </c>
      <c r="D4" s="10"/>
      <c r="E4" s="10"/>
      <c r="F4" s="10"/>
      <c r="G4" s="10"/>
      <c r="H4" s="10"/>
    </row>
    <row r="5" spans="2:19" s="4" customFormat="1" ht="13" hidden="1" x14ac:dyDescent="0.3">
      <c r="B5" s="8" t="s">
        <v>101</v>
      </c>
      <c r="C5" s="11">
        <f>+Welcome!B5</f>
        <v>45554</v>
      </c>
      <c r="D5" s="23"/>
      <c r="E5" s="23"/>
      <c r="F5" s="23"/>
      <c r="G5" s="23"/>
      <c r="H5" s="23"/>
    </row>
    <row r="6" spans="2:19" customFormat="1" ht="14.5" hidden="1" x14ac:dyDescent="0.35">
      <c r="B6" s="24" t="str">
        <f>Welcome!B6</f>
        <v>OMB No.: 2060-0529 Form 5900-598 For further Paperwork Reduction Act information see: 
https://www.epa.gov/electronic-reporting-air-emissions/paperwork-reduction-act-pra-cedri-and-ert</v>
      </c>
    </row>
    <row r="7" spans="2:19" customFormat="1" ht="14.5" x14ac:dyDescent="0.35">
      <c r="B7" s="12" t="s">
        <v>218</v>
      </c>
      <c r="C7" s="25"/>
      <c r="D7" s="25"/>
      <c r="E7" s="25"/>
      <c r="F7" s="25"/>
      <c r="G7" s="25"/>
      <c r="H7" s="25"/>
      <c r="I7" s="25"/>
      <c r="J7" s="25"/>
      <c r="K7" s="26"/>
      <c r="L7" s="26"/>
      <c r="M7" s="26"/>
      <c r="N7" s="26"/>
      <c r="O7" s="26"/>
      <c r="P7" s="26"/>
      <c r="Q7" s="26"/>
      <c r="R7" s="26"/>
      <c r="S7" s="26"/>
    </row>
    <row r="8" spans="2:19" customFormat="1" ht="15" thickBot="1" x14ac:dyDescent="0.4">
      <c r="B8" s="27" t="s">
        <v>240</v>
      </c>
      <c r="C8" s="28"/>
      <c r="D8" s="28"/>
      <c r="E8" s="28"/>
      <c r="F8" s="28"/>
      <c r="G8" s="28"/>
      <c r="H8" s="28"/>
      <c r="I8" s="28"/>
      <c r="J8" s="28"/>
      <c r="K8" s="28"/>
      <c r="L8" s="28"/>
      <c r="M8" s="28"/>
      <c r="N8" s="28"/>
      <c r="O8" s="27"/>
      <c r="P8" s="27"/>
      <c r="Q8" s="27"/>
      <c r="R8" s="27"/>
      <c r="S8" s="27"/>
    </row>
    <row r="9" spans="2:19" customFormat="1" ht="17.25" hidden="1" customHeight="1" x14ac:dyDescent="0.35">
      <c r="B9" s="27"/>
      <c r="C9" s="27"/>
      <c r="D9" s="27"/>
      <c r="E9" s="27"/>
      <c r="F9" s="27"/>
      <c r="G9" s="27"/>
      <c r="H9" s="27"/>
      <c r="I9" s="27"/>
      <c r="J9" s="27"/>
      <c r="K9" s="27"/>
      <c r="L9" s="27"/>
      <c r="M9" s="27"/>
      <c r="N9" s="27"/>
      <c r="O9" s="27"/>
      <c r="P9" s="27"/>
      <c r="Q9" s="27"/>
      <c r="R9" s="27"/>
      <c r="S9" s="27"/>
    </row>
    <row r="10" spans="2:19" customFormat="1" ht="15" hidden="1" thickBot="1" x14ac:dyDescent="0.4">
      <c r="B10" s="29"/>
      <c r="C10" s="29"/>
      <c r="D10" s="29"/>
      <c r="E10" s="29"/>
      <c r="F10" s="29"/>
      <c r="G10" s="29"/>
      <c r="H10" s="29"/>
      <c r="I10" s="29"/>
      <c r="J10" s="29"/>
      <c r="K10" s="29"/>
      <c r="L10" s="29"/>
      <c r="M10" s="29"/>
      <c r="N10" s="29"/>
      <c r="O10" s="29"/>
      <c r="P10" s="29"/>
      <c r="Q10" s="29"/>
      <c r="R10" s="29"/>
      <c r="S10" s="29"/>
    </row>
    <row r="11" spans="2:19" customFormat="1" ht="15.75" customHeight="1" thickBot="1" x14ac:dyDescent="0.4">
      <c r="B11" s="30"/>
      <c r="C11" s="31" t="s">
        <v>103</v>
      </c>
      <c r="D11" s="32"/>
      <c r="E11" s="32"/>
      <c r="F11" s="32"/>
      <c r="G11" s="32"/>
      <c r="H11" s="32"/>
      <c r="I11" s="32"/>
      <c r="J11" s="33"/>
      <c r="K11" s="34"/>
      <c r="L11" s="34"/>
      <c r="M11" s="35" t="s">
        <v>104</v>
      </c>
      <c r="N11" s="36"/>
    </row>
    <row r="12" spans="2:19" s="37" customFormat="1" ht="58.5" thickBot="1" x14ac:dyDescent="0.4">
      <c r="B12" s="157" t="s">
        <v>209</v>
      </c>
      <c r="C12" s="158" t="s">
        <v>338</v>
      </c>
      <c r="D12" s="158" t="s">
        <v>339</v>
      </c>
      <c r="E12" s="158" t="s">
        <v>340</v>
      </c>
      <c r="F12" s="158" t="s">
        <v>341</v>
      </c>
      <c r="G12" s="158" t="s">
        <v>342</v>
      </c>
      <c r="H12" s="158" t="s">
        <v>343</v>
      </c>
      <c r="I12" s="158" t="s">
        <v>344</v>
      </c>
      <c r="J12" s="158" t="s">
        <v>105</v>
      </c>
      <c r="K12" s="158" t="s">
        <v>345</v>
      </c>
      <c r="L12" s="158" t="s">
        <v>346</v>
      </c>
      <c r="M12" s="158" t="s">
        <v>106</v>
      </c>
      <c r="N12" s="158" t="s">
        <v>107</v>
      </c>
    </row>
    <row r="13" spans="2:19" customFormat="1" ht="14.5" x14ac:dyDescent="0.35">
      <c r="B13" s="107" t="s">
        <v>171</v>
      </c>
      <c r="C13" s="88" t="s">
        <v>108</v>
      </c>
      <c r="D13" s="89" t="s">
        <v>109</v>
      </c>
      <c r="E13" s="89" t="s">
        <v>110</v>
      </c>
      <c r="F13" s="89" t="s">
        <v>111</v>
      </c>
      <c r="G13" s="89" t="s">
        <v>112</v>
      </c>
      <c r="H13" s="89" t="s">
        <v>113</v>
      </c>
      <c r="I13" s="89" t="s">
        <v>199</v>
      </c>
      <c r="J13" s="89" t="s">
        <v>114</v>
      </c>
      <c r="K13" s="89" t="s">
        <v>115</v>
      </c>
      <c r="L13" s="89" t="s">
        <v>116</v>
      </c>
      <c r="M13" s="89" t="s">
        <v>117</v>
      </c>
      <c r="N13" s="89" t="s">
        <v>118</v>
      </c>
    </row>
    <row r="14" spans="2:19" customFormat="1" ht="14.5" x14ac:dyDescent="0.35">
      <c r="B14" s="108" t="s">
        <v>119</v>
      </c>
      <c r="C14" s="91" t="s">
        <v>120</v>
      </c>
      <c r="D14" s="92" t="s">
        <v>121</v>
      </c>
      <c r="E14" s="92" t="s">
        <v>122</v>
      </c>
      <c r="F14" s="92" t="s">
        <v>123</v>
      </c>
      <c r="G14" s="92" t="s">
        <v>124</v>
      </c>
      <c r="H14" s="92" t="s">
        <v>125</v>
      </c>
      <c r="I14" s="92" t="s">
        <v>126</v>
      </c>
      <c r="J14" s="92" t="s">
        <v>127</v>
      </c>
      <c r="K14" s="93" t="s">
        <v>390</v>
      </c>
      <c r="L14" s="93" t="s">
        <v>391</v>
      </c>
      <c r="M14" s="92" t="s">
        <v>347</v>
      </c>
      <c r="N14" s="109" t="s">
        <v>229</v>
      </c>
    </row>
    <row r="15" spans="2:19" customFormat="1" ht="14.5" hidden="1" x14ac:dyDescent="0.35">
      <c r="B15" s="108" t="s">
        <v>211</v>
      </c>
      <c r="C15" s="91" t="s">
        <v>211</v>
      </c>
      <c r="D15" s="92" t="s">
        <v>211</v>
      </c>
      <c r="E15" s="92" t="s">
        <v>211</v>
      </c>
      <c r="F15" s="92" t="s">
        <v>211</v>
      </c>
      <c r="G15" s="92" t="s">
        <v>211</v>
      </c>
      <c r="H15" s="92" t="s">
        <v>211</v>
      </c>
      <c r="I15" s="92" t="s">
        <v>211</v>
      </c>
      <c r="J15" s="92" t="s">
        <v>211</v>
      </c>
      <c r="K15" s="93" t="s">
        <v>211</v>
      </c>
      <c r="L15" s="93" t="s">
        <v>211</v>
      </c>
      <c r="M15" s="92" t="s">
        <v>211</v>
      </c>
      <c r="N15" s="109" t="s">
        <v>211</v>
      </c>
    </row>
    <row r="16" spans="2:19" customFormat="1" ht="14.5" hidden="1" x14ac:dyDescent="0.35">
      <c r="B16" s="108" t="s">
        <v>211</v>
      </c>
      <c r="C16" s="91" t="s">
        <v>211</v>
      </c>
      <c r="D16" s="92" t="s">
        <v>211</v>
      </c>
      <c r="E16" s="92" t="s">
        <v>211</v>
      </c>
      <c r="F16" s="92" t="s">
        <v>211</v>
      </c>
      <c r="G16" s="92" t="s">
        <v>211</v>
      </c>
      <c r="H16" s="92" t="s">
        <v>211</v>
      </c>
      <c r="I16" s="92" t="s">
        <v>211</v>
      </c>
      <c r="J16" s="92" t="s">
        <v>211</v>
      </c>
      <c r="K16" s="93" t="s">
        <v>211</v>
      </c>
      <c r="L16" s="93" t="s">
        <v>211</v>
      </c>
      <c r="M16" s="92" t="s">
        <v>211</v>
      </c>
      <c r="N16" s="109" t="s">
        <v>211</v>
      </c>
    </row>
    <row r="17" spans="2:14" customFormat="1" ht="14.5" hidden="1" x14ac:dyDescent="0.35">
      <c r="B17" s="108" t="s">
        <v>211</v>
      </c>
      <c r="C17" s="91" t="s">
        <v>211</v>
      </c>
      <c r="D17" s="92" t="s">
        <v>211</v>
      </c>
      <c r="E17" s="92" t="s">
        <v>211</v>
      </c>
      <c r="F17" s="92" t="s">
        <v>211</v>
      </c>
      <c r="G17" s="92" t="s">
        <v>211</v>
      </c>
      <c r="H17" s="92" t="s">
        <v>211</v>
      </c>
      <c r="I17" s="92" t="s">
        <v>211</v>
      </c>
      <c r="J17" s="92" t="s">
        <v>211</v>
      </c>
      <c r="K17" s="93" t="s">
        <v>211</v>
      </c>
      <c r="L17" s="93" t="s">
        <v>211</v>
      </c>
      <c r="M17" s="92" t="s">
        <v>211</v>
      </c>
      <c r="N17" s="109" t="s">
        <v>211</v>
      </c>
    </row>
    <row r="18" spans="2:14" customFormat="1" ht="14.5" hidden="1" x14ac:dyDescent="0.35">
      <c r="B18" s="108" t="s">
        <v>211</v>
      </c>
      <c r="C18" s="91" t="s">
        <v>211</v>
      </c>
      <c r="D18" s="92" t="s">
        <v>211</v>
      </c>
      <c r="E18" s="92" t="s">
        <v>211</v>
      </c>
      <c r="F18" s="92" t="s">
        <v>211</v>
      </c>
      <c r="G18" s="92" t="s">
        <v>211</v>
      </c>
      <c r="H18" s="92" t="s">
        <v>211</v>
      </c>
      <c r="I18" s="92" t="s">
        <v>211</v>
      </c>
      <c r="J18" s="92" t="s">
        <v>211</v>
      </c>
      <c r="K18" s="93" t="s">
        <v>211</v>
      </c>
      <c r="L18" s="93" t="s">
        <v>211</v>
      </c>
      <c r="M18" s="92" t="s">
        <v>211</v>
      </c>
      <c r="N18" s="109" t="s">
        <v>211</v>
      </c>
    </row>
    <row r="19" spans="2:14" customFormat="1" ht="14.5" hidden="1" x14ac:dyDescent="0.35">
      <c r="B19" s="108" t="s">
        <v>211</v>
      </c>
      <c r="C19" s="91" t="s">
        <v>211</v>
      </c>
      <c r="D19" s="92" t="s">
        <v>211</v>
      </c>
      <c r="E19" s="92" t="s">
        <v>211</v>
      </c>
      <c r="F19" s="92" t="s">
        <v>211</v>
      </c>
      <c r="G19" s="92" t="s">
        <v>211</v>
      </c>
      <c r="H19" s="92" t="s">
        <v>211</v>
      </c>
      <c r="I19" s="92" t="s">
        <v>211</v>
      </c>
      <c r="J19" s="92" t="s">
        <v>211</v>
      </c>
      <c r="K19" s="93" t="s">
        <v>211</v>
      </c>
      <c r="L19" s="93" t="s">
        <v>211</v>
      </c>
      <c r="M19" s="92" t="s">
        <v>211</v>
      </c>
      <c r="N19" s="109" t="s">
        <v>211</v>
      </c>
    </row>
    <row r="20" spans="2:14" customFormat="1" ht="14.5" hidden="1" x14ac:dyDescent="0.35">
      <c r="B20" s="108" t="s">
        <v>211</v>
      </c>
      <c r="C20" s="91" t="s">
        <v>211</v>
      </c>
      <c r="D20" s="92" t="s">
        <v>211</v>
      </c>
      <c r="E20" s="92" t="s">
        <v>211</v>
      </c>
      <c r="F20" s="92" t="s">
        <v>211</v>
      </c>
      <c r="G20" s="92" t="s">
        <v>211</v>
      </c>
      <c r="H20" s="92" t="s">
        <v>211</v>
      </c>
      <c r="I20" s="92" t="s">
        <v>211</v>
      </c>
      <c r="J20" s="92" t="s">
        <v>211</v>
      </c>
      <c r="K20" s="93" t="s">
        <v>211</v>
      </c>
      <c r="L20" s="93" t="s">
        <v>211</v>
      </c>
      <c r="M20" s="92" t="s">
        <v>211</v>
      </c>
      <c r="N20" s="109" t="s">
        <v>211</v>
      </c>
    </row>
    <row r="21" spans="2:14" customFormat="1" ht="14.5" hidden="1" x14ac:dyDescent="0.35">
      <c r="B21" s="108" t="s">
        <v>211</v>
      </c>
      <c r="C21" s="91" t="s">
        <v>211</v>
      </c>
      <c r="D21" s="92" t="s">
        <v>211</v>
      </c>
      <c r="E21" s="92" t="s">
        <v>211</v>
      </c>
      <c r="F21" s="92" t="s">
        <v>211</v>
      </c>
      <c r="G21" s="92" t="s">
        <v>211</v>
      </c>
      <c r="H21" s="92" t="s">
        <v>211</v>
      </c>
      <c r="I21" s="92" t="s">
        <v>211</v>
      </c>
      <c r="J21" s="92" t="s">
        <v>211</v>
      </c>
      <c r="K21" s="93" t="s">
        <v>211</v>
      </c>
      <c r="L21" s="93" t="s">
        <v>211</v>
      </c>
      <c r="M21" s="92" t="s">
        <v>211</v>
      </c>
      <c r="N21" s="109" t="s">
        <v>211</v>
      </c>
    </row>
    <row r="22" spans="2:14" customFormat="1" ht="14.5" hidden="1" x14ac:dyDescent="0.35">
      <c r="B22" s="108" t="s">
        <v>211</v>
      </c>
      <c r="C22" s="91" t="s">
        <v>211</v>
      </c>
      <c r="D22" s="92" t="s">
        <v>211</v>
      </c>
      <c r="E22" s="92" t="s">
        <v>211</v>
      </c>
      <c r="F22" s="92" t="s">
        <v>211</v>
      </c>
      <c r="G22" s="92" t="s">
        <v>211</v>
      </c>
      <c r="H22" s="92" t="s">
        <v>211</v>
      </c>
      <c r="I22" s="92" t="s">
        <v>211</v>
      </c>
      <c r="J22" s="92" t="s">
        <v>211</v>
      </c>
      <c r="K22" s="93" t="s">
        <v>211</v>
      </c>
      <c r="L22" s="93" t="s">
        <v>211</v>
      </c>
      <c r="M22" s="92" t="s">
        <v>211</v>
      </c>
      <c r="N22" s="109" t="s">
        <v>211</v>
      </c>
    </row>
    <row r="23" spans="2:14" customFormat="1" ht="14.5" hidden="1" x14ac:dyDescent="0.35">
      <c r="B23" s="108" t="s">
        <v>211</v>
      </c>
      <c r="C23" s="91" t="s">
        <v>211</v>
      </c>
      <c r="D23" s="92" t="s">
        <v>211</v>
      </c>
      <c r="E23" s="92" t="s">
        <v>211</v>
      </c>
      <c r="F23" s="92" t="s">
        <v>211</v>
      </c>
      <c r="G23" s="92" t="s">
        <v>211</v>
      </c>
      <c r="H23" s="92" t="s">
        <v>211</v>
      </c>
      <c r="I23" s="92" t="s">
        <v>211</v>
      </c>
      <c r="J23" s="92" t="s">
        <v>211</v>
      </c>
      <c r="K23" s="93" t="s">
        <v>211</v>
      </c>
      <c r="L23" s="93" t="s">
        <v>211</v>
      </c>
      <c r="M23" s="92" t="s">
        <v>211</v>
      </c>
      <c r="N23" s="109" t="s">
        <v>211</v>
      </c>
    </row>
    <row r="24" spans="2:14" s="313" customFormat="1" ht="14.5" x14ac:dyDescent="0.35">
      <c r="B24" s="308" t="str">
        <f>IF(C24="","",MAX($B$23:B23)+1)</f>
        <v/>
      </c>
      <c r="C24" s="309"/>
      <c r="D24" s="309"/>
      <c r="E24" s="309"/>
      <c r="F24" s="309"/>
      <c r="G24" s="309"/>
      <c r="H24" s="310"/>
      <c r="I24" s="311"/>
      <c r="J24" s="309"/>
      <c r="K24" s="312"/>
      <c r="L24" s="312"/>
      <c r="M24" s="309"/>
      <c r="N24" s="309"/>
    </row>
    <row r="25" spans="2:14" s="313" customFormat="1" ht="14.5" x14ac:dyDescent="0.35">
      <c r="B25" s="308" t="str">
        <f>IF(C25="","",MAX($B$23:B24)+1)</f>
        <v/>
      </c>
      <c r="C25" s="309"/>
      <c r="D25" s="309"/>
      <c r="E25" s="309"/>
      <c r="F25" s="309"/>
      <c r="G25" s="309"/>
      <c r="H25" s="310"/>
      <c r="I25" s="311"/>
      <c r="J25" s="309"/>
      <c r="K25" s="312"/>
      <c r="L25" s="312"/>
      <c r="M25" s="309"/>
      <c r="N25" s="309"/>
    </row>
    <row r="26" spans="2:14" s="313" customFormat="1" ht="14.5" x14ac:dyDescent="0.35">
      <c r="B26" s="308" t="str">
        <f>IF(C26="","",MAX($B$23:B25)+1)</f>
        <v/>
      </c>
      <c r="C26" s="309"/>
      <c r="D26" s="309"/>
      <c r="E26" s="309"/>
      <c r="F26" s="309"/>
      <c r="G26" s="309"/>
      <c r="H26" s="310"/>
      <c r="I26" s="311"/>
      <c r="J26" s="309"/>
      <c r="K26" s="312"/>
      <c r="L26" s="312"/>
      <c r="M26" s="309"/>
      <c r="N26" s="309"/>
    </row>
    <row r="27" spans="2:14" s="313" customFormat="1" ht="14.5" x14ac:dyDescent="0.35">
      <c r="B27" s="308" t="str">
        <f>IF(C27="","",MAX($B$23:B26)+1)</f>
        <v/>
      </c>
      <c r="C27" s="309"/>
      <c r="D27" s="309"/>
      <c r="E27" s="309"/>
      <c r="F27" s="309"/>
      <c r="G27" s="309"/>
      <c r="H27" s="310"/>
      <c r="I27" s="311"/>
      <c r="J27" s="309"/>
      <c r="K27" s="312"/>
      <c r="L27" s="312"/>
      <c r="M27" s="309"/>
      <c r="N27" s="309"/>
    </row>
    <row r="28" spans="2:14" s="313" customFormat="1" ht="14.5" x14ac:dyDescent="0.35">
      <c r="B28" s="308" t="str">
        <f>IF(C28="","",MAX($B$23:B27)+1)</f>
        <v/>
      </c>
      <c r="C28" s="309"/>
      <c r="D28" s="309"/>
      <c r="E28" s="309"/>
      <c r="F28" s="309"/>
      <c r="G28" s="309"/>
      <c r="H28" s="310"/>
      <c r="I28" s="311"/>
      <c r="J28" s="309"/>
      <c r="K28" s="312"/>
      <c r="L28" s="312"/>
      <c r="M28" s="309"/>
      <c r="N28" s="309"/>
    </row>
    <row r="29" spans="2:14" s="313" customFormat="1" ht="14.5" x14ac:dyDescent="0.35">
      <c r="B29" s="308" t="str">
        <f>IF(C29="","",MAX($B$23:B28)+1)</f>
        <v/>
      </c>
      <c r="C29" s="309"/>
      <c r="D29" s="309"/>
      <c r="E29" s="309"/>
      <c r="F29" s="309"/>
      <c r="G29" s="309"/>
      <c r="H29" s="310"/>
      <c r="I29" s="311"/>
      <c r="J29" s="309"/>
      <c r="K29" s="312"/>
      <c r="L29" s="312"/>
      <c r="M29" s="309"/>
      <c r="N29" s="309"/>
    </row>
    <row r="30" spans="2:14" s="313" customFormat="1" ht="14.5" x14ac:dyDescent="0.35">
      <c r="B30" s="308" t="str">
        <f>IF(C30="","",MAX($B$23:B29)+1)</f>
        <v/>
      </c>
      <c r="C30" s="309"/>
      <c r="D30" s="309"/>
      <c r="E30" s="309"/>
      <c r="F30" s="309"/>
      <c r="G30" s="309"/>
      <c r="H30" s="310"/>
      <c r="I30" s="311"/>
      <c r="J30" s="309"/>
      <c r="K30" s="312"/>
      <c r="L30" s="312"/>
      <c r="M30" s="309"/>
      <c r="N30" s="309"/>
    </row>
    <row r="31" spans="2:14" s="313" customFormat="1" ht="14.5" x14ac:dyDescent="0.35">
      <c r="B31" s="308" t="str">
        <f>IF(C31="","",MAX($B$23:B30)+1)</f>
        <v/>
      </c>
      <c r="C31" s="309"/>
      <c r="D31" s="309"/>
      <c r="E31" s="309"/>
      <c r="F31" s="309"/>
      <c r="G31" s="309"/>
      <c r="H31" s="310"/>
      <c r="I31" s="311"/>
      <c r="J31" s="309"/>
      <c r="K31" s="312"/>
      <c r="L31" s="312"/>
      <c r="M31" s="309"/>
      <c r="N31" s="309"/>
    </row>
    <row r="32" spans="2:14" s="313" customFormat="1" ht="14.5" x14ac:dyDescent="0.35">
      <c r="B32" s="308" t="str">
        <f>IF(C32="","",MAX($B$23:B31)+1)</f>
        <v/>
      </c>
      <c r="C32" s="309"/>
      <c r="D32" s="309"/>
      <c r="E32" s="309"/>
      <c r="F32" s="309"/>
      <c r="G32" s="309"/>
      <c r="H32" s="310"/>
      <c r="I32" s="311"/>
      <c r="J32" s="309"/>
      <c r="K32" s="312"/>
      <c r="L32" s="312"/>
      <c r="M32" s="309"/>
      <c r="N32" s="309"/>
    </row>
    <row r="33" spans="2:14" s="313" customFormat="1" ht="14.5" x14ac:dyDescent="0.35">
      <c r="B33" s="308" t="str">
        <f>IF(C33="","",MAX($B$23:B32)+1)</f>
        <v/>
      </c>
      <c r="C33" s="309"/>
      <c r="D33" s="309"/>
      <c r="E33" s="309"/>
      <c r="F33" s="309"/>
      <c r="G33" s="309"/>
      <c r="H33" s="310"/>
      <c r="I33" s="311"/>
      <c r="J33" s="309"/>
      <c r="K33" s="312"/>
      <c r="L33" s="312"/>
      <c r="M33" s="309"/>
      <c r="N33" s="309"/>
    </row>
    <row r="34" spans="2:14" ht="14.5" hidden="1" x14ac:dyDescent="0.35">
      <c r="B34" s="40"/>
    </row>
    <row r="35" spans="2:14" ht="14.5" hidden="1" x14ac:dyDescent="0.35">
      <c r="B35" s="41"/>
    </row>
    <row r="36" spans="2:14" ht="14.5" hidden="1" x14ac:dyDescent="0.35">
      <c r="B36" s="41"/>
    </row>
    <row r="37" spans="2:14" ht="14.5" hidden="1" x14ac:dyDescent="0.35">
      <c r="B37" s="41"/>
    </row>
    <row r="38" spans="2:14" ht="14.5" hidden="1" x14ac:dyDescent="0.35">
      <c r="B38" s="41"/>
    </row>
    <row r="39" spans="2:14" ht="14.5" hidden="1" x14ac:dyDescent="0.35">
      <c r="B39" s="41"/>
    </row>
    <row r="40" spans="2:14" ht="14.5" hidden="1" x14ac:dyDescent="0.35">
      <c r="B40" s="41"/>
    </row>
    <row r="41" spans="2:14" ht="14.5" hidden="1" x14ac:dyDescent="0.35">
      <c r="B41" s="41"/>
    </row>
    <row r="42" spans="2:14" ht="14.5" hidden="1" x14ac:dyDescent="0.35">
      <c r="B42" s="41"/>
    </row>
    <row r="43" spans="2:14" ht="14.5" hidden="1" x14ac:dyDescent="0.35">
      <c r="B43" s="41"/>
    </row>
    <row r="44" spans="2:14" ht="14.5" hidden="1" x14ac:dyDescent="0.35">
      <c r="B44" s="41"/>
    </row>
    <row r="45" spans="2:14" ht="14.5" hidden="1" x14ac:dyDescent="0.35">
      <c r="B45" s="41"/>
    </row>
    <row r="46" spans="2:14" ht="14.5" hidden="1" x14ac:dyDescent="0.35">
      <c r="B46" s="41"/>
    </row>
    <row r="47" spans="2:14" ht="14.5" hidden="1" x14ac:dyDescent="0.35">
      <c r="B47" s="41"/>
    </row>
    <row r="48" spans="2:14" ht="14.5" hidden="1" x14ac:dyDescent="0.35">
      <c r="B48" s="41"/>
    </row>
    <row r="49" spans="2:2" ht="14.5" hidden="1" x14ac:dyDescent="0.35">
      <c r="B49" s="41"/>
    </row>
    <row r="50" spans="2:2" ht="14.5" hidden="1" x14ac:dyDescent="0.35">
      <c r="B50" s="41"/>
    </row>
    <row r="51" spans="2:2" ht="14.5" hidden="1" x14ac:dyDescent="0.35">
      <c r="B51" s="41"/>
    </row>
    <row r="52" spans="2:2" ht="14.5" hidden="1" x14ac:dyDescent="0.35">
      <c r="B52" s="41"/>
    </row>
    <row r="53" spans="2:2" ht="14.5" hidden="1" x14ac:dyDescent="0.35">
      <c r="B53" s="41"/>
    </row>
    <row r="54" spans="2:2" ht="14.5" hidden="1" x14ac:dyDescent="0.35">
      <c r="B54" s="41"/>
    </row>
    <row r="55" spans="2:2" ht="14.5" hidden="1" x14ac:dyDescent="0.35">
      <c r="B55" s="41"/>
    </row>
    <row r="56" spans="2:2" ht="14.5" hidden="1" x14ac:dyDescent="0.35">
      <c r="B56" s="41"/>
    </row>
    <row r="57" spans="2:2" ht="14.5" hidden="1" x14ac:dyDescent="0.35">
      <c r="B57" s="41"/>
    </row>
    <row r="58" spans="2:2" ht="14.5" hidden="1" x14ac:dyDescent="0.35">
      <c r="B58" s="41"/>
    </row>
    <row r="59" spans="2:2" ht="14.5" hidden="1" x14ac:dyDescent="0.35">
      <c r="B59" s="41"/>
    </row>
    <row r="60" spans="2:2" ht="14.5" hidden="1" x14ac:dyDescent="0.35">
      <c r="B60" s="41"/>
    </row>
    <row r="61" spans="2:2" ht="14.5" hidden="1" x14ac:dyDescent="0.35">
      <c r="B61" s="41"/>
    </row>
    <row r="62" spans="2:2" ht="14.5" hidden="1" x14ac:dyDescent="0.35">
      <c r="B62" s="41"/>
    </row>
    <row r="63" spans="2:2" ht="14.5" hidden="1" x14ac:dyDescent="0.35">
      <c r="B63" s="41"/>
    </row>
    <row r="64" spans="2:2" ht="14.5" hidden="1" x14ac:dyDescent="0.35">
      <c r="B64" s="41"/>
    </row>
    <row r="65" spans="2:2" ht="14.5" hidden="1" x14ac:dyDescent="0.35">
      <c r="B65" s="41"/>
    </row>
    <row r="66" spans="2:2" ht="14.5" hidden="1" x14ac:dyDescent="0.35">
      <c r="B66" s="41"/>
    </row>
    <row r="67" spans="2:2" ht="14.5" hidden="1" x14ac:dyDescent="0.35">
      <c r="B67" s="41"/>
    </row>
    <row r="68" spans="2:2" ht="14.5" hidden="1" x14ac:dyDescent="0.35">
      <c r="B68" s="41"/>
    </row>
    <row r="69" spans="2:2" ht="14.5" hidden="1" x14ac:dyDescent="0.35">
      <c r="B69" s="41"/>
    </row>
    <row r="70" spans="2:2" ht="14.5" hidden="1" x14ac:dyDescent="0.35">
      <c r="B70" s="41"/>
    </row>
    <row r="71" spans="2:2" ht="14.5" hidden="1" x14ac:dyDescent="0.35">
      <c r="B71" s="41"/>
    </row>
    <row r="72" spans="2:2" ht="14.5" hidden="1" x14ac:dyDescent="0.35">
      <c r="B72" s="41"/>
    </row>
    <row r="73" spans="2:2" ht="14.5" hidden="1" x14ac:dyDescent="0.35">
      <c r="B73" s="41"/>
    </row>
    <row r="74" spans="2:2" ht="14.5" hidden="1" x14ac:dyDescent="0.35">
      <c r="B74" s="41"/>
    </row>
    <row r="75" spans="2:2" ht="14.5" hidden="1" x14ac:dyDescent="0.35">
      <c r="B75" s="41"/>
    </row>
    <row r="76" spans="2:2" ht="14.5" hidden="1" x14ac:dyDescent="0.35">
      <c r="B76" s="41"/>
    </row>
    <row r="77" spans="2:2" ht="14.5" hidden="1" x14ac:dyDescent="0.35">
      <c r="B77" s="41"/>
    </row>
    <row r="78" spans="2:2" ht="14.5" hidden="1" x14ac:dyDescent="0.35">
      <c r="B78" s="41"/>
    </row>
    <row r="79" spans="2:2" ht="14.5" hidden="1" x14ac:dyDescent="0.35">
      <c r="B79" s="41"/>
    </row>
    <row r="80" spans="2:2" ht="14.5" hidden="1" x14ac:dyDescent="0.35">
      <c r="B80" s="41"/>
    </row>
    <row r="81" spans="2:2" ht="14.5" hidden="1" x14ac:dyDescent="0.35">
      <c r="B81" s="41"/>
    </row>
    <row r="82" spans="2:2" ht="14.5" hidden="1" x14ac:dyDescent="0.35">
      <c r="B82" s="41"/>
    </row>
    <row r="83" spans="2:2" ht="14.5" hidden="1" x14ac:dyDescent="0.35">
      <c r="B83" s="41"/>
    </row>
    <row r="84" spans="2:2" ht="14.5" hidden="1" x14ac:dyDescent="0.35">
      <c r="B84" s="41"/>
    </row>
    <row r="85" spans="2:2" ht="14.5" hidden="1" x14ac:dyDescent="0.35">
      <c r="B85" s="41"/>
    </row>
    <row r="86" spans="2:2" ht="14.5" hidden="1" x14ac:dyDescent="0.35">
      <c r="B86" s="41"/>
    </row>
    <row r="87" spans="2:2" ht="14.5" hidden="1" x14ac:dyDescent="0.35">
      <c r="B87" s="41"/>
    </row>
    <row r="88" spans="2:2" ht="14.5" hidden="1" x14ac:dyDescent="0.35">
      <c r="B88" s="41"/>
    </row>
    <row r="89" spans="2:2" ht="14.5" hidden="1" x14ac:dyDescent="0.35">
      <c r="B89" s="41"/>
    </row>
    <row r="90" spans="2:2" ht="14.5" hidden="1" x14ac:dyDescent="0.35">
      <c r="B90" s="41"/>
    </row>
    <row r="91" spans="2:2" ht="14.5" hidden="1" x14ac:dyDescent="0.35">
      <c r="B91" s="41"/>
    </row>
    <row r="92" spans="2:2" ht="14.5" hidden="1" x14ac:dyDescent="0.35">
      <c r="B92" s="41"/>
    </row>
    <row r="93" spans="2:2" ht="14.5" hidden="1" x14ac:dyDescent="0.35">
      <c r="B93" s="41"/>
    </row>
    <row r="94" spans="2:2" ht="14.5" hidden="1" x14ac:dyDescent="0.35">
      <c r="B94" s="41"/>
    </row>
    <row r="95" spans="2:2" ht="14.5" hidden="1" x14ac:dyDescent="0.35">
      <c r="B95" s="41"/>
    </row>
    <row r="96" spans="2:2" ht="14.5" hidden="1" x14ac:dyDescent="0.35">
      <c r="B96" s="41"/>
    </row>
    <row r="97" spans="2:2" ht="14.5" hidden="1" x14ac:dyDescent="0.35">
      <c r="B97" s="41"/>
    </row>
    <row r="98" spans="2:2" ht="14.5" hidden="1" x14ac:dyDescent="0.35">
      <c r="B98" s="41"/>
    </row>
    <row r="99" spans="2:2" ht="14.5" hidden="1" x14ac:dyDescent="0.35">
      <c r="B99" s="41"/>
    </row>
    <row r="100" spans="2:2" ht="14.5" hidden="1" x14ac:dyDescent="0.35">
      <c r="B100" s="41"/>
    </row>
    <row r="101" spans="2:2" ht="14.5" hidden="1" x14ac:dyDescent="0.35">
      <c r="B101" s="41"/>
    </row>
    <row r="102" spans="2:2" ht="14.5" hidden="1" x14ac:dyDescent="0.35">
      <c r="B102" s="41"/>
    </row>
    <row r="103" spans="2:2" ht="14.5" hidden="1" x14ac:dyDescent="0.35">
      <c r="B103" s="41"/>
    </row>
    <row r="104" spans="2:2" ht="14.5" hidden="1" x14ac:dyDescent="0.35">
      <c r="B104" s="41"/>
    </row>
    <row r="105" spans="2:2" ht="14.5" hidden="1" x14ac:dyDescent="0.35">
      <c r="B105" s="41"/>
    </row>
    <row r="106" spans="2:2" ht="14.5" hidden="1" x14ac:dyDescent="0.35">
      <c r="B106" s="41"/>
    </row>
    <row r="107" spans="2:2" ht="14.5" hidden="1" x14ac:dyDescent="0.35">
      <c r="B107" s="41"/>
    </row>
    <row r="108" spans="2:2" ht="14.5" hidden="1" x14ac:dyDescent="0.35">
      <c r="B108" s="41"/>
    </row>
    <row r="109" spans="2:2" ht="14.5" hidden="1" x14ac:dyDescent="0.35">
      <c r="B109" s="41"/>
    </row>
  </sheetData>
  <sheetProtection algorithmName="SHA-512" hashValue="dp3DRl7TlS54diYw06GDdE9oXfFXhmKzJ2BuW30IRXHQz0vaNDYciPe2WjnGvULAmuIbXluZ3xTyzpVvc/PjFA==" saltValue="TzCZnWBCADPVkgAu1bv7qQ==" spinCount="100000" sheet="1" sort="0" autoFilter="0"/>
  <dataValidations count="5">
    <dataValidation type="list" allowBlank="1" showErrorMessage="1" sqref="H24:H33" xr:uid="{00000000-0002-0000-0200-000000000000}">
      <formula1>states</formula1>
    </dataValidation>
    <dataValidation type="whole" operator="greaterThan" allowBlank="1" showInputMessage="1" showErrorMessage="1" sqref="I34:I1048576" xr:uid="{00000000-0002-0000-0200-000002000000}">
      <formula1>9999</formula1>
    </dataValidation>
    <dataValidation type="whole" operator="greaterThan" allowBlank="1" showInputMessage="1" showErrorMessage="1" sqref="K34:K1048576" xr:uid="{00000000-0002-0000-0200-000003000000}">
      <formula1>2017</formula1>
    </dataValidation>
    <dataValidation type="list" allowBlank="1" showErrorMessage="1" sqref="H34:H1048576" xr:uid="{00000000-0002-0000-0200-000004000000}">
      <formula1>"AL,AK,AZ,AR,CA,CO,CT,DC,DE,FL,GA,HI,ID,IL,IN,IA,KS,KY,LA,ME,MD,MA,MI,MN,MS,MO,MT,NE,NV,NH,NJ,NM,NY,NC,ND,OH,OK,OR,PA,RI,SC,SD,TN,TX,UT,VT,VA,WA,WV,WI,WY"</formula1>
    </dataValidation>
    <dataValidation type="date" operator="greaterThan" allowBlank="1" showInputMessage="1" showErrorMessage="1" sqref="K24:L33" xr:uid="{00000000-0002-0000-0200-000001000000}">
      <formula1>42736</formula1>
    </dataValidation>
  </dataValidations>
  <pageMargins left="0.7" right="0.7" top="0.75" bottom="0.75" header="0.3" footer="0.3"/>
  <pageSetup orientation="landscape"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4"/>
  </sheetPr>
  <dimension ref="A1:G33"/>
  <sheetViews>
    <sheetView showGridLines="0" topLeftCell="B7" workbookViewId="0">
      <selection activeCell="C12" sqref="C12"/>
    </sheetView>
  </sheetViews>
  <sheetFormatPr defaultColWidth="0" defaultRowHeight="14" zeroHeight="1" x14ac:dyDescent="0.3"/>
  <cols>
    <col min="1" max="1" width="9.1796875" style="80" hidden="1" customWidth="1"/>
    <col min="2" max="2" width="21.1796875" style="80" customWidth="1"/>
    <col min="3" max="5" width="40.1796875" style="80" customWidth="1"/>
    <col min="6" max="6" width="39" style="80" customWidth="1"/>
    <col min="7" max="7" width="58.81640625" style="80" customWidth="1"/>
    <col min="8" max="16384" width="3.453125" style="80" hidden="1"/>
  </cols>
  <sheetData>
    <row r="1" spans="1:7" ht="26" hidden="1" x14ac:dyDescent="0.3">
      <c r="B1" s="19" t="s">
        <v>102</v>
      </c>
      <c r="C1" s="19"/>
      <c r="D1" s="19"/>
      <c r="E1" s="19"/>
      <c r="F1" s="79"/>
    </row>
    <row r="2" spans="1:7" hidden="1" x14ac:dyDescent="0.3">
      <c r="B2" s="6" t="s">
        <v>98</v>
      </c>
      <c r="C2" s="20" t="str">
        <f>+Welcome!B2</f>
        <v>63.9050(l) Compliance Report (Spreadsheet Template)</v>
      </c>
      <c r="D2" s="20"/>
      <c r="E2" s="20"/>
      <c r="F2" s="20"/>
    </row>
    <row r="3" spans="1:7" hidden="1" x14ac:dyDescent="0.3">
      <c r="B3" s="8" t="s">
        <v>99</v>
      </c>
      <c r="C3" s="21" t="str">
        <f>+Welcome!B3</f>
        <v>63.9050(l)</v>
      </c>
      <c r="D3" s="21"/>
      <c r="E3" s="21"/>
      <c r="F3" s="21"/>
    </row>
    <row r="4" spans="1:7" hidden="1" x14ac:dyDescent="0.3">
      <c r="B4" s="8" t="s">
        <v>100</v>
      </c>
      <c r="C4" s="22" t="str">
        <f>+Welcome!B4</f>
        <v>v1.03</v>
      </c>
      <c r="D4" s="22"/>
      <c r="E4" s="22"/>
      <c r="F4" s="22"/>
    </row>
    <row r="5" spans="1:7" hidden="1" x14ac:dyDescent="0.3">
      <c r="B5" s="8" t="s">
        <v>101</v>
      </c>
      <c r="C5" s="11">
        <f>+Welcome!B5</f>
        <v>45554</v>
      </c>
      <c r="D5" s="11"/>
      <c r="E5" s="11"/>
      <c r="F5" s="11"/>
    </row>
    <row r="6" spans="1:7" ht="14.5" hidden="1" x14ac:dyDescent="0.35">
      <c r="B6" s="24" t="str">
        <f>Welcome!B6</f>
        <v>OMB No.: 2060-0529 Form 5900-598 For further Paperwork Reduction Act information see: 
https://www.epa.gov/electronic-reporting-air-emissions/paperwork-reduction-act-pra-cedri-and-ert</v>
      </c>
      <c r="C6"/>
      <c r="D6"/>
      <c r="E6"/>
      <c r="F6" s="81"/>
    </row>
    <row r="7" spans="1:7" ht="14.5" x14ac:dyDescent="0.3">
      <c r="B7" s="12" t="s">
        <v>218</v>
      </c>
      <c r="C7" s="82"/>
      <c r="D7" s="82"/>
      <c r="E7" s="82"/>
      <c r="F7" s="82"/>
    </row>
    <row r="8" spans="1:7" ht="15" thickBot="1" x14ac:dyDescent="0.35">
      <c r="B8" s="27" t="s">
        <v>240</v>
      </c>
      <c r="C8" s="81"/>
      <c r="D8" s="81"/>
      <c r="E8" s="81"/>
      <c r="F8" s="81"/>
    </row>
    <row r="9" spans="1:7" ht="14.5" hidden="1" thickBot="1" x14ac:dyDescent="0.35">
      <c r="B9" s="83"/>
      <c r="C9" s="84"/>
      <c r="D9" s="84"/>
      <c r="E9" s="84"/>
      <c r="F9" s="84"/>
    </row>
    <row r="10" spans="1:7" ht="14.5" hidden="1" thickBot="1" x14ac:dyDescent="0.35">
      <c r="B10" s="81"/>
      <c r="C10" s="81"/>
      <c r="D10" s="81"/>
      <c r="E10" s="81"/>
      <c r="F10" s="81"/>
    </row>
    <row r="11" spans="1:7" s="86" customFormat="1" ht="13.5" hidden="1" thickBot="1" x14ac:dyDescent="0.35">
      <c r="B11" s="85"/>
    </row>
    <row r="12" spans="1:7" s="164" customFormat="1" ht="102" thickBot="1" x14ac:dyDescent="0.4">
      <c r="B12" s="165" t="s">
        <v>161</v>
      </c>
      <c r="C12" s="99" t="s">
        <v>413</v>
      </c>
      <c r="D12" s="99" t="s">
        <v>417</v>
      </c>
      <c r="E12" s="233" t="s">
        <v>414</v>
      </c>
      <c r="F12" s="233" t="s">
        <v>422</v>
      </c>
      <c r="G12" s="99" t="s">
        <v>392</v>
      </c>
    </row>
    <row r="13" spans="1:7" ht="14.5" x14ac:dyDescent="0.3">
      <c r="B13" s="148" t="s">
        <v>171</v>
      </c>
      <c r="C13" s="149" t="s">
        <v>416</v>
      </c>
      <c r="D13" s="149" t="s">
        <v>244</v>
      </c>
      <c r="E13" s="234" t="s">
        <v>415</v>
      </c>
      <c r="F13" s="234" t="s">
        <v>245</v>
      </c>
      <c r="G13" s="149" t="s">
        <v>246</v>
      </c>
    </row>
    <row r="14" spans="1:7" s="38" customFormat="1" ht="14.5" x14ac:dyDescent="0.35">
      <c r="A14" s="60"/>
      <c r="B14" s="90" t="s">
        <v>119</v>
      </c>
      <c r="C14" s="91" t="s">
        <v>238</v>
      </c>
      <c r="D14" s="90" t="s">
        <v>211</v>
      </c>
      <c r="E14" s="235" t="s">
        <v>238</v>
      </c>
      <c r="F14" s="235" t="s">
        <v>238</v>
      </c>
      <c r="G14" s="90" t="s">
        <v>211</v>
      </c>
    </row>
    <row r="15" spans="1:7" s="38" customFormat="1" ht="14.5" hidden="1" x14ac:dyDescent="0.35">
      <c r="A15" s="60"/>
      <c r="B15" s="90" t="s">
        <v>211</v>
      </c>
      <c r="C15" s="90" t="s">
        <v>211</v>
      </c>
      <c r="D15" s="90" t="s">
        <v>211</v>
      </c>
      <c r="E15" s="90" t="s">
        <v>211</v>
      </c>
      <c r="F15" s="90" t="s">
        <v>211</v>
      </c>
      <c r="G15" s="90" t="s">
        <v>211</v>
      </c>
    </row>
    <row r="16" spans="1:7" s="38" customFormat="1" ht="14.5" hidden="1" x14ac:dyDescent="0.35">
      <c r="A16" s="60"/>
      <c r="B16" s="90" t="s">
        <v>211</v>
      </c>
      <c r="C16" s="90" t="s">
        <v>211</v>
      </c>
      <c r="D16" s="90" t="s">
        <v>211</v>
      </c>
      <c r="E16" s="90" t="s">
        <v>211</v>
      </c>
      <c r="F16" s="90" t="s">
        <v>211</v>
      </c>
      <c r="G16" s="90" t="s">
        <v>211</v>
      </c>
    </row>
    <row r="17" spans="1:7" s="38" customFormat="1" ht="14.5" hidden="1" x14ac:dyDescent="0.35">
      <c r="A17" s="60"/>
      <c r="B17" s="90" t="s">
        <v>211</v>
      </c>
      <c r="C17" s="90" t="s">
        <v>211</v>
      </c>
      <c r="D17" s="90" t="s">
        <v>211</v>
      </c>
      <c r="E17" s="90" t="s">
        <v>211</v>
      </c>
      <c r="F17" s="90" t="s">
        <v>211</v>
      </c>
      <c r="G17" s="90" t="s">
        <v>211</v>
      </c>
    </row>
    <row r="18" spans="1:7" s="38" customFormat="1" ht="14.5" hidden="1" x14ac:dyDescent="0.35">
      <c r="A18" s="60"/>
      <c r="B18" s="90" t="s">
        <v>211</v>
      </c>
      <c r="C18" s="90" t="s">
        <v>211</v>
      </c>
      <c r="D18" s="90" t="s">
        <v>211</v>
      </c>
      <c r="E18" s="90" t="s">
        <v>211</v>
      </c>
      <c r="F18" s="90" t="s">
        <v>211</v>
      </c>
      <c r="G18" s="90" t="s">
        <v>211</v>
      </c>
    </row>
    <row r="19" spans="1:7" s="38" customFormat="1" ht="14.5" hidden="1" x14ac:dyDescent="0.35">
      <c r="A19" s="60"/>
      <c r="B19" s="90" t="s">
        <v>211</v>
      </c>
      <c r="C19" s="90" t="s">
        <v>211</v>
      </c>
      <c r="D19" s="90" t="s">
        <v>211</v>
      </c>
      <c r="E19" s="90" t="s">
        <v>211</v>
      </c>
      <c r="F19" s="90" t="s">
        <v>211</v>
      </c>
      <c r="G19" s="90" t="s">
        <v>211</v>
      </c>
    </row>
    <row r="20" spans="1:7" s="38" customFormat="1" ht="14.5" hidden="1" x14ac:dyDescent="0.35">
      <c r="A20" s="60"/>
      <c r="B20" s="90" t="s">
        <v>211</v>
      </c>
      <c r="C20" s="90" t="s">
        <v>211</v>
      </c>
      <c r="D20" s="90" t="s">
        <v>211</v>
      </c>
      <c r="E20" s="90" t="s">
        <v>211</v>
      </c>
      <c r="F20" s="90" t="s">
        <v>211</v>
      </c>
      <c r="G20" s="90" t="s">
        <v>211</v>
      </c>
    </row>
    <row r="21" spans="1:7" s="38" customFormat="1" ht="14.5" hidden="1" x14ac:dyDescent="0.35">
      <c r="A21" s="60"/>
      <c r="B21" s="90" t="s">
        <v>211</v>
      </c>
      <c r="C21" s="90" t="s">
        <v>211</v>
      </c>
      <c r="D21" s="90" t="s">
        <v>211</v>
      </c>
      <c r="E21" s="90" t="s">
        <v>211</v>
      </c>
      <c r="F21" s="90" t="s">
        <v>211</v>
      </c>
      <c r="G21" s="90" t="s">
        <v>211</v>
      </c>
    </row>
    <row r="22" spans="1:7" s="38" customFormat="1" ht="14.5" hidden="1" x14ac:dyDescent="0.35">
      <c r="A22" s="60"/>
      <c r="B22" s="90" t="s">
        <v>211</v>
      </c>
      <c r="C22" s="90" t="s">
        <v>211</v>
      </c>
      <c r="D22" s="90" t="s">
        <v>211</v>
      </c>
      <c r="E22" s="90" t="s">
        <v>211</v>
      </c>
      <c r="F22" s="90" t="s">
        <v>211</v>
      </c>
      <c r="G22" s="90" t="s">
        <v>211</v>
      </c>
    </row>
    <row r="23" spans="1:7" s="38" customFormat="1" ht="14.5" hidden="1" x14ac:dyDescent="0.35">
      <c r="A23" s="60"/>
      <c r="B23" s="90" t="s">
        <v>211</v>
      </c>
      <c r="C23" s="90" t="s">
        <v>211</v>
      </c>
      <c r="D23" s="90" t="s">
        <v>211</v>
      </c>
      <c r="E23" s="90" t="s">
        <v>211</v>
      </c>
      <c r="F23" s="90" t="s">
        <v>211</v>
      </c>
      <c r="G23" s="90" t="s">
        <v>211</v>
      </c>
    </row>
    <row r="24" spans="1:7" s="297" customFormat="1" ht="14.5" x14ac:dyDescent="0.35">
      <c r="B24" s="298" t="str">
        <f>IF(Lists!H2="","",Lists!H2)</f>
        <v/>
      </c>
      <c r="C24" s="299"/>
      <c r="D24" s="299"/>
      <c r="E24" s="300"/>
      <c r="F24" s="300"/>
      <c r="G24" s="299"/>
    </row>
    <row r="25" spans="1:7" s="297" customFormat="1" ht="14.5" x14ac:dyDescent="0.35">
      <c r="B25" s="298" t="str">
        <f>IF(Lists!H3="","",Lists!H3)</f>
        <v/>
      </c>
      <c r="C25" s="301"/>
      <c r="D25" s="353"/>
      <c r="E25" s="302"/>
      <c r="F25" s="356"/>
      <c r="G25" s="301"/>
    </row>
    <row r="26" spans="1:7" s="297" customFormat="1" ht="14.5" x14ac:dyDescent="0.35">
      <c r="B26" s="298" t="str">
        <f>IF(Lists!H4="","",Lists!H4)</f>
        <v/>
      </c>
      <c r="C26" s="303"/>
      <c r="D26" s="354"/>
      <c r="E26" s="304"/>
      <c r="F26" s="357"/>
      <c r="G26" s="303"/>
    </row>
    <row r="27" spans="1:7" s="297" customFormat="1" ht="14.5" x14ac:dyDescent="0.35">
      <c r="B27" s="298" t="str">
        <f>IF(Lists!H5="","",Lists!H5)</f>
        <v/>
      </c>
      <c r="C27" s="301"/>
      <c r="D27" s="353"/>
      <c r="E27" s="302"/>
      <c r="F27" s="356"/>
      <c r="G27" s="301"/>
    </row>
    <row r="28" spans="1:7" s="297" customFormat="1" ht="14.5" x14ac:dyDescent="0.35">
      <c r="B28" s="298" t="str">
        <f>IF(Lists!H6="","",Lists!H6)</f>
        <v/>
      </c>
      <c r="C28" s="303"/>
      <c r="D28" s="354"/>
      <c r="E28" s="304"/>
      <c r="F28" s="357"/>
      <c r="G28" s="303"/>
    </row>
    <row r="29" spans="1:7" s="297" customFormat="1" ht="14.5" x14ac:dyDescent="0.35">
      <c r="B29" s="298" t="str">
        <f>IF(Lists!H7="","",Lists!H7)</f>
        <v/>
      </c>
      <c r="C29" s="301"/>
      <c r="D29" s="353"/>
      <c r="E29" s="302"/>
      <c r="F29" s="356"/>
      <c r="G29" s="301"/>
    </row>
    <row r="30" spans="1:7" s="297" customFormat="1" ht="14.5" x14ac:dyDescent="0.35">
      <c r="B30" s="298" t="str">
        <f>IF(Lists!H8="","",Lists!H8)</f>
        <v/>
      </c>
      <c r="C30" s="303"/>
      <c r="D30" s="354"/>
      <c r="E30" s="304"/>
      <c r="F30" s="357"/>
      <c r="G30" s="303"/>
    </row>
    <row r="31" spans="1:7" s="297" customFormat="1" ht="14.5" x14ac:dyDescent="0.35">
      <c r="B31" s="298" t="str">
        <f>IF(Lists!H9="","",Lists!H9)</f>
        <v/>
      </c>
      <c r="C31" s="301"/>
      <c r="D31" s="353"/>
      <c r="E31" s="302"/>
      <c r="F31" s="356"/>
      <c r="G31" s="301"/>
    </row>
    <row r="32" spans="1:7" s="297" customFormat="1" ht="14.5" x14ac:dyDescent="0.35">
      <c r="B32" s="298" t="str">
        <f>IF(Lists!H10="","",Lists!H10)</f>
        <v/>
      </c>
      <c r="C32" s="303"/>
      <c r="D32" s="354"/>
      <c r="E32" s="304"/>
      <c r="F32" s="357"/>
      <c r="G32" s="303"/>
    </row>
    <row r="33" spans="2:7" s="297" customFormat="1" ht="15" thickBot="1" x14ac:dyDescent="0.4">
      <c r="B33" s="305" t="str">
        <f>IF(Lists!H11="","",Lists!H11)</f>
        <v/>
      </c>
      <c r="C33" s="306"/>
      <c r="D33" s="355"/>
      <c r="E33" s="307"/>
      <c r="F33" s="358"/>
      <c r="G33" s="306"/>
    </row>
  </sheetData>
  <sheetProtection algorithmName="SHA-512" hashValue="FRaRQ49f/X3/6ZhQHBtdkX60EdoFxSylyGvxSZ8NQdSX0mEwMUqo1/JApK7QXU7S0AUROZ1O7mvmuyXXL406Jg==" saltValue="AN+nOkhDxRZAvzeFNzerZQ==" spinCount="100000" sheet="1" sort="0" autoFilter="0"/>
  <dataValidations count="2">
    <dataValidation type="list" allowBlank="1" showInputMessage="1" showErrorMessage="1" sqref="C24:C33 E24:E33" xr:uid="{3F2ADBD3-6A0F-41EA-8F75-41B7116CCF9E}">
      <formula1>Yes_No</formula1>
    </dataValidation>
    <dataValidation type="list" allowBlank="1" showInputMessage="1" showErrorMessage="1" sqref="G24:G33" xr:uid="{8013CBF1-4162-4A90-9F65-F64EEA8BF5F2}">
      <formula1>"Yes, No, Not Applicable - This facility uses a control device"</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02F7369B-66AE-4491-ADB6-4025E3848443}">
          <x14:formula1>
            <xm:f>Lists!$R$17:$R$18</xm:f>
          </x14:formula1>
          <xm:sqref>D24:D33</xm:sqref>
        </x14:dataValidation>
        <x14:dataValidation type="list" allowBlank="1" showInputMessage="1" showErrorMessage="1" xr:uid="{85500E6E-82EC-4165-9838-EF3D35D13B18}">
          <x14:formula1>
            <xm:f>Lists!$R$20:$R$21</xm:f>
          </x14:formula1>
          <xm:sqref>F24:F33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83211-8F32-4681-B467-0586C3080159}">
  <sheetPr>
    <tabColor theme="4"/>
  </sheetPr>
  <dimension ref="A1:P32"/>
  <sheetViews>
    <sheetView showGridLines="0" topLeftCell="B7" workbookViewId="0">
      <selection activeCell="H12" sqref="H12"/>
    </sheetView>
  </sheetViews>
  <sheetFormatPr defaultColWidth="0" defaultRowHeight="14.5" zeroHeight="1" x14ac:dyDescent="0.35"/>
  <cols>
    <col min="1" max="1" width="9.81640625" hidden="1" customWidth="1"/>
    <col min="2" max="2" width="101.54296875" bestFit="1" customWidth="1"/>
    <col min="3" max="3" width="12.1796875" customWidth="1"/>
    <col min="4" max="13" width="7.54296875" customWidth="1"/>
    <col min="14" max="14" width="99.1796875" hidden="1" customWidth="1"/>
    <col min="15" max="16" width="0" hidden="1" customWidth="1"/>
    <col min="17" max="16384" width="8.81640625" hidden="1"/>
  </cols>
  <sheetData>
    <row r="1" spans="1:13" ht="26" hidden="1" x14ac:dyDescent="0.35">
      <c r="B1" s="19" t="s">
        <v>102</v>
      </c>
      <c r="C1" s="19"/>
      <c r="D1" s="19"/>
      <c r="E1" s="19"/>
    </row>
    <row r="2" spans="1:13" hidden="1" x14ac:dyDescent="0.35">
      <c r="B2" s="6" t="s">
        <v>98</v>
      </c>
      <c r="C2" s="20" t="str">
        <f>+Welcome!B2</f>
        <v>63.9050(l) Compliance Report (Spreadsheet Template)</v>
      </c>
      <c r="D2" s="7"/>
      <c r="E2" s="7"/>
    </row>
    <row r="3" spans="1:13" hidden="1" x14ac:dyDescent="0.35">
      <c r="B3" s="8" t="s">
        <v>99</v>
      </c>
      <c r="C3" s="21" t="str">
        <f>+Welcome!B3</f>
        <v>63.9050(l)</v>
      </c>
      <c r="D3" s="9"/>
      <c r="E3" s="9"/>
    </row>
    <row r="4" spans="1:13" hidden="1" x14ac:dyDescent="0.35">
      <c r="B4" s="8" t="s">
        <v>100</v>
      </c>
      <c r="C4" s="22" t="str">
        <f>+Welcome!B4</f>
        <v>v1.03</v>
      </c>
      <c r="D4" s="10"/>
      <c r="E4" s="10"/>
    </row>
    <row r="5" spans="1:13" hidden="1" x14ac:dyDescent="0.35">
      <c r="B5" s="8" t="s">
        <v>101</v>
      </c>
      <c r="C5" s="11">
        <f>+Welcome!B5</f>
        <v>45554</v>
      </c>
      <c r="D5" s="23"/>
      <c r="E5" s="23"/>
    </row>
    <row r="6" spans="1:13" hidden="1" x14ac:dyDescent="0.35">
      <c r="B6" s="24" t="str">
        <f>Welcome!B6</f>
        <v>OMB No.: 2060-0529 Form 5900-598 For further Paperwork Reduction Act information see: 
https://www.epa.gov/electronic-reporting-air-emissions/paperwork-reduction-act-pra-cedri-and-ert</v>
      </c>
    </row>
    <row r="7" spans="1:13" x14ac:dyDescent="0.35">
      <c r="B7" s="12" t="s">
        <v>218</v>
      </c>
      <c r="C7" s="12"/>
    </row>
    <row r="8" spans="1:13" x14ac:dyDescent="0.35">
      <c r="B8" s="27" t="s">
        <v>240</v>
      </c>
      <c r="C8" s="27"/>
    </row>
    <row r="10" spans="1:13" ht="29.5" thickBot="1" x14ac:dyDescent="0.4">
      <c r="B10" s="62" t="s">
        <v>348</v>
      </c>
      <c r="C10" s="2"/>
    </row>
    <row r="11" spans="1:13" ht="15" thickBot="1" x14ac:dyDescent="0.4">
      <c r="D11" s="183" t="s">
        <v>323</v>
      </c>
      <c r="E11" s="184"/>
      <c r="F11" s="184"/>
      <c r="G11" s="184"/>
      <c r="H11" s="184"/>
      <c r="I11" s="184"/>
      <c r="J11" s="184"/>
      <c r="K11" s="184"/>
      <c r="L11" s="184"/>
      <c r="M11" s="185"/>
    </row>
    <row r="12" spans="1:13" s="2" customFormat="1" ht="15" thickBot="1" x14ac:dyDescent="0.4">
      <c r="A12" s="62"/>
      <c r="B12" s="186" t="s">
        <v>324</v>
      </c>
      <c r="C12" s="187" t="s">
        <v>119</v>
      </c>
      <c r="D12" s="188" t="str">
        <f>IF(Company_Information!$B$24="","",Company_Information!$B$24)</f>
        <v/>
      </c>
      <c r="E12" s="188" t="str">
        <f>IF(Company_Information!$B$25="","",Company_Information!$B$25)</f>
        <v/>
      </c>
      <c r="F12" s="188" t="str">
        <f>IF(Company_Information!$B$26="","",Company_Information!$B$26)</f>
        <v/>
      </c>
      <c r="G12" s="188" t="str">
        <f>IF(Company_Information!$B$27="","",Company_Information!$B$27)</f>
        <v/>
      </c>
      <c r="H12" s="188" t="str">
        <f>IF(Company_Information!$B$28="","",Company_Information!$B$28)</f>
        <v/>
      </c>
      <c r="I12" s="188" t="str">
        <f>IF(Company_Information!$B$29="","",Company_Information!$B$29)</f>
        <v/>
      </c>
      <c r="J12" s="188" t="str">
        <f>IF(Company_Information!$B$30="","",Company_Information!$B$30)</f>
        <v/>
      </c>
      <c r="K12" s="188" t="str">
        <f>IF(Company_Information!$B$31="","",Company_Information!$B$31)</f>
        <v/>
      </c>
      <c r="L12" s="188" t="str">
        <f>IF(Company_Information!$B$32="","",Company_Information!$B$32)</f>
        <v/>
      </c>
      <c r="M12" s="188" t="str">
        <f>IF(Company_Information!$B$33="","",Company_Information!$B$33)</f>
        <v/>
      </c>
    </row>
    <row r="13" spans="1:13" x14ac:dyDescent="0.35">
      <c r="B13" s="189" t="s">
        <v>325</v>
      </c>
      <c r="C13" s="190" t="s">
        <v>238</v>
      </c>
      <c r="D13" s="344"/>
      <c r="E13" s="345"/>
      <c r="F13" s="345"/>
      <c r="G13" s="345"/>
      <c r="H13" s="345"/>
      <c r="I13" s="345"/>
      <c r="J13" s="345"/>
      <c r="K13" s="345"/>
      <c r="L13" s="345"/>
      <c r="M13" s="345"/>
    </row>
    <row r="14" spans="1:13" x14ac:dyDescent="0.35">
      <c r="B14" s="191" t="s">
        <v>393</v>
      </c>
      <c r="C14" s="192" t="s">
        <v>145</v>
      </c>
      <c r="D14" s="346"/>
      <c r="E14" s="347"/>
      <c r="F14" s="347"/>
      <c r="G14" s="347"/>
      <c r="H14" s="347"/>
      <c r="I14" s="347"/>
      <c r="J14" s="347"/>
      <c r="K14" s="347"/>
      <c r="L14" s="347"/>
      <c r="M14" s="347"/>
    </row>
    <row r="15" spans="1:13" x14ac:dyDescent="0.35">
      <c r="B15" s="193" t="s">
        <v>326</v>
      </c>
      <c r="C15" s="192" t="s">
        <v>238</v>
      </c>
      <c r="D15" s="348"/>
      <c r="E15" s="349"/>
      <c r="F15" s="349"/>
      <c r="G15" s="349"/>
      <c r="H15" s="349"/>
      <c r="I15" s="349"/>
      <c r="J15" s="349"/>
      <c r="K15" s="349"/>
      <c r="L15" s="349"/>
      <c r="M15" s="349"/>
    </row>
    <row r="16" spans="1:13" x14ac:dyDescent="0.35">
      <c r="B16" s="191" t="s">
        <v>473</v>
      </c>
      <c r="C16" s="192" t="s">
        <v>145</v>
      </c>
      <c r="D16" s="346"/>
      <c r="E16" s="347"/>
      <c r="F16" s="347"/>
      <c r="G16" s="347"/>
      <c r="H16" s="347"/>
      <c r="I16" s="347"/>
      <c r="J16" s="347"/>
      <c r="K16" s="347"/>
      <c r="L16" s="347"/>
      <c r="M16" s="347"/>
    </row>
    <row r="17" spans="2:13" x14ac:dyDescent="0.35">
      <c r="B17" s="193" t="s">
        <v>327</v>
      </c>
      <c r="C17" s="192" t="s">
        <v>238</v>
      </c>
      <c r="D17" s="348"/>
      <c r="E17" s="349"/>
      <c r="F17" s="349"/>
      <c r="G17" s="349"/>
      <c r="H17" s="349"/>
      <c r="I17" s="349"/>
      <c r="J17" s="349"/>
      <c r="K17" s="349"/>
      <c r="L17" s="349"/>
      <c r="M17" s="349"/>
    </row>
    <row r="18" spans="2:13" x14ac:dyDescent="0.35">
      <c r="B18" s="191" t="s">
        <v>474</v>
      </c>
      <c r="C18" s="192" t="s">
        <v>145</v>
      </c>
      <c r="D18" s="346"/>
      <c r="E18" s="347"/>
      <c r="F18" s="347"/>
      <c r="G18" s="347"/>
      <c r="H18" s="347"/>
      <c r="I18" s="347"/>
      <c r="J18" s="347"/>
      <c r="K18" s="347"/>
      <c r="L18" s="347"/>
      <c r="M18" s="347"/>
    </row>
    <row r="19" spans="2:13" x14ac:dyDescent="0.35">
      <c r="B19" s="193" t="s">
        <v>328</v>
      </c>
      <c r="C19" s="192" t="s">
        <v>238</v>
      </c>
      <c r="D19" s="348"/>
      <c r="E19" s="349"/>
      <c r="F19" s="349"/>
      <c r="G19" s="349"/>
      <c r="H19" s="349"/>
      <c r="I19" s="349"/>
      <c r="J19" s="349"/>
      <c r="K19" s="349"/>
      <c r="L19" s="349"/>
      <c r="M19" s="349"/>
    </row>
    <row r="20" spans="2:13" x14ac:dyDescent="0.35">
      <c r="B20" s="191" t="s">
        <v>394</v>
      </c>
      <c r="C20" s="192" t="s">
        <v>145</v>
      </c>
      <c r="D20" s="346"/>
      <c r="E20" s="347"/>
      <c r="F20" s="347"/>
      <c r="G20" s="347"/>
      <c r="H20" s="347"/>
      <c r="I20" s="347"/>
      <c r="J20" s="347"/>
      <c r="K20" s="347"/>
      <c r="L20" s="347"/>
      <c r="M20" s="347"/>
    </row>
    <row r="21" spans="2:13" x14ac:dyDescent="0.35">
      <c r="B21" s="193" t="s">
        <v>329</v>
      </c>
      <c r="C21" s="192" t="s">
        <v>145</v>
      </c>
      <c r="D21" s="348"/>
      <c r="E21" s="349"/>
      <c r="F21" s="349"/>
      <c r="G21" s="349"/>
      <c r="H21" s="349"/>
      <c r="I21" s="349"/>
      <c r="J21" s="349"/>
      <c r="K21" s="349"/>
      <c r="L21" s="349"/>
      <c r="M21" s="349"/>
    </row>
    <row r="22" spans="2:13" x14ac:dyDescent="0.35">
      <c r="B22" s="191" t="s">
        <v>395</v>
      </c>
      <c r="C22" s="192" t="s">
        <v>145</v>
      </c>
      <c r="D22" s="346"/>
      <c r="E22" s="347"/>
      <c r="F22" s="347"/>
      <c r="G22" s="347"/>
      <c r="H22" s="347"/>
      <c r="I22" s="347"/>
      <c r="J22" s="347"/>
      <c r="K22" s="347"/>
      <c r="L22" s="347"/>
      <c r="M22" s="347"/>
    </row>
    <row r="23" spans="2:13" x14ac:dyDescent="0.35">
      <c r="B23" s="193" t="s">
        <v>330</v>
      </c>
      <c r="C23" s="192" t="s">
        <v>145</v>
      </c>
      <c r="D23" s="348"/>
      <c r="E23" s="349"/>
      <c r="F23" s="349"/>
      <c r="G23" s="349"/>
      <c r="H23" s="349"/>
      <c r="I23" s="349"/>
      <c r="J23" s="349"/>
      <c r="K23" s="349"/>
      <c r="L23" s="349"/>
      <c r="M23" s="349"/>
    </row>
    <row r="24" spans="2:13" x14ac:dyDescent="0.35">
      <c r="B24" s="191" t="s">
        <v>396</v>
      </c>
      <c r="C24" s="192" t="s">
        <v>145</v>
      </c>
      <c r="D24" s="346"/>
      <c r="E24" s="347"/>
      <c r="F24" s="347"/>
      <c r="G24" s="347"/>
      <c r="H24" s="347"/>
      <c r="I24" s="347"/>
      <c r="J24" s="347"/>
      <c r="K24" s="347"/>
      <c r="L24" s="347"/>
      <c r="M24" s="347"/>
    </row>
    <row r="25" spans="2:13" x14ac:dyDescent="0.35">
      <c r="B25" s="193" t="s">
        <v>331</v>
      </c>
      <c r="C25" s="192" t="s">
        <v>145</v>
      </c>
      <c r="D25" s="348"/>
      <c r="E25" s="349"/>
      <c r="F25" s="349"/>
      <c r="G25" s="349"/>
      <c r="H25" s="349"/>
      <c r="I25" s="349"/>
      <c r="J25" s="349"/>
      <c r="K25" s="349"/>
      <c r="L25" s="349"/>
      <c r="M25" s="349"/>
    </row>
    <row r="26" spans="2:13" x14ac:dyDescent="0.35">
      <c r="B26" s="191" t="s">
        <v>397</v>
      </c>
      <c r="C26" s="192" t="s">
        <v>145</v>
      </c>
      <c r="D26" s="346"/>
      <c r="E26" s="347"/>
      <c r="F26" s="347"/>
      <c r="G26" s="347"/>
      <c r="H26" s="347"/>
      <c r="I26" s="347"/>
      <c r="J26" s="347"/>
      <c r="K26" s="347"/>
      <c r="L26" s="347"/>
      <c r="M26" s="347"/>
    </row>
    <row r="27" spans="2:13" x14ac:dyDescent="0.35">
      <c r="B27" s="193" t="s">
        <v>332</v>
      </c>
      <c r="C27" s="192" t="s">
        <v>145</v>
      </c>
      <c r="D27" s="348"/>
      <c r="E27" s="349"/>
      <c r="F27" s="349"/>
      <c r="G27" s="349"/>
      <c r="H27" s="349"/>
      <c r="I27" s="349"/>
      <c r="J27" s="349"/>
      <c r="K27" s="349"/>
      <c r="L27" s="349"/>
      <c r="M27" s="349"/>
    </row>
    <row r="28" spans="2:13" x14ac:dyDescent="0.35">
      <c r="B28" s="191" t="s">
        <v>398</v>
      </c>
      <c r="C28" s="192" t="s">
        <v>145</v>
      </c>
      <c r="D28" s="346"/>
      <c r="E28" s="347"/>
      <c r="F28" s="347"/>
      <c r="G28" s="347"/>
      <c r="H28" s="347"/>
      <c r="I28" s="347"/>
      <c r="J28" s="347"/>
      <c r="K28" s="347"/>
      <c r="L28" s="347"/>
      <c r="M28" s="347"/>
    </row>
    <row r="29" spans="2:13" x14ac:dyDescent="0.35">
      <c r="B29" s="193" t="s">
        <v>333</v>
      </c>
      <c r="C29" s="192" t="s">
        <v>238</v>
      </c>
      <c r="D29" s="348"/>
      <c r="E29" s="349"/>
      <c r="F29" s="349"/>
      <c r="G29" s="349"/>
      <c r="H29" s="349"/>
      <c r="I29" s="349"/>
      <c r="J29" s="349"/>
      <c r="K29" s="349"/>
      <c r="L29" s="349"/>
      <c r="M29" s="349"/>
    </row>
    <row r="30" spans="2:13" x14ac:dyDescent="0.35">
      <c r="B30" s="191" t="s">
        <v>334</v>
      </c>
      <c r="C30" s="192" t="s">
        <v>238</v>
      </c>
      <c r="D30" s="346"/>
      <c r="E30" s="347"/>
      <c r="F30" s="347"/>
      <c r="G30" s="347"/>
      <c r="H30" s="347"/>
      <c r="I30" s="347"/>
      <c r="J30" s="347"/>
      <c r="K30" s="347"/>
      <c r="L30" s="347"/>
      <c r="M30" s="347"/>
    </row>
    <row r="31" spans="2:13" x14ac:dyDescent="0.35">
      <c r="B31" s="193" t="s">
        <v>335</v>
      </c>
      <c r="C31" s="192" t="s">
        <v>145</v>
      </c>
      <c r="D31" s="348"/>
      <c r="E31" s="349"/>
      <c r="F31" s="349"/>
      <c r="G31" s="349"/>
      <c r="H31" s="349"/>
      <c r="I31" s="349"/>
      <c r="J31" s="349"/>
      <c r="K31" s="349"/>
      <c r="L31" s="349"/>
      <c r="M31" s="349"/>
    </row>
    <row r="32" spans="2:13" ht="15" thickBot="1" x14ac:dyDescent="0.4">
      <c r="B32" s="194" t="s">
        <v>336</v>
      </c>
      <c r="C32" s="195" t="s">
        <v>145</v>
      </c>
      <c r="D32" s="350"/>
      <c r="E32" s="351"/>
      <c r="F32" s="351"/>
      <c r="G32" s="351"/>
      <c r="H32" s="351"/>
      <c r="I32" s="351"/>
      <c r="J32" s="351"/>
      <c r="K32" s="351"/>
      <c r="L32" s="351"/>
      <c r="M32" s="351"/>
    </row>
  </sheetData>
  <sheetProtection algorithmName="SHA-512" hashValue="4fB+k18UH+wLVj+6h/O4e2i+Yc490m1SzNirMTslo+wbEppRZugdkoUxij4jToK9X11FsySBWb8q9vnZAO/Ubg==" saltValue="okw06h+Wl6gMbjaAuYnjfQ==" spinCount="100000" sheet="1" sort="0" autoFilter="0"/>
  <dataValidations count="1">
    <dataValidation type="list" allowBlank="1" showInputMessage="1" showErrorMessage="1" sqref="D13:M32" xr:uid="{405EA7AF-D184-450B-AE64-B000EC88CC1D}">
      <formula1>"Yes, N/A"</formula1>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E4EFC-6F58-4C3E-B129-3F35AA0C71FB}">
  <sheetPr>
    <tabColor rgb="FFFF0000"/>
  </sheetPr>
  <dimension ref="A1:V33"/>
  <sheetViews>
    <sheetView showGridLines="0" topLeftCell="B7" workbookViewId="0">
      <selection activeCell="H29" sqref="H29"/>
    </sheetView>
  </sheetViews>
  <sheetFormatPr defaultColWidth="0" defaultRowHeight="14.5" zeroHeight="1" x14ac:dyDescent="0.35"/>
  <cols>
    <col min="1" max="1" width="9.1796875" hidden="1" customWidth="1"/>
    <col min="2" max="2" width="21.1796875" customWidth="1"/>
    <col min="3" max="22" width="23.54296875" customWidth="1"/>
    <col min="23" max="16384" width="9.1796875" hidden="1"/>
  </cols>
  <sheetData>
    <row r="1" spans="1:22" ht="39" hidden="1" x14ac:dyDescent="0.35">
      <c r="A1" s="80"/>
      <c r="B1" s="19" t="s">
        <v>102</v>
      </c>
      <c r="C1" s="19"/>
      <c r="D1" s="79"/>
      <c r="E1" s="80"/>
    </row>
    <row r="2" spans="1:22" hidden="1" x14ac:dyDescent="0.35">
      <c r="A2" s="80"/>
      <c r="B2" s="6" t="s">
        <v>98</v>
      </c>
      <c r="C2" s="20" t="str">
        <f>+Welcome!B2</f>
        <v>63.9050(l) Compliance Report (Spreadsheet Template)</v>
      </c>
      <c r="D2" s="20"/>
      <c r="E2" s="80"/>
    </row>
    <row r="3" spans="1:22" hidden="1" x14ac:dyDescent="0.35">
      <c r="A3" s="80"/>
      <c r="B3" s="8" t="s">
        <v>99</v>
      </c>
      <c r="C3" s="21" t="str">
        <f>+Welcome!B3</f>
        <v>63.9050(l)</v>
      </c>
      <c r="D3" s="21"/>
      <c r="E3" s="80"/>
    </row>
    <row r="4" spans="1:22" hidden="1" x14ac:dyDescent="0.35">
      <c r="A4" s="80"/>
      <c r="B4" s="8" t="s">
        <v>100</v>
      </c>
      <c r="C4" s="22" t="str">
        <f>+Welcome!B4</f>
        <v>v1.03</v>
      </c>
      <c r="D4" s="22"/>
      <c r="E4" s="80"/>
    </row>
    <row r="5" spans="1:22" hidden="1" x14ac:dyDescent="0.35">
      <c r="A5" s="80"/>
      <c r="B5" s="8" t="s">
        <v>101</v>
      </c>
      <c r="C5" s="11">
        <f>+Welcome!B5</f>
        <v>45554</v>
      </c>
      <c r="D5" s="11"/>
      <c r="E5" s="80"/>
    </row>
    <row r="6" spans="1:22" hidden="1" x14ac:dyDescent="0.35">
      <c r="A6" s="80"/>
      <c r="B6" s="24" t="str">
        <f>Welcome!B6</f>
        <v>OMB No.: 2060-0529 Form 5900-598 For further Paperwork Reduction Act information see: 
https://www.epa.gov/electronic-reporting-air-emissions/paperwork-reduction-act-pra-cedri-and-ert</v>
      </c>
      <c r="D6" s="81"/>
      <c r="E6" s="80"/>
    </row>
    <row r="7" spans="1:22" x14ac:dyDescent="0.35">
      <c r="A7" s="80"/>
      <c r="B7" s="12" t="s">
        <v>218</v>
      </c>
      <c r="C7" s="82"/>
      <c r="D7" s="82"/>
      <c r="E7" s="80"/>
    </row>
    <row r="8" spans="1:22" ht="15" thickBot="1" x14ac:dyDescent="0.4">
      <c r="A8" s="80"/>
      <c r="B8" s="27" t="s">
        <v>240</v>
      </c>
      <c r="C8" s="81"/>
      <c r="D8" s="81"/>
      <c r="E8" s="80"/>
    </row>
    <row r="9" spans="1:22" ht="15" hidden="1" thickBot="1" x14ac:dyDescent="0.4"/>
    <row r="10" spans="1:22" ht="15" hidden="1" thickBot="1" x14ac:dyDescent="0.4"/>
    <row r="11" spans="1:22" ht="15" hidden="1" thickBot="1" x14ac:dyDescent="0.4"/>
    <row r="12" spans="1:22" ht="73" thickBot="1" x14ac:dyDescent="0.4">
      <c r="A12" s="80"/>
      <c r="B12" s="196" t="s">
        <v>161</v>
      </c>
      <c r="C12" s="197" t="s">
        <v>479</v>
      </c>
      <c r="D12" s="197" t="s">
        <v>480</v>
      </c>
      <c r="E12" s="197" t="s">
        <v>481</v>
      </c>
      <c r="F12" s="197" t="s">
        <v>478</v>
      </c>
      <c r="G12" s="197" t="s">
        <v>482</v>
      </c>
      <c r="H12" s="197" t="s">
        <v>477</v>
      </c>
      <c r="I12" s="197" t="s">
        <v>483</v>
      </c>
      <c r="J12" s="197" t="s">
        <v>484</v>
      </c>
      <c r="K12" s="197" t="s">
        <v>485</v>
      </c>
      <c r="L12" s="197" t="s">
        <v>486</v>
      </c>
      <c r="M12" s="197" t="s">
        <v>487</v>
      </c>
      <c r="N12" s="197" t="s">
        <v>488</v>
      </c>
      <c r="O12" s="197" t="s">
        <v>489</v>
      </c>
      <c r="P12" s="197" t="s">
        <v>490</v>
      </c>
      <c r="Q12" s="197" t="s">
        <v>491</v>
      </c>
      <c r="R12" s="197" t="s">
        <v>492</v>
      </c>
      <c r="S12" s="197" t="s">
        <v>333</v>
      </c>
      <c r="T12" s="197" t="s">
        <v>334</v>
      </c>
      <c r="U12" s="197" t="s">
        <v>335</v>
      </c>
      <c r="V12" s="198" t="s">
        <v>336</v>
      </c>
    </row>
    <row r="13" spans="1:22" x14ac:dyDescent="0.35">
      <c r="A13" s="80"/>
      <c r="B13" s="293" t="s">
        <v>171</v>
      </c>
      <c r="C13" s="294" t="s">
        <v>285</v>
      </c>
      <c r="D13" s="294" t="s">
        <v>286</v>
      </c>
      <c r="E13" s="295" t="s">
        <v>287</v>
      </c>
      <c r="F13" s="295" t="s">
        <v>288</v>
      </c>
      <c r="G13" s="295" t="s">
        <v>289</v>
      </c>
      <c r="H13" s="294" t="s">
        <v>290</v>
      </c>
      <c r="I13" s="294" t="s">
        <v>291</v>
      </c>
      <c r="J13" s="295" t="s">
        <v>292</v>
      </c>
      <c r="K13" s="295" t="s">
        <v>293</v>
      </c>
      <c r="L13" s="295" t="s">
        <v>294</v>
      </c>
      <c r="M13" s="294" t="s">
        <v>295</v>
      </c>
      <c r="N13" s="294" t="s">
        <v>296</v>
      </c>
      <c r="O13" s="295" t="s">
        <v>297</v>
      </c>
      <c r="P13" s="295" t="s">
        <v>298</v>
      </c>
      <c r="Q13" s="295" t="s">
        <v>468</v>
      </c>
      <c r="R13" s="294" t="s">
        <v>469</v>
      </c>
      <c r="S13" s="294" t="s">
        <v>299</v>
      </c>
      <c r="T13" s="294" t="s">
        <v>300</v>
      </c>
      <c r="U13" s="294" t="s">
        <v>301</v>
      </c>
      <c r="V13" s="296" t="s">
        <v>302</v>
      </c>
    </row>
    <row r="14" spans="1:22" hidden="1" x14ac:dyDescent="0.35">
      <c r="A14" s="199"/>
      <c r="B14" s="200" t="s">
        <v>119</v>
      </c>
      <c r="C14" s="201"/>
      <c r="D14" s="201"/>
      <c r="E14" s="201"/>
      <c r="F14" s="201"/>
      <c r="G14" s="201"/>
      <c r="H14" s="201"/>
      <c r="I14" s="201"/>
      <c r="J14" s="201"/>
      <c r="K14" s="201"/>
      <c r="L14" s="201"/>
      <c r="M14" s="201"/>
      <c r="N14" s="201"/>
      <c r="O14" s="201"/>
      <c r="P14" s="201"/>
      <c r="Q14" s="201"/>
      <c r="R14" s="201"/>
      <c r="S14" s="201"/>
      <c r="T14" s="201"/>
      <c r="U14" s="201"/>
      <c r="V14" s="202"/>
    </row>
    <row r="15" spans="1:22" hidden="1" x14ac:dyDescent="0.35">
      <c r="A15" s="199"/>
      <c r="B15" s="200"/>
      <c r="C15" s="201"/>
      <c r="D15" s="201"/>
      <c r="E15" s="201"/>
      <c r="F15" s="201"/>
      <c r="G15" s="201"/>
      <c r="H15" s="201"/>
      <c r="I15" s="201"/>
      <c r="J15" s="201"/>
      <c r="K15" s="201"/>
      <c r="L15" s="201"/>
      <c r="M15" s="201"/>
      <c r="N15" s="201"/>
      <c r="O15" s="201"/>
      <c r="P15" s="201"/>
      <c r="Q15" s="201"/>
      <c r="R15" s="201"/>
      <c r="S15" s="201"/>
      <c r="T15" s="201"/>
      <c r="U15" s="201"/>
      <c r="V15" s="202"/>
    </row>
    <row r="16" spans="1:22" hidden="1" x14ac:dyDescent="0.35">
      <c r="A16" s="199"/>
      <c r="B16" s="200"/>
      <c r="C16" s="201"/>
      <c r="D16" s="201"/>
      <c r="E16" s="201"/>
      <c r="F16" s="201"/>
      <c r="G16" s="201"/>
      <c r="H16" s="201"/>
      <c r="I16" s="201"/>
      <c r="J16" s="201"/>
      <c r="K16" s="201"/>
      <c r="L16" s="201"/>
      <c r="M16" s="201"/>
      <c r="N16" s="201"/>
      <c r="O16" s="201"/>
      <c r="P16" s="201"/>
      <c r="Q16" s="201"/>
      <c r="R16" s="201"/>
      <c r="S16" s="201"/>
      <c r="T16" s="201"/>
      <c r="U16" s="201"/>
      <c r="V16" s="202"/>
    </row>
    <row r="17" spans="1:22" hidden="1" x14ac:dyDescent="0.35">
      <c r="A17" s="199"/>
      <c r="B17" s="200"/>
      <c r="C17" s="201"/>
      <c r="D17" s="201"/>
      <c r="E17" s="201"/>
      <c r="F17" s="201"/>
      <c r="G17" s="201"/>
      <c r="H17" s="201"/>
      <c r="I17" s="201"/>
      <c r="J17" s="201"/>
      <c r="K17" s="201"/>
      <c r="L17" s="201"/>
      <c r="M17" s="201"/>
      <c r="N17" s="201"/>
      <c r="O17" s="201"/>
      <c r="P17" s="201"/>
      <c r="Q17" s="201"/>
      <c r="R17" s="201"/>
      <c r="S17" s="201"/>
      <c r="T17" s="201"/>
      <c r="U17" s="201"/>
      <c r="V17" s="202"/>
    </row>
    <row r="18" spans="1:22" hidden="1" x14ac:dyDescent="0.35">
      <c r="A18" s="199"/>
      <c r="B18" s="200"/>
      <c r="C18" s="201"/>
      <c r="D18" s="201"/>
      <c r="E18" s="201"/>
      <c r="F18" s="201"/>
      <c r="G18" s="201"/>
      <c r="H18" s="201"/>
      <c r="I18" s="201"/>
      <c r="J18" s="201"/>
      <c r="K18" s="201"/>
      <c r="L18" s="201"/>
      <c r="M18" s="201"/>
      <c r="N18" s="201"/>
      <c r="O18" s="201"/>
      <c r="P18" s="201"/>
      <c r="Q18" s="201"/>
      <c r="R18" s="201"/>
      <c r="S18" s="201"/>
      <c r="T18" s="201"/>
      <c r="U18" s="201"/>
      <c r="V18" s="202"/>
    </row>
    <row r="19" spans="1:22" hidden="1" x14ac:dyDescent="0.35">
      <c r="A19" s="199"/>
      <c r="B19" s="200"/>
      <c r="C19" s="201"/>
      <c r="D19" s="201"/>
      <c r="E19" s="201"/>
      <c r="F19" s="201"/>
      <c r="G19" s="201"/>
      <c r="H19" s="201"/>
      <c r="I19" s="201"/>
      <c r="J19" s="201"/>
      <c r="K19" s="201"/>
      <c r="L19" s="201"/>
      <c r="M19" s="201"/>
      <c r="N19" s="201"/>
      <c r="O19" s="201"/>
      <c r="P19" s="201"/>
      <c r="Q19" s="201"/>
      <c r="R19" s="201"/>
      <c r="S19" s="201"/>
      <c r="T19" s="201"/>
      <c r="U19" s="201"/>
      <c r="V19" s="202"/>
    </row>
    <row r="20" spans="1:22" hidden="1" x14ac:dyDescent="0.35">
      <c r="A20" s="199"/>
      <c r="B20" s="200"/>
      <c r="C20" s="201"/>
      <c r="D20" s="201"/>
      <c r="E20" s="201"/>
      <c r="F20" s="201"/>
      <c r="G20" s="201"/>
      <c r="H20" s="201"/>
      <c r="I20" s="201"/>
      <c r="J20" s="201"/>
      <c r="K20" s="201"/>
      <c r="L20" s="201"/>
      <c r="M20" s="201"/>
      <c r="N20" s="201"/>
      <c r="O20" s="201"/>
      <c r="P20" s="201"/>
      <c r="Q20" s="201"/>
      <c r="R20" s="201"/>
      <c r="S20" s="201"/>
      <c r="T20" s="201"/>
      <c r="U20" s="201"/>
      <c r="V20" s="202"/>
    </row>
    <row r="21" spans="1:22" hidden="1" x14ac:dyDescent="0.35">
      <c r="A21" s="199"/>
      <c r="B21" s="200"/>
      <c r="C21" s="201"/>
      <c r="D21" s="201"/>
      <c r="E21" s="201"/>
      <c r="F21" s="201"/>
      <c r="G21" s="201"/>
      <c r="H21" s="201"/>
      <c r="I21" s="201"/>
      <c r="J21" s="201"/>
      <c r="K21" s="201"/>
      <c r="L21" s="201"/>
      <c r="M21" s="201"/>
      <c r="N21" s="201"/>
      <c r="O21" s="201"/>
      <c r="P21" s="201"/>
      <c r="Q21" s="201"/>
      <c r="R21" s="201"/>
      <c r="S21" s="201"/>
      <c r="T21" s="201"/>
      <c r="U21" s="201"/>
      <c r="V21" s="202"/>
    </row>
    <row r="22" spans="1:22" hidden="1" x14ac:dyDescent="0.35">
      <c r="A22" s="199"/>
      <c r="B22" s="200"/>
      <c r="C22" s="201"/>
      <c r="D22" s="201"/>
      <c r="E22" s="201"/>
      <c r="F22" s="201"/>
      <c r="G22" s="201"/>
      <c r="H22" s="201"/>
      <c r="I22" s="201"/>
      <c r="J22" s="201"/>
      <c r="K22" s="201"/>
      <c r="L22" s="201"/>
      <c r="M22" s="201"/>
      <c r="N22" s="201"/>
      <c r="O22" s="201"/>
      <c r="P22" s="201"/>
      <c r="Q22" s="201"/>
      <c r="R22" s="201"/>
      <c r="S22" s="201"/>
      <c r="T22" s="201"/>
      <c r="U22" s="201"/>
      <c r="V22" s="202"/>
    </row>
    <row r="23" spans="1:22" hidden="1" x14ac:dyDescent="0.35">
      <c r="A23" s="199"/>
      <c r="B23" s="200"/>
      <c r="C23" s="201"/>
      <c r="D23" s="201"/>
      <c r="E23" s="201"/>
      <c r="F23" s="201"/>
      <c r="G23" s="201"/>
      <c r="H23" s="201"/>
      <c r="I23" s="201"/>
      <c r="J23" s="201"/>
      <c r="K23" s="201"/>
      <c r="L23" s="201"/>
      <c r="M23" s="201"/>
      <c r="N23" s="201"/>
      <c r="O23" s="201"/>
      <c r="P23" s="201"/>
      <c r="Q23" s="201"/>
      <c r="R23" s="201"/>
      <c r="S23" s="201"/>
      <c r="T23" s="201"/>
      <c r="U23" s="201"/>
      <c r="V23" s="202"/>
    </row>
    <row r="24" spans="1:22" x14ac:dyDescent="0.35">
      <c r="A24" s="80"/>
      <c r="B24" s="203" t="str">
        <f>IF(Table1[[#This Row],[Company Record No.
(Field value will automatically generate if a value is not entered.)]]="","",Table1[[#This Row],[Company Record No.
(Field value will automatically generate if a value is not entered.)]])</f>
        <v/>
      </c>
      <c r="C24" s="204" t="str">
        <f ca="1">IF(OFFSET(Emission_and_Operating_Limits!$D$13,(COLUMN()-3),(ROW()-24))="","",OFFSET(Emission_and_Operating_Limits!$D$13,(COLUMN()-3),(ROW()-24)))</f>
        <v/>
      </c>
      <c r="D24" s="204" t="str">
        <f ca="1">IF(OFFSET(Emission_and_Operating_Limits!$D$13,(COLUMN()-3),(ROW()-24))="","",OFFSET(Emission_and_Operating_Limits!$D$13,(COLUMN()-3),(ROW()-24)))</f>
        <v/>
      </c>
      <c r="E24" s="204" t="str">
        <f ca="1">IF(OFFSET(Emission_and_Operating_Limits!$D$13,(COLUMN()-3),(ROW()-24))="","",OFFSET(Emission_and_Operating_Limits!$D$13,(COLUMN()-3),(ROW()-24)))</f>
        <v/>
      </c>
      <c r="F24" s="204" t="str">
        <f ca="1">IF(OFFSET(Emission_and_Operating_Limits!$D$13,(COLUMN()-3),(ROW()-24))="","",OFFSET(Emission_and_Operating_Limits!$D$13,(COLUMN()-3),(ROW()-24)))</f>
        <v/>
      </c>
      <c r="G24" s="204" t="str">
        <f ca="1">IF(OFFSET(Emission_and_Operating_Limits!$D$13,(COLUMN()-3),(ROW()-24))="","",OFFSET(Emission_and_Operating_Limits!$D$13,(COLUMN()-3),(ROW()-24)))</f>
        <v/>
      </c>
      <c r="H24" s="204" t="str">
        <f ca="1">IF(OFFSET(Emission_and_Operating_Limits!$D$13,(COLUMN()-3),(ROW()-24))="","",OFFSET(Emission_and_Operating_Limits!$D$13,(COLUMN()-3),(ROW()-24)))</f>
        <v/>
      </c>
      <c r="I24" s="204" t="str">
        <f ca="1">IF(OFFSET(Emission_and_Operating_Limits!$D$13,(COLUMN()-3),(ROW()-24))="","",OFFSET(Emission_and_Operating_Limits!$D$13,(COLUMN()-3),(ROW()-24)))</f>
        <v/>
      </c>
      <c r="J24" s="204" t="str">
        <f ca="1">IF(OFFSET(Emission_and_Operating_Limits!$D$13,(COLUMN()-3),(ROW()-24))="","",OFFSET(Emission_and_Operating_Limits!$D$13,(COLUMN()-3),(ROW()-24)))</f>
        <v/>
      </c>
      <c r="K24" s="204" t="str">
        <f ca="1">IF(OFFSET(Emission_and_Operating_Limits!$D$13,(COLUMN()-3),(ROW()-24))="","",OFFSET(Emission_and_Operating_Limits!$D$13,(COLUMN()-3),(ROW()-24)))</f>
        <v/>
      </c>
      <c r="L24" s="204" t="str">
        <f ca="1">IF(OFFSET(Emission_and_Operating_Limits!$D$13,(COLUMN()-3),(ROW()-24))="","",OFFSET(Emission_and_Operating_Limits!$D$13,(COLUMN()-3),(ROW()-24)))</f>
        <v/>
      </c>
      <c r="M24" s="204" t="str">
        <f ca="1">IF(OFFSET(Emission_and_Operating_Limits!$D$13,(COLUMN()-3),(ROW()-24))="","",OFFSET(Emission_and_Operating_Limits!$D$13,(COLUMN()-3),(ROW()-24)))</f>
        <v/>
      </c>
      <c r="N24" s="204" t="str">
        <f ca="1">IF(OFFSET(Emission_and_Operating_Limits!$D$13,(COLUMN()-3),(ROW()-24))="","",OFFSET(Emission_and_Operating_Limits!$D$13,(COLUMN()-3),(ROW()-24)))</f>
        <v/>
      </c>
      <c r="O24" s="204" t="str">
        <f ca="1">IF(OFFSET(Emission_and_Operating_Limits!$D$13,(COLUMN()-3),(ROW()-24))="","",OFFSET(Emission_and_Operating_Limits!$D$13,(COLUMN()-3),(ROW()-24)))</f>
        <v/>
      </c>
      <c r="P24" s="204" t="str">
        <f ca="1">IF(OFFSET(Emission_and_Operating_Limits!$D$13,(COLUMN()-3),(ROW()-24))="","",OFFSET(Emission_and_Operating_Limits!$D$13,(COLUMN()-3),(ROW()-24)))</f>
        <v/>
      </c>
      <c r="Q24" s="204" t="str">
        <f ca="1">IF(OFFSET(Emission_and_Operating_Limits!$D$13,(COLUMN()-3),(ROW()-24))="","",OFFSET(Emission_and_Operating_Limits!$D$13,(COLUMN()-3),(ROW()-24)))</f>
        <v/>
      </c>
      <c r="R24" s="204" t="str">
        <f ca="1">IF(OFFSET(Emission_and_Operating_Limits!$D$13,(COLUMN()-3),(ROW()-24))="","",OFFSET(Emission_and_Operating_Limits!$D$13,(COLUMN()-3),(ROW()-24)))</f>
        <v/>
      </c>
      <c r="S24" s="204" t="str">
        <f ca="1">IF(OFFSET(Emission_and_Operating_Limits!$D$13,(COLUMN()-3),(ROW()-24))="","",OFFSET(Emission_and_Operating_Limits!$D$13,(COLUMN()-3),(ROW()-24)))</f>
        <v/>
      </c>
      <c r="T24" s="204" t="str">
        <f ca="1">IF(OFFSET(Emission_and_Operating_Limits!$D$13,(COLUMN()-3),(ROW()-24))="","",OFFSET(Emission_and_Operating_Limits!$D$13,(COLUMN()-3),(ROW()-24)))</f>
        <v/>
      </c>
      <c r="U24" s="204" t="str">
        <f ca="1">IF(OFFSET(Emission_and_Operating_Limits!$D$13,(COLUMN()-3),(ROW()-24))="","",OFFSET(Emission_and_Operating_Limits!$D$13,(COLUMN()-3),(ROW()-24)))</f>
        <v/>
      </c>
      <c r="V24" s="204" t="str">
        <f ca="1">IF(OFFSET(Emission_and_Operating_Limits!$D$13,(COLUMN()-3),(ROW()-24))="","",OFFSET(Emission_and_Operating_Limits!$D$13,(COLUMN()-3),(ROW()-24)))</f>
        <v/>
      </c>
    </row>
    <row r="25" spans="1:22" x14ac:dyDescent="0.35">
      <c r="B25" s="203" t="str">
        <f>IF(Table1[[#This Row],[Company Record No.
(Field value will automatically generate if a value is not entered.)]]="","",Table1[[#This Row],[Company Record No.
(Field value will automatically generate if a value is not entered.)]])</f>
        <v/>
      </c>
      <c r="C25" s="204" t="str">
        <f ca="1">IF(OFFSET(Emission_and_Operating_Limits!$D$13,(COLUMN()-3),(ROW()-24))="","",OFFSET(Emission_and_Operating_Limits!$D$13,(COLUMN()-3),(ROW()-24)))</f>
        <v/>
      </c>
      <c r="D25" s="204" t="str">
        <f ca="1">IF(OFFSET(Emission_and_Operating_Limits!$D$13,(COLUMN()-3),(ROW()-24))="","",OFFSET(Emission_and_Operating_Limits!$D$13,(COLUMN()-3),(ROW()-24)))</f>
        <v/>
      </c>
      <c r="E25" s="204" t="str">
        <f ca="1">IF(OFFSET(Emission_and_Operating_Limits!$D$13,(COLUMN()-3),(ROW()-24))="","",OFFSET(Emission_and_Operating_Limits!$D$13,(COLUMN()-3),(ROW()-24)))</f>
        <v/>
      </c>
      <c r="F25" s="204" t="str">
        <f ca="1">IF(OFFSET(Emission_and_Operating_Limits!$D$13,(COLUMN()-3),(ROW()-24))="","",OFFSET(Emission_and_Operating_Limits!$D$13,(COLUMN()-3),(ROW()-24)))</f>
        <v/>
      </c>
      <c r="G25" s="204" t="str">
        <f ca="1">IF(OFFSET(Emission_and_Operating_Limits!$D$13,(COLUMN()-3),(ROW()-24))="","",OFFSET(Emission_and_Operating_Limits!$D$13,(COLUMN()-3),(ROW()-24)))</f>
        <v/>
      </c>
      <c r="H25" s="204" t="str">
        <f ca="1">IF(OFFSET(Emission_and_Operating_Limits!$D$13,(COLUMN()-3),(ROW()-24))="","",OFFSET(Emission_and_Operating_Limits!$D$13,(COLUMN()-3),(ROW()-24)))</f>
        <v/>
      </c>
      <c r="I25" s="204" t="str">
        <f ca="1">IF(OFFSET(Emission_and_Operating_Limits!$D$13,(COLUMN()-3),(ROW()-24))="","",OFFSET(Emission_and_Operating_Limits!$D$13,(COLUMN()-3),(ROW()-24)))</f>
        <v/>
      </c>
      <c r="J25" s="204" t="str">
        <f ca="1">IF(OFFSET(Emission_and_Operating_Limits!$D$13,(COLUMN()-3),(ROW()-24))="","",OFFSET(Emission_and_Operating_Limits!$D$13,(COLUMN()-3),(ROW()-24)))</f>
        <v/>
      </c>
      <c r="K25" s="204" t="str">
        <f ca="1">IF(OFFSET(Emission_and_Operating_Limits!$D$13,(COLUMN()-3),(ROW()-24))="","",OFFSET(Emission_and_Operating_Limits!$D$13,(COLUMN()-3),(ROW()-24)))</f>
        <v/>
      </c>
      <c r="L25" s="204" t="str">
        <f ca="1">IF(OFFSET(Emission_and_Operating_Limits!$D$13,(COLUMN()-3),(ROW()-24))="","",OFFSET(Emission_and_Operating_Limits!$D$13,(COLUMN()-3),(ROW()-24)))</f>
        <v/>
      </c>
      <c r="M25" s="204" t="str">
        <f ca="1">IF(OFFSET(Emission_and_Operating_Limits!$D$13,(COLUMN()-3),(ROW()-24))="","",OFFSET(Emission_and_Operating_Limits!$D$13,(COLUMN()-3),(ROW()-24)))</f>
        <v/>
      </c>
      <c r="N25" s="204" t="str">
        <f ca="1">IF(OFFSET(Emission_and_Operating_Limits!$D$13,(COLUMN()-3),(ROW()-24))="","",OFFSET(Emission_and_Operating_Limits!$D$13,(COLUMN()-3),(ROW()-24)))</f>
        <v/>
      </c>
      <c r="O25" s="204" t="str">
        <f ca="1">IF(OFFSET(Emission_and_Operating_Limits!$D$13,(COLUMN()-3),(ROW()-24))="","",OFFSET(Emission_and_Operating_Limits!$D$13,(COLUMN()-3),(ROW()-24)))</f>
        <v/>
      </c>
      <c r="P25" s="204" t="str">
        <f ca="1">IF(OFFSET(Emission_and_Operating_Limits!$D$13,(COLUMN()-3),(ROW()-24))="","",OFFSET(Emission_and_Operating_Limits!$D$13,(COLUMN()-3),(ROW()-24)))</f>
        <v/>
      </c>
      <c r="Q25" s="204" t="str">
        <f ca="1">IF(OFFSET(Emission_and_Operating_Limits!$D$13,(COLUMN()-3),(ROW()-24))="","",OFFSET(Emission_and_Operating_Limits!$D$13,(COLUMN()-3),(ROW()-24)))</f>
        <v/>
      </c>
      <c r="R25" s="204" t="str">
        <f ca="1">IF(OFFSET(Emission_and_Operating_Limits!$D$13,(COLUMN()-3),(ROW()-24))="","",OFFSET(Emission_and_Operating_Limits!$D$13,(COLUMN()-3),(ROW()-24)))</f>
        <v/>
      </c>
      <c r="S25" s="204" t="str">
        <f ca="1">IF(OFFSET(Emission_and_Operating_Limits!$D$13,(COLUMN()-3),(ROW()-24))="","",OFFSET(Emission_and_Operating_Limits!$D$13,(COLUMN()-3),(ROW()-24)))</f>
        <v/>
      </c>
      <c r="T25" s="204" t="str">
        <f ca="1">IF(OFFSET(Emission_and_Operating_Limits!$D$13,(COLUMN()-3),(ROW()-24))="","",OFFSET(Emission_and_Operating_Limits!$D$13,(COLUMN()-3),(ROW()-24)))</f>
        <v/>
      </c>
      <c r="U25" s="204" t="str">
        <f ca="1">IF(OFFSET(Emission_and_Operating_Limits!$D$13,(COLUMN()-3),(ROW()-24))="","",OFFSET(Emission_and_Operating_Limits!$D$13,(COLUMN()-3),(ROW()-24)))</f>
        <v/>
      </c>
      <c r="V25" s="204" t="str">
        <f ca="1">IF(OFFSET(Emission_and_Operating_Limits!$D$13,(COLUMN()-3),(ROW()-24))="","",OFFSET(Emission_and_Operating_Limits!$D$13,(COLUMN()-3),(ROW()-24)))</f>
        <v/>
      </c>
    </row>
    <row r="26" spans="1:22" x14ac:dyDescent="0.35">
      <c r="B26" s="203" t="str">
        <f>IF(Table1[[#This Row],[Company Record No.
(Field value will automatically generate if a value is not entered.)]]="","",Table1[[#This Row],[Company Record No.
(Field value will automatically generate if a value is not entered.)]])</f>
        <v/>
      </c>
      <c r="C26" s="204" t="str">
        <f ca="1">IF(OFFSET(Emission_and_Operating_Limits!$D$13,(COLUMN()-3),(ROW()-24))="","",OFFSET(Emission_and_Operating_Limits!$D$13,(COLUMN()-3),(ROW()-24)))</f>
        <v/>
      </c>
      <c r="D26" s="204" t="str">
        <f ca="1">IF(OFFSET(Emission_and_Operating_Limits!$D$13,(COLUMN()-3),(ROW()-24))="","",OFFSET(Emission_and_Operating_Limits!$D$13,(COLUMN()-3),(ROW()-24)))</f>
        <v/>
      </c>
      <c r="E26" s="204" t="str">
        <f ca="1">IF(OFFSET(Emission_and_Operating_Limits!$D$13,(COLUMN()-3),(ROW()-24))="","",OFFSET(Emission_and_Operating_Limits!$D$13,(COLUMN()-3),(ROW()-24)))</f>
        <v/>
      </c>
      <c r="F26" s="204" t="str">
        <f ca="1">IF(OFFSET(Emission_and_Operating_Limits!$D$13,(COLUMN()-3),(ROW()-24))="","",OFFSET(Emission_and_Operating_Limits!$D$13,(COLUMN()-3),(ROW()-24)))</f>
        <v/>
      </c>
      <c r="G26" s="204" t="str">
        <f ca="1">IF(OFFSET(Emission_and_Operating_Limits!$D$13,(COLUMN()-3),(ROW()-24))="","",OFFSET(Emission_and_Operating_Limits!$D$13,(COLUMN()-3),(ROW()-24)))</f>
        <v/>
      </c>
      <c r="H26" s="204" t="str">
        <f ca="1">IF(OFFSET(Emission_and_Operating_Limits!$D$13,(COLUMN()-3),(ROW()-24))="","",OFFSET(Emission_and_Operating_Limits!$D$13,(COLUMN()-3),(ROW()-24)))</f>
        <v/>
      </c>
      <c r="I26" s="204" t="str">
        <f ca="1">IF(OFFSET(Emission_and_Operating_Limits!$D$13,(COLUMN()-3),(ROW()-24))="","",OFFSET(Emission_and_Operating_Limits!$D$13,(COLUMN()-3),(ROW()-24)))</f>
        <v/>
      </c>
      <c r="J26" s="204" t="str">
        <f ca="1">IF(OFFSET(Emission_and_Operating_Limits!$D$13,(COLUMN()-3),(ROW()-24))="","",OFFSET(Emission_and_Operating_Limits!$D$13,(COLUMN()-3),(ROW()-24)))</f>
        <v/>
      </c>
      <c r="K26" s="204" t="str">
        <f ca="1">IF(OFFSET(Emission_and_Operating_Limits!$D$13,(COLUMN()-3),(ROW()-24))="","",OFFSET(Emission_and_Operating_Limits!$D$13,(COLUMN()-3),(ROW()-24)))</f>
        <v/>
      </c>
      <c r="L26" s="204" t="str">
        <f ca="1">IF(OFFSET(Emission_and_Operating_Limits!$D$13,(COLUMN()-3),(ROW()-24))="","",OFFSET(Emission_and_Operating_Limits!$D$13,(COLUMN()-3),(ROW()-24)))</f>
        <v/>
      </c>
      <c r="M26" s="204" t="str">
        <f ca="1">IF(OFFSET(Emission_and_Operating_Limits!$D$13,(COLUMN()-3),(ROW()-24))="","",OFFSET(Emission_and_Operating_Limits!$D$13,(COLUMN()-3),(ROW()-24)))</f>
        <v/>
      </c>
      <c r="N26" s="204" t="str">
        <f ca="1">IF(OFFSET(Emission_and_Operating_Limits!$D$13,(COLUMN()-3),(ROW()-24))="","",OFFSET(Emission_and_Operating_Limits!$D$13,(COLUMN()-3),(ROW()-24)))</f>
        <v/>
      </c>
      <c r="O26" s="204" t="str">
        <f ca="1">IF(OFFSET(Emission_and_Operating_Limits!$D$13,(COLUMN()-3),(ROW()-24))="","",OFFSET(Emission_and_Operating_Limits!$D$13,(COLUMN()-3),(ROW()-24)))</f>
        <v/>
      </c>
      <c r="P26" s="204" t="str">
        <f ca="1">IF(OFFSET(Emission_and_Operating_Limits!$D$13,(COLUMN()-3),(ROW()-24))="","",OFFSET(Emission_and_Operating_Limits!$D$13,(COLUMN()-3),(ROW()-24)))</f>
        <v/>
      </c>
      <c r="Q26" s="204" t="str">
        <f ca="1">IF(OFFSET(Emission_and_Operating_Limits!$D$13,(COLUMN()-3),(ROW()-24))="","",OFFSET(Emission_and_Operating_Limits!$D$13,(COLUMN()-3),(ROW()-24)))</f>
        <v/>
      </c>
      <c r="R26" s="204" t="str">
        <f ca="1">IF(OFFSET(Emission_and_Operating_Limits!$D$13,(COLUMN()-3),(ROW()-24))="","",OFFSET(Emission_and_Operating_Limits!$D$13,(COLUMN()-3),(ROW()-24)))</f>
        <v/>
      </c>
      <c r="S26" s="204" t="str">
        <f ca="1">IF(OFFSET(Emission_and_Operating_Limits!$D$13,(COLUMN()-3),(ROW()-24))="","",OFFSET(Emission_and_Operating_Limits!$D$13,(COLUMN()-3),(ROW()-24)))</f>
        <v/>
      </c>
      <c r="T26" s="204" t="str">
        <f ca="1">IF(OFFSET(Emission_and_Operating_Limits!$D$13,(COLUMN()-3),(ROW()-24))="","",OFFSET(Emission_and_Operating_Limits!$D$13,(COLUMN()-3),(ROW()-24)))</f>
        <v/>
      </c>
      <c r="U26" s="204" t="str">
        <f ca="1">IF(OFFSET(Emission_and_Operating_Limits!$D$13,(COLUMN()-3),(ROW()-24))="","",OFFSET(Emission_and_Operating_Limits!$D$13,(COLUMN()-3),(ROW()-24)))</f>
        <v/>
      </c>
      <c r="V26" s="204" t="str">
        <f ca="1">IF(OFFSET(Emission_and_Operating_Limits!$D$13,(COLUMN()-3),(ROW()-24))="","",OFFSET(Emission_and_Operating_Limits!$D$13,(COLUMN()-3),(ROW()-24)))</f>
        <v/>
      </c>
    </row>
    <row r="27" spans="1:22" x14ac:dyDescent="0.35">
      <c r="B27" s="203" t="str">
        <f>IF(Table1[[#This Row],[Company Record No.
(Field value will automatically generate if a value is not entered.)]]="","",Table1[[#This Row],[Company Record No.
(Field value will automatically generate if a value is not entered.)]])</f>
        <v/>
      </c>
      <c r="C27" s="204" t="str">
        <f ca="1">IF(OFFSET(Emission_and_Operating_Limits!$D$13,(COLUMN()-3),(ROW()-24))="","",OFFSET(Emission_and_Operating_Limits!$D$13,(COLUMN()-3),(ROW()-24)))</f>
        <v/>
      </c>
      <c r="D27" s="204" t="str">
        <f ca="1">IF(OFFSET(Emission_and_Operating_Limits!$D$13,(COLUMN()-3),(ROW()-24))="","",OFFSET(Emission_and_Operating_Limits!$D$13,(COLUMN()-3),(ROW()-24)))</f>
        <v/>
      </c>
      <c r="E27" s="204" t="str">
        <f ca="1">IF(OFFSET(Emission_and_Operating_Limits!$D$13,(COLUMN()-3),(ROW()-24))="","",OFFSET(Emission_and_Operating_Limits!$D$13,(COLUMN()-3),(ROW()-24)))</f>
        <v/>
      </c>
      <c r="F27" s="204" t="str">
        <f ca="1">IF(OFFSET(Emission_and_Operating_Limits!$D$13,(COLUMN()-3),(ROW()-24))="","",OFFSET(Emission_and_Operating_Limits!$D$13,(COLUMN()-3),(ROW()-24)))</f>
        <v/>
      </c>
      <c r="G27" s="204" t="str">
        <f ca="1">IF(OFFSET(Emission_and_Operating_Limits!$D$13,(COLUMN()-3),(ROW()-24))="","",OFFSET(Emission_and_Operating_Limits!$D$13,(COLUMN()-3),(ROW()-24)))</f>
        <v/>
      </c>
      <c r="H27" s="204" t="str">
        <f ca="1">IF(OFFSET(Emission_and_Operating_Limits!$D$13,(COLUMN()-3),(ROW()-24))="","",OFFSET(Emission_and_Operating_Limits!$D$13,(COLUMN()-3),(ROW()-24)))</f>
        <v/>
      </c>
      <c r="I27" s="204" t="str">
        <f ca="1">IF(OFFSET(Emission_and_Operating_Limits!$D$13,(COLUMN()-3),(ROW()-24))="","",OFFSET(Emission_and_Operating_Limits!$D$13,(COLUMN()-3),(ROW()-24)))</f>
        <v/>
      </c>
      <c r="J27" s="204" t="str">
        <f ca="1">IF(OFFSET(Emission_and_Operating_Limits!$D$13,(COLUMN()-3),(ROW()-24))="","",OFFSET(Emission_and_Operating_Limits!$D$13,(COLUMN()-3),(ROW()-24)))</f>
        <v/>
      </c>
      <c r="K27" s="204" t="str">
        <f ca="1">IF(OFFSET(Emission_and_Operating_Limits!$D$13,(COLUMN()-3),(ROW()-24))="","",OFFSET(Emission_and_Operating_Limits!$D$13,(COLUMN()-3),(ROW()-24)))</f>
        <v/>
      </c>
      <c r="L27" s="204" t="str">
        <f ca="1">IF(OFFSET(Emission_and_Operating_Limits!$D$13,(COLUMN()-3),(ROW()-24))="","",OFFSET(Emission_and_Operating_Limits!$D$13,(COLUMN()-3),(ROW()-24)))</f>
        <v/>
      </c>
      <c r="M27" s="204" t="str">
        <f ca="1">IF(OFFSET(Emission_and_Operating_Limits!$D$13,(COLUMN()-3),(ROW()-24))="","",OFFSET(Emission_and_Operating_Limits!$D$13,(COLUMN()-3),(ROW()-24)))</f>
        <v/>
      </c>
      <c r="N27" s="204" t="str">
        <f ca="1">IF(OFFSET(Emission_and_Operating_Limits!$D$13,(COLUMN()-3),(ROW()-24))="","",OFFSET(Emission_and_Operating_Limits!$D$13,(COLUMN()-3),(ROW()-24)))</f>
        <v/>
      </c>
      <c r="O27" s="204" t="str">
        <f ca="1">IF(OFFSET(Emission_and_Operating_Limits!$D$13,(COLUMN()-3),(ROW()-24))="","",OFFSET(Emission_and_Operating_Limits!$D$13,(COLUMN()-3),(ROW()-24)))</f>
        <v/>
      </c>
      <c r="P27" s="204" t="str">
        <f ca="1">IF(OFFSET(Emission_and_Operating_Limits!$D$13,(COLUMN()-3),(ROW()-24))="","",OFFSET(Emission_and_Operating_Limits!$D$13,(COLUMN()-3),(ROW()-24)))</f>
        <v/>
      </c>
      <c r="Q27" s="204" t="str">
        <f ca="1">IF(OFFSET(Emission_and_Operating_Limits!$D$13,(COLUMN()-3),(ROW()-24))="","",OFFSET(Emission_and_Operating_Limits!$D$13,(COLUMN()-3),(ROW()-24)))</f>
        <v/>
      </c>
      <c r="R27" s="204" t="str">
        <f ca="1">IF(OFFSET(Emission_and_Operating_Limits!$D$13,(COLUMN()-3),(ROW()-24))="","",OFFSET(Emission_and_Operating_Limits!$D$13,(COLUMN()-3),(ROW()-24)))</f>
        <v/>
      </c>
      <c r="S27" s="204" t="str">
        <f ca="1">IF(OFFSET(Emission_and_Operating_Limits!$D$13,(COLUMN()-3),(ROW()-24))="","",OFFSET(Emission_and_Operating_Limits!$D$13,(COLUMN()-3),(ROW()-24)))</f>
        <v/>
      </c>
      <c r="T27" s="204" t="str">
        <f ca="1">IF(OFFSET(Emission_and_Operating_Limits!$D$13,(COLUMN()-3),(ROW()-24))="","",OFFSET(Emission_and_Operating_Limits!$D$13,(COLUMN()-3),(ROW()-24)))</f>
        <v/>
      </c>
      <c r="U27" s="204" t="str">
        <f ca="1">IF(OFFSET(Emission_and_Operating_Limits!$D$13,(COLUMN()-3),(ROW()-24))="","",OFFSET(Emission_and_Operating_Limits!$D$13,(COLUMN()-3),(ROW()-24)))</f>
        <v/>
      </c>
      <c r="V27" s="204" t="str">
        <f ca="1">IF(OFFSET(Emission_and_Operating_Limits!$D$13,(COLUMN()-3),(ROW()-24))="","",OFFSET(Emission_and_Operating_Limits!$D$13,(COLUMN()-3),(ROW()-24)))</f>
        <v/>
      </c>
    </row>
    <row r="28" spans="1:22" x14ac:dyDescent="0.35">
      <c r="B28" s="203" t="str">
        <f>IF(Table1[[#This Row],[Company Record No.
(Field value will automatically generate if a value is not entered.)]]="","",Table1[[#This Row],[Company Record No.
(Field value will automatically generate if a value is not entered.)]])</f>
        <v/>
      </c>
      <c r="C28" s="204" t="str">
        <f ca="1">IF(OFFSET(Emission_and_Operating_Limits!$D$13,(COLUMN()-3),(ROW()-24))="","",OFFSET(Emission_and_Operating_Limits!$D$13,(COLUMN()-3),(ROW()-24)))</f>
        <v/>
      </c>
      <c r="D28" s="204" t="str">
        <f ca="1">IF(OFFSET(Emission_and_Operating_Limits!$D$13,(COLUMN()-3),(ROW()-24))="","",OFFSET(Emission_and_Operating_Limits!$D$13,(COLUMN()-3),(ROW()-24)))</f>
        <v/>
      </c>
      <c r="E28" s="204" t="str">
        <f ca="1">IF(OFFSET(Emission_and_Operating_Limits!$D$13,(COLUMN()-3),(ROW()-24))="","",OFFSET(Emission_and_Operating_Limits!$D$13,(COLUMN()-3),(ROW()-24)))</f>
        <v/>
      </c>
      <c r="F28" s="204" t="str">
        <f ca="1">IF(OFFSET(Emission_and_Operating_Limits!$D$13,(COLUMN()-3),(ROW()-24))="","",OFFSET(Emission_and_Operating_Limits!$D$13,(COLUMN()-3),(ROW()-24)))</f>
        <v/>
      </c>
      <c r="G28" s="204" t="str">
        <f ca="1">IF(OFFSET(Emission_and_Operating_Limits!$D$13,(COLUMN()-3),(ROW()-24))="","",OFFSET(Emission_and_Operating_Limits!$D$13,(COLUMN()-3),(ROW()-24)))</f>
        <v/>
      </c>
      <c r="H28" s="204" t="str">
        <f ca="1">IF(OFFSET(Emission_and_Operating_Limits!$D$13,(COLUMN()-3),(ROW()-24))="","",OFFSET(Emission_and_Operating_Limits!$D$13,(COLUMN()-3),(ROW()-24)))</f>
        <v/>
      </c>
      <c r="I28" s="204" t="str">
        <f ca="1">IF(OFFSET(Emission_and_Operating_Limits!$D$13,(COLUMN()-3),(ROW()-24))="","",OFFSET(Emission_and_Operating_Limits!$D$13,(COLUMN()-3),(ROW()-24)))</f>
        <v/>
      </c>
      <c r="J28" s="204" t="str">
        <f ca="1">IF(OFFSET(Emission_and_Operating_Limits!$D$13,(COLUMN()-3),(ROW()-24))="","",OFFSET(Emission_and_Operating_Limits!$D$13,(COLUMN()-3),(ROW()-24)))</f>
        <v/>
      </c>
      <c r="K28" s="204" t="str">
        <f ca="1">IF(OFFSET(Emission_and_Operating_Limits!$D$13,(COLUMN()-3),(ROW()-24))="","",OFFSET(Emission_and_Operating_Limits!$D$13,(COLUMN()-3),(ROW()-24)))</f>
        <v/>
      </c>
      <c r="L28" s="204" t="str">
        <f ca="1">IF(OFFSET(Emission_and_Operating_Limits!$D$13,(COLUMN()-3),(ROW()-24))="","",OFFSET(Emission_and_Operating_Limits!$D$13,(COLUMN()-3),(ROW()-24)))</f>
        <v/>
      </c>
      <c r="M28" s="204" t="str">
        <f ca="1">IF(OFFSET(Emission_and_Operating_Limits!$D$13,(COLUMN()-3),(ROW()-24))="","",OFFSET(Emission_and_Operating_Limits!$D$13,(COLUMN()-3),(ROW()-24)))</f>
        <v/>
      </c>
      <c r="N28" s="204" t="str">
        <f ca="1">IF(OFFSET(Emission_and_Operating_Limits!$D$13,(COLUMN()-3),(ROW()-24))="","",OFFSET(Emission_and_Operating_Limits!$D$13,(COLUMN()-3),(ROW()-24)))</f>
        <v/>
      </c>
      <c r="O28" s="204" t="str">
        <f ca="1">IF(OFFSET(Emission_and_Operating_Limits!$D$13,(COLUMN()-3),(ROW()-24))="","",OFFSET(Emission_and_Operating_Limits!$D$13,(COLUMN()-3),(ROW()-24)))</f>
        <v/>
      </c>
      <c r="P28" s="204" t="str">
        <f ca="1">IF(OFFSET(Emission_and_Operating_Limits!$D$13,(COLUMN()-3),(ROW()-24))="","",OFFSET(Emission_and_Operating_Limits!$D$13,(COLUMN()-3),(ROW()-24)))</f>
        <v/>
      </c>
      <c r="Q28" s="204" t="str">
        <f ca="1">IF(OFFSET(Emission_and_Operating_Limits!$D$13,(COLUMN()-3),(ROW()-24))="","",OFFSET(Emission_and_Operating_Limits!$D$13,(COLUMN()-3),(ROW()-24)))</f>
        <v/>
      </c>
      <c r="R28" s="204" t="str">
        <f ca="1">IF(OFFSET(Emission_and_Operating_Limits!$D$13,(COLUMN()-3),(ROW()-24))="","",OFFSET(Emission_and_Operating_Limits!$D$13,(COLUMN()-3),(ROW()-24)))</f>
        <v/>
      </c>
      <c r="S28" s="204" t="str">
        <f ca="1">IF(OFFSET(Emission_and_Operating_Limits!$D$13,(COLUMN()-3),(ROW()-24))="","",OFFSET(Emission_and_Operating_Limits!$D$13,(COLUMN()-3),(ROW()-24)))</f>
        <v/>
      </c>
      <c r="T28" s="204" t="str">
        <f ca="1">IF(OFFSET(Emission_and_Operating_Limits!$D$13,(COLUMN()-3),(ROW()-24))="","",OFFSET(Emission_and_Operating_Limits!$D$13,(COLUMN()-3),(ROW()-24)))</f>
        <v/>
      </c>
      <c r="U28" s="204" t="str">
        <f ca="1">IF(OFFSET(Emission_and_Operating_Limits!$D$13,(COLUMN()-3),(ROW()-24))="","",OFFSET(Emission_and_Operating_Limits!$D$13,(COLUMN()-3),(ROW()-24)))</f>
        <v/>
      </c>
      <c r="V28" s="204" t="str">
        <f ca="1">IF(OFFSET(Emission_and_Operating_Limits!$D$13,(COLUMN()-3),(ROW()-24))="","",OFFSET(Emission_and_Operating_Limits!$D$13,(COLUMN()-3),(ROW()-24)))</f>
        <v/>
      </c>
    </row>
    <row r="29" spans="1:22" x14ac:dyDescent="0.35">
      <c r="B29" s="203" t="str">
        <f>IF(Table1[[#This Row],[Company Record No.
(Field value will automatically generate if a value is not entered.)]]="","",Table1[[#This Row],[Company Record No.
(Field value will automatically generate if a value is not entered.)]])</f>
        <v/>
      </c>
      <c r="C29" s="204" t="str">
        <f ca="1">IF(OFFSET(Emission_and_Operating_Limits!$D$13,(COLUMN()-3),(ROW()-24))="","",OFFSET(Emission_and_Operating_Limits!$D$13,(COLUMN()-3),(ROW()-24)))</f>
        <v/>
      </c>
      <c r="D29" s="204" t="str">
        <f ca="1">IF(OFFSET(Emission_and_Operating_Limits!$D$13,(COLUMN()-3),(ROW()-24))="","",OFFSET(Emission_and_Operating_Limits!$D$13,(COLUMN()-3),(ROW()-24)))</f>
        <v/>
      </c>
      <c r="E29" s="204" t="str">
        <f ca="1">IF(OFFSET(Emission_and_Operating_Limits!$D$13,(COLUMN()-3),(ROW()-24))="","",OFFSET(Emission_and_Operating_Limits!$D$13,(COLUMN()-3),(ROW()-24)))</f>
        <v/>
      </c>
      <c r="F29" s="204" t="str">
        <f ca="1">IF(OFFSET(Emission_and_Operating_Limits!$D$13,(COLUMN()-3),(ROW()-24))="","",OFFSET(Emission_and_Operating_Limits!$D$13,(COLUMN()-3),(ROW()-24)))</f>
        <v/>
      </c>
      <c r="G29" s="204" t="str">
        <f ca="1">IF(OFFSET(Emission_and_Operating_Limits!$D$13,(COLUMN()-3),(ROW()-24))="","",OFFSET(Emission_and_Operating_Limits!$D$13,(COLUMN()-3),(ROW()-24)))</f>
        <v/>
      </c>
      <c r="H29" s="204" t="str">
        <f ca="1">IF(OFFSET(Emission_and_Operating_Limits!$D$13,(COLUMN()-3),(ROW()-24))="","",OFFSET(Emission_and_Operating_Limits!$D$13,(COLUMN()-3),(ROW()-24)))</f>
        <v/>
      </c>
      <c r="I29" s="204" t="str">
        <f ca="1">IF(OFFSET(Emission_and_Operating_Limits!$D$13,(COLUMN()-3),(ROW()-24))="","",OFFSET(Emission_and_Operating_Limits!$D$13,(COLUMN()-3),(ROW()-24)))</f>
        <v/>
      </c>
      <c r="J29" s="204" t="str">
        <f ca="1">IF(OFFSET(Emission_and_Operating_Limits!$D$13,(COLUMN()-3),(ROW()-24))="","",OFFSET(Emission_and_Operating_Limits!$D$13,(COLUMN()-3),(ROW()-24)))</f>
        <v/>
      </c>
      <c r="K29" s="204" t="str">
        <f ca="1">IF(OFFSET(Emission_and_Operating_Limits!$D$13,(COLUMN()-3),(ROW()-24))="","",OFFSET(Emission_and_Operating_Limits!$D$13,(COLUMN()-3),(ROW()-24)))</f>
        <v/>
      </c>
      <c r="L29" s="204" t="str">
        <f ca="1">IF(OFFSET(Emission_and_Operating_Limits!$D$13,(COLUMN()-3),(ROW()-24))="","",OFFSET(Emission_and_Operating_Limits!$D$13,(COLUMN()-3),(ROW()-24)))</f>
        <v/>
      </c>
      <c r="M29" s="204" t="str">
        <f ca="1">IF(OFFSET(Emission_and_Operating_Limits!$D$13,(COLUMN()-3),(ROW()-24))="","",OFFSET(Emission_and_Operating_Limits!$D$13,(COLUMN()-3),(ROW()-24)))</f>
        <v/>
      </c>
      <c r="N29" s="204" t="str">
        <f ca="1">IF(OFFSET(Emission_and_Operating_Limits!$D$13,(COLUMN()-3),(ROW()-24))="","",OFFSET(Emission_and_Operating_Limits!$D$13,(COLUMN()-3),(ROW()-24)))</f>
        <v/>
      </c>
      <c r="O29" s="204" t="str">
        <f ca="1">IF(OFFSET(Emission_and_Operating_Limits!$D$13,(COLUMN()-3),(ROW()-24))="","",OFFSET(Emission_and_Operating_Limits!$D$13,(COLUMN()-3),(ROW()-24)))</f>
        <v/>
      </c>
      <c r="P29" s="204" t="str">
        <f ca="1">IF(OFFSET(Emission_and_Operating_Limits!$D$13,(COLUMN()-3),(ROW()-24))="","",OFFSET(Emission_and_Operating_Limits!$D$13,(COLUMN()-3),(ROW()-24)))</f>
        <v/>
      </c>
      <c r="Q29" s="204" t="str">
        <f ca="1">IF(OFFSET(Emission_and_Operating_Limits!$D$13,(COLUMN()-3),(ROW()-24))="","",OFFSET(Emission_and_Operating_Limits!$D$13,(COLUMN()-3),(ROW()-24)))</f>
        <v/>
      </c>
      <c r="R29" s="204" t="str">
        <f ca="1">IF(OFFSET(Emission_and_Operating_Limits!$D$13,(COLUMN()-3),(ROW()-24))="","",OFFSET(Emission_and_Operating_Limits!$D$13,(COLUMN()-3),(ROW()-24)))</f>
        <v/>
      </c>
      <c r="S29" s="204" t="str">
        <f ca="1">IF(OFFSET(Emission_and_Operating_Limits!$D$13,(COLUMN()-3),(ROW()-24))="","",OFFSET(Emission_and_Operating_Limits!$D$13,(COLUMN()-3),(ROW()-24)))</f>
        <v/>
      </c>
      <c r="T29" s="204" t="str">
        <f ca="1">IF(OFFSET(Emission_and_Operating_Limits!$D$13,(COLUMN()-3),(ROW()-24))="","",OFFSET(Emission_and_Operating_Limits!$D$13,(COLUMN()-3),(ROW()-24)))</f>
        <v/>
      </c>
      <c r="U29" s="204" t="str">
        <f ca="1">IF(OFFSET(Emission_and_Operating_Limits!$D$13,(COLUMN()-3),(ROW()-24))="","",OFFSET(Emission_and_Operating_Limits!$D$13,(COLUMN()-3),(ROW()-24)))</f>
        <v/>
      </c>
      <c r="V29" s="204" t="str">
        <f ca="1">IF(OFFSET(Emission_and_Operating_Limits!$D$13,(COLUMN()-3),(ROW()-24))="","",OFFSET(Emission_and_Operating_Limits!$D$13,(COLUMN()-3),(ROW()-24)))</f>
        <v/>
      </c>
    </row>
    <row r="30" spans="1:22" x14ac:dyDescent="0.35">
      <c r="B30" s="203" t="str">
        <f>IF(Table1[[#This Row],[Company Record No.
(Field value will automatically generate if a value is not entered.)]]="","",Table1[[#This Row],[Company Record No.
(Field value will automatically generate if a value is not entered.)]])</f>
        <v/>
      </c>
      <c r="C30" s="204" t="str">
        <f ca="1">IF(OFFSET(Emission_and_Operating_Limits!$D$13,(COLUMN()-3),(ROW()-24))="","",OFFSET(Emission_and_Operating_Limits!$D$13,(COLUMN()-3),(ROW()-24)))</f>
        <v/>
      </c>
      <c r="D30" s="204" t="str">
        <f ca="1">IF(OFFSET(Emission_and_Operating_Limits!$D$13,(COLUMN()-3),(ROW()-24))="","",OFFSET(Emission_and_Operating_Limits!$D$13,(COLUMN()-3),(ROW()-24)))</f>
        <v/>
      </c>
      <c r="E30" s="204" t="str">
        <f ca="1">IF(OFFSET(Emission_and_Operating_Limits!$D$13,(COLUMN()-3),(ROW()-24))="","",OFFSET(Emission_and_Operating_Limits!$D$13,(COLUMN()-3),(ROW()-24)))</f>
        <v/>
      </c>
      <c r="F30" s="204" t="str">
        <f ca="1">IF(OFFSET(Emission_and_Operating_Limits!$D$13,(COLUMN()-3),(ROW()-24))="","",OFFSET(Emission_and_Operating_Limits!$D$13,(COLUMN()-3),(ROW()-24)))</f>
        <v/>
      </c>
      <c r="G30" s="204" t="str">
        <f ca="1">IF(OFFSET(Emission_and_Operating_Limits!$D$13,(COLUMN()-3),(ROW()-24))="","",OFFSET(Emission_and_Operating_Limits!$D$13,(COLUMN()-3),(ROW()-24)))</f>
        <v/>
      </c>
      <c r="H30" s="204" t="str">
        <f ca="1">IF(OFFSET(Emission_and_Operating_Limits!$D$13,(COLUMN()-3),(ROW()-24))="","",OFFSET(Emission_and_Operating_Limits!$D$13,(COLUMN()-3),(ROW()-24)))</f>
        <v/>
      </c>
      <c r="I30" s="204" t="str">
        <f ca="1">IF(OFFSET(Emission_and_Operating_Limits!$D$13,(COLUMN()-3),(ROW()-24))="","",OFFSET(Emission_and_Operating_Limits!$D$13,(COLUMN()-3),(ROW()-24)))</f>
        <v/>
      </c>
      <c r="J30" s="204" t="str">
        <f ca="1">IF(OFFSET(Emission_and_Operating_Limits!$D$13,(COLUMN()-3),(ROW()-24))="","",OFFSET(Emission_and_Operating_Limits!$D$13,(COLUMN()-3),(ROW()-24)))</f>
        <v/>
      </c>
      <c r="K30" s="204" t="str">
        <f ca="1">IF(OFFSET(Emission_and_Operating_Limits!$D$13,(COLUMN()-3),(ROW()-24))="","",OFFSET(Emission_and_Operating_Limits!$D$13,(COLUMN()-3),(ROW()-24)))</f>
        <v/>
      </c>
      <c r="L30" s="204" t="str">
        <f ca="1">IF(OFFSET(Emission_and_Operating_Limits!$D$13,(COLUMN()-3),(ROW()-24))="","",OFFSET(Emission_and_Operating_Limits!$D$13,(COLUMN()-3),(ROW()-24)))</f>
        <v/>
      </c>
      <c r="M30" s="204" t="str">
        <f ca="1">IF(OFFSET(Emission_and_Operating_Limits!$D$13,(COLUMN()-3),(ROW()-24))="","",OFFSET(Emission_and_Operating_Limits!$D$13,(COLUMN()-3),(ROW()-24)))</f>
        <v/>
      </c>
      <c r="N30" s="204" t="str">
        <f ca="1">IF(OFFSET(Emission_and_Operating_Limits!$D$13,(COLUMN()-3),(ROW()-24))="","",OFFSET(Emission_and_Operating_Limits!$D$13,(COLUMN()-3),(ROW()-24)))</f>
        <v/>
      </c>
      <c r="O30" s="204" t="str">
        <f ca="1">IF(OFFSET(Emission_and_Operating_Limits!$D$13,(COLUMN()-3),(ROW()-24))="","",OFFSET(Emission_and_Operating_Limits!$D$13,(COLUMN()-3),(ROW()-24)))</f>
        <v/>
      </c>
      <c r="P30" s="204" t="str">
        <f ca="1">IF(OFFSET(Emission_and_Operating_Limits!$D$13,(COLUMN()-3),(ROW()-24))="","",OFFSET(Emission_and_Operating_Limits!$D$13,(COLUMN()-3),(ROW()-24)))</f>
        <v/>
      </c>
      <c r="Q30" s="204" t="str">
        <f ca="1">IF(OFFSET(Emission_and_Operating_Limits!$D$13,(COLUMN()-3),(ROW()-24))="","",OFFSET(Emission_and_Operating_Limits!$D$13,(COLUMN()-3),(ROW()-24)))</f>
        <v/>
      </c>
      <c r="R30" s="204" t="str">
        <f ca="1">IF(OFFSET(Emission_and_Operating_Limits!$D$13,(COLUMN()-3),(ROW()-24))="","",OFFSET(Emission_and_Operating_Limits!$D$13,(COLUMN()-3),(ROW()-24)))</f>
        <v/>
      </c>
      <c r="S30" s="204" t="str">
        <f ca="1">IF(OFFSET(Emission_and_Operating_Limits!$D$13,(COLUMN()-3),(ROW()-24))="","",OFFSET(Emission_and_Operating_Limits!$D$13,(COLUMN()-3),(ROW()-24)))</f>
        <v/>
      </c>
      <c r="T30" s="204" t="str">
        <f ca="1">IF(OFFSET(Emission_and_Operating_Limits!$D$13,(COLUMN()-3),(ROW()-24))="","",OFFSET(Emission_and_Operating_Limits!$D$13,(COLUMN()-3),(ROW()-24)))</f>
        <v/>
      </c>
      <c r="U30" s="204" t="str">
        <f ca="1">IF(OFFSET(Emission_and_Operating_Limits!$D$13,(COLUMN()-3),(ROW()-24))="","",OFFSET(Emission_and_Operating_Limits!$D$13,(COLUMN()-3),(ROW()-24)))</f>
        <v/>
      </c>
      <c r="V30" s="204" t="str">
        <f ca="1">IF(OFFSET(Emission_and_Operating_Limits!$D$13,(COLUMN()-3),(ROW()-24))="","",OFFSET(Emission_and_Operating_Limits!$D$13,(COLUMN()-3),(ROW()-24)))</f>
        <v/>
      </c>
    </row>
    <row r="31" spans="1:22" x14ac:dyDescent="0.35">
      <c r="B31" s="203" t="str">
        <f>IF(Table1[[#This Row],[Company Record No.
(Field value will automatically generate if a value is not entered.)]]="","",Table1[[#This Row],[Company Record No.
(Field value will automatically generate if a value is not entered.)]])</f>
        <v/>
      </c>
      <c r="C31" s="204" t="str">
        <f ca="1">IF(OFFSET(Emission_and_Operating_Limits!$D$13,(COLUMN()-3),(ROW()-24))="","",OFFSET(Emission_and_Operating_Limits!$D$13,(COLUMN()-3),(ROW()-24)))</f>
        <v/>
      </c>
      <c r="D31" s="204" t="str">
        <f ca="1">IF(OFFSET(Emission_and_Operating_Limits!$D$13,(COLUMN()-3),(ROW()-24))="","",OFFSET(Emission_and_Operating_Limits!$D$13,(COLUMN()-3),(ROW()-24)))</f>
        <v/>
      </c>
      <c r="E31" s="204" t="str">
        <f ca="1">IF(OFFSET(Emission_and_Operating_Limits!$D$13,(COLUMN()-3),(ROW()-24))="","",OFFSET(Emission_and_Operating_Limits!$D$13,(COLUMN()-3),(ROW()-24)))</f>
        <v/>
      </c>
      <c r="F31" s="204" t="str">
        <f ca="1">IF(OFFSET(Emission_and_Operating_Limits!$D$13,(COLUMN()-3),(ROW()-24))="","",OFFSET(Emission_and_Operating_Limits!$D$13,(COLUMN()-3),(ROW()-24)))</f>
        <v/>
      </c>
      <c r="G31" s="204" t="str">
        <f ca="1">IF(OFFSET(Emission_and_Operating_Limits!$D$13,(COLUMN()-3),(ROW()-24))="","",OFFSET(Emission_and_Operating_Limits!$D$13,(COLUMN()-3),(ROW()-24)))</f>
        <v/>
      </c>
      <c r="H31" s="204" t="str">
        <f ca="1">IF(OFFSET(Emission_and_Operating_Limits!$D$13,(COLUMN()-3),(ROW()-24))="","",OFFSET(Emission_and_Operating_Limits!$D$13,(COLUMN()-3),(ROW()-24)))</f>
        <v/>
      </c>
      <c r="I31" s="204" t="str">
        <f ca="1">IF(OFFSET(Emission_and_Operating_Limits!$D$13,(COLUMN()-3),(ROW()-24))="","",OFFSET(Emission_and_Operating_Limits!$D$13,(COLUMN()-3),(ROW()-24)))</f>
        <v/>
      </c>
      <c r="J31" s="204" t="str">
        <f ca="1">IF(OFFSET(Emission_and_Operating_Limits!$D$13,(COLUMN()-3),(ROW()-24))="","",OFFSET(Emission_and_Operating_Limits!$D$13,(COLUMN()-3),(ROW()-24)))</f>
        <v/>
      </c>
      <c r="K31" s="204" t="str">
        <f ca="1">IF(OFFSET(Emission_and_Operating_Limits!$D$13,(COLUMN()-3),(ROW()-24))="","",OFFSET(Emission_and_Operating_Limits!$D$13,(COLUMN()-3),(ROW()-24)))</f>
        <v/>
      </c>
      <c r="L31" s="204" t="str">
        <f ca="1">IF(OFFSET(Emission_and_Operating_Limits!$D$13,(COLUMN()-3),(ROW()-24))="","",OFFSET(Emission_and_Operating_Limits!$D$13,(COLUMN()-3),(ROW()-24)))</f>
        <v/>
      </c>
      <c r="M31" s="204" t="str">
        <f ca="1">IF(OFFSET(Emission_and_Operating_Limits!$D$13,(COLUMN()-3),(ROW()-24))="","",OFFSET(Emission_and_Operating_Limits!$D$13,(COLUMN()-3),(ROW()-24)))</f>
        <v/>
      </c>
      <c r="N31" s="204" t="str">
        <f ca="1">IF(OFFSET(Emission_and_Operating_Limits!$D$13,(COLUMN()-3),(ROW()-24))="","",OFFSET(Emission_and_Operating_Limits!$D$13,(COLUMN()-3),(ROW()-24)))</f>
        <v/>
      </c>
      <c r="O31" s="204" t="str">
        <f ca="1">IF(OFFSET(Emission_and_Operating_Limits!$D$13,(COLUMN()-3),(ROW()-24))="","",OFFSET(Emission_and_Operating_Limits!$D$13,(COLUMN()-3),(ROW()-24)))</f>
        <v/>
      </c>
      <c r="P31" s="204" t="str">
        <f ca="1">IF(OFFSET(Emission_and_Operating_Limits!$D$13,(COLUMN()-3),(ROW()-24))="","",OFFSET(Emission_and_Operating_Limits!$D$13,(COLUMN()-3),(ROW()-24)))</f>
        <v/>
      </c>
      <c r="Q31" s="204" t="str">
        <f ca="1">IF(OFFSET(Emission_and_Operating_Limits!$D$13,(COLUMN()-3),(ROW()-24))="","",OFFSET(Emission_and_Operating_Limits!$D$13,(COLUMN()-3),(ROW()-24)))</f>
        <v/>
      </c>
      <c r="R31" s="204" t="str">
        <f ca="1">IF(OFFSET(Emission_and_Operating_Limits!$D$13,(COLUMN()-3),(ROW()-24))="","",OFFSET(Emission_and_Operating_Limits!$D$13,(COLUMN()-3),(ROW()-24)))</f>
        <v/>
      </c>
      <c r="S31" s="204" t="str">
        <f ca="1">IF(OFFSET(Emission_and_Operating_Limits!$D$13,(COLUMN()-3),(ROW()-24))="","",OFFSET(Emission_and_Operating_Limits!$D$13,(COLUMN()-3),(ROW()-24)))</f>
        <v/>
      </c>
      <c r="T31" s="204" t="str">
        <f ca="1">IF(OFFSET(Emission_and_Operating_Limits!$D$13,(COLUMN()-3),(ROW()-24))="","",OFFSET(Emission_and_Operating_Limits!$D$13,(COLUMN()-3),(ROW()-24)))</f>
        <v/>
      </c>
      <c r="U31" s="204" t="str">
        <f ca="1">IF(OFFSET(Emission_and_Operating_Limits!$D$13,(COLUMN()-3),(ROW()-24))="","",OFFSET(Emission_and_Operating_Limits!$D$13,(COLUMN()-3),(ROW()-24)))</f>
        <v/>
      </c>
      <c r="V31" s="204" t="str">
        <f ca="1">IF(OFFSET(Emission_and_Operating_Limits!$D$13,(COLUMN()-3),(ROW()-24))="","",OFFSET(Emission_and_Operating_Limits!$D$13,(COLUMN()-3),(ROW()-24)))</f>
        <v/>
      </c>
    </row>
    <row r="32" spans="1:22" x14ac:dyDescent="0.35">
      <c r="B32" s="203" t="str">
        <f>IF(Table1[[#This Row],[Company Record No.
(Field value will automatically generate if a value is not entered.)]]="","",Table1[[#This Row],[Company Record No.
(Field value will automatically generate if a value is not entered.)]])</f>
        <v/>
      </c>
      <c r="C32" s="204" t="str">
        <f ca="1">IF(OFFSET(Emission_and_Operating_Limits!$D$13,(COLUMN()-3),(ROW()-24))="","",OFFSET(Emission_and_Operating_Limits!$D$13,(COLUMN()-3),(ROW()-24)))</f>
        <v/>
      </c>
      <c r="D32" s="204" t="str">
        <f ca="1">IF(OFFSET(Emission_and_Operating_Limits!$D$13,(COLUMN()-3),(ROW()-24))="","",OFFSET(Emission_and_Operating_Limits!$D$13,(COLUMN()-3),(ROW()-24)))</f>
        <v/>
      </c>
      <c r="E32" s="204" t="str">
        <f ca="1">IF(OFFSET(Emission_and_Operating_Limits!$D$13,(COLUMN()-3),(ROW()-24))="","",OFFSET(Emission_and_Operating_Limits!$D$13,(COLUMN()-3),(ROW()-24)))</f>
        <v/>
      </c>
      <c r="F32" s="204" t="str">
        <f ca="1">IF(OFFSET(Emission_and_Operating_Limits!$D$13,(COLUMN()-3),(ROW()-24))="","",OFFSET(Emission_and_Operating_Limits!$D$13,(COLUMN()-3),(ROW()-24)))</f>
        <v/>
      </c>
      <c r="G32" s="204" t="str">
        <f ca="1">IF(OFFSET(Emission_and_Operating_Limits!$D$13,(COLUMN()-3),(ROW()-24))="","",OFFSET(Emission_and_Operating_Limits!$D$13,(COLUMN()-3),(ROW()-24)))</f>
        <v/>
      </c>
      <c r="H32" s="204" t="str">
        <f ca="1">IF(OFFSET(Emission_and_Operating_Limits!$D$13,(COLUMN()-3),(ROW()-24))="","",OFFSET(Emission_and_Operating_Limits!$D$13,(COLUMN()-3),(ROW()-24)))</f>
        <v/>
      </c>
      <c r="I32" s="204" t="str">
        <f ca="1">IF(OFFSET(Emission_and_Operating_Limits!$D$13,(COLUMN()-3),(ROW()-24))="","",OFFSET(Emission_and_Operating_Limits!$D$13,(COLUMN()-3),(ROW()-24)))</f>
        <v/>
      </c>
      <c r="J32" s="204" t="str">
        <f ca="1">IF(OFFSET(Emission_and_Operating_Limits!$D$13,(COLUMN()-3),(ROW()-24))="","",OFFSET(Emission_and_Operating_Limits!$D$13,(COLUMN()-3),(ROW()-24)))</f>
        <v/>
      </c>
      <c r="K32" s="204" t="str">
        <f ca="1">IF(OFFSET(Emission_and_Operating_Limits!$D$13,(COLUMN()-3),(ROW()-24))="","",OFFSET(Emission_and_Operating_Limits!$D$13,(COLUMN()-3),(ROW()-24)))</f>
        <v/>
      </c>
      <c r="L32" s="204" t="str">
        <f ca="1">IF(OFFSET(Emission_and_Operating_Limits!$D$13,(COLUMN()-3),(ROW()-24))="","",OFFSET(Emission_and_Operating_Limits!$D$13,(COLUMN()-3),(ROW()-24)))</f>
        <v/>
      </c>
      <c r="M32" s="204" t="str">
        <f ca="1">IF(OFFSET(Emission_and_Operating_Limits!$D$13,(COLUMN()-3),(ROW()-24))="","",OFFSET(Emission_and_Operating_Limits!$D$13,(COLUMN()-3),(ROW()-24)))</f>
        <v/>
      </c>
      <c r="N32" s="204" t="str">
        <f ca="1">IF(OFFSET(Emission_and_Operating_Limits!$D$13,(COLUMN()-3),(ROW()-24))="","",OFFSET(Emission_and_Operating_Limits!$D$13,(COLUMN()-3),(ROW()-24)))</f>
        <v/>
      </c>
      <c r="O32" s="204" t="str">
        <f ca="1">IF(OFFSET(Emission_and_Operating_Limits!$D$13,(COLUMN()-3),(ROW()-24))="","",OFFSET(Emission_and_Operating_Limits!$D$13,(COLUMN()-3),(ROW()-24)))</f>
        <v/>
      </c>
      <c r="P32" s="204" t="str">
        <f ca="1">IF(OFFSET(Emission_and_Operating_Limits!$D$13,(COLUMN()-3),(ROW()-24))="","",OFFSET(Emission_and_Operating_Limits!$D$13,(COLUMN()-3),(ROW()-24)))</f>
        <v/>
      </c>
      <c r="Q32" s="204" t="str">
        <f ca="1">IF(OFFSET(Emission_and_Operating_Limits!$D$13,(COLUMN()-3),(ROW()-24))="","",OFFSET(Emission_and_Operating_Limits!$D$13,(COLUMN()-3),(ROW()-24)))</f>
        <v/>
      </c>
      <c r="R32" s="204" t="str">
        <f ca="1">IF(OFFSET(Emission_and_Operating_Limits!$D$13,(COLUMN()-3),(ROW()-24))="","",OFFSET(Emission_and_Operating_Limits!$D$13,(COLUMN()-3),(ROW()-24)))</f>
        <v/>
      </c>
      <c r="S32" s="204" t="str">
        <f ca="1">IF(OFFSET(Emission_and_Operating_Limits!$D$13,(COLUMN()-3),(ROW()-24))="","",OFFSET(Emission_and_Operating_Limits!$D$13,(COLUMN()-3),(ROW()-24)))</f>
        <v/>
      </c>
      <c r="T32" s="204" t="str">
        <f ca="1">IF(OFFSET(Emission_and_Operating_Limits!$D$13,(COLUMN()-3),(ROW()-24))="","",OFFSET(Emission_and_Operating_Limits!$D$13,(COLUMN()-3),(ROW()-24)))</f>
        <v/>
      </c>
      <c r="U32" s="204" t="str">
        <f ca="1">IF(OFFSET(Emission_and_Operating_Limits!$D$13,(COLUMN()-3),(ROW()-24))="","",OFFSET(Emission_and_Operating_Limits!$D$13,(COLUMN()-3),(ROW()-24)))</f>
        <v/>
      </c>
      <c r="V32" s="204" t="str">
        <f ca="1">IF(OFFSET(Emission_and_Operating_Limits!$D$13,(COLUMN()-3),(ROW()-24))="","",OFFSET(Emission_and_Operating_Limits!$D$13,(COLUMN()-3),(ROW()-24)))</f>
        <v/>
      </c>
    </row>
    <row r="33" spans="2:22" x14ac:dyDescent="0.35">
      <c r="B33" s="203" t="str">
        <f>IF(Table1[[#This Row],[Company Record No.
(Field value will automatically generate if a value is not entered.)]]="","",Table1[[#This Row],[Company Record No.
(Field value will automatically generate if a value is not entered.)]])</f>
        <v/>
      </c>
      <c r="C33" s="204" t="str">
        <f ca="1">IF(OFFSET(Emission_and_Operating_Limits!$D$13,(COLUMN()-3),(ROW()-24))="","",OFFSET(Emission_and_Operating_Limits!$D$13,(COLUMN()-3),(ROW()-24)))</f>
        <v/>
      </c>
      <c r="D33" s="204" t="str">
        <f ca="1">IF(OFFSET(Emission_and_Operating_Limits!$D$13,(COLUMN()-3),(ROW()-24))="","",OFFSET(Emission_and_Operating_Limits!$D$13,(COLUMN()-3),(ROW()-24)))</f>
        <v/>
      </c>
      <c r="E33" s="204" t="str">
        <f ca="1">IF(OFFSET(Emission_and_Operating_Limits!$D$13,(COLUMN()-3),(ROW()-24))="","",OFFSET(Emission_and_Operating_Limits!$D$13,(COLUMN()-3),(ROW()-24)))</f>
        <v/>
      </c>
      <c r="F33" s="204" t="str">
        <f ca="1">IF(OFFSET(Emission_and_Operating_Limits!$D$13,(COLUMN()-3),(ROW()-24))="","",OFFSET(Emission_and_Operating_Limits!$D$13,(COLUMN()-3),(ROW()-24)))</f>
        <v/>
      </c>
      <c r="G33" s="204" t="str">
        <f ca="1">IF(OFFSET(Emission_and_Operating_Limits!$D$13,(COLUMN()-3),(ROW()-24))="","",OFFSET(Emission_and_Operating_Limits!$D$13,(COLUMN()-3),(ROW()-24)))</f>
        <v/>
      </c>
      <c r="H33" s="204" t="str">
        <f ca="1">IF(OFFSET(Emission_and_Operating_Limits!$D$13,(COLUMN()-3),(ROW()-24))="","",OFFSET(Emission_and_Operating_Limits!$D$13,(COLUMN()-3),(ROW()-24)))</f>
        <v/>
      </c>
      <c r="I33" s="204" t="str">
        <f ca="1">IF(OFFSET(Emission_and_Operating_Limits!$D$13,(COLUMN()-3),(ROW()-24))="","",OFFSET(Emission_and_Operating_Limits!$D$13,(COLUMN()-3),(ROW()-24)))</f>
        <v/>
      </c>
      <c r="J33" s="204" t="str">
        <f ca="1">IF(OFFSET(Emission_and_Operating_Limits!$D$13,(COLUMN()-3),(ROW()-24))="","",OFFSET(Emission_and_Operating_Limits!$D$13,(COLUMN()-3),(ROW()-24)))</f>
        <v/>
      </c>
      <c r="K33" s="204" t="str">
        <f ca="1">IF(OFFSET(Emission_and_Operating_Limits!$D$13,(COLUMN()-3),(ROW()-24))="","",OFFSET(Emission_and_Operating_Limits!$D$13,(COLUMN()-3),(ROW()-24)))</f>
        <v/>
      </c>
      <c r="L33" s="204" t="str">
        <f ca="1">IF(OFFSET(Emission_and_Operating_Limits!$D$13,(COLUMN()-3),(ROW()-24))="","",OFFSET(Emission_and_Operating_Limits!$D$13,(COLUMN()-3),(ROW()-24)))</f>
        <v/>
      </c>
      <c r="M33" s="204" t="str">
        <f ca="1">IF(OFFSET(Emission_and_Operating_Limits!$D$13,(COLUMN()-3),(ROW()-24))="","",OFFSET(Emission_and_Operating_Limits!$D$13,(COLUMN()-3),(ROW()-24)))</f>
        <v/>
      </c>
      <c r="N33" s="204" t="str">
        <f ca="1">IF(OFFSET(Emission_and_Operating_Limits!$D$13,(COLUMN()-3),(ROW()-24))="","",OFFSET(Emission_and_Operating_Limits!$D$13,(COLUMN()-3),(ROW()-24)))</f>
        <v/>
      </c>
      <c r="O33" s="204" t="str">
        <f ca="1">IF(OFFSET(Emission_and_Operating_Limits!$D$13,(COLUMN()-3),(ROW()-24))="","",OFFSET(Emission_and_Operating_Limits!$D$13,(COLUMN()-3),(ROW()-24)))</f>
        <v/>
      </c>
      <c r="P33" s="204" t="str">
        <f ca="1">IF(OFFSET(Emission_and_Operating_Limits!$D$13,(COLUMN()-3),(ROW()-24))="","",OFFSET(Emission_and_Operating_Limits!$D$13,(COLUMN()-3),(ROW()-24)))</f>
        <v/>
      </c>
      <c r="Q33" s="204" t="str">
        <f ca="1">IF(OFFSET(Emission_and_Operating_Limits!$D$13,(COLUMN()-3),(ROW()-24))="","",OFFSET(Emission_and_Operating_Limits!$D$13,(COLUMN()-3),(ROW()-24)))</f>
        <v/>
      </c>
      <c r="R33" s="204" t="str">
        <f ca="1">IF(OFFSET(Emission_and_Operating_Limits!$D$13,(COLUMN()-3),(ROW()-24))="","",OFFSET(Emission_and_Operating_Limits!$D$13,(COLUMN()-3),(ROW()-24)))</f>
        <v/>
      </c>
      <c r="S33" s="204" t="str">
        <f ca="1">IF(OFFSET(Emission_and_Operating_Limits!$D$13,(COLUMN()-3),(ROW()-24))="","",OFFSET(Emission_and_Operating_Limits!$D$13,(COLUMN()-3),(ROW()-24)))</f>
        <v/>
      </c>
      <c r="T33" s="204" t="str">
        <f ca="1">IF(OFFSET(Emission_and_Operating_Limits!$D$13,(COLUMN()-3),(ROW()-24))="","",OFFSET(Emission_and_Operating_Limits!$D$13,(COLUMN()-3),(ROW()-24)))</f>
        <v/>
      </c>
      <c r="U33" s="204" t="str">
        <f ca="1">IF(OFFSET(Emission_and_Operating_Limits!$D$13,(COLUMN()-3),(ROW()-24))="","",OFFSET(Emission_and_Operating_Limits!$D$13,(COLUMN()-3),(ROW()-24)))</f>
        <v/>
      </c>
      <c r="V33" s="204" t="str">
        <f ca="1">IF(OFFSET(Emission_and_Operating_Limits!$D$13,(COLUMN()-3),(ROW()-24))="","",OFFSET(Emission_and_Operating_Limits!$D$13,(COLUMN()-3),(ROW()-24)))</f>
        <v/>
      </c>
    </row>
  </sheetData>
  <sheetProtection algorithmName="SHA-512" hashValue="AseObof6w9qi4yARU68N0ERWGe0VinX8Baaa/SO0+MrW2xb7v56cP9bYd2xve/rMtd2EVjcMH8pLv1yXooHnog==" saltValue="LRasEdq9lA/ICCDHqGXP4g==" spinCount="100000" sheet="1" sort="0" autoFilter="0"/>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16105-8405-4D5E-B899-72C10C714A73}">
  <sheetPr>
    <tabColor theme="4"/>
  </sheetPr>
  <dimension ref="B1:Z100"/>
  <sheetViews>
    <sheetView showGridLines="0" topLeftCell="B7" workbookViewId="0">
      <selection activeCell="D30" sqref="D30"/>
    </sheetView>
  </sheetViews>
  <sheetFormatPr defaultColWidth="0" defaultRowHeight="14.5" zeroHeight="1" x14ac:dyDescent="0.35"/>
  <cols>
    <col min="1" max="1" width="9.1796875" style="113" hidden="1" customWidth="1"/>
    <col min="2" max="2" width="19" style="113" customWidth="1"/>
    <col min="3" max="3" width="49.1796875" style="113" customWidth="1"/>
    <col min="4" max="4" width="32" style="113" customWidth="1"/>
    <col min="5" max="5" width="21.26953125" style="114" customWidth="1"/>
    <col min="6" max="6" width="36.26953125" style="113" customWidth="1"/>
    <col min="7" max="26" width="0" style="113" hidden="1" customWidth="1"/>
    <col min="27" max="16384" width="9.1796875" style="113" hidden="1"/>
  </cols>
  <sheetData>
    <row r="1" spans="2:6" s="4" customFormat="1" ht="13.5" hidden="1" customHeight="1" x14ac:dyDescent="0.3">
      <c r="B1" s="19" t="s">
        <v>102</v>
      </c>
      <c r="C1" s="19"/>
      <c r="D1" s="19"/>
      <c r="E1" s="19"/>
    </row>
    <row r="2" spans="2:6" s="4" customFormat="1" ht="13" hidden="1" x14ac:dyDescent="0.3">
      <c r="B2" s="6" t="s">
        <v>98</v>
      </c>
      <c r="C2" s="20" t="str">
        <f>+Welcome!B2</f>
        <v>63.9050(l) Compliance Report (Spreadsheet Template)</v>
      </c>
      <c r="D2" s="20"/>
      <c r="E2" s="7"/>
    </row>
    <row r="3" spans="2:6" s="4" customFormat="1" ht="13" hidden="1" x14ac:dyDescent="0.3">
      <c r="B3" s="8" t="s">
        <v>99</v>
      </c>
      <c r="C3" s="21" t="str">
        <f>+Welcome!B3</f>
        <v>63.9050(l)</v>
      </c>
      <c r="D3" s="21"/>
      <c r="E3" s="9"/>
    </row>
    <row r="4" spans="2:6" s="4" customFormat="1" ht="13" hidden="1" x14ac:dyDescent="0.3">
      <c r="B4" s="8" t="s">
        <v>100</v>
      </c>
      <c r="C4" s="22" t="str">
        <f>+Welcome!B4</f>
        <v>v1.03</v>
      </c>
      <c r="D4" s="22"/>
      <c r="E4" s="10"/>
    </row>
    <row r="5" spans="2:6" s="4" customFormat="1" ht="13" hidden="1" x14ac:dyDescent="0.3">
      <c r="B5" s="8" t="s">
        <v>101</v>
      </c>
      <c r="C5" s="11">
        <f>+Welcome!B5</f>
        <v>45554</v>
      </c>
      <c r="D5" s="11"/>
      <c r="E5" s="23"/>
    </row>
    <row r="6" spans="2:6" customFormat="1" hidden="1" x14ac:dyDescent="0.35">
      <c r="B6" s="24" t="str">
        <f>Welcome!B6</f>
        <v>OMB No.: 2060-0529 Form 5900-598 For further Paperwork Reduction Act information see: 
https://www.epa.gov/electronic-reporting-air-emissions/paperwork-reduction-act-pra-cedri-and-ert</v>
      </c>
    </row>
    <row r="7" spans="2:6" customFormat="1" x14ac:dyDescent="0.35">
      <c r="B7" s="12" t="s">
        <v>218</v>
      </c>
      <c r="C7" s="59"/>
      <c r="D7" s="25"/>
      <c r="E7" s="25"/>
      <c r="F7" s="26"/>
    </row>
    <row r="8" spans="2:6" customFormat="1" ht="20.149999999999999" customHeight="1" x14ac:dyDescent="0.35">
      <c r="B8" s="27" t="s">
        <v>240</v>
      </c>
      <c r="C8" s="28"/>
      <c r="D8" s="28"/>
      <c r="E8" s="28"/>
      <c r="F8" s="27"/>
    </row>
    <row r="9" spans="2:6" customFormat="1" ht="13.5" hidden="1" customHeight="1" x14ac:dyDescent="0.35">
      <c r="B9" s="53"/>
      <c r="C9" s="53"/>
      <c r="D9" s="53"/>
      <c r="E9" s="53"/>
      <c r="F9" s="27"/>
    </row>
    <row r="10" spans="2:6" customFormat="1" hidden="1" x14ac:dyDescent="0.35">
      <c r="E10" s="49"/>
      <c r="F10" s="29"/>
    </row>
    <row r="11" spans="2:6" customFormat="1" hidden="1" x14ac:dyDescent="0.35">
      <c r="B11" s="29"/>
      <c r="C11" s="55"/>
      <c r="D11" s="55"/>
      <c r="E11" s="56"/>
    </row>
    <row r="12" spans="2:6" s="37" customFormat="1" ht="73" thickBot="1" x14ac:dyDescent="0.4">
      <c r="B12" s="157" t="s">
        <v>210</v>
      </c>
      <c r="C12" s="158" t="s">
        <v>349</v>
      </c>
      <c r="D12" s="158" t="s">
        <v>284</v>
      </c>
      <c r="E12" s="291" t="s">
        <v>439</v>
      </c>
      <c r="F12" s="292" t="s">
        <v>303</v>
      </c>
    </row>
    <row r="13" spans="2:6" customFormat="1" x14ac:dyDescent="0.35">
      <c r="B13" s="107" t="s">
        <v>171</v>
      </c>
      <c r="C13" s="66" t="s">
        <v>463</v>
      </c>
      <c r="D13" s="88" t="s">
        <v>462</v>
      </c>
      <c r="E13" s="88" t="s">
        <v>261</v>
      </c>
      <c r="F13" s="88" t="s">
        <v>252</v>
      </c>
    </row>
    <row r="14" spans="2:6" customFormat="1" x14ac:dyDescent="0.35">
      <c r="B14" s="108" t="s">
        <v>119</v>
      </c>
      <c r="C14" s="67" t="s">
        <v>260</v>
      </c>
      <c r="D14" s="91" t="s">
        <v>143</v>
      </c>
      <c r="E14" s="91" t="s">
        <v>452</v>
      </c>
      <c r="F14" s="91" t="s">
        <v>304</v>
      </c>
    </row>
    <row r="15" spans="2:6" customFormat="1" hidden="1" x14ac:dyDescent="0.35">
      <c r="B15" s="108" t="s">
        <v>211</v>
      </c>
      <c r="C15" s="67" t="s">
        <v>211</v>
      </c>
      <c r="D15" s="91" t="s">
        <v>211</v>
      </c>
      <c r="E15" s="91" t="s">
        <v>211</v>
      </c>
      <c r="F15" s="91" t="s">
        <v>211</v>
      </c>
    </row>
    <row r="16" spans="2:6" customFormat="1" hidden="1" x14ac:dyDescent="0.35">
      <c r="B16" s="108" t="s">
        <v>211</v>
      </c>
      <c r="C16" s="67" t="s">
        <v>211</v>
      </c>
      <c r="D16" s="91" t="s">
        <v>211</v>
      </c>
      <c r="E16" s="91" t="s">
        <v>211</v>
      </c>
      <c r="F16" s="91" t="s">
        <v>211</v>
      </c>
    </row>
    <row r="17" spans="2:6" customFormat="1" hidden="1" x14ac:dyDescent="0.35">
      <c r="B17" s="108" t="s">
        <v>211</v>
      </c>
      <c r="C17" s="67" t="s">
        <v>211</v>
      </c>
      <c r="D17" s="91" t="s">
        <v>211</v>
      </c>
      <c r="E17" s="91" t="s">
        <v>211</v>
      </c>
      <c r="F17" s="91" t="s">
        <v>211</v>
      </c>
    </row>
    <row r="18" spans="2:6" customFormat="1" hidden="1" x14ac:dyDescent="0.35">
      <c r="B18" s="108" t="s">
        <v>211</v>
      </c>
      <c r="C18" s="67" t="s">
        <v>211</v>
      </c>
      <c r="D18" s="91" t="s">
        <v>211</v>
      </c>
      <c r="E18" s="91" t="s">
        <v>211</v>
      </c>
      <c r="F18" s="91" t="s">
        <v>211</v>
      </c>
    </row>
    <row r="19" spans="2:6" customFormat="1" hidden="1" x14ac:dyDescent="0.35">
      <c r="B19" s="108" t="s">
        <v>211</v>
      </c>
      <c r="C19" s="67" t="s">
        <v>211</v>
      </c>
      <c r="D19" s="91" t="s">
        <v>211</v>
      </c>
      <c r="E19" s="91" t="s">
        <v>211</v>
      </c>
      <c r="F19" s="91" t="s">
        <v>211</v>
      </c>
    </row>
    <row r="20" spans="2:6" customFormat="1" hidden="1" x14ac:dyDescent="0.35">
      <c r="B20" s="108" t="s">
        <v>211</v>
      </c>
      <c r="C20" s="67" t="s">
        <v>211</v>
      </c>
      <c r="D20" s="91" t="s">
        <v>211</v>
      </c>
      <c r="E20" s="91" t="s">
        <v>211</v>
      </c>
      <c r="F20" s="91" t="s">
        <v>211</v>
      </c>
    </row>
    <row r="21" spans="2:6" customFormat="1" hidden="1" x14ac:dyDescent="0.35">
      <c r="B21" s="108" t="s">
        <v>211</v>
      </c>
      <c r="C21" s="67" t="s">
        <v>211</v>
      </c>
      <c r="D21" s="91" t="s">
        <v>211</v>
      </c>
      <c r="E21" s="91" t="s">
        <v>211</v>
      </c>
      <c r="F21" s="91" t="s">
        <v>211</v>
      </c>
    </row>
    <row r="22" spans="2:6" customFormat="1" hidden="1" x14ac:dyDescent="0.35">
      <c r="B22" s="108" t="s">
        <v>211</v>
      </c>
      <c r="C22" s="67" t="s">
        <v>211</v>
      </c>
      <c r="D22" s="91" t="s">
        <v>211</v>
      </c>
      <c r="E22" s="91" t="s">
        <v>211</v>
      </c>
      <c r="F22" s="91" t="s">
        <v>211</v>
      </c>
    </row>
    <row r="23" spans="2:6" customFormat="1" hidden="1" x14ac:dyDescent="0.35">
      <c r="B23" s="108" t="s">
        <v>211</v>
      </c>
      <c r="C23" s="67" t="s">
        <v>211</v>
      </c>
      <c r="D23" s="91" t="s">
        <v>211</v>
      </c>
      <c r="E23" s="91" t="s">
        <v>211</v>
      </c>
      <c r="F23" s="91" t="s">
        <v>211</v>
      </c>
    </row>
    <row r="24" spans="2:6" s="316" customFormat="1" x14ac:dyDescent="0.35">
      <c r="B24" s="308"/>
      <c r="C24" s="309"/>
      <c r="D24" s="309"/>
      <c r="E24" s="314"/>
      <c r="F24" s="315"/>
    </row>
    <row r="25" spans="2:6" s="316" customFormat="1" x14ac:dyDescent="0.35">
      <c r="B25" s="308"/>
      <c r="C25" s="309"/>
      <c r="D25" s="309"/>
      <c r="E25" s="314"/>
      <c r="F25" s="359"/>
    </row>
    <row r="26" spans="2:6" s="316" customFormat="1" x14ac:dyDescent="0.35">
      <c r="B26" s="308"/>
      <c r="C26" s="309"/>
      <c r="D26" s="309"/>
      <c r="E26" s="314"/>
      <c r="F26" s="359"/>
    </row>
    <row r="27" spans="2:6" s="316" customFormat="1" x14ac:dyDescent="0.35">
      <c r="B27" s="308"/>
      <c r="C27" s="309"/>
      <c r="D27" s="309"/>
      <c r="E27" s="314"/>
      <c r="F27" s="359"/>
    </row>
    <row r="28" spans="2:6" s="316" customFormat="1" x14ac:dyDescent="0.35">
      <c r="B28" s="308"/>
      <c r="C28" s="309"/>
      <c r="D28" s="309"/>
      <c r="E28" s="314"/>
      <c r="F28" s="359"/>
    </row>
    <row r="29" spans="2:6" s="316" customFormat="1" x14ac:dyDescent="0.35">
      <c r="B29" s="308"/>
      <c r="C29" s="309"/>
      <c r="D29" s="309"/>
      <c r="E29" s="314"/>
      <c r="F29" s="359"/>
    </row>
    <row r="30" spans="2:6" s="316" customFormat="1" x14ac:dyDescent="0.35">
      <c r="B30" s="308"/>
      <c r="C30" s="309"/>
      <c r="D30" s="309"/>
      <c r="E30" s="314"/>
      <c r="F30" s="359"/>
    </row>
    <row r="31" spans="2:6" s="316" customFormat="1" x14ac:dyDescent="0.35">
      <c r="B31" s="308"/>
      <c r="C31" s="309"/>
      <c r="D31" s="309"/>
      <c r="E31" s="314"/>
      <c r="F31" s="359"/>
    </row>
    <row r="32" spans="2:6" s="316" customFormat="1" x14ac:dyDescent="0.35">
      <c r="B32" s="308"/>
      <c r="C32" s="309"/>
      <c r="D32" s="309"/>
      <c r="E32" s="314"/>
      <c r="F32" s="359"/>
    </row>
    <row r="33" spans="2:6" s="316" customFormat="1" x14ac:dyDescent="0.35">
      <c r="B33" s="308"/>
      <c r="C33" s="309"/>
      <c r="D33" s="309"/>
      <c r="E33" s="314"/>
      <c r="F33" s="359"/>
    </row>
    <row r="34" spans="2:6" s="316" customFormat="1" x14ac:dyDescent="0.35">
      <c r="B34" s="308"/>
      <c r="C34" s="309"/>
      <c r="D34" s="309"/>
      <c r="E34" s="314"/>
      <c r="F34" s="359"/>
    </row>
    <row r="35" spans="2:6" s="316" customFormat="1" x14ac:dyDescent="0.35">
      <c r="B35" s="308"/>
      <c r="C35" s="309"/>
      <c r="D35" s="309"/>
      <c r="E35" s="314"/>
      <c r="F35" s="359"/>
    </row>
    <row r="36" spans="2:6" s="316" customFormat="1" x14ac:dyDescent="0.35">
      <c r="B36" s="308"/>
      <c r="C36" s="309"/>
      <c r="D36" s="309"/>
      <c r="E36" s="314"/>
      <c r="F36" s="359"/>
    </row>
    <row r="37" spans="2:6" s="316" customFormat="1" x14ac:dyDescent="0.35">
      <c r="B37" s="308"/>
      <c r="C37" s="309"/>
      <c r="D37" s="309"/>
      <c r="E37" s="314"/>
      <c r="F37" s="359"/>
    </row>
    <row r="38" spans="2:6" s="316" customFormat="1" x14ac:dyDescent="0.35">
      <c r="B38" s="308"/>
      <c r="C38" s="309"/>
      <c r="D38" s="309"/>
      <c r="E38" s="314"/>
      <c r="F38" s="359"/>
    </row>
    <row r="39" spans="2:6" s="316" customFormat="1" x14ac:dyDescent="0.35">
      <c r="B39" s="308"/>
      <c r="C39" s="309"/>
      <c r="D39" s="309"/>
      <c r="E39" s="314"/>
      <c r="F39" s="359"/>
    </row>
    <row r="40" spans="2:6" s="316" customFormat="1" x14ac:dyDescent="0.35">
      <c r="B40" s="308"/>
      <c r="C40" s="309"/>
      <c r="D40" s="309"/>
      <c r="E40" s="314"/>
      <c r="F40" s="359"/>
    </row>
    <row r="41" spans="2:6" s="316" customFormat="1" x14ac:dyDescent="0.35">
      <c r="B41" s="308"/>
      <c r="C41" s="309"/>
      <c r="D41" s="309"/>
      <c r="E41" s="314"/>
      <c r="F41" s="359"/>
    </row>
    <row r="42" spans="2:6" s="316" customFormat="1" x14ac:dyDescent="0.35">
      <c r="B42" s="308"/>
      <c r="C42" s="309"/>
      <c r="D42" s="309"/>
      <c r="E42" s="314"/>
      <c r="F42" s="359"/>
    </row>
    <row r="43" spans="2:6" s="316" customFormat="1" x14ac:dyDescent="0.35">
      <c r="B43" s="308"/>
      <c r="C43" s="309"/>
      <c r="D43" s="309"/>
      <c r="E43" s="314"/>
      <c r="F43" s="359"/>
    </row>
    <row r="44" spans="2:6" s="316" customFormat="1" x14ac:dyDescent="0.35">
      <c r="B44" s="308"/>
      <c r="C44" s="309"/>
      <c r="D44" s="309"/>
      <c r="E44" s="314"/>
      <c r="F44" s="359"/>
    </row>
    <row r="45" spans="2:6" s="316" customFormat="1" x14ac:dyDescent="0.35">
      <c r="B45" s="308"/>
      <c r="C45" s="309"/>
      <c r="D45" s="309"/>
      <c r="E45" s="314"/>
      <c r="F45" s="359"/>
    </row>
    <row r="46" spans="2:6" s="316" customFormat="1" x14ac:dyDescent="0.35">
      <c r="B46" s="308"/>
      <c r="C46" s="309"/>
      <c r="D46" s="309"/>
      <c r="E46" s="314"/>
      <c r="F46" s="359"/>
    </row>
    <row r="47" spans="2:6" s="316" customFormat="1" x14ac:dyDescent="0.35">
      <c r="B47" s="308"/>
      <c r="C47" s="309"/>
      <c r="D47" s="309"/>
      <c r="E47" s="314"/>
      <c r="F47" s="359"/>
    </row>
    <row r="48" spans="2:6" s="316" customFormat="1" x14ac:dyDescent="0.35">
      <c r="B48" s="308"/>
      <c r="C48" s="309"/>
      <c r="D48" s="309"/>
      <c r="E48" s="314"/>
      <c r="F48" s="359"/>
    </row>
    <row r="49" spans="2:6" s="316" customFormat="1" x14ac:dyDescent="0.35">
      <c r="B49" s="308"/>
      <c r="C49" s="309"/>
      <c r="D49" s="309"/>
      <c r="E49" s="314"/>
      <c r="F49" s="359"/>
    </row>
    <row r="50" spans="2:6" s="316" customFormat="1" x14ac:dyDescent="0.35">
      <c r="B50" s="308"/>
      <c r="C50" s="309"/>
      <c r="D50" s="309"/>
      <c r="E50" s="314"/>
      <c r="F50" s="359"/>
    </row>
    <row r="51" spans="2:6" s="316" customFormat="1" x14ac:dyDescent="0.35">
      <c r="B51" s="308"/>
      <c r="C51" s="309"/>
      <c r="D51" s="309"/>
      <c r="E51" s="314"/>
      <c r="F51" s="359"/>
    </row>
    <row r="52" spans="2:6" s="316" customFormat="1" x14ac:dyDescent="0.35">
      <c r="B52" s="308"/>
      <c r="C52" s="309"/>
      <c r="D52" s="309"/>
      <c r="E52" s="314"/>
      <c r="F52" s="359"/>
    </row>
    <row r="53" spans="2:6" s="316" customFormat="1" x14ac:dyDescent="0.35">
      <c r="B53" s="308"/>
      <c r="C53" s="309"/>
      <c r="D53" s="309"/>
      <c r="E53" s="314"/>
      <c r="F53" s="359"/>
    </row>
    <row r="54" spans="2:6" s="316" customFormat="1" x14ac:dyDescent="0.35">
      <c r="B54" s="308"/>
      <c r="C54" s="309"/>
      <c r="D54" s="309"/>
      <c r="E54" s="314"/>
      <c r="F54" s="359"/>
    </row>
    <row r="55" spans="2:6" s="316" customFormat="1" x14ac:dyDescent="0.35">
      <c r="B55" s="308"/>
      <c r="C55" s="309"/>
      <c r="D55" s="309"/>
      <c r="E55" s="314"/>
      <c r="F55" s="359"/>
    </row>
    <row r="56" spans="2:6" s="316" customFormat="1" x14ac:dyDescent="0.35">
      <c r="B56" s="308"/>
      <c r="C56" s="309"/>
      <c r="D56" s="309"/>
      <c r="E56" s="314"/>
      <c r="F56" s="359"/>
    </row>
    <row r="57" spans="2:6" s="316" customFormat="1" x14ac:dyDescent="0.35">
      <c r="B57" s="308"/>
      <c r="C57" s="309"/>
      <c r="D57" s="309"/>
      <c r="E57" s="314"/>
      <c r="F57" s="359"/>
    </row>
    <row r="58" spans="2:6" s="316" customFormat="1" x14ac:dyDescent="0.35">
      <c r="B58" s="308"/>
      <c r="C58" s="309"/>
      <c r="D58" s="309"/>
      <c r="E58" s="314"/>
      <c r="F58" s="359"/>
    </row>
    <row r="59" spans="2:6" s="316" customFormat="1" x14ac:dyDescent="0.35">
      <c r="B59" s="308"/>
      <c r="C59" s="309"/>
      <c r="D59" s="309"/>
      <c r="E59" s="314"/>
      <c r="F59" s="359"/>
    </row>
    <row r="60" spans="2:6" s="316" customFormat="1" x14ac:dyDescent="0.35">
      <c r="B60" s="308"/>
      <c r="C60" s="309"/>
      <c r="D60" s="309"/>
      <c r="E60" s="314"/>
      <c r="F60" s="359"/>
    </row>
    <row r="61" spans="2:6" s="316" customFormat="1" x14ac:dyDescent="0.35">
      <c r="B61" s="308"/>
      <c r="C61" s="309"/>
      <c r="D61" s="309"/>
      <c r="E61" s="314"/>
      <c r="F61" s="359"/>
    </row>
    <row r="62" spans="2:6" s="316" customFormat="1" x14ac:dyDescent="0.35">
      <c r="B62" s="308"/>
      <c r="C62" s="309"/>
      <c r="D62" s="309"/>
      <c r="E62" s="314"/>
      <c r="F62" s="359"/>
    </row>
    <row r="63" spans="2:6" s="316" customFormat="1" x14ac:dyDescent="0.35">
      <c r="B63" s="308"/>
      <c r="C63" s="309"/>
      <c r="D63" s="309"/>
      <c r="E63" s="314"/>
      <c r="F63" s="359"/>
    </row>
    <row r="64" spans="2:6" s="316" customFormat="1" x14ac:dyDescent="0.35">
      <c r="B64" s="308"/>
      <c r="C64" s="309"/>
      <c r="D64" s="309"/>
      <c r="E64" s="314"/>
      <c r="F64" s="359"/>
    </row>
    <row r="65" spans="2:6" s="316" customFormat="1" x14ac:dyDescent="0.35">
      <c r="B65" s="308"/>
      <c r="C65" s="309"/>
      <c r="D65" s="309"/>
      <c r="E65" s="314"/>
      <c r="F65" s="359"/>
    </row>
    <row r="66" spans="2:6" s="316" customFormat="1" x14ac:dyDescent="0.35">
      <c r="B66" s="308"/>
      <c r="C66" s="309"/>
      <c r="D66" s="309"/>
      <c r="E66" s="314"/>
      <c r="F66" s="359"/>
    </row>
    <row r="67" spans="2:6" s="316" customFormat="1" x14ac:dyDescent="0.35">
      <c r="B67" s="308"/>
      <c r="C67" s="309"/>
      <c r="D67" s="309"/>
      <c r="E67" s="314"/>
      <c r="F67" s="359"/>
    </row>
    <row r="68" spans="2:6" s="316" customFormat="1" x14ac:dyDescent="0.35">
      <c r="B68" s="308"/>
      <c r="C68" s="309"/>
      <c r="D68" s="309"/>
      <c r="E68" s="314"/>
      <c r="F68" s="359"/>
    </row>
    <row r="69" spans="2:6" s="316" customFormat="1" x14ac:dyDescent="0.35">
      <c r="B69" s="308"/>
      <c r="C69" s="309"/>
      <c r="D69" s="309"/>
      <c r="E69" s="314"/>
      <c r="F69" s="359"/>
    </row>
    <row r="70" spans="2:6" s="316" customFormat="1" x14ac:dyDescent="0.35">
      <c r="B70" s="308"/>
      <c r="C70" s="309"/>
      <c r="D70" s="309"/>
      <c r="E70" s="314"/>
      <c r="F70" s="359"/>
    </row>
    <row r="71" spans="2:6" s="316" customFormat="1" x14ac:dyDescent="0.35">
      <c r="B71" s="308"/>
      <c r="C71" s="309"/>
      <c r="D71" s="309"/>
      <c r="E71" s="314"/>
      <c r="F71" s="359"/>
    </row>
    <row r="72" spans="2:6" s="316" customFormat="1" x14ac:dyDescent="0.35">
      <c r="B72" s="308"/>
      <c r="C72" s="309"/>
      <c r="D72" s="309"/>
      <c r="E72" s="314"/>
      <c r="F72" s="359"/>
    </row>
    <row r="73" spans="2:6" s="316" customFormat="1" x14ac:dyDescent="0.35">
      <c r="B73" s="308"/>
      <c r="C73" s="309"/>
      <c r="D73" s="309"/>
      <c r="E73" s="314"/>
      <c r="F73" s="359"/>
    </row>
    <row r="74" spans="2:6" s="316" customFormat="1" x14ac:dyDescent="0.35">
      <c r="B74" s="308"/>
      <c r="C74" s="309"/>
      <c r="D74" s="309"/>
      <c r="E74" s="314"/>
      <c r="F74" s="359"/>
    </row>
    <row r="75" spans="2:6" s="316" customFormat="1" x14ac:dyDescent="0.35">
      <c r="B75" s="308"/>
      <c r="C75" s="309"/>
      <c r="D75" s="309"/>
      <c r="E75" s="314"/>
      <c r="F75" s="359"/>
    </row>
    <row r="76" spans="2:6" s="316" customFormat="1" x14ac:dyDescent="0.35">
      <c r="B76" s="308"/>
      <c r="C76" s="309"/>
      <c r="D76" s="309"/>
      <c r="E76" s="314"/>
      <c r="F76" s="359"/>
    </row>
    <row r="77" spans="2:6" s="316" customFormat="1" x14ac:dyDescent="0.35">
      <c r="B77" s="308"/>
      <c r="C77" s="309"/>
      <c r="D77" s="309"/>
      <c r="E77" s="314"/>
      <c r="F77" s="359"/>
    </row>
    <row r="78" spans="2:6" s="316" customFormat="1" x14ac:dyDescent="0.35">
      <c r="B78" s="308"/>
      <c r="C78" s="309"/>
      <c r="D78" s="309"/>
      <c r="E78" s="314"/>
      <c r="F78" s="359"/>
    </row>
    <row r="79" spans="2:6" s="316" customFormat="1" x14ac:dyDescent="0.35">
      <c r="B79" s="308"/>
      <c r="C79" s="309"/>
      <c r="D79" s="309"/>
      <c r="E79" s="314"/>
      <c r="F79" s="359"/>
    </row>
    <row r="80" spans="2:6" s="316" customFormat="1" x14ac:dyDescent="0.35">
      <c r="B80" s="308"/>
      <c r="C80" s="309"/>
      <c r="D80" s="309"/>
      <c r="E80" s="314"/>
      <c r="F80" s="359"/>
    </row>
    <row r="81" spans="2:6" s="316" customFormat="1" x14ac:dyDescent="0.35">
      <c r="B81" s="308"/>
      <c r="C81" s="309"/>
      <c r="D81" s="309"/>
      <c r="E81" s="314"/>
      <c r="F81" s="359"/>
    </row>
    <row r="82" spans="2:6" s="316" customFormat="1" x14ac:dyDescent="0.35">
      <c r="B82" s="308"/>
      <c r="C82" s="309"/>
      <c r="D82" s="309"/>
      <c r="E82" s="314"/>
      <c r="F82" s="359"/>
    </row>
    <row r="83" spans="2:6" s="316" customFormat="1" x14ac:dyDescent="0.35">
      <c r="B83" s="308"/>
      <c r="C83" s="309"/>
      <c r="D83" s="309"/>
      <c r="E83" s="314"/>
      <c r="F83" s="359"/>
    </row>
    <row r="84" spans="2:6" s="316" customFormat="1" x14ac:dyDescent="0.35">
      <c r="B84" s="308"/>
      <c r="C84" s="309"/>
      <c r="D84" s="309"/>
      <c r="E84" s="314"/>
      <c r="F84" s="359"/>
    </row>
    <row r="85" spans="2:6" s="316" customFormat="1" x14ac:dyDescent="0.35">
      <c r="B85" s="308"/>
      <c r="C85" s="309"/>
      <c r="D85" s="309"/>
      <c r="E85" s="314"/>
      <c r="F85" s="359"/>
    </row>
    <row r="86" spans="2:6" s="316" customFormat="1" x14ac:dyDescent="0.35">
      <c r="B86" s="308"/>
      <c r="C86" s="309"/>
      <c r="D86" s="309"/>
      <c r="E86" s="314"/>
      <c r="F86" s="359"/>
    </row>
    <row r="87" spans="2:6" s="316" customFormat="1" x14ac:dyDescent="0.35">
      <c r="B87" s="308"/>
      <c r="C87" s="309"/>
      <c r="D87" s="309"/>
      <c r="E87" s="314"/>
      <c r="F87" s="359"/>
    </row>
    <row r="88" spans="2:6" s="316" customFormat="1" x14ac:dyDescent="0.35">
      <c r="B88" s="308"/>
      <c r="C88" s="309"/>
      <c r="D88" s="309"/>
      <c r="E88" s="314"/>
      <c r="F88" s="359"/>
    </row>
    <row r="89" spans="2:6" s="316" customFormat="1" x14ac:dyDescent="0.35">
      <c r="B89" s="308"/>
      <c r="C89" s="309"/>
      <c r="D89" s="309"/>
      <c r="E89" s="314"/>
      <c r="F89" s="359"/>
    </row>
    <row r="90" spans="2:6" s="316" customFormat="1" x14ac:dyDescent="0.35">
      <c r="B90" s="308"/>
      <c r="C90" s="309"/>
      <c r="D90" s="309"/>
      <c r="E90" s="314"/>
      <c r="F90" s="359"/>
    </row>
    <row r="91" spans="2:6" s="316" customFormat="1" x14ac:dyDescent="0.35">
      <c r="B91" s="308"/>
      <c r="C91" s="309"/>
      <c r="D91" s="309"/>
      <c r="E91" s="314"/>
      <c r="F91" s="359"/>
    </row>
    <row r="92" spans="2:6" s="316" customFormat="1" x14ac:dyDescent="0.35">
      <c r="B92" s="308"/>
      <c r="C92" s="309"/>
      <c r="D92" s="309"/>
      <c r="E92" s="314"/>
      <c r="F92" s="359"/>
    </row>
    <row r="93" spans="2:6" s="316" customFormat="1" x14ac:dyDescent="0.35">
      <c r="B93" s="308"/>
      <c r="C93" s="309"/>
      <c r="D93" s="309"/>
      <c r="E93" s="314"/>
      <c r="F93" s="359"/>
    </row>
    <row r="94" spans="2:6" s="316" customFormat="1" x14ac:dyDescent="0.35">
      <c r="B94" s="308"/>
      <c r="C94" s="309"/>
      <c r="D94" s="309"/>
      <c r="E94" s="314"/>
      <c r="F94" s="359"/>
    </row>
    <row r="95" spans="2:6" s="316" customFormat="1" x14ac:dyDescent="0.35">
      <c r="B95" s="308"/>
      <c r="C95" s="309"/>
      <c r="D95" s="309"/>
      <c r="E95" s="314"/>
      <c r="F95" s="359"/>
    </row>
    <row r="96" spans="2:6" s="316" customFormat="1" x14ac:dyDescent="0.35">
      <c r="B96" s="308"/>
      <c r="C96" s="309"/>
      <c r="D96" s="309"/>
      <c r="E96" s="314"/>
      <c r="F96" s="359"/>
    </row>
    <row r="97" spans="2:6" s="316" customFormat="1" x14ac:dyDescent="0.35">
      <c r="B97" s="308"/>
      <c r="C97" s="309"/>
      <c r="D97" s="309"/>
      <c r="E97" s="314"/>
      <c r="F97" s="359"/>
    </row>
    <row r="98" spans="2:6" s="316" customFormat="1" x14ac:dyDescent="0.35">
      <c r="B98" s="308"/>
      <c r="C98" s="309"/>
      <c r="D98" s="309"/>
      <c r="E98" s="314"/>
      <c r="F98" s="359"/>
    </row>
    <row r="99" spans="2:6" s="316" customFormat="1" x14ac:dyDescent="0.35">
      <c r="B99" s="308"/>
      <c r="C99" s="309"/>
      <c r="D99" s="309"/>
      <c r="E99" s="314"/>
      <c r="F99" s="359"/>
    </row>
    <row r="100" spans="2:6" s="316" customFormat="1" x14ac:dyDescent="0.35">
      <c r="B100" s="308"/>
      <c r="C100" s="309"/>
      <c r="D100" s="309"/>
      <c r="E100" s="314"/>
      <c r="F100" s="360"/>
    </row>
  </sheetData>
  <sheetProtection algorithmName="SHA-512" hashValue="QPV20Es7bckCvMrtjrj4dv37yU7gOolTeo4AqLdPNmEXdk4paOOhfy402kJizO+75xpg0qE04HgwCeB9gp+uyw==" saltValue="yLNFXlWsMO6Vhewgn556UA==" spinCount="100000" sheet="1" sort="0" autoFilter="0"/>
  <dataValidations count="2">
    <dataValidation type="list" allowBlank="1" showInputMessage="1" showErrorMessage="1" sqref="B24:B100" xr:uid="{EB150BD8-C3C1-4812-AF7E-A7ED4CEEBDB3}">
      <formula1>CompanyRecord</formula1>
    </dataValidation>
    <dataValidation type="decimal" operator="lessThanOrEqual" allowBlank="1" showInputMessage="1" showErrorMessage="1" sqref="E24:E100" xr:uid="{C3FC9C2F-994C-4DA3-9D83-FA9F1DDA006F}">
      <formula1>4418</formula1>
    </dataValidation>
  </dataValidations>
  <pageMargins left="0.7" right="0.7" top="0.75" bottom="0.75" header="0.3" footer="0.3"/>
  <pageSetup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8CB61-6684-4C53-9908-5F7D3795A7A1}">
  <sheetPr>
    <tabColor theme="4"/>
  </sheetPr>
  <dimension ref="A1:I33"/>
  <sheetViews>
    <sheetView showGridLines="0" topLeftCell="B7" workbookViewId="0">
      <selection activeCell="C15" sqref="A15:XFD23"/>
    </sheetView>
  </sheetViews>
  <sheetFormatPr defaultColWidth="0" defaultRowHeight="0" customHeight="1" zeroHeight="1" x14ac:dyDescent="0.3"/>
  <cols>
    <col min="1" max="1" width="9.1796875" style="80" hidden="1" customWidth="1"/>
    <col min="2" max="2" width="21.1796875" style="80" customWidth="1"/>
    <col min="3" max="3" width="40.1796875" style="81" customWidth="1"/>
    <col min="4" max="5" width="40.54296875" style="81" customWidth="1"/>
    <col min="6" max="6" width="28.7265625" style="4" customWidth="1"/>
    <col min="7" max="8" width="28.54296875" style="81" customWidth="1"/>
    <col min="9" max="9" width="47.453125" style="81" customWidth="1"/>
    <col min="10" max="16384" width="8.7265625" style="81" hidden="1"/>
  </cols>
  <sheetData>
    <row r="1" spans="1:9" s="80" customFormat="1" ht="26" hidden="1" x14ac:dyDescent="0.35">
      <c r="B1" s="19" t="s">
        <v>102</v>
      </c>
      <c r="C1" s="19"/>
      <c r="D1" s="19"/>
      <c r="E1" s="79"/>
      <c r="F1"/>
    </row>
    <row r="2" spans="1:9" s="80" customFormat="1" ht="14.5" hidden="1" x14ac:dyDescent="0.35">
      <c r="B2" s="6" t="s">
        <v>98</v>
      </c>
      <c r="C2" s="20" t="str">
        <f>+Welcome!B2</f>
        <v>63.9050(l) Compliance Report (Spreadsheet Template)</v>
      </c>
      <c r="D2" s="20"/>
      <c r="E2" s="20"/>
      <c r="F2"/>
    </row>
    <row r="3" spans="1:9" s="80" customFormat="1" ht="14.5" hidden="1" x14ac:dyDescent="0.35">
      <c r="B3" s="8" t="s">
        <v>99</v>
      </c>
      <c r="C3" s="21" t="str">
        <f>+Welcome!B3</f>
        <v>63.9050(l)</v>
      </c>
      <c r="D3" s="21"/>
      <c r="E3" s="21"/>
      <c r="F3"/>
    </row>
    <row r="4" spans="1:9" s="80" customFormat="1" ht="14.5" hidden="1" x14ac:dyDescent="0.35">
      <c r="B4" s="8" t="s">
        <v>100</v>
      </c>
      <c r="C4" s="22" t="str">
        <f>+Welcome!B4</f>
        <v>v1.03</v>
      </c>
      <c r="D4" s="22"/>
      <c r="E4" s="22"/>
      <c r="F4"/>
    </row>
    <row r="5" spans="1:9" s="80" customFormat="1" ht="14.5" hidden="1" x14ac:dyDescent="0.35">
      <c r="B5" s="8" t="s">
        <v>101</v>
      </c>
      <c r="C5" s="11">
        <f>+Welcome!B5</f>
        <v>45554</v>
      </c>
      <c r="D5" s="11"/>
      <c r="E5" s="11"/>
      <c r="F5"/>
    </row>
    <row r="6" spans="1:9" s="80" customFormat="1" ht="14.5" hidden="1" x14ac:dyDescent="0.35">
      <c r="B6" s="24" t="str">
        <f>Welcome!B6</f>
        <v>OMB No.: 2060-0529 Form 5900-598 For further Paperwork Reduction Act information see: 
https://www.epa.gov/electronic-reporting-air-emissions/paperwork-reduction-act-pra-cedri-and-ert</v>
      </c>
      <c r="C6"/>
      <c r="D6"/>
      <c r="E6" s="81"/>
      <c r="F6"/>
    </row>
    <row r="7" spans="1:9" s="80" customFormat="1" ht="14.5" x14ac:dyDescent="0.35">
      <c r="B7" s="12" t="s">
        <v>218</v>
      </c>
      <c r="C7" s="82"/>
      <c r="D7" s="82"/>
      <c r="E7" s="82"/>
      <c r="F7"/>
    </row>
    <row r="8" spans="1:9" s="80" customFormat="1" ht="15" thickBot="1" x14ac:dyDescent="0.4">
      <c r="B8" s="27" t="s">
        <v>240</v>
      </c>
      <c r="C8" s="81"/>
      <c r="D8" s="81"/>
      <c r="E8" s="81"/>
      <c r="F8"/>
    </row>
    <row r="9" spans="1:9" s="80" customFormat="1" ht="15" hidden="1" thickBot="1" x14ac:dyDescent="0.4">
      <c r="B9" s="83"/>
      <c r="C9" s="84"/>
      <c r="D9" s="84"/>
      <c r="E9" s="84"/>
      <c r="F9"/>
    </row>
    <row r="10" spans="1:9" s="80" customFormat="1" ht="15" hidden="1" thickBot="1" x14ac:dyDescent="0.4">
      <c r="B10" s="81"/>
      <c r="C10" s="81"/>
      <c r="D10" s="81"/>
      <c r="E10" s="81"/>
      <c r="F10"/>
    </row>
    <row r="11" spans="1:9" s="86" customFormat="1" ht="16" hidden="1" thickBot="1" x14ac:dyDescent="0.4">
      <c r="B11" s="85"/>
      <c r="G11" s="87"/>
      <c r="H11" s="87"/>
    </row>
    <row r="12" spans="1:9" s="164" customFormat="1" ht="87.5" thickBot="1" x14ac:dyDescent="0.4">
      <c r="B12" s="165" t="s">
        <v>161</v>
      </c>
      <c r="C12" s="99" t="s">
        <v>227</v>
      </c>
      <c r="D12" s="99" t="s">
        <v>353</v>
      </c>
      <c r="E12" s="233" t="s">
        <v>354</v>
      </c>
      <c r="F12" s="233" t="s">
        <v>351</v>
      </c>
      <c r="G12" s="99" t="s">
        <v>350</v>
      </c>
      <c r="H12" s="99" t="s">
        <v>423</v>
      </c>
      <c r="I12" s="100" t="s">
        <v>352</v>
      </c>
    </row>
    <row r="13" spans="1:9" s="80" customFormat="1" ht="14.5" x14ac:dyDescent="0.3">
      <c r="B13" s="148" t="s">
        <v>171</v>
      </c>
      <c r="C13" s="149" t="s">
        <v>247</v>
      </c>
      <c r="D13" s="149" t="s">
        <v>248</v>
      </c>
      <c r="E13" s="234" t="s">
        <v>249</v>
      </c>
      <c r="F13" s="234" t="s">
        <v>242</v>
      </c>
      <c r="G13" s="149" t="s">
        <v>243</v>
      </c>
      <c r="H13" s="149" t="s">
        <v>424</v>
      </c>
      <c r="I13" s="150" t="s">
        <v>228</v>
      </c>
    </row>
    <row r="14" spans="1:9" s="38" customFormat="1" ht="14.5" x14ac:dyDescent="0.35">
      <c r="A14" s="60"/>
      <c r="B14" s="90" t="s">
        <v>119</v>
      </c>
      <c r="C14" s="91" t="s">
        <v>211</v>
      </c>
      <c r="D14" s="91" t="s">
        <v>211</v>
      </c>
      <c r="E14" s="235" t="s">
        <v>211</v>
      </c>
      <c r="F14" s="235" t="s">
        <v>211</v>
      </c>
      <c r="G14" s="91" t="s">
        <v>211</v>
      </c>
      <c r="H14" s="90" t="s">
        <v>211</v>
      </c>
      <c r="I14" s="98" t="s">
        <v>211</v>
      </c>
    </row>
    <row r="15" spans="1:9" s="38" customFormat="1" ht="14.5" hidden="1" x14ac:dyDescent="0.35">
      <c r="A15" s="60"/>
      <c r="B15" s="90" t="s">
        <v>211</v>
      </c>
      <c r="C15" s="90" t="s">
        <v>211</v>
      </c>
      <c r="D15" s="90" t="s">
        <v>211</v>
      </c>
      <c r="E15" s="90" t="s">
        <v>211</v>
      </c>
      <c r="F15" s="90" t="s">
        <v>211</v>
      </c>
      <c r="G15" s="90" t="s">
        <v>211</v>
      </c>
      <c r="H15" s="90" t="s">
        <v>211</v>
      </c>
      <c r="I15" s="90" t="s">
        <v>211</v>
      </c>
    </row>
    <row r="16" spans="1:9" s="38" customFormat="1" ht="14.5" hidden="1" x14ac:dyDescent="0.35">
      <c r="A16" s="60"/>
      <c r="B16" s="90" t="s">
        <v>211</v>
      </c>
      <c r="C16" s="90" t="s">
        <v>211</v>
      </c>
      <c r="D16" s="90" t="s">
        <v>211</v>
      </c>
      <c r="E16" s="90" t="s">
        <v>211</v>
      </c>
      <c r="F16" s="90" t="s">
        <v>211</v>
      </c>
      <c r="G16" s="90" t="s">
        <v>211</v>
      </c>
      <c r="H16" s="90" t="s">
        <v>211</v>
      </c>
      <c r="I16" s="90" t="s">
        <v>211</v>
      </c>
    </row>
    <row r="17" spans="1:9" s="38" customFormat="1" ht="14.5" hidden="1" x14ac:dyDescent="0.35">
      <c r="A17" s="60"/>
      <c r="B17" s="90" t="s">
        <v>211</v>
      </c>
      <c r="C17" s="90" t="s">
        <v>211</v>
      </c>
      <c r="D17" s="90" t="s">
        <v>211</v>
      </c>
      <c r="E17" s="90" t="s">
        <v>211</v>
      </c>
      <c r="F17" s="90" t="s">
        <v>211</v>
      </c>
      <c r="G17" s="90" t="s">
        <v>211</v>
      </c>
      <c r="H17" s="90" t="s">
        <v>211</v>
      </c>
      <c r="I17" s="90" t="s">
        <v>211</v>
      </c>
    </row>
    <row r="18" spans="1:9" s="38" customFormat="1" ht="14.5" hidden="1" x14ac:dyDescent="0.35">
      <c r="A18" s="60"/>
      <c r="B18" s="90" t="s">
        <v>211</v>
      </c>
      <c r="C18" s="90" t="s">
        <v>211</v>
      </c>
      <c r="D18" s="90" t="s">
        <v>211</v>
      </c>
      <c r="E18" s="90" t="s">
        <v>211</v>
      </c>
      <c r="F18" s="90" t="s">
        <v>211</v>
      </c>
      <c r="G18" s="90" t="s">
        <v>211</v>
      </c>
      <c r="H18" s="90" t="s">
        <v>211</v>
      </c>
      <c r="I18" s="90" t="s">
        <v>211</v>
      </c>
    </row>
    <row r="19" spans="1:9" s="38" customFormat="1" ht="14.5" hidden="1" x14ac:dyDescent="0.35">
      <c r="A19" s="60"/>
      <c r="B19" s="90" t="s">
        <v>211</v>
      </c>
      <c r="C19" s="90" t="s">
        <v>211</v>
      </c>
      <c r="D19" s="90" t="s">
        <v>211</v>
      </c>
      <c r="E19" s="90" t="s">
        <v>211</v>
      </c>
      <c r="F19" s="90" t="s">
        <v>211</v>
      </c>
      <c r="G19" s="90" t="s">
        <v>211</v>
      </c>
      <c r="H19" s="90" t="s">
        <v>211</v>
      </c>
      <c r="I19" s="90" t="s">
        <v>211</v>
      </c>
    </row>
    <row r="20" spans="1:9" s="38" customFormat="1" ht="14.5" hidden="1" x14ac:dyDescent="0.35">
      <c r="A20" s="60"/>
      <c r="B20" s="90" t="s">
        <v>211</v>
      </c>
      <c r="C20" s="90" t="s">
        <v>211</v>
      </c>
      <c r="D20" s="90" t="s">
        <v>211</v>
      </c>
      <c r="E20" s="90" t="s">
        <v>211</v>
      </c>
      <c r="F20" s="90" t="s">
        <v>211</v>
      </c>
      <c r="G20" s="90" t="s">
        <v>211</v>
      </c>
      <c r="H20" s="90" t="s">
        <v>211</v>
      </c>
      <c r="I20" s="90" t="s">
        <v>211</v>
      </c>
    </row>
    <row r="21" spans="1:9" s="38" customFormat="1" ht="14.5" hidden="1" x14ac:dyDescent="0.35">
      <c r="A21" s="60"/>
      <c r="B21" s="90" t="s">
        <v>211</v>
      </c>
      <c r="C21" s="90" t="s">
        <v>211</v>
      </c>
      <c r="D21" s="90" t="s">
        <v>211</v>
      </c>
      <c r="E21" s="90" t="s">
        <v>211</v>
      </c>
      <c r="F21" s="90" t="s">
        <v>211</v>
      </c>
      <c r="G21" s="90" t="s">
        <v>211</v>
      </c>
      <c r="H21" s="90" t="s">
        <v>211</v>
      </c>
      <c r="I21" s="90" t="s">
        <v>211</v>
      </c>
    </row>
    <row r="22" spans="1:9" s="38" customFormat="1" ht="14.5" hidden="1" x14ac:dyDescent="0.35">
      <c r="A22" s="60"/>
      <c r="B22" s="90" t="s">
        <v>211</v>
      </c>
      <c r="C22" s="90" t="s">
        <v>211</v>
      </c>
      <c r="D22" s="90" t="s">
        <v>211</v>
      </c>
      <c r="E22" s="90" t="s">
        <v>211</v>
      </c>
      <c r="F22" s="90" t="s">
        <v>211</v>
      </c>
      <c r="G22" s="90" t="s">
        <v>211</v>
      </c>
      <c r="H22" s="90" t="s">
        <v>211</v>
      </c>
      <c r="I22" s="90" t="s">
        <v>211</v>
      </c>
    </row>
    <row r="23" spans="1:9" s="38" customFormat="1" ht="14.5" hidden="1" x14ac:dyDescent="0.35">
      <c r="A23" s="60"/>
      <c r="B23" s="90" t="s">
        <v>211</v>
      </c>
      <c r="C23" s="90" t="s">
        <v>211</v>
      </c>
      <c r="D23" s="90" t="s">
        <v>211</v>
      </c>
      <c r="E23" s="90" t="s">
        <v>211</v>
      </c>
      <c r="F23" s="90" t="s">
        <v>211</v>
      </c>
      <c r="G23" s="90" t="s">
        <v>211</v>
      </c>
      <c r="H23" s="90" t="s">
        <v>211</v>
      </c>
      <c r="I23" s="90" t="s">
        <v>211</v>
      </c>
    </row>
    <row r="24" spans="1:9" s="361" customFormat="1" ht="14.5" x14ac:dyDescent="0.3">
      <c r="A24" s="322"/>
      <c r="B24" s="317" t="str">
        <f>IF(Lists!H2="","",Lists!H2)</f>
        <v/>
      </c>
      <c r="C24" s="318"/>
      <c r="D24" s="318"/>
      <c r="E24" s="319"/>
      <c r="F24" s="319"/>
      <c r="G24" s="318"/>
      <c r="H24" s="318"/>
      <c r="I24" s="320"/>
    </row>
    <row r="25" spans="1:9" s="361" customFormat="1" ht="14.5" x14ac:dyDescent="0.3">
      <c r="A25" s="322"/>
      <c r="B25" s="317" t="str">
        <f>IF(Lists!H3="","",Lists!H3)</f>
        <v/>
      </c>
      <c r="C25" s="362"/>
      <c r="D25" s="362"/>
      <c r="E25" s="363"/>
      <c r="F25" s="363"/>
      <c r="G25" s="362"/>
      <c r="H25" s="362"/>
      <c r="I25" s="364"/>
    </row>
    <row r="26" spans="1:9" s="361" customFormat="1" ht="14.5" x14ac:dyDescent="0.3">
      <c r="A26" s="322"/>
      <c r="B26" s="317" t="str">
        <f>IF(Lists!H4="","",Lists!H4)</f>
        <v/>
      </c>
      <c r="C26" s="365"/>
      <c r="D26" s="365"/>
      <c r="E26" s="366"/>
      <c r="F26" s="366"/>
      <c r="G26" s="365"/>
      <c r="H26" s="365"/>
      <c r="I26" s="367"/>
    </row>
    <row r="27" spans="1:9" s="361" customFormat="1" ht="14.5" x14ac:dyDescent="0.3">
      <c r="A27" s="322"/>
      <c r="B27" s="317" t="str">
        <f>IF(Lists!H5="","",Lists!H5)</f>
        <v/>
      </c>
      <c r="C27" s="362"/>
      <c r="D27" s="362"/>
      <c r="E27" s="363"/>
      <c r="F27" s="363"/>
      <c r="G27" s="362"/>
      <c r="H27" s="362"/>
      <c r="I27" s="364"/>
    </row>
    <row r="28" spans="1:9" s="361" customFormat="1" ht="14.5" x14ac:dyDescent="0.3">
      <c r="A28" s="322"/>
      <c r="B28" s="317" t="str">
        <f>IF(Lists!H6="","",Lists!H6)</f>
        <v/>
      </c>
      <c r="C28" s="365"/>
      <c r="D28" s="365"/>
      <c r="E28" s="366"/>
      <c r="F28" s="366"/>
      <c r="G28" s="365"/>
      <c r="H28" s="365"/>
      <c r="I28" s="367"/>
    </row>
    <row r="29" spans="1:9" s="361" customFormat="1" ht="14.5" x14ac:dyDescent="0.3">
      <c r="A29" s="322"/>
      <c r="B29" s="317" t="str">
        <f>IF(Lists!H7="","",Lists!H7)</f>
        <v/>
      </c>
      <c r="C29" s="362"/>
      <c r="D29" s="362"/>
      <c r="E29" s="363"/>
      <c r="F29" s="363"/>
      <c r="G29" s="362"/>
      <c r="H29" s="362"/>
      <c r="I29" s="364"/>
    </row>
    <row r="30" spans="1:9" s="361" customFormat="1" ht="14.5" x14ac:dyDescent="0.3">
      <c r="A30" s="322"/>
      <c r="B30" s="317" t="str">
        <f>IF(Lists!H8="","",Lists!H8)</f>
        <v/>
      </c>
      <c r="C30" s="365"/>
      <c r="D30" s="365"/>
      <c r="E30" s="366"/>
      <c r="F30" s="366"/>
      <c r="G30" s="365"/>
      <c r="H30" s="365"/>
      <c r="I30" s="367"/>
    </row>
    <row r="31" spans="1:9" s="361" customFormat="1" ht="14.5" x14ac:dyDescent="0.3">
      <c r="A31" s="322"/>
      <c r="B31" s="317" t="str">
        <f>IF(Lists!H9="","",Lists!H9)</f>
        <v/>
      </c>
      <c r="C31" s="362"/>
      <c r="D31" s="362"/>
      <c r="E31" s="363"/>
      <c r="F31" s="363"/>
      <c r="G31" s="362"/>
      <c r="H31" s="362"/>
      <c r="I31" s="364"/>
    </row>
    <row r="32" spans="1:9" s="361" customFormat="1" ht="14.5" x14ac:dyDescent="0.3">
      <c r="A32" s="322"/>
      <c r="B32" s="317" t="str">
        <f>IF(Lists!H10="","",Lists!H10)</f>
        <v/>
      </c>
      <c r="C32" s="365"/>
      <c r="D32" s="365"/>
      <c r="E32" s="366"/>
      <c r="F32" s="366"/>
      <c r="G32" s="365"/>
      <c r="H32" s="365"/>
      <c r="I32" s="367"/>
    </row>
    <row r="33" spans="1:9" s="361" customFormat="1" ht="15" thickBot="1" x14ac:dyDescent="0.35">
      <c r="A33" s="322"/>
      <c r="B33" s="321" t="str">
        <f>IF(Lists!H11="","",Lists!H11)</f>
        <v/>
      </c>
      <c r="C33" s="368"/>
      <c r="D33" s="368"/>
      <c r="E33" s="369"/>
      <c r="F33" s="369"/>
      <c r="G33" s="368"/>
      <c r="H33" s="368"/>
      <c r="I33" s="370"/>
    </row>
  </sheetData>
  <sheetProtection algorithmName="SHA-512" hashValue="3y54gqKJgxdB5VlThBXd9wU36B9gZXifESZVghXx/Xz/t3tWjvecmw/fNE9o3vUAunoLt4gvIPxu3g7TrhI9JQ==" saltValue="mFJsBm4MVUIs+hmhpMeqgA==" spinCount="100000" sheet="1" sort="0" autoFilter="0"/>
  <dataValidations count="2">
    <dataValidation type="list" allowBlank="1" showInputMessage="1" showErrorMessage="1" sqref="H24:H33" xr:uid="{B3422C6D-F80D-44C0-A000-E90224DB1E84}">
      <formula1>"Yes, No"</formula1>
    </dataValidation>
    <dataValidation type="list" allowBlank="1" showInputMessage="1" showErrorMessage="1" sqref="C24:E33" xr:uid="{C8155230-44DE-421C-8513-608B8C85DDA5}">
      <formula1>Yes_No</formula1>
    </dataValidation>
  </dataValidation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81EA8-62CB-49E0-BAD6-C0848E8F6D42}">
  <sheetPr>
    <tabColor theme="9"/>
  </sheetPr>
  <dimension ref="A1:M33"/>
  <sheetViews>
    <sheetView showGridLines="0" topLeftCell="E7" workbookViewId="0">
      <selection activeCell="D27" sqref="D27"/>
    </sheetView>
  </sheetViews>
  <sheetFormatPr defaultColWidth="0" defaultRowHeight="0" customHeight="1" zeroHeight="1" x14ac:dyDescent="0.35"/>
  <cols>
    <col min="1" max="1" width="9.1796875" style="80" hidden="1" customWidth="1"/>
    <col min="2" max="2" width="21.1796875" style="80" customWidth="1"/>
    <col min="3" max="3" width="62.81640625" style="80" customWidth="1"/>
    <col min="4" max="4" width="45.453125" style="80" customWidth="1"/>
    <col min="5" max="5" width="62.7265625" style="80" customWidth="1"/>
    <col min="6" max="6" width="40.1796875" style="80" customWidth="1"/>
    <col min="7" max="7" width="45.54296875" style="80" customWidth="1"/>
    <col min="11" max="11" width="28.81640625" style="80" hidden="1" customWidth="1"/>
    <col min="12" max="13" width="0" style="80" hidden="1" customWidth="1"/>
    <col min="14" max="16384" width="9.1796875" style="80" hidden="1"/>
  </cols>
  <sheetData>
    <row r="1" spans="1:11" ht="26" hidden="1" x14ac:dyDescent="0.35">
      <c r="B1" s="19" t="s">
        <v>102</v>
      </c>
      <c r="C1" s="19"/>
      <c r="D1" s="79"/>
      <c r="E1" s="79"/>
      <c r="F1" s="19"/>
      <c r="G1" s="79"/>
    </row>
    <row r="2" spans="1:11" ht="14.5" hidden="1" x14ac:dyDescent="0.35">
      <c r="B2" s="6" t="s">
        <v>98</v>
      </c>
      <c r="C2" s="20" t="str">
        <f>+Welcome!B2</f>
        <v>63.9050(l) Compliance Report (Spreadsheet Template)</v>
      </c>
      <c r="D2" s="20"/>
      <c r="E2" s="20"/>
      <c r="F2" s="20"/>
      <c r="G2" s="20"/>
    </row>
    <row r="3" spans="1:11" ht="14.5" hidden="1" x14ac:dyDescent="0.35">
      <c r="B3" s="8" t="s">
        <v>99</v>
      </c>
      <c r="C3" s="21" t="str">
        <f>+Welcome!B3</f>
        <v>63.9050(l)</v>
      </c>
      <c r="D3" s="21"/>
      <c r="E3" s="21"/>
      <c r="F3" s="21"/>
      <c r="G3" s="21"/>
    </row>
    <row r="4" spans="1:11" ht="14.5" hidden="1" x14ac:dyDescent="0.35">
      <c r="B4" s="8" t="s">
        <v>100</v>
      </c>
      <c r="C4" s="22" t="str">
        <f>+Welcome!B4</f>
        <v>v1.03</v>
      </c>
      <c r="D4" s="22"/>
      <c r="E4" s="22"/>
      <c r="F4" s="22"/>
      <c r="G4" s="22"/>
    </row>
    <row r="5" spans="1:11" ht="14.5" hidden="1" x14ac:dyDescent="0.35">
      <c r="B5" s="8" t="s">
        <v>101</v>
      </c>
      <c r="C5" s="11">
        <f>+Welcome!B5</f>
        <v>45554</v>
      </c>
      <c r="D5" s="11"/>
      <c r="E5" s="11"/>
      <c r="F5" s="11"/>
      <c r="G5" s="11"/>
    </row>
    <row r="6" spans="1:11" ht="14.5" hidden="1" x14ac:dyDescent="0.35">
      <c r="B6" s="24" t="str">
        <f>Welcome!B6</f>
        <v>OMB No.: 2060-0529 Form 5900-598 For further Paperwork Reduction Act information see: 
https://www.epa.gov/electronic-reporting-air-emissions/paperwork-reduction-act-pra-cedri-and-ert</v>
      </c>
      <c r="C6"/>
      <c r="D6" s="81"/>
      <c r="E6" s="81"/>
      <c r="F6"/>
      <c r="G6" s="81"/>
    </row>
    <row r="7" spans="1:11" ht="14.5" x14ac:dyDescent="0.35">
      <c r="B7" s="12" t="s">
        <v>218</v>
      </c>
      <c r="C7" s="82"/>
      <c r="D7" s="82"/>
      <c r="E7" s="82"/>
      <c r="F7" s="82"/>
      <c r="G7" s="82"/>
    </row>
    <row r="8" spans="1:11" ht="15" thickBot="1" x14ac:dyDescent="0.4">
      <c r="B8" s="27" t="s">
        <v>240</v>
      </c>
      <c r="C8" s="81"/>
      <c r="D8" s="81"/>
      <c r="E8" s="81"/>
      <c r="F8" s="81"/>
      <c r="G8" s="81"/>
    </row>
    <row r="9" spans="1:11" ht="15" hidden="1" thickBot="1" x14ac:dyDescent="0.4">
      <c r="B9" s="83"/>
      <c r="C9" s="84"/>
      <c r="D9" s="84"/>
      <c r="E9" s="84"/>
      <c r="F9" s="84"/>
      <c r="G9" s="84"/>
    </row>
    <row r="10" spans="1:11" ht="15" hidden="1" thickBot="1" x14ac:dyDescent="0.4">
      <c r="B10" s="81"/>
      <c r="C10" s="81"/>
      <c r="D10" s="81"/>
      <c r="E10" s="81"/>
      <c r="F10" s="81"/>
      <c r="G10" s="81"/>
    </row>
    <row r="11" spans="1:11" s="86" customFormat="1" ht="16" hidden="1" thickBot="1" x14ac:dyDescent="0.4">
      <c r="B11" s="85"/>
      <c r="K11" s="87"/>
    </row>
    <row r="12" spans="1:11" s="164" customFormat="1" ht="58.5" thickBot="1" x14ac:dyDescent="0.4">
      <c r="B12" s="165" t="s">
        <v>161</v>
      </c>
      <c r="C12" s="99" t="s">
        <v>375</v>
      </c>
      <c r="D12" s="233" t="s">
        <v>355</v>
      </c>
      <c r="E12" s="233" t="s">
        <v>376</v>
      </c>
      <c r="F12" s="99" t="s">
        <v>377</v>
      </c>
      <c r="G12" s="99" t="s">
        <v>378</v>
      </c>
      <c r="K12" s="166"/>
    </row>
    <row r="13" spans="1:11" ht="15.5" x14ac:dyDescent="0.35">
      <c r="B13" s="148" t="s">
        <v>171</v>
      </c>
      <c r="C13" s="149" t="s">
        <v>379</v>
      </c>
      <c r="D13" s="234" t="s">
        <v>230</v>
      </c>
      <c r="E13" s="234" t="s">
        <v>380</v>
      </c>
      <c r="F13" s="149" t="s">
        <v>381</v>
      </c>
      <c r="G13" s="149" t="s">
        <v>382</v>
      </c>
      <c r="K13" s="87"/>
    </row>
    <row r="14" spans="1:11" s="38" customFormat="1" ht="14.5" x14ac:dyDescent="0.35">
      <c r="A14" s="60"/>
      <c r="B14" s="90" t="s">
        <v>119</v>
      </c>
      <c r="C14" s="91" t="s">
        <v>211</v>
      </c>
      <c r="D14" s="235" t="s">
        <v>356</v>
      </c>
      <c r="E14" s="235" t="s">
        <v>211</v>
      </c>
      <c r="F14" s="91" t="s">
        <v>357</v>
      </c>
      <c r="G14" s="91" t="s">
        <v>358</v>
      </c>
      <c r="K14" s="60"/>
    </row>
    <row r="15" spans="1:11" s="38" customFormat="1" ht="14.5" hidden="1" x14ac:dyDescent="0.35">
      <c r="A15" s="60"/>
      <c r="B15" s="90" t="s">
        <v>211</v>
      </c>
      <c r="C15" s="91" t="s">
        <v>211</v>
      </c>
      <c r="D15" s="235" t="s">
        <v>211</v>
      </c>
      <c r="E15" s="235" t="s">
        <v>211</v>
      </c>
      <c r="F15" s="91" t="s">
        <v>211</v>
      </c>
      <c r="G15" s="91" t="s">
        <v>211</v>
      </c>
      <c r="K15" s="60"/>
    </row>
    <row r="16" spans="1:11" s="38" customFormat="1" ht="14.5" hidden="1" x14ac:dyDescent="0.35">
      <c r="A16" s="60"/>
      <c r="B16" s="90" t="s">
        <v>211</v>
      </c>
      <c r="C16" s="91" t="s">
        <v>211</v>
      </c>
      <c r="D16" s="235" t="s">
        <v>211</v>
      </c>
      <c r="E16" s="235" t="s">
        <v>211</v>
      </c>
      <c r="F16" s="91" t="s">
        <v>211</v>
      </c>
      <c r="G16" s="91" t="s">
        <v>211</v>
      </c>
      <c r="K16" s="60"/>
    </row>
    <row r="17" spans="1:11" s="38" customFormat="1" ht="14.5" hidden="1" x14ac:dyDescent="0.35">
      <c r="A17" s="60"/>
      <c r="B17" s="90" t="s">
        <v>211</v>
      </c>
      <c r="C17" s="91" t="s">
        <v>211</v>
      </c>
      <c r="D17" s="235" t="s">
        <v>211</v>
      </c>
      <c r="E17" s="235" t="s">
        <v>211</v>
      </c>
      <c r="F17" s="91" t="s">
        <v>211</v>
      </c>
      <c r="G17" s="91" t="s">
        <v>211</v>
      </c>
      <c r="K17" s="60"/>
    </row>
    <row r="18" spans="1:11" s="38" customFormat="1" ht="14.5" hidden="1" x14ac:dyDescent="0.35">
      <c r="A18" s="60"/>
      <c r="B18" s="90" t="s">
        <v>211</v>
      </c>
      <c r="C18" s="91" t="s">
        <v>211</v>
      </c>
      <c r="D18" s="235" t="s">
        <v>211</v>
      </c>
      <c r="E18" s="235" t="s">
        <v>211</v>
      </c>
      <c r="F18" s="91" t="s">
        <v>211</v>
      </c>
      <c r="G18" s="91" t="s">
        <v>211</v>
      </c>
      <c r="K18" s="60"/>
    </row>
    <row r="19" spans="1:11" s="38" customFormat="1" ht="14.5" hidden="1" x14ac:dyDescent="0.35">
      <c r="A19" s="60"/>
      <c r="B19" s="90" t="s">
        <v>211</v>
      </c>
      <c r="C19" s="91" t="s">
        <v>211</v>
      </c>
      <c r="D19" s="235" t="s">
        <v>211</v>
      </c>
      <c r="E19" s="235" t="s">
        <v>211</v>
      </c>
      <c r="F19" s="91" t="s">
        <v>211</v>
      </c>
      <c r="G19" s="91" t="s">
        <v>211</v>
      </c>
      <c r="K19" s="60"/>
    </row>
    <row r="20" spans="1:11" s="38" customFormat="1" ht="14.5" hidden="1" x14ac:dyDescent="0.35">
      <c r="A20" s="60"/>
      <c r="B20" s="90" t="s">
        <v>211</v>
      </c>
      <c r="C20" s="91" t="s">
        <v>211</v>
      </c>
      <c r="D20" s="235" t="s">
        <v>211</v>
      </c>
      <c r="E20" s="235" t="s">
        <v>211</v>
      </c>
      <c r="F20" s="91" t="s">
        <v>211</v>
      </c>
      <c r="G20" s="91" t="s">
        <v>211</v>
      </c>
      <c r="K20" s="60"/>
    </row>
    <row r="21" spans="1:11" s="38" customFormat="1" ht="14.5" hidden="1" x14ac:dyDescent="0.35">
      <c r="A21" s="60"/>
      <c r="B21" s="90" t="s">
        <v>211</v>
      </c>
      <c r="C21" s="91" t="s">
        <v>211</v>
      </c>
      <c r="D21" s="235" t="s">
        <v>211</v>
      </c>
      <c r="E21" s="235" t="s">
        <v>211</v>
      </c>
      <c r="F21" s="91" t="s">
        <v>211</v>
      </c>
      <c r="G21" s="91" t="s">
        <v>211</v>
      </c>
      <c r="K21" s="60"/>
    </row>
    <row r="22" spans="1:11" s="38" customFormat="1" ht="14.5" hidden="1" x14ac:dyDescent="0.35">
      <c r="A22" s="60"/>
      <c r="B22" s="90" t="s">
        <v>211</v>
      </c>
      <c r="C22" s="91" t="s">
        <v>211</v>
      </c>
      <c r="D22" s="235" t="s">
        <v>211</v>
      </c>
      <c r="E22" s="235" t="s">
        <v>211</v>
      </c>
      <c r="F22" s="91" t="s">
        <v>211</v>
      </c>
      <c r="G22" s="91" t="s">
        <v>211</v>
      </c>
      <c r="K22" s="60"/>
    </row>
    <row r="23" spans="1:11" s="38" customFormat="1" ht="14.5" hidden="1" x14ac:dyDescent="0.35">
      <c r="A23" s="60"/>
      <c r="B23" s="90" t="s">
        <v>211</v>
      </c>
      <c r="C23" s="91" t="s">
        <v>211</v>
      </c>
      <c r="D23" s="235" t="s">
        <v>211</v>
      </c>
      <c r="E23" s="235" t="s">
        <v>211</v>
      </c>
      <c r="F23" s="91" t="s">
        <v>211</v>
      </c>
      <c r="G23" s="91" t="s">
        <v>211</v>
      </c>
      <c r="K23" s="60"/>
    </row>
    <row r="24" spans="1:11" s="297" customFormat="1" ht="15.5" x14ac:dyDescent="0.35">
      <c r="B24" s="317" t="str">
        <f>IF(Lists!H2="","",Lists!H2)</f>
        <v/>
      </c>
      <c r="C24" s="318"/>
      <c r="D24" s="319"/>
      <c r="E24" s="319"/>
      <c r="F24" s="318"/>
      <c r="G24" s="318"/>
      <c r="H24" s="77"/>
      <c r="I24" s="77"/>
      <c r="J24" s="77"/>
      <c r="K24" s="323"/>
    </row>
    <row r="25" spans="1:11" s="297" customFormat="1" ht="14.5" x14ac:dyDescent="0.35">
      <c r="B25" s="317" t="str">
        <f>IF(Lists!H3="","",Lists!H3)</f>
        <v/>
      </c>
      <c r="C25" s="372"/>
      <c r="D25" s="373"/>
      <c r="E25" s="373"/>
      <c r="F25" s="372"/>
      <c r="G25" s="372"/>
      <c r="H25" s="77"/>
      <c r="I25" s="77"/>
      <c r="J25" s="77"/>
    </row>
    <row r="26" spans="1:11" s="297" customFormat="1" ht="14.5" x14ac:dyDescent="0.35">
      <c r="B26" s="317" t="str">
        <f>IF(Lists!H4="","",Lists!H4)</f>
        <v/>
      </c>
      <c r="C26" s="374"/>
      <c r="D26" s="375"/>
      <c r="E26" s="375"/>
      <c r="F26" s="374"/>
      <c r="G26" s="374"/>
      <c r="H26" s="77"/>
      <c r="I26" s="77"/>
      <c r="J26" s="77"/>
    </row>
    <row r="27" spans="1:11" s="297" customFormat="1" ht="14.5" x14ac:dyDescent="0.35">
      <c r="B27" s="317" t="str">
        <f>IF(Lists!H5="","",Lists!H5)</f>
        <v/>
      </c>
      <c r="C27" s="372"/>
      <c r="D27" s="373"/>
      <c r="E27" s="373"/>
      <c r="F27" s="372"/>
      <c r="G27" s="372"/>
      <c r="H27" s="77"/>
      <c r="I27" s="77"/>
      <c r="J27" s="77"/>
    </row>
    <row r="28" spans="1:11" s="297" customFormat="1" ht="14.5" x14ac:dyDescent="0.35">
      <c r="B28" s="317" t="str">
        <f>IF(Lists!H6="","",Lists!H6)</f>
        <v/>
      </c>
      <c r="C28" s="374"/>
      <c r="D28" s="375"/>
      <c r="E28" s="375"/>
      <c r="F28" s="374"/>
      <c r="G28" s="374"/>
      <c r="H28" s="77"/>
      <c r="I28" s="77"/>
      <c r="J28" s="77"/>
    </row>
    <row r="29" spans="1:11" s="297" customFormat="1" ht="14.5" x14ac:dyDescent="0.35">
      <c r="B29" s="317" t="str">
        <f>IF(Lists!H7="","",Lists!H7)</f>
        <v/>
      </c>
      <c r="C29" s="372"/>
      <c r="D29" s="373"/>
      <c r="E29" s="373"/>
      <c r="F29" s="372"/>
      <c r="G29" s="372"/>
      <c r="H29" s="77"/>
      <c r="I29" s="77"/>
      <c r="J29" s="77"/>
    </row>
    <row r="30" spans="1:11" s="297" customFormat="1" ht="14.5" x14ac:dyDescent="0.35">
      <c r="B30" s="317" t="str">
        <f>IF(Lists!H8="","",Lists!H8)</f>
        <v/>
      </c>
      <c r="C30" s="374"/>
      <c r="D30" s="375"/>
      <c r="E30" s="375"/>
      <c r="F30" s="374"/>
      <c r="G30" s="374"/>
      <c r="H30" s="77"/>
      <c r="I30" s="77"/>
      <c r="J30" s="77"/>
    </row>
    <row r="31" spans="1:11" s="297" customFormat="1" ht="14.5" x14ac:dyDescent="0.35">
      <c r="B31" s="317" t="str">
        <f>IF(Lists!H9="","",Lists!H9)</f>
        <v/>
      </c>
      <c r="C31" s="372"/>
      <c r="D31" s="373"/>
      <c r="E31" s="373"/>
      <c r="F31" s="372"/>
      <c r="G31" s="372"/>
      <c r="H31" s="77"/>
      <c r="I31" s="77"/>
      <c r="J31" s="77"/>
    </row>
    <row r="32" spans="1:11" s="297" customFormat="1" ht="14.5" x14ac:dyDescent="0.35">
      <c r="B32" s="317" t="str">
        <f>IF(Lists!H10="","",Lists!H10)</f>
        <v/>
      </c>
      <c r="C32" s="374"/>
      <c r="D32" s="375"/>
      <c r="E32" s="375"/>
      <c r="F32" s="374"/>
      <c r="G32" s="374"/>
      <c r="H32" s="77"/>
      <c r="I32" s="77"/>
      <c r="J32" s="77"/>
    </row>
    <row r="33" spans="2:10" s="297" customFormat="1" ht="15" thickBot="1" x14ac:dyDescent="0.4">
      <c r="B33" s="321" t="str">
        <f>IF(Lists!H11="","",Lists!H11)</f>
        <v/>
      </c>
      <c r="C33" s="376"/>
      <c r="D33" s="377"/>
      <c r="E33" s="377"/>
      <c r="F33" s="376"/>
      <c r="G33" s="376"/>
      <c r="H33" s="77"/>
      <c r="I33" s="77"/>
      <c r="J33" s="77"/>
    </row>
  </sheetData>
  <sheetProtection algorithmName="SHA-512" hashValue="H+IMtbHXDzWgOFHMMUsRthbQvUQE+cdG83+gK1Aq7nvqqnfyBmhKQPSp0d878tOyB5plzki2H26oGxueG0eMqw==" saltValue="nTqQKVxdJoj9555lPhq4MQ==" spinCount="100000" sheet="1" sort="0" autoFilter="0"/>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sheetPr>
  <dimension ref="B1:T100"/>
  <sheetViews>
    <sheetView showGridLines="0" topLeftCell="B7" workbookViewId="0">
      <selection activeCell="C13" sqref="C13"/>
    </sheetView>
  </sheetViews>
  <sheetFormatPr defaultColWidth="0" defaultRowHeight="14.5" zeroHeight="1" x14ac:dyDescent="0.35"/>
  <cols>
    <col min="1" max="1" width="9.1796875" style="113" hidden="1" customWidth="1"/>
    <col min="2" max="2" width="19.453125" style="113" customWidth="1"/>
    <col min="3" max="4" width="28.81640625" style="113" customWidth="1"/>
    <col min="5" max="5" width="55.54296875" style="113" customWidth="1"/>
    <col min="6" max="6" width="22.54296875" style="114" customWidth="1"/>
    <col min="7" max="13" width="23.453125" style="113" hidden="1" customWidth="1"/>
    <col min="14" max="15" width="15.54296875" style="113" hidden="1" customWidth="1"/>
    <col min="16" max="16" width="29.453125" style="113" hidden="1" customWidth="1"/>
    <col min="17" max="17" width="15.54296875" style="113" hidden="1" customWidth="1"/>
    <col min="18" max="20" width="33.54296875" style="113" hidden="1" customWidth="1"/>
    <col min="21" max="16384" width="9.1796875" style="113" hidden="1"/>
  </cols>
  <sheetData>
    <row r="1" spans="2:11" s="4" customFormat="1" ht="24.75" hidden="1" customHeight="1" x14ac:dyDescent="0.3">
      <c r="B1" s="19" t="s">
        <v>102</v>
      </c>
      <c r="C1" s="19"/>
      <c r="D1" s="19"/>
      <c r="E1" s="19"/>
      <c r="F1" s="19"/>
    </row>
    <row r="2" spans="2:11" s="4" customFormat="1" ht="13" hidden="1" x14ac:dyDescent="0.3">
      <c r="B2" s="6" t="s">
        <v>98</v>
      </c>
      <c r="C2" s="20" t="str">
        <f>+Welcome!B2</f>
        <v>63.9050(l) Compliance Report (Spreadsheet Template)</v>
      </c>
      <c r="D2" s="20"/>
      <c r="E2" s="20"/>
      <c r="F2" s="7"/>
    </row>
    <row r="3" spans="2:11" s="4" customFormat="1" ht="13" hidden="1" x14ac:dyDescent="0.3">
      <c r="B3" s="8" t="s">
        <v>99</v>
      </c>
      <c r="C3" s="21" t="str">
        <f>+Welcome!B3</f>
        <v>63.9050(l)</v>
      </c>
      <c r="D3" s="21"/>
      <c r="E3" s="21"/>
      <c r="F3" s="9"/>
    </row>
    <row r="4" spans="2:11" s="4" customFormat="1" ht="13" hidden="1" x14ac:dyDescent="0.3">
      <c r="B4" s="8" t="s">
        <v>100</v>
      </c>
      <c r="C4" s="22" t="str">
        <f>+Welcome!B4</f>
        <v>v1.03</v>
      </c>
      <c r="D4" s="22"/>
      <c r="E4" s="22"/>
      <c r="F4" s="10"/>
    </row>
    <row r="5" spans="2:11" s="4" customFormat="1" ht="13" hidden="1" x14ac:dyDescent="0.3">
      <c r="B5" s="8" t="s">
        <v>101</v>
      </c>
      <c r="C5" s="11">
        <f>+Welcome!B5</f>
        <v>45554</v>
      </c>
      <c r="D5" s="11"/>
      <c r="E5" s="11"/>
      <c r="F5" s="23"/>
    </row>
    <row r="6" spans="2:11" customFormat="1" hidden="1" x14ac:dyDescent="0.35">
      <c r="B6" s="24" t="str">
        <f>Welcome!B6</f>
        <v>OMB No.: 2060-0529 Form 5900-598 For further Paperwork Reduction Act information see: 
https://www.epa.gov/electronic-reporting-air-emissions/paperwork-reduction-act-pra-cedri-and-ert</v>
      </c>
    </row>
    <row r="7" spans="2:11" customFormat="1" x14ac:dyDescent="0.35">
      <c r="B7" s="12" t="s">
        <v>218</v>
      </c>
      <c r="C7" s="59"/>
      <c r="D7" s="59"/>
      <c r="E7" s="25"/>
      <c r="F7" s="25"/>
      <c r="G7" s="26"/>
      <c r="H7" s="26"/>
      <c r="I7" s="26"/>
      <c r="J7" s="26"/>
      <c r="K7" s="26"/>
    </row>
    <row r="8" spans="2:11" customFormat="1" ht="20.149999999999999" customHeight="1" x14ac:dyDescent="0.35">
      <c r="B8" s="27" t="s">
        <v>240</v>
      </c>
      <c r="C8" s="28"/>
      <c r="D8" s="28"/>
      <c r="E8" s="28"/>
      <c r="F8" s="28"/>
      <c r="G8" s="27"/>
      <c r="H8" s="27"/>
      <c r="I8" s="27"/>
      <c r="J8" s="27"/>
      <c r="K8" s="27"/>
    </row>
    <row r="9" spans="2:11" customFormat="1" ht="17.25" hidden="1" customHeight="1" x14ac:dyDescent="0.35">
      <c r="B9" s="53"/>
      <c r="C9" s="53"/>
      <c r="D9" s="53"/>
      <c r="E9" s="53"/>
      <c r="F9" s="53"/>
      <c r="G9" s="27"/>
      <c r="H9" s="27"/>
      <c r="I9" s="27"/>
      <c r="J9" s="27"/>
      <c r="K9" s="27"/>
    </row>
    <row r="10" spans="2:11" customFormat="1" hidden="1" x14ac:dyDescent="0.35">
      <c r="F10" s="49"/>
      <c r="G10" s="29"/>
      <c r="H10" s="29"/>
      <c r="I10" s="29"/>
      <c r="J10" s="29"/>
      <c r="K10" s="29"/>
    </row>
    <row r="11" spans="2:11" customFormat="1" hidden="1" x14ac:dyDescent="0.35">
      <c r="B11" s="29"/>
      <c r="C11" s="55"/>
      <c r="D11" s="55"/>
      <c r="E11" s="55"/>
      <c r="F11" s="56"/>
    </row>
    <row r="12" spans="2:11" s="37" customFormat="1" ht="44" thickBot="1" x14ac:dyDescent="0.4">
      <c r="B12" s="157" t="s">
        <v>316</v>
      </c>
      <c r="C12" s="158" t="s">
        <v>315</v>
      </c>
      <c r="D12" s="158" t="s">
        <v>311</v>
      </c>
      <c r="E12" s="158" t="s">
        <v>224</v>
      </c>
      <c r="F12" s="158" t="s">
        <v>225</v>
      </c>
    </row>
    <row r="13" spans="2:11" customFormat="1" x14ac:dyDescent="0.35">
      <c r="B13" s="107" t="s">
        <v>171</v>
      </c>
      <c r="C13" s="66" t="s">
        <v>467</v>
      </c>
      <c r="D13" s="66" t="s">
        <v>458</v>
      </c>
      <c r="E13" s="88" t="s">
        <v>454</v>
      </c>
      <c r="F13" s="88" t="s">
        <v>200</v>
      </c>
    </row>
    <row r="14" spans="2:11" customFormat="1" x14ac:dyDescent="0.35">
      <c r="B14" s="108" t="s">
        <v>119</v>
      </c>
      <c r="C14" s="67" t="s">
        <v>143</v>
      </c>
      <c r="D14" s="67" t="s">
        <v>317</v>
      </c>
      <c r="E14" s="91" t="s">
        <v>359</v>
      </c>
      <c r="F14" s="91" t="s">
        <v>137</v>
      </c>
    </row>
    <row r="15" spans="2:11" customFormat="1" hidden="1" x14ac:dyDescent="0.35">
      <c r="B15" s="108" t="s">
        <v>211</v>
      </c>
      <c r="C15" s="67" t="s">
        <v>211</v>
      </c>
      <c r="D15" s="67" t="s">
        <v>211</v>
      </c>
      <c r="E15" s="91" t="s">
        <v>211</v>
      </c>
      <c r="F15" s="91" t="s">
        <v>211</v>
      </c>
    </row>
    <row r="16" spans="2:11" customFormat="1" hidden="1" x14ac:dyDescent="0.35">
      <c r="B16" s="108" t="s">
        <v>211</v>
      </c>
      <c r="C16" s="67" t="s">
        <v>211</v>
      </c>
      <c r="D16" s="67" t="s">
        <v>211</v>
      </c>
      <c r="E16" s="91" t="s">
        <v>211</v>
      </c>
      <c r="F16" s="91" t="s">
        <v>211</v>
      </c>
    </row>
    <row r="17" spans="2:6" customFormat="1" hidden="1" x14ac:dyDescent="0.35">
      <c r="B17" s="108" t="s">
        <v>211</v>
      </c>
      <c r="C17" s="67" t="s">
        <v>211</v>
      </c>
      <c r="D17" s="67" t="s">
        <v>211</v>
      </c>
      <c r="E17" s="91" t="s">
        <v>211</v>
      </c>
      <c r="F17" s="91" t="s">
        <v>211</v>
      </c>
    </row>
    <row r="18" spans="2:6" customFormat="1" hidden="1" x14ac:dyDescent="0.35">
      <c r="B18" s="108" t="s">
        <v>211</v>
      </c>
      <c r="C18" s="67" t="s">
        <v>211</v>
      </c>
      <c r="D18" s="67" t="s">
        <v>211</v>
      </c>
      <c r="E18" s="91" t="s">
        <v>211</v>
      </c>
      <c r="F18" s="91" t="s">
        <v>211</v>
      </c>
    </row>
    <row r="19" spans="2:6" customFormat="1" hidden="1" x14ac:dyDescent="0.35">
      <c r="B19" s="108" t="s">
        <v>211</v>
      </c>
      <c r="C19" s="67" t="s">
        <v>211</v>
      </c>
      <c r="D19" s="67" t="s">
        <v>211</v>
      </c>
      <c r="E19" s="91" t="s">
        <v>211</v>
      </c>
      <c r="F19" s="91" t="s">
        <v>211</v>
      </c>
    </row>
    <row r="20" spans="2:6" customFormat="1" hidden="1" x14ac:dyDescent="0.35">
      <c r="B20" s="108" t="s">
        <v>211</v>
      </c>
      <c r="C20" s="67" t="s">
        <v>211</v>
      </c>
      <c r="D20" s="67" t="s">
        <v>211</v>
      </c>
      <c r="E20" s="91" t="s">
        <v>211</v>
      </c>
      <c r="F20" s="91" t="s">
        <v>211</v>
      </c>
    </row>
    <row r="21" spans="2:6" customFormat="1" hidden="1" x14ac:dyDescent="0.35">
      <c r="B21" s="108" t="s">
        <v>211</v>
      </c>
      <c r="C21" s="67" t="s">
        <v>211</v>
      </c>
      <c r="D21" s="67" t="s">
        <v>211</v>
      </c>
      <c r="E21" s="91" t="s">
        <v>211</v>
      </c>
      <c r="F21" s="91" t="s">
        <v>211</v>
      </c>
    </row>
    <row r="22" spans="2:6" customFormat="1" hidden="1" x14ac:dyDescent="0.35">
      <c r="B22" s="108" t="s">
        <v>211</v>
      </c>
      <c r="C22" s="67" t="s">
        <v>211</v>
      </c>
      <c r="D22" s="67" t="s">
        <v>211</v>
      </c>
      <c r="E22" s="91" t="s">
        <v>211</v>
      </c>
      <c r="F22" s="91" t="s">
        <v>211</v>
      </c>
    </row>
    <row r="23" spans="2:6" customFormat="1" hidden="1" x14ac:dyDescent="0.35">
      <c r="B23" s="108" t="s">
        <v>211</v>
      </c>
      <c r="C23" s="67" t="s">
        <v>211</v>
      </c>
      <c r="D23" s="67" t="s">
        <v>211</v>
      </c>
      <c r="E23" s="91" t="s">
        <v>211</v>
      </c>
      <c r="F23" s="91" t="s">
        <v>211</v>
      </c>
    </row>
    <row r="24" spans="2:6" s="316" customFormat="1" x14ac:dyDescent="0.35">
      <c r="B24" s="324" t="str">
        <f>IF($D24="","",VLOOKUP($D24,Lists!$Z$2:$AC$100,2,FALSE))</f>
        <v/>
      </c>
      <c r="C24" s="325" t="str">
        <f>IF($D24="","",VLOOKUP($D24,Lists!$Z$2:$AC$100,3,FALSE))</f>
        <v/>
      </c>
      <c r="D24" s="309"/>
      <c r="E24" s="309"/>
      <c r="F24" s="312"/>
    </row>
    <row r="25" spans="2:6" s="316" customFormat="1" x14ac:dyDescent="0.35">
      <c r="B25" s="324" t="str">
        <f>IF($D25="","",VLOOKUP($D25,Lists!$Z$2:$AC$100,2,FALSE))</f>
        <v/>
      </c>
      <c r="C25" s="325" t="str">
        <f>IF($D25="","",VLOOKUP($D25,Lists!$Z$2:$AC$100,3,FALSE))</f>
        <v/>
      </c>
      <c r="D25" s="309"/>
      <c r="E25" s="309"/>
      <c r="F25" s="312"/>
    </row>
    <row r="26" spans="2:6" s="316" customFormat="1" x14ac:dyDescent="0.35">
      <c r="B26" s="324" t="str">
        <f>IF($D26="","",VLOOKUP($D26,Lists!$Z$2:$AC$100,2,FALSE))</f>
        <v/>
      </c>
      <c r="C26" s="325" t="str">
        <f>IF($D26="","",VLOOKUP($D26,Lists!$Z$2:$AC$100,3,FALSE))</f>
        <v/>
      </c>
      <c r="D26" s="309"/>
      <c r="E26" s="309"/>
      <c r="F26" s="312"/>
    </row>
    <row r="27" spans="2:6" s="316" customFormat="1" x14ac:dyDescent="0.35">
      <c r="B27" s="324" t="str">
        <f>IF($D27="","",VLOOKUP($D27,Lists!$Z$2:$AC$100,2,FALSE))</f>
        <v/>
      </c>
      <c r="C27" s="325" t="str">
        <f>IF($D27="","",VLOOKUP($D27,Lists!$Z$2:$AC$100,3,FALSE))</f>
        <v/>
      </c>
      <c r="D27" s="309"/>
      <c r="E27" s="309"/>
      <c r="F27" s="312"/>
    </row>
    <row r="28" spans="2:6" s="316" customFormat="1" x14ac:dyDescent="0.35">
      <c r="B28" s="324" t="str">
        <f>IF($D28="","",VLOOKUP($D28,Lists!$Z$2:$AC$100,2,FALSE))</f>
        <v/>
      </c>
      <c r="C28" s="325" t="str">
        <f>IF($D28="","",VLOOKUP($D28,Lists!$Z$2:$AC$100,3,FALSE))</f>
        <v/>
      </c>
      <c r="D28" s="309"/>
      <c r="E28" s="309"/>
      <c r="F28" s="312"/>
    </row>
    <row r="29" spans="2:6" s="316" customFormat="1" x14ac:dyDescent="0.35">
      <c r="B29" s="324" t="str">
        <f>IF($D29="","",VLOOKUP($D29,Lists!$Z$2:$AC$100,2,FALSE))</f>
        <v/>
      </c>
      <c r="C29" s="325" t="str">
        <f>IF($D29="","",VLOOKUP($D29,Lists!$Z$2:$AC$100,3,FALSE))</f>
        <v/>
      </c>
      <c r="D29" s="309"/>
      <c r="E29" s="309"/>
      <c r="F29" s="312"/>
    </row>
    <row r="30" spans="2:6" s="316" customFormat="1" x14ac:dyDescent="0.35">
      <c r="B30" s="324" t="str">
        <f>IF($D30="","",VLOOKUP($D30,Lists!$Z$2:$AC$100,2,FALSE))</f>
        <v/>
      </c>
      <c r="C30" s="325" t="str">
        <f>IF($D30="","",VLOOKUP($D30,Lists!$Z$2:$AC$100,3,FALSE))</f>
        <v/>
      </c>
      <c r="D30" s="309"/>
      <c r="E30" s="309"/>
      <c r="F30" s="312"/>
    </row>
    <row r="31" spans="2:6" s="316" customFormat="1" x14ac:dyDescent="0.35">
      <c r="B31" s="324" t="str">
        <f>IF($D31="","",VLOOKUP($D31,Lists!$Z$2:$AC$100,2,FALSE))</f>
        <v/>
      </c>
      <c r="C31" s="325" t="str">
        <f>IF($D31="","",VLOOKUP($D31,Lists!$Z$2:$AC$100,3,FALSE))</f>
        <v/>
      </c>
      <c r="D31" s="309"/>
      <c r="E31" s="309"/>
      <c r="F31" s="312"/>
    </row>
    <row r="32" spans="2:6" s="316" customFormat="1" x14ac:dyDescent="0.35">
      <c r="B32" s="324" t="str">
        <f>IF($D32="","",VLOOKUP($D32,Lists!$Z$2:$AC$100,2,FALSE))</f>
        <v/>
      </c>
      <c r="C32" s="325" t="str">
        <f>IF($D32="","",VLOOKUP($D32,Lists!$Z$2:$AC$100,3,FALSE))</f>
        <v/>
      </c>
      <c r="D32" s="309"/>
      <c r="E32" s="309"/>
      <c r="F32" s="312"/>
    </row>
    <row r="33" spans="2:6" s="316" customFormat="1" x14ac:dyDescent="0.35">
      <c r="B33" s="324" t="str">
        <f>IF($D33="","",VLOOKUP($D33,Lists!$Z$2:$AC$100,2,FALSE))</f>
        <v/>
      </c>
      <c r="C33" s="325" t="str">
        <f>IF($D33="","",VLOOKUP($D33,Lists!$Z$2:$AC$100,3,FALSE))</f>
        <v/>
      </c>
      <c r="D33" s="309"/>
      <c r="E33" s="309"/>
      <c r="F33" s="312"/>
    </row>
    <row r="34" spans="2:6" s="316" customFormat="1" x14ac:dyDescent="0.35">
      <c r="B34" s="324" t="str">
        <f>IF($D34="","",VLOOKUP($D34,Lists!$Z$2:$AC$100,2,FALSE))</f>
        <v/>
      </c>
      <c r="C34" s="325" t="str">
        <f>IF($D34="","",VLOOKUP($D34,Lists!$Z$2:$AC$100,3,FALSE))</f>
        <v/>
      </c>
      <c r="D34" s="309"/>
      <c r="E34" s="309"/>
      <c r="F34" s="312"/>
    </row>
    <row r="35" spans="2:6" s="316" customFormat="1" x14ac:dyDescent="0.35">
      <c r="B35" s="324" t="str">
        <f>IF($D35="","",VLOOKUP($D35,Lists!$Z$2:$AC$100,2,FALSE))</f>
        <v/>
      </c>
      <c r="C35" s="325" t="str">
        <f>IF($D35="","",VLOOKUP($D35,Lists!$Z$2:$AC$100,3,FALSE))</f>
        <v/>
      </c>
      <c r="D35" s="309"/>
      <c r="E35" s="309"/>
      <c r="F35" s="312"/>
    </row>
    <row r="36" spans="2:6" s="316" customFormat="1" x14ac:dyDescent="0.35">
      <c r="B36" s="324" t="str">
        <f>IF($D36="","",VLOOKUP($D36,Lists!$Z$2:$AC$100,2,FALSE))</f>
        <v/>
      </c>
      <c r="C36" s="325" t="str">
        <f>IF($D36="","",VLOOKUP($D36,Lists!$Z$2:$AC$100,3,FALSE))</f>
        <v/>
      </c>
      <c r="D36" s="309"/>
      <c r="E36" s="309"/>
      <c r="F36" s="312"/>
    </row>
    <row r="37" spans="2:6" s="316" customFormat="1" x14ac:dyDescent="0.35">
      <c r="B37" s="324" t="str">
        <f>IF($D37="","",VLOOKUP($D37,Lists!$Z$2:$AC$100,2,FALSE))</f>
        <v/>
      </c>
      <c r="C37" s="325" t="str">
        <f>IF($D37="","",VLOOKUP($D37,Lists!$Z$2:$AC$100,3,FALSE))</f>
        <v/>
      </c>
      <c r="D37" s="309"/>
      <c r="E37" s="309"/>
      <c r="F37" s="312"/>
    </row>
    <row r="38" spans="2:6" s="316" customFormat="1" x14ac:dyDescent="0.35">
      <c r="B38" s="324" t="str">
        <f>IF($D38="","",VLOOKUP($D38,Lists!$Z$2:$AC$100,2,FALSE))</f>
        <v/>
      </c>
      <c r="C38" s="325" t="str">
        <f>IF($D38="","",VLOOKUP($D38,Lists!$Z$2:$AC$100,3,FALSE))</f>
        <v/>
      </c>
      <c r="D38" s="309"/>
      <c r="E38" s="309"/>
      <c r="F38" s="312"/>
    </row>
    <row r="39" spans="2:6" s="316" customFormat="1" x14ac:dyDescent="0.35">
      <c r="B39" s="324" t="str">
        <f>IF($D39="","",VLOOKUP($D39,Lists!$Z$2:$AC$100,2,FALSE))</f>
        <v/>
      </c>
      <c r="C39" s="325" t="str">
        <f>IF($D39="","",VLOOKUP($D39,Lists!$Z$2:$AC$100,3,FALSE))</f>
        <v/>
      </c>
      <c r="D39" s="309"/>
      <c r="E39" s="309"/>
      <c r="F39" s="312"/>
    </row>
    <row r="40" spans="2:6" s="316" customFormat="1" x14ac:dyDescent="0.35">
      <c r="B40" s="324" t="str">
        <f>IF($D40="","",VLOOKUP($D40,Lists!$Z$2:$AC$100,2,FALSE))</f>
        <v/>
      </c>
      <c r="C40" s="325" t="str">
        <f>IF($D40="","",VLOOKUP($D40,Lists!$Z$2:$AC$100,3,FALSE))</f>
        <v/>
      </c>
      <c r="D40" s="309"/>
      <c r="E40" s="309"/>
      <c r="F40" s="312"/>
    </row>
    <row r="41" spans="2:6" s="316" customFormat="1" x14ac:dyDescent="0.35">
      <c r="B41" s="324" t="str">
        <f>IF($D41="","",VLOOKUP($D41,Lists!$Z$2:$AC$100,2,FALSE))</f>
        <v/>
      </c>
      <c r="C41" s="325" t="str">
        <f>IF($D41="","",VLOOKUP($D41,Lists!$Z$2:$AC$100,3,FALSE))</f>
        <v/>
      </c>
      <c r="D41" s="309"/>
      <c r="E41" s="309"/>
      <c r="F41" s="312"/>
    </row>
    <row r="42" spans="2:6" s="316" customFormat="1" x14ac:dyDescent="0.35">
      <c r="B42" s="324" t="str">
        <f>IF($D42="","",VLOOKUP($D42,Lists!$Z$2:$AC$100,2,FALSE))</f>
        <v/>
      </c>
      <c r="C42" s="325" t="str">
        <f>IF($D42="","",VLOOKUP($D42,Lists!$Z$2:$AC$100,3,FALSE))</f>
        <v/>
      </c>
      <c r="D42" s="309"/>
      <c r="E42" s="309"/>
      <c r="F42" s="312"/>
    </row>
    <row r="43" spans="2:6" s="316" customFormat="1" x14ac:dyDescent="0.35">
      <c r="B43" s="324" t="str">
        <f>IF($D43="","",VLOOKUP($D43,Lists!$Z$2:$AC$100,2,FALSE))</f>
        <v/>
      </c>
      <c r="C43" s="325" t="str">
        <f>IF($D43="","",VLOOKUP($D43,Lists!$Z$2:$AC$100,3,FALSE))</f>
        <v/>
      </c>
      <c r="D43" s="309"/>
      <c r="E43" s="309"/>
      <c r="F43" s="312"/>
    </row>
    <row r="44" spans="2:6" s="316" customFormat="1" x14ac:dyDescent="0.35">
      <c r="B44" s="324" t="str">
        <f>IF($D44="","",VLOOKUP($D44,Lists!$Z$2:$AC$100,2,FALSE))</f>
        <v/>
      </c>
      <c r="C44" s="325" t="str">
        <f>IF($D44="","",VLOOKUP($D44,Lists!$Z$2:$AC$100,3,FALSE))</f>
        <v/>
      </c>
      <c r="D44" s="309"/>
      <c r="E44" s="309"/>
      <c r="F44" s="312"/>
    </row>
    <row r="45" spans="2:6" s="316" customFormat="1" x14ac:dyDescent="0.35">
      <c r="B45" s="324" t="str">
        <f>IF($D45="","",VLOOKUP($D45,Lists!$Z$2:$AC$100,2,FALSE))</f>
        <v/>
      </c>
      <c r="C45" s="325" t="str">
        <f>IF($D45="","",VLOOKUP($D45,Lists!$Z$2:$AC$100,3,FALSE))</f>
        <v/>
      </c>
      <c r="D45" s="309"/>
      <c r="E45" s="309"/>
      <c r="F45" s="312"/>
    </row>
    <row r="46" spans="2:6" s="316" customFormat="1" x14ac:dyDescent="0.35">
      <c r="B46" s="324" t="str">
        <f>IF($D46="","",VLOOKUP($D46,Lists!$Z$2:$AC$100,2,FALSE))</f>
        <v/>
      </c>
      <c r="C46" s="325" t="str">
        <f>IF($D46="","",VLOOKUP($D46,Lists!$Z$2:$AC$100,3,FALSE))</f>
        <v/>
      </c>
      <c r="D46" s="309"/>
      <c r="E46" s="309"/>
      <c r="F46" s="312"/>
    </row>
    <row r="47" spans="2:6" s="316" customFormat="1" x14ac:dyDescent="0.35">
      <c r="B47" s="324" t="str">
        <f>IF($D47="","",VLOOKUP($D47,Lists!$Z$2:$AC$100,2,FALSE))</f>
        <v/>
      </c>
      <c r="C47" s="325" t="str">
        <f>IF($D47="","",VLOOKUP($D47,Lists!$Z$2:$AC$100,3,FALSE))</f>
        <v/>
      </c>
      <c r="D47" s="309"/>
      <c r="E47" s="309"/>
      <c r="F47" s="312"/>
    </row>
    <row r="48" spans="2:6" s="316" customFormat="1" x14ac:dyDescent="0.35">
      <c r="B48" s="324" t="str">
        <f>IF($D48="","",VLOOKUP($D48,Lists!$Z$2:$AC$100,2,FALSE))</f>
        <v/>
      </c>
      <c r="C48" s="325" t="str">
        <f>IF($D48="","",VLOOKUP($D48,Lists!$Z$2:$AC$100,3,FALSE))</f>
        <v/>
      </c>
      <c r="D48" s="309"/>
      <c r="E48" s="309"/>
      <c r="F48" s="312"/>
    </row>
    <row r="49" spans="2:6" s="316" customFormat="1" x14ac:dyDescent="0.35">
      <c r="B49" s="324" t="str">
        <f>IF($D49="","",VLOOKUP($D49,Lists!$Z$2:$AC$100,2,FALSE))</f>
        <v/>
      </c>
      <c r="C49" s="325" t="str">
        <f>IF($D49="","",VLOOKUP($D49,Lists!$Z$2:$AC$100,3,FALSE))</f>
        <v/>
      </c>
      <c r="D49" s="309"/>
      <c r="E49" s="309"/>
      <c r="F49" s="312"/>
    </row>
    <row r="50" spans="2:6" s="316" customFormat="1" x14ac:dyDescent="0.35">
      <c r="B50" s="324" t="str">
        <f>IF($D50="","",VLOOKUP($D50,Lists!$Z$2:$AC$100,2,FALSE))</f>
        <v/>
      </c>
      <c r="C50" s="325" t="str">
        <f>IF($D50="","",VLOOKUP($D50,Lists!$Z$2:$AC$100,3,FALSE))</f>
        <v/>
      </c>
      <c r="D50" s="309"/>
      <c r="E50" s="309"/>
      <c r="F50" s="312"/>
    </row>
    <row r="51" spans="2:6" s="316" customFormat="1" x14ac:dyDescent="0.35">
      <c r="B51" s="324" t="str">
        <f>IF($D51="","",VLOOKUP($D51,Lists!$Z$2:$AC$100,2,FALSE))</f>
        <v/>
      </c>
      <c r="C51" s="325" t="str">
        <f>IF($D51="","",VLOOKUP($D51,Lists!$Z$2:$AC$100,3,FALSE))</f>
        <v/>
      </c>
      <c r="D51" s="309"/>
      <c r="E51" s="309"/>
      <c r="F51" s="312"/>
    </row>
    <row r="52" spans="2:6" s="316" customFormat="1" x14ac:dyDescent="0.35">
      <c r="B52" s="324" t="str">
        <f>IF($D52="","",VLOOKUP($D52,Lists!$Z$2:$AC$100,2,FALSE))</f>
        <v/>
      </c>
      <c r="C52" s="325" t="str">
        <f>IF($D52="","",VLOOKUP($D52,Lists!$Z$2:$AC$100,3,FALSE))</f>
        <v/>
      </c>
      <c r="D52" s="309"/>
      <c r="E52" s="309"/>
      <c r="F52" s="312"/>
    </row>
    <row r="53" spans="2:6" s="316" customFormat="1" x14ac:dyDescent="0.35">
      <c r="B53" s="324" t="str">
        <f>IF($D53="","",VLOOKUP($D53,Lists!$Z$2:$AC$100,2,FALSE))</f>
        <v/>
      </c>
      <c r="C53" s="325" t="str">
        <f>IF($D53="","",VLOOKUP($D53,Lists!$Z$2:$AC$100,3,FALSE))</f>
        <v/>
      </c>
      <c r="D53" s="309"/>
      <c r="E53" s="309"/>
      <c r="F53" s="312"/>
    </row>
    <row r="54" spans="2:6" s="316" customFormat="1" x14ac:dyDescent="0.35">
      <c r="B54" s="324" t="str">
        <f>IF($D54="","",VLOOKUP($D54,Lists!$Z$2:$AC$100,2,FALSE))</f>
        <v/>
      </c>
      <c r="C54" s="325" t="str">
        <f>IF($D54="","",VLOOKUP($D54,Lists!$Z$2:$AC$100,3,FALSE))</f>
        <v/>
      </c>
      <c r="D54" s="309"/>
      <c r="E54" s="309"/>
      <c r="F54" s="312"/>
    </row>
    <row r="55" spans="2:6" s="316" customFormat="1" x14ac:dyDescent="0.35">
      <c r="B55" s="324" t="str">
        <f>IF($D55="","",VLOOKUP($D55,Lists!$Z$2:$AC$100,2,FALSE))</f>
        <v/>
      </c>
      <c r="C55" s="325" t="str">
        <f>IF($D55="","",VLOOKUP($D55,Lists!$Z$2:$AC$100,3,FALSE))</f>
        <v/>
      </c>
      <c r="D55" s="309"/>
      <c r="E55" s="309"/>
      <c r="F55" s="312"/>
    </row>
    <row r="56" spans="2:6" s="316" customFormat="1" x14ac:dyDescent="0.35">
      <c r="B56" s="324" t="str">
        <f>IF($D56="","",VLOOKUP($D56,Lists!$Z$2:$AC$100,2,FALSE))</f>
        <v/>
      </c>
      <c r="C56" s="325" t="str">
        <f>IF($D56="","",VLOOKUP($D56,Lists!$Z$2:$AC$100,3,FALSE))</f>
        <v/>
      </c>
      <c r="D56" s="309"/>
      <c r="E56" s="309"/>
      <c r="F56" s="312"/>
    </row>
    <row r="57" spans="2:6" s="316" customFormat="1" x14ac:dyDescent="0.35">
      <c r="B57" s="324" t="str">
        <f>IF($D57="","",VLOOKUP($D57,Lists!$Z$2:$AC$100,2,FALSE))</f>
        <v/>
      </c>
      <c r="C57" s="325" t="str">
        <f>IF($D57="","",VLOOKUP($D57,Lists!$Z$2:$AC$100,3,FALSE))</f>
        <v/>
      </c>
      <c r="D57" s="309"/>
      <c r="E57" s="309"/>
      <c r="F57" s="312"/>
    </row>
    <row r="58" spans="2:6" s="316" customFormat="1" x14ac:dyDescent="0.35">
      <c r="B58" s="324" t="str">
        <f>IF($D58="","",VLOOKUP($D58,Lists!$Z$2:$AC$100,2,FALSE))</f>
        <v/>
      </c>
      <c r="C58" s="325" t="str">
        <f>IF($D58="","",VLOOKUP($D58,Lists!$Z$2:$AC$100,3,FALSE))</f>
        <v/>
      </c>
      <c r="D58" s="309"/>
      <c r="E58" s="309"/>
      <c r="F58" s="312"/>
    </row>
    <row r="59" spans="2:6" s="316" customFormat="1" x14ac:dyDescent="0.35">
      <c r="B59" s="324" t="str">
        <f>IF($D59="","",VLOOKUP($D59,Lists!$Z$2:$AC$100,2,FALSE))</f>
        <v/>
      </c>
      <c r="C59" s="325" t="str">
        <f>IF($D59="","",VLOOKUP($D59,Lists!$Z$2:$AC$100,3,FALSE))</f>
        <v/>
      </c>
      <c r="D59" s="309"/>
      <c r="E59" s="309"/>
      <c r="F59" s="312"/>
    </row>
    <row r="60" spans="2:6" s="316" customFormat="1" x14ac:dyDescent="0.35">
      <c r="B60" s="324" t="str">
        <f>IF($D60="","",VLOOKUP($D60,Lists!$Z$2:$AC$100,2,FALSE))</f>
        <v/>
      </c>
      <c r="C60" s="325" t="str">
        <f>IF($D60="","",VLOOKUP($D60,Lists!$Z$2:$AC$100,3,FALSE))</f>
        <v/>
      </c>
      <c r="D60" s="309"/>
      <c r="E60" s="309"/>
      <c r="F60" s="312"/>
    </row>
    <row r="61" spans="2:6" s="316" customFormat="1" x14ac:dyDescent="0.35">
      <c r="B61" s="324" t="str">
        <f>IF($D61="","",VLOOKUP($D61,Lists!$Z$2:$AC$100,2,FALSE))</f>
        <v/>
      </c>
      <c r="C61" s="325" t="str">
        <f>IF($D61="","",VLOOKUP($D61,Lists!$Z$2:$AC$100,3,FALSE))</f>
        <v/>
      </c>
      <c r="D61" s="309"/>
      <c r="E61" s="309"/>
      <c r="F61" s="312"/>
    </row>
    <row r="62" spans="2:6" s="316" customFormat="1" x14ac:dyDescent="0.35">
      <c r="B62" s="324" t="str">
        <f>IF($D62="","",VLOOKUP($D62,Lists!$Z$2:$AC$100,2,FALSE))</f>
        <v/>
      </c>
      <c r="C62" s="325" t="str">
        <f>IF($D62="","",VLOOKUP($D62,Lists!$Z$2:$AC$100,3,FALSE))</f>
        <v/>
      </c>
      <c r="D62" s="309"/>
      <c r="E62" s="309"/>
      <c r="F62" s="312"/>
    </row>
    <row r="63" spans="2:6" s="316" customFormat="1" x14ac:dyDescent="0.35">
      <c r="B63" s="324" t="str">
        <f>IF($D63="","",VLOOKUP($D63,Lists!$Z$2:$AC$100,2,FALSE))</f>
        <v/>
      </c>
      <c r="C63" s="325" t="str">
        <f>IF($D63="","",VLOOKUP($D63,Lists!$Z$2:$AC$100,3,FALSE))</f>
        <v/>
      </c>
      <c r="D63" s="309"/>
      <c r="E63" s="309"/>
      <c r="F63" s="312"/>
    </row>
    <row r="64" spans="2:6" s="316" customFormat="1" x14ac:dyDescent="0.35">
      <c r="B64" s="324" t="str">
        <f>IF($D64="","",VLOOKUP($D64,Lists!$Z$2:$AC$100,2,FALSE))</f>
        <v/>
      </c>
      <c r="C64" s="325" t="str">
        <f>IF($D64="","",VLOOKUP($D64,Lists!$Z$2:$AC$100,3,FALSE))</f>
        <v/>
      </c>
      <c r="D64" s="309"/>
      <c r="E64" s="309"/>
      <c r="F64" s="312"/>
    </row>
    <row r="65" spans="2:6" s="316" customFormat="1" x14ac:dyDescent="0.35">
      <c r="B65" s="324" t="str">
        <f>IF($D65="","",VLOOKUP($D65,Lists!$Z$2:$AC$100,2,FALSE))</f>
        <v/>
      </c>
      <c r="C65" s="325" t="str">
        <f>IF($D65="","",VLOOKUP($D65,Lists!$Z$2:$AC$100,3,FALSE))</f>
        <v/>
      </c>
      <c r="D65" s="309"/>
      <c r="E65" s="309"/>
      <c r="F65" s="312"/>
    </row>
    <row r="66" spans="2:6" s="316" customFormat="1" x14ac:dyDescent="0.35">
      <c r="B66" s="324" t="str">
        <f>IF($D66="","",VLOOKUP($D66,Lists!$Z$2:$AC$100,2,FALSE))</f>
        <v/>
      </c>
      <c r="C66" s="325" t="str">
        <f>IF($D66="","",VLOOKUP($D66,Lists!$Z$2:$AC$100,3,FALSE))</f>
        <v/>
      </c>
      <c r="D66" s="309"/>
      <c r="E66" s="309"/>
      <c r="F66" s="312"/>
    </row>
    <row r="67" spans="2:6" s="316" customFormat="1" x14ac:dyDescent="0.35">
      <c r="B67" s="324" t="str">
        <f>IF($D67="","",VLOOKUP($D67,Lists!$Z$2:$AC$100,2,FALSE))</f>
        <v/>
      </c>
      <c r="C67" s="325" t="str">
        <f>IF($D67="","",VLOOKUP($D67,Lists!$Z$2:$AC$100,3,FALSE))</f>
        <v/>
      </c>
      <c r="D67" s="309"/>
      <c r="E67" s="309"/>
      <c r="F67" s="312"/>
    </row>
    <row r="68" spans="2:6" s="316" customFormat="1" x14ac:dyDescent="0.35">
      <c r="B68" s="324" t="str">
        <f>IF($D68="","",VLOOKUP($D68,Lists!$Z$2:$AC$100,2,FALSE))</f>
        <v/>
      </c>
      <c r="C68" s="325" t="str">
        <f>IF($D68="","",VLOOKUP($D68,Lists!$Z$2:$AC$100,3,FALSE))</f>
        <v/>
      </c>
      <c r="D68" s="309"/>
      <c r="E68" s="309"/>
      <c r="F68" s="312"/>
    </row>
    <row r="69" spans="2:6" s="316" customFormat="1" x14ac:dyDescent="0.35">
      <c r="B69" s="324" t="str">
        <f>IF($D69="","",VLOOKUP($D69,Lists!$Z$2:$AC$100,2,FALSE))</f>
        <v/>
      </c>
      <c r="C69" s="325" t="str">
        <f>IF($D69="","",VLOOKUP($D69,Lists!$Z$2:$AC$100,3,FALSE))</f>
        <v/>
      </c>
      <c r="D69" s="309"/>
      <c r="E69" s="309"/>
      <c r="F69" s="312"/>
    </row>
    <row r="70" spans="2:6" s="316" customFormat="1" x14ac:dyDescent="0.35">
      <c r="B70" s="324" t="str">
        <f>IF($D70="","",VLOOKUP($D70,Lists!$Z$2:$AC$100,2,FALSE))</f>
        <v/>
      </c>
      <c r="C70" s="325" t="str">
        <f>IF($D70="","",VLOOKUP($D70,Lists!$Z$2:$AC$100,3,FALSE))</f>
        <v/>
      </c>
      <c r="D70" s="309"/>
      <c r="E70" s="309"/>
      <c r="F70" s="312"/>
    </row>
    <row r="71" spans="2:6" s="316" customFormat="1" x14ac:dyDescent="0.35">
      <c r="B71" s="324" t="str">
        <f>IF($D71="","",VLOOKUP($D71,Lists!$Z$2:$AC$100,2,FALSE))</f>
        <v/>
      </c>
      <c r="C71" s="325" t="str">
        <f>IF($D71="","",VLOOKUP($D71,Lists!$Z$2:$AC$100,3,FALSE))</f>
        <v/>
      </c>
      <c r="D71" s="309"/>
      <c r="E71" s="309"/>
      <c r="F71" s="312"/>
    </row>
    <row r="72" spans="2:6" s="316" customFormat="1" x14ac:dyDescent="0.35">
      <c r="B72" s="324" t="str">
        <f>IF($D72="","",VLOOKUP($D72,Lists!$Z$2:$AC$100,2,FALSE))</f>
        <v/>
      </c>
      <c r="C72" s="325" t="str">
        <f>IF($D72="","",VLOOKUP($D72,Lists!$Z$2:$AC$100,3,FALSE))</f>
        <v/>
      </c>
      <c r="D72" s="309"/>
      <c r="E72" s="309"/>
      <c r="F72" s="312"/>
    </row>
    <row r="73" spans="2:6" s="316" customFormat="1" x14ac:dyDescent="0.35">
      <c r="B73" s="324" t="str">
        <f>IF($D73="","",VLOOKUP($D73,Lists!$Z$2:$AC$100,2,FALSE))</f>
        <v/>
      </c>
      <c r="C73" s="325" t="str">
        <f>IF($D73="","",VLOOKUP($D73,Lists!$Z$2:$AC$100,3,FALSE))</f>
        <v/>
      </c>
      <c r="D73" s="309"/>
      <c r="E73" s="309"/>
      <c r="F73" s="312"/>
    </row>
    <row r="74" spans="2:6" s="316" customFormat="1" x14ac:dyDescent="0.35">
      <c r="B74" s="324" t="str">
        <f>IF($D74="","",VLOOKUP($D74,Lists!$Z$2:$AC$100,2,FALSE))</f>
        <v/>
      </c>
      <c r="C74" s="325" t="str">
        <f>IF($D74="","",VLOOKUP($D74,Lists!$Z$2:$AC$100,3,FALSE))</f>
        <v/>
      </c>
      <c r="D74" s="309"/>
      <c r="E74" s="309"/>
      <c r="F74" s="312"/>
    </row>
    <row r="75" spans="2:6" s="316" customFormat="1" x14ac:dyDescent="0.35">
      <c r="B75" s="324" t="str">
        <f>IF($D75="","",VLOOKUP($D75,Lists!$Z$2:$AC$100,2,FALSE))</f>
        <v/>
      </c>
      <c r="C75" s="325" t="str">
        <f>IF($D75="","",VLOOKUP($D75,Lists!$Z$2:$AC$100,3,FALSE))</f>
        <v/>
      </c>
      <c r="D75" s="309"/>
      <c r="E75" s="309"/>
      <c r="F75" s="312"/>
    </row>
    <row r="76" spans="2:6" s="316" customFormat="1" x14ac:dyDescent="0.35">
      <c r="B76" s="324" t="str">
        <f>IF($D76="","",VLOOKUP($D76,Lists!$Z$2:$AC$100,2,FALSE))</f>
        <v/>
      </c>
      <c r="C76" s="325" t="str">
        <f>IF($D76="","",VLOOKUP($D76,Lists!$Z$2:$AC$100,3,FALSE))</f>
        <v/>
      </c>
      <c r="D76" s="309"/>
      <c r="E76" s="309"/>
      <c r="F76" s="312"/>
    </row>
    <row r="77" spans="2:6" s="316" customFormat="1" x14ac:dyDescent="0.35">
      <c r="B77" s="324" t="str">
        <f>IF($D77="","",VLOOKUP($D77,Lists!$Z$2:$AC$100,2,FALSE))</f>
        <v/>
      </c>
      <c r="C77" s="325" t="str">
        <f>IF($D77="","",VLOOKUP($D77,Lists!$Z$2:$AC$100,3,FALSE))</f>
        <v/>
      </c>
      <c r="D77" s="309"/>
      <c r="E77" s="309"/>
      <c r="F77" s="312"/>
    </row>
    <row r="78" spans="2:6" s="316" customFormat="1" x14ac:dyDescent="0.35">
      <c r="B78" s="324" t="str">
        <f>IF($D78="","",VLOOKUP($D78,Lists!$Z$2:$AC$100,2,FALSE))</f>
        <v/>
      </c>
      <c r="C78" s="325" t="str">
        <f>IF($D78="","",VLOOKUP($D78,Lists!$Z$2:$AC$100,3,FALSE))</f>
        <v/>
      </c>
      <c r="D78" s="309"/>
      <c r="E78" s="309"/>
      <c r="F78" s="312"/>
    </row>
    <row r="79" spans="2:6" s="316" customFormat="1" x14ac:dyDescent="0.35">
      <c r="B79" s="324" t="str">
        <f>IF($D79="","",VLOOKUP($D79,Lists!$Z$2:$AC$100,2,FALSE))</f>
        <v/>
      </c>
      <c r="C79" s="325" t="str">
        <f>IF($D79="","",VLOOKUP($D79,Lists!$Z$2:$AC$100,3,FALSE))</f>
        <v/>
      </c>
      <c r="D79" s="309"/>
      <c r="E79" s="309"/>
      <c r="F79" s="312"/>
    </row>
    <row r="80" spans="2:6" s="316" customFormat="1" x14ac:dyDescent="0.35">
      <c r="B80" s="324" t="str">
        <f>IF($D80="","",VLOOKUP($D80,Lists!$Z$2:$AC$100,2,FALSE))</f>
        <v/>
      </c>
      <c r="C80" s="325" t="str">
        <f>IF($D80="","",VLOOKUP($D80,Lists!$Z$2:$AC$100,3,FALSE))</f>
        <v/>
      </c>
      <c r="D80" s="309"/>
      <c r="E80" s="309"/>
      <c r="F80" s="312"/>
    </row>
    <row r="81" spans="2:6" s="316" customFormat="1" x14ac:dyDescent="0.35">
      <c r="B81" s="324" t="str">
        <f>IF($D81="","",VLOOKUP($D81,Lists!$Z$2:$AC$100,2,FALSE))</f>
        <v/>
      </c>
      <c r="C81" s="325" t="str">
        <f>IF($D81="","",VLOOKUP($D81,Lists!$Z$2:$AC$100,3,FALSE))</f>
        <v/>
      </c>
      <c r="D81" s="309"/>
      <c r="E81" s="309"/>
      <c r="F81" s="312"/>
    </row>
    <row r="82" spans="2:6" s="316" customFormat="1" x14ac:dyDescent="0.35">
      <c r="B82" s="324" t="str">
        <f>IF($D82="","",VLOOKUP($D82,Lists!$Z$2:$AC$100,2,FALSE))</f>
        <v/>
      </c>
      <c r="C82" s="325" t="str">
        <f>IF($D82="","",VLOOKUP($D82,Lists!$Z$2:$AC$100,3,FALSE))</f>
        <v/>
      </c>
      <c r="D82" s="309"/>
      <c r="E82" s="309"/>
      <c r="F82" s="312"/>
    </row>
    <row r="83" spans="2:6" s="316" customFormat="1" x14ac:dyDescent="0.35">
      <c r="B83" s="324" t="str">
        <f>IF($D83="","",VLOOKUP($D83,Lists!$Z$2:$AC$100,2,FALSE))</f>
        <v/>
      </c>
      <c r="C83" s="325" t="str">
        <f>IF($D83="","",VLOOKUP($D83,Lists!$Z$2:$AC$100,3,FALSE))</f>
        <v/>
      </c>
      <c r="D83" s="309"/>
      <c r="E83" s="309"/>
      <c r="F83" s="312"/>
    </row>
    <row r="84" spans="2:6" s="316" customFormat="1" x14ac:dyDescent="0.35">
      <c r="B84" s="324" t="str">
        <f>IF($D84="","",VLOOKUP($D84,Lists!$Z$2:$AC$100,2,FALSE))</f>
        <v/>
      </c>
      <c r="C84" s="325" t="str">
        <f>IF($D84="","",VLOOKUP($D84,Lists!$Z$2:$AC$100,3,FALSE))</f>
        <v/>
      </c>
      <c r="D84" s="309"/>
      <c r="E84" s="309"/>
      <c r="F84" s="312"/>
    </row>
    <row r="85" spans="2:6" s="316" customFormat="1" x14ac:dyDescent="0.35">
      <c r="B85" s="324" t="str">
        <f>IF($D85="","",VLOOKUP($D85,Lists!$Z$2:$AC$100,2,FALSE))</f>
        <v/>
      </c>
      <c r="C85" s="325" t="str">
        <f>IF($D85="","",VLOOKUP($D85,Lists!$Z$2:$AC$100,3,FALSE))</f>
        <v/>
      </c>
      <c r="D85" s="309"/>
      <c r="E85" s="309"/>
      <c r="F85" s="312"/>
    </row>
    <row r="86" spans="2:6" s="316" customFormat="1" x14ac:dyDescent="0.35">
      <c r="B86" s="324" t="str">
        <f>IF($D86="","",VLOOKUP($D86,Lists!$Z$2:$AC$100,2,FALSE))</f>
        <v/>
      </c>
      <c r="C86" s="325" t="str">
        <f>IF($D86="","",VLOOKUP($D86,Lists!$Z$2:$AC$100,3,FALSE))</f>
        <v/>
      </c>
      <c r="D86" s="309"/>
      <c r="E86" s="309"/>
      <c r="F86" s="312"/>
    </row>
    <row r="87" spans="2:6" s="316" customFormat="1" x14ac:dyDescent="0.35">
      <c r="B87" s="324" t="str">
        <f>IF($D87="","",VLOOKUP($D87,Lists!$Z$2:$AC$100,2,FALSE))</f>
        <v/>
      </c>
      <c r="C87" s="325" t="str">
        <f>IF($D87="","",VLOOKUP($D87,Lists!$Z$2:$AC$100,3,FALSE))</f>
        <v/>
      </c>
      <c r="D87" s="309"/>
      <c r="E87" s="309"/>
      <c r="F87" s="312"/>
    </row>
    <row r="88" spans="2:6" s="316" customFormat="1" x14ac:dyDescent="0.35">
      <c r="B88" s="324" t="str">
        <f>IF($D88="","",VLOOKUP($D88,Lists!$Z$2:$AC$100,2,FALSE))</f>
        <v/>
      </c>
      <c r="C88" s="325" t="str">
        <f>IF($D88="","",VLOOKUP($D88,Lists!$Z$2:$AC$100,3,FALSE))</f>
        <v/>
      </c>
      <c r="D88" s="309"/>
      <c r="E88" s="309"/>
      <c r="F88" s="312"/>
    </row>
    <row r="89" spans="2:6" s="316" customFormat="1" x14ac:dyDescent="0.35">
      <c r="B89" s="324" t="str">
        <f>IF($D89="","",VLOOKUP($D89,Lists!$Z$2:$AC$100,2,FALSE))</f>
        <v/>
      </c>
      <c r="C89" s="325" t="str">
        <f>IF($D89="","",VLOOKUP($D89,Lists!$Z$2:$AC$100,3,FALSE))</f>
        <v/>
      </c>
      <c r="D89" s="309"/>
      <c r="E89" s="309"/>
      <c r="F89" s="312"/>
    </row>
    <row r="90" spans="2:6" s="316" customFormat="1" x14ac:dyDescent="0.35">
      <c r="B90" s="324" t="str">
        <f>IF($D90="","",VLOOKUP($D90,Lists!$Z$2:$AC$100,2,FALSE))</f>
        <v/>
      </c>
      <c r="C90" s="325" t="str">
        <f>IF($D90="","",VLOOKUP($D90,Lists!$Z$2:$AC$100,3,FALSE))</f>
        <v/>
      </c>
      <c r="D90" s="309"/>
      <c r="E90" s="309"/>
      <c r="F90" s="312"/>
    </row>
    <row r="91" spans="2:6" s="316" customFormat="1" x14ac:dyDescent="0.35">
      <c r="B91" s="324" t="str">
        <f>IF($D91="","",VLOOKUP($D91,Lists!$Z$2:$AC$100,2,FALSE))</f>
        <v/>
      </c>
      <c r="C91" s="325" t="str">
        <f>IF($D91="","",VLOOKUP($D91,Lists!$Z$2:$AC$100,3,FALSE))</f>
        <v/>
      </c>
      <c r="D91" s="309"/>
      <c r="E91" s="309"/>
      <c r="F91" s="312"/>
    </row>
    <row r="92" spans="2:6" s="316" customFormat="1" x14ac:dyDescent="0.35">
      <c r="B92" s="324" t="str">
        <f>IF($D92="","",VLOOKUP($D92,Lists!$Z$2:$AC$100,2,FALSE))</f>
        <v/>
      </c>
      <c r="C92" s="325" t="str">
        <f>IF($D92="","",VLOOKUP($D92,Lists!$Z$2:$AC$100,3,FALSE))</f>
        <v/>
      </c>
      <c r="D92" s="309"/>
      <c r="E92" s="309"/>
      <c r="F92" s="312"/>
    </row>
    <row r="93" spans="2:6" s="316" customFormat="1" x14ac:dyDescent="0.35">
      <c r="B93" s="324" t="str">
        <f>IF($D93="","",VLOOKUP($D93,Lists!$Z$2:$AC$100,2,FALSE))</f>
        <v/>
      </c>
      <c r="C93" s="325" t="str">
        <f>IF($D93="","",VLOOKUP($D93,Lists!$Z$2:$AC$100,3,FALSE))</f>
        <v/>
      </c>
      <c r="D93" s="309"/>
      <c r="E93" s="309"/>
      <c r="F93" s="312"/>
    </row>
    <row r="94" spans="2:6" s="316" customFormat="1" x14ac:dyDescent="0.35">
      <c r="B94" s="324" t="str">
        <f>IF($D94="","",VLOOKUP($D94,Lists!$Z$2:$AC$100,2,FALSE))</f>
        <v/>
      </c>
      <c r="C94" s="325" t="str">
        <f>IF($D94="","",VLOOKUP($D94,Lists!$Z$2:$AC$100,3,FALSE))</f>
        <v/>
      </c>
      <c r="D94" s="309"/>
      <c r="E94" s="309"/>
      <c r="F94" s="312"/>
    </row>
    <row r="95" spans="2:6" s="316" customFormat="1" x14ac:dyDescent="0.35">
      <c r="B95" s="324" t="str">
        <f>IF($D95="","",VLOOKUP($D95,Lists!$Z$2:$AC$100,2,FALSE))</f>
        <v/>
      </c>
      <c r="C95" s="325" t="str">
        <f>IF($D95="","",VLOOKUP($D95,Lists!$Z$2:$AC$100,3,FALSE))</f>
        <v/>
      </c>
      <c r="D95" s="309"/>
      <c r="E95" s="309"/>
      <c r="F95" s="312"/>
    </row>
    <row r="96" spans="2:6" s="316" customFormat="1" x14ac:dyDescent="0.35">
      <c r="B96" s="324" t="str">
        <f>IF($D96="","",VLOOKUP($D96,Lists!$Z$2:$AC$100,2,FALSE))</f>
        <v/>
      </c>
      <c r="C96" s="325" t="str">
        <f>IF($D96="","",VLOOKUP($D96,Lists!$Z$2:$AC$100,3,FALSE))</f>
        <v/>
      </c>
      <c r="D96" s="309"/>
      <c r="E96" s="309"/>
      <c r="F96" s="312"/>
    </row>
    <row r="97" spans="2:6" s="316" customFormat="1" x14ac:dyDescent="0.35">
      <c r="B97" s="324" t="str">
        <f>IF($D97="","",VLOOKUP($D97,Lists!$Z$2:$AC$100,2,FALSE))</f>
        <v/>
      </c>
      <c r="C97" s="325" t="str">
        <f>IF($D97="","",VLOOKUP($D97,Lists!$Z$2:$AC$100,3,FALSE))</f>
        <v/>
      </c>
      <c r="D97" s="309"/>
      <c r="E97" s="309"/>
      <c r="F97" s="312"/>
    </row>
    <row r="98" spans="2:6" s="316" customFormat="1" x14ac:dyDescent="0.35">
      <c r="B98" s="324" t="str">
        <f>IF($D98="","",VLOOKUP($D98,Lists!$Z$2:$AC$100,2,FALSE))</f>
        <v/>
      </c>
      <c r="C98" s="325" t="str">
        <f>IF($D98="","",VLOOKUP($D98,Lists!$Z$2:$AC$100,3,FALSE))</f>
        <v/>
      </c>
      <c r="D98" s="309"/>
      <c r="E98" s="309"/>
      <c r="F98" s="312"/>
    </row>
    <row r="99" spans="2:6" s="316" customFormat="1" x14ac:dyDescent="0.35">
      <c r="B99" s="324" t="str">
        <f>IF($D99="","",VLOOKUP($D99,Lists!$Z$2:$AC$100,2,FALSE))</f>
        <v/>
      </c>
      <c r="C99" s="325" t="str">
        <f>IF($D99="","",VLOOKUP($D99,Lists!$Z$2:$AC$100,3,FALSE))</f>
        <v/>
      </c>
      <c r="D99" s="309"/>
      <c r="E99" s="309"/>
      <c r="F99" s="312"/>
    </row>
    <row r="100" spans="2:6" s="316" customFormat="1" x14ac:dyDescent="0.35">
      <c r="B100" s="324" t="str">
        <f>IF($D100="","",VLOOKUP($D100,Lists!$Z$2:$AC$100,2,FALSE))</f>
        <v/>
      </c>
      <c r="C100" s="325" t="str">
        <f>IF($D100="","",VLOOKUP($D100,Lists!$Z$2:$AC$100,3,FALSE))</f>
        <v/>
      </c>
      <c r="D100" s="309"/>
      <c r="E100" s="309"/>
      <c r="F100" s="312"/>
    </row>
  </sheetData>
  <sheetProtection algorithmName="SHA-512" hashValue="Tcg8wgpSFitvrzHcGQwJgvLM89swR55a81CZilp4X7seqAqfb3zWqA5YL7XZzK4wQQuUFBhpNG69DQb3oQ+caQ==" saltValue="H/CnrLaQjbzzihKilzQ83w==" spinCount="100000" sheet="1" sort="0" autoFilter="0"/>
  <dataValidations count="2">
    <dataValidation type="date" operator="greaterThan" allowBlank="1" showInputMessage="1" showErrorMessage="1" sqref="F24:F100" xr:uid="{00000000-0002-0000-0400-000000000000}">
      <formula1>42005</formula1>
    </dataValidation>
    <dataValidation type="list" allowBlank="1" showInputMessage="1" showErrorMessage="1" sqref="D24:D100" xr:uid="{F1B5BD3E-16FA-4673-9A92-05CDC99FA459}">
      <formula1>IDandSH</formula1>
    </dataValidation>
  </dataValidations>
  <pageMargins left="0.7" right="0.7" top="0.75" bottom="0.75" header="0.3" footer="0.3"/>
  <pageSetup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sheetPr>
  <dimension ref="B1:AB1108"/>
  <sheetViews>
    <sheetView showGridLines="0" topLeftCell="E7" workbookViewId="0">
      <selection activeCell="E31" sqref="E31"/>
    </sheetView>
  </sheetViews>
  <sheetFormatPr defaultColWidth="0" defaultRowHeight="14.5" zeroHeight="1" x14ac:dyDescent="0.35"/>
  <cols>
    <col min="1" max="1" width="9.1796875" hidden="1" customWidth="1"/>
    <col min="2" max="2" width="15.54296875" customWidth="1"/>
    <col min="3" max="3" width="20.54296875" customWidth="1"/>
    <col min="4" max="4" width="54.81640625" bestFit="1" customWidth="1"/>
    <col min="5" max="5" width="54.81640625" customWidth="1"/>
    <col min="6" max="6" width="19.54296875" customWidth="1"/>
    <col min="7" max="7" width="18.81640625" style="58" customWidth="1"/>
    <col min="8" max="8" width="18.453125" style="64" customWidth="1"/>
    <col min="9" max="9" width="19.1796875" style="64" bestFit="1" customWidth="1"/>
    <col min="10" max="11" width="23.54296875" style="64" hidden="1" customWidth="1"/>
    <col min="12" max="12" width="49.453125" style="64" hidden="1" customWidth="1"/>
    <col min="13" max="13" width="32.1796875" hidden="1" customWidth="1"/>
    <col min="14" max="14" width="38.54296875" hidden="1" customWidth="1"/>
    <col min="15" max="21" width="23.453125" hidden="1" customWidth="1"/>
    <col min="22" max="23" width="15.54296875" hidden="1" customWidth="1"/>
    <col min="24" max="24" width="29.453125" hidden="1" customWidth="1"/>
    <col min="25" max="25" width="15.54296875" hidden="1" customWidth="1"/>
    <col min="26" max="26" width="33.54296875" hidden="1" customWidth="1"/>
    <col min="27" max="27" width="15.54296875" hidden="1" customWidth="1"/>
    <col min="28" max="28" width="33.54296875" hidden="1" customWidth="1"/>
    <col min="29" max="16384" width="9.1796875" hidden="1"/>
  </cols>
  <sheetData>
    <row r="1" spans="2:19" s="4" customFormat="1" ht="26" hidden="1" x14ac:dyDescent="0.3">
      <c r="B1" s="19" t="s">
        <v>102</v>
      </c>
      <c r="C1" s="19"/>
      <c r="D1" s="19"/>
      <c r="E1" s="19"/>
      <c r="F1" s="19"/>
      <c r="G1" s="19"/>
      <c r="H1" s="19"/>
      <c r="I1" s="19"/>
      <c r="J1" s="19"/>
      <c r="K1" s="19"/>
      <c r="L1" s="19"/>
      <c r="M1" s="44"/>
      <c r="N1" s="44"/>
    </row>
    <row r="2" spans="2:19" s="4" customFormat="1" ht="13" hidden="1" x14ac:dyDescent="0.3">
      <c r="B2" s="6" t="s">
        <v>98</v>
      </c>
      <c r="C2" s="20" t="str">
        <f>+Welcome!B2</f>
        <v>63.9050(l) Compliance Report (Spreadsheet Template)</v>
      </c>
      <c r="D2" s="20"/>
      <c r="E2" s="20"/>
      <c r="F2" s="7"/>
      <c r="G2" s="7"/>
      <c r="H2" s="7"/>
      <c r="I2" s="7"/>
      <c r="J2" s="7"/>
      <c r="K2" s="7"/>
      <c r="L2" s="7"/>
      <c r="M2" s="20"/>
      <c r="N2" s="20"/>
    </row>
    <row r="3" spans="2:19" s="4" customFormat="1" ht="13" hidden="1" x14ac:dyDescent="0.3">
      <c r="B3" s="8" t="s">
        <v>99</v>
      </c>
      <c r="C3" s="21" t="str">
        <f>+Welcome!B3</f>
        <v>63.9050(l)</v>
      </c>
      <c r="D3" s="21"/>
      <c r="E3" s="21"/>
      <c r="F3" s="9"/>
      <c r="G3" s="9"/>
      <c r="H3" s="9"/>
      <c r="I3" s="9"/>
      <c r="J3" s="9"/>
      <c r="K3" s="9"/>
      <c r="L3" s="9"/>
      <c r="M3" s="21"/>
      <c r="N3" s="21"/>
    </row>
    <row r="4" spans="2:19" s="4" customFormat="1" ht="13" hidden="1" x14ac:dyDescent="0.3">
      <c r="B4" s="8" t="s">
        <v>100</v>
      </c>
      <c r="C4" s="22" t="str">
        <f>+Welcome!B4</f>
        <v>v1.03</v>
      </c>
      <c r="D4" s="22"/>
      <c r="E4" s="22"/>
      <c r="F4" s="10"/>
      <c r="G4" s="10"/>
      <c r="H4" s="10"/>
      <c r="I4" s="10"/>
      <c r="J4" s="10"/>
      <c r="K4" s="10"/>
      <c r="L4" s="10"/>
      <c r="M4" s="22"/>
      <c r="N4" s="22"/>
    </row>
    <row r="5" spans="2:19" s="4" customFormat="1" ht="13" hidden="1" x14ac:dyDescent="0.3">
      <c r="B5" s="8" t="s">
        <v>101</v>
      </c>
      <c r="C5" s="11">
        <f>+Welcome!B5</f>
        <v>45554</v>
      </c>
      <c r="D5" s="11"/>
      <c r="E5" s="11"/>
      <c r="F5" s="23"/>
      <c r="G5" s="23"/>
      <c r="H5" s="23"/>
      <c r="I5" s="23"/>
      <c r="J5" s="23"/>
      <c r="K5" s="23"/>
      <c r="L5" s="23"/>
      <c r="M5" s="11"/>
      <c r="N5" s="11"/>
    </row>
    <row r="6" spans="2:19" hidden="1" x14ac:dyDescent="0.35">
      <c r="B6" s="24" t="str">
        <f>Welcome!B6</f>
        <v>OMB No.: 2060-0529 Form 5900-598 For further Paperwork Reduction Act information see: 
https://www.epa.gov/electronic-reporting-air-emissions/paperwork-reduction-act-pra-cedri-and-ert</v>
      </c>
      <c r="G6"/>
      <c r="H6"/>
      <c r="I6"/>
      <c r="J6"/>
      <c r="K6"/>
      <c r="L6"/>
    </row>
    <row r="7" spans="2:19" x14ac:dyDescent="0.35">
      <c r="B7" s="12" t="s">
        <v>218</v>
      </c>
      <c r="D7" s="59"/>
      <c r="E7" s="59"/>
      <c r="F7" s="25"/>
      <c r="G7" s="25"/>
      <c r="H7" s="61"/>
      <c r="I7" s="61"/>
      <c r="J7" s="61"/>
      <c r="K7" s="61"/>
      <c r="L7" s="61"/>
      <c r="M7" s="61"/>
      <c r="N7" s="26"/>
      <c r="O7" s="26"/>
      <c r="P7" s="26"/>
      <c r="Q7" s="26"/>
      <c r="R7" s="26"/>
      <c r="S7" s="26"/>
    </row>
    <row r="8" spans="2:19" x14ac:dyDescent="0.35">
      <c r="B8" s="26" t="s">
        <v>240</v>
      </c>
      <c r="C8" s="28"/>
      <c r="D8" s="28"/>
      <c r="E8" s="28"/>
      <c r="G8" s="28"/>
      <c r="H8" s="28"/>
      <c r="I8" s="28"/>
      <c r="J8" s="28"/>
      <c r="K8" s="28"/>
      <c r="L8" s="28"/>
      <c r="M8" s="28"/>
      <c r="N8" s="28"/>
      <c r="O8" s="27"/>
      <c r="P8" s="27"/>
      <c r="Q8" s="27"/>
      <c r="R8" s="27"/>
      <c r="S8" s="27"/>
    </row>
    <row r="9" spans="2:19" hidden="1" x14ac:dyDescent="0.35">
      <c r="B9" s="53"/>
      <c r="C9" s="53"/>
      <c r="D9" s="53"/>
      <c r="E9" s="53"/>
      <c r="F9" s="53"/>
      <c r="G9" s="53"/>
      <c r="H9" s="53"/>
      <c r="I9" s="53"/>
      <c r="J9" s="53"/>
      <c r="K9" s="53"/>
      <c r="L9" s="53"/>
      <c r="M9" s="53"/>
      <c r="N9" s="53"/>
      <c r="O9" s="27"/>
      <c r="P9" s="27"/>
      <c r="Q9" s="27"/>
      <c r="R9" s="27"/>
      <c r="S9" s="27"/>
    </row>
    <row r="10" spans="2:19" hidden="1" x14ac:dyDescent="0.35">
      <c r="F10" s="49"/>
      <c r="G10" s="49"/>
      <c r="H10" s="49"/>
      <c r="I10" s="49"/>
      <c r="J10" s="49"/>
      <c r="K10" s="49"/>
      <c r="L10" s="49"/>
      <c r="M10" s="49"/>
      <c r="N10" s="49"/>
      <c r="O10" s="29"/>
      <c r="P10" s="29"/>
      <c r="Q10" s="29"/>
      <c r="R10" s="29"/>
      <c r="S10" s="29"/>
    </row>
    <row r="11" spans="2:19" hidden="1" x14ac:dyDescent="0.35">
      <c r="B11" s="29"/>
      <c r="C11" s="55"/>
      <c r="D11" s="55"/>
      <c r="E11" s="55"/>
      <c r="F11" s="62"/>
      <c r="G11" s="62"/>
      <c r="H11" s="62"/>
      <c r="I11" s="62"/>
      <c r="J11" s="62"/>
      <c r="K11" s="62"/>
      <c r="L11" s="62"/>
      <c r="M11" s="63"/>
      <c r="N11" s="63"/>
    </row>
    <row r="12" spans="2:19" s="37" customFormat="1" ht="58.5" thickBot="1" x14ac:dyDescent="0.4">
      <c r="B12" s="160" t="s">
        <v>213</v>
      </c>
      <c r="C12" s="161" t="s">
        <v>223</v>
      </c>
      <c r="D12" s="161" t="s">
        <v>226</v>
      </c>
      <c r="E12" s="161" t="s">
        <v>318</v>
      </c>
      <c r="F12" s="161" t="s">
        <v>219</v>
      </c>
      <c r="G12" s="161" t="s">
        <v>220</v>
      </c>
      <c r="H12" s="161" t="s">
        <v>221</v>
      </c>
      <c r="I12" s="161" t="s">
        <v>222</v>
      </c>
    </row>
    <row r="13" spans="2:19" x14ac:dyDescent="0.35">
      <c r="B13" s="107" t="s">
        <v>171</v>
      </c>
      <c r="C13" s="66" t="s">
        <v>262</v>
      </c>
      <c r="D13" s="88" t="s">
        <v>455</v>
      </c>
      <c r="E13" s="88" t="s">
        <v>459</v>
      </c>
      <c r="F13" s="88" t="s">
        <v>172</v>
      </c>
      <c r="G13" s="88" t="s">
        <v>173</v>
      </c>
      <c r="H13" s="88" t="s">
        <v>175</v>
      </c>
      <c r="I13" s="88" t="s">
        <v>174</v>
      </c>
      <c r="J13"/>
      <c r="K13"/>
      <c r="L13"/>
    </row>
    <row r="14" spans="2:19" x14ac:dyDescent="0.35">
      <c r="B14" s="108" t="s">
        <v>119</v>
      </c>
      <c r="C14" s="67" t="s">
        <v>135</v>
      </c>
      <c r="D14" s="91" t="s">
        <v>359</v>
      </c>
      <c r="E14" s="91" t="s">
        <v>361</v>
      </c>
      <c r="F14" s="91" t="s">
        <v>138</v>
      </c>
      <c r="G14" s="91" t="s">
        <v>139</v>
      </c>
      <c r="H14" s="91" t="s">
        <v>140</v>
      </c>
      <c r="I14" s="91" t="s">
        <v>139</v>
      </c>
      <c r="J14"/>
      <c r="K14"/>
      <c r="L14"/>
    </row>
    <row r="15" spans="2:19" hidden="1" x14ac:dyDescent="0.35">
      <c r="B15" s="108" t="s">
        <v>211</v>
      </c>
      <c r="C15" s="67" t="s">
        <v>211</v>
      </c>
      <c r="D15" s="91" t="s">
        <v>211</v>
      </c>
      <c r="E15" s="91" t="s">
        <v>211</v>
      </c>
      <c r="F15" s="91" t="s">
        <v>211</v>
      </c>
      <c r="G15" s="91" t="s">
        <v>211</v>
      </c>
      <c r="H15" s="91" t="s">
        <v>211</v>
      </c>
      <c r="I15" s="91" t="s">
        <v>211</v>
      </c>
      <c r="J15"/>
      <c r="K15"/>
      <c r="L15"/>
    </row>
    <row r="16" spans="2:19" hidden="1" x14ac:dyDescent="0.35">
      <c r="B16" s="108" t="s">
        <v>211</v>
      </c>
      <c r="C16" s="67" t="s">
        <v>211</v>
      </c>
      <c r="D16" s="91" t="s">
        <v>211</v>
      </c>
      <c r="E16" s="91" t="s">
        <v>211</v>
      </c>
      <c r="F16" s="91" t="s">
        <v>211</v>
      </c>
      <c r="G16" s="91" t="s">
        <v>211</v>
      </c>
      <c r="H16" s="91" t="s">
        <v>211</v>
      </c>
      <c r="I16" s="91" t="s">
        <v>211</v>
      </c>
      <c r="J16"/>
      <c r="K16"/>
      <c r="L16"/>
    </row>
    <row r="17" spans="2:12" hidden="1" x14ac:dyDescent="0.35">
      <c r="B17" s="108" t="s">
        <v>211</v>
      </c>
      <c r="C17" s="67" t="s">
        <v>211</v>
      </c>
      <c r="D17" s="91" t="s">
        <v>211</v>
      </c>
      <c r="E17" s="91" t="s">
        <v>211</v>
      </c>
      <c r="F17" s="91" t="s">
        <v>211</v>
      </c>
      <c r="G17" s="91" t="s">
        <v>211</v>
      </c>
      <c r="H17" s="91" t="s">
        <v>211</v>
      </c>
      <c r="I17" s="91" t="s">
        <v>211</v>
      </c>
      <c r="J17"/>
      <c r="K17"/>
      <c r="L17"/>
    </row>
    <row r="18" spans="2:12" hidden="1" x14ac:dyDescent="0.35">
      <c r="B18" s="108" t="s">
        <v>211</v>
      </c>
      <c r="C18" s="67" t="s">
        <v>211</v>
      </c>
      <c r="D18" s="91" t="s">
        <v>211</v>
      </c>
      <c r="E18" s="91" t="s">
        <v>211</v>
      </c>
      <c r="F18" s="91" t="s">
        <v>211</v>
      </c>
      <c r="G18" s="91" t="s">
        <v>211</v>
      </c>
      <c r="H18" s="91" t="s">
        <v>211</v>
      </c>
      <c r="I18" s="91" t="s">
        <v>211</v>
      </c>
      <c r="J18"/>
      <c r="K18"/>
      <c r="L18"/>
    </row>
    <row r="19" spans="2:12" hidden="1" x14ac:dyDescent="0.35">
      <c r="B19" s="108" t="s">
        <v>211</v>
      </c>
      <c r="C19" s="67" t="s">
        <v>211</v>
      </c>
      <c r="D19" s="91" t="s">
        <v>211</v>
      </c>
      <c r="E19" s="91" t="s">
        <v>211</v>
      </c>
      <c r="F19" s="91" t="s">
        <v>211</v>
      </c>
      <c r="G19" s="91" t="s">
        <v>211</v>
      </c>
      <c r="H19" s="91" t="s">
        <v>211</v>
      </c>
      <c r="I19" s="91" t="s">
        <v>211</v>
      </c>
      <c r="J19"/>
      <c r="K19"/>
      <c r="L19"/>
    </row>
    <row r="20" spans="2:12" hidden="1" x14ac:dyDescent="0.35">
      <c r="B20" s="108" t="s">
        <v>211</v>
      </c>
      <c r="C20" s="67" t="s">
        <v>211</v>
      </c>
      <c r="D20" s="91" t="s">
        <v>211</v>
      </c>
      <c r="E20" s="91" t="s">
        <v>211</v>
      </c>
      <c r="F20" s="91" t="s">
        <v>211</v>
      </c>
      <c r="G20" s="91" t="s">
        <v>211</v>
      </c>
      <c r="H20" s="91" t="s">
        <v>211</v>
      </c>
      <c r="I20" s="91" t="s">
        <v>211</v>
      </c>
      <c r="J20"/>
      <c r="K20"/>
      <c r="L20"/>
    </row>
    <row r="21" spans="2:12" hidden="1" x14ac:dyDescent="0.35">
      <c r="B21" s="108" t="s">
        <v>211</v>
      </c>
      <c r="C21" s="67" t="s">
        <v>211</v>
      </c>
      <c r="D21" s="91" t="s">
        <v>211</v>
      </c>
      <c r="E21" s="91" t="s">
        <v>211</v>
      </c>
      <c r="F21" s="91" t="s">
        <v>211</v>
      </c>
      <c r="G21" s="91" t="s">
        <v>211</v>
      </c>
      <c r="H21" s="91" t="s">
        <v>211</v>
      </c>
      <c r="I21" s="91" t="s">
        <v>211</v>
      </c>
      <c r="J21"/>
      <c r="K21"/>
      <c r="L21"/>
    </row>
    <row r="22" spans="2:12" hidden="1" x14ac:dyDescent="0.35">
      <c r="B22" s="108" t="s">
        <v>211</v>
      </c>
      <c r="C22" s="67" t="s">
        <v>211</v>
      </c>
      <c r="D22" s="91" t="s">
        <v>211</v>
      </c>
      <c r="E22" s="91" t="s">
        <v>211</v>
      </c>
      <c r="F22" s="91" t="s">
        <v>211</v>
      </c>
      <c r="G22" s="91" t="s">
        <v>211</v>
      </c>
      <c r="H22" s="91" t="s">
        <v>211</v>
      </c>
      <c r="I22" s="91" t="s">
        <v>211</v>
      </c>
      <c r="J22"/>
      <c r="K22"/>
      <c r="L22"/>
    </row>
    <row r="23" spans="2:12" hidden="1" x14ac:dyDescent="0.35">
      <c r="B23" s="108" t="s">
        <v>211</v>
      </c>
      <c r="C23" s="67" t="s">
        <v>211</v>
      </c>
      <c r="D23" s="91" t="s">
        <v>211</v>
      </c>
      <c r="E23" s="91" t="s">
        <v>211</v>
      </c>
      <c r="F23" s="91" t="s">
        <v>211</v>
      </c>
      <c r="G23" s="91" t="s">
        <v>211</v>
      </c>
      <c r="H23" s="91" t="s">
        <v>211</v>
      </c>
      <c r="I23" s="91" t="s">
        <v>211</v>
      </c>
      <c r="J23"/>
      <c r="K23"/>
      <c r="L23"/>
    </row>
    <row r="24" spans="2:12" x14ac:dyDescent="0.35">
      <c r="B24" s="231" t="str">
        <f>IF($E24="","",VLOOKUP($E24,Lists!$BJ$2:$BM$478,2,FALSE))</f>
        <v/>
      </c>
      <c r="C24" s="231" t="str">
        <f>IF($E24="","",VLOOKUP($E24,Lists!$BJ$2:$BM$478,3,FALSE))</f>
        <v/>
      </c>
      <c r="D24" s="231" t="str">
        <f>IF($E24="","",VLOOKUP($E24,Lists!$BJ$2:$BM$478,4,FALSE))</f>
        <v/>
      </c>
      <c r="E24" s="111"/>
      <c r="F24" s="110"/>
      <c r="G24" s="112"/>
      <c r="H24" s="116"/>
      <c r="I24" s="112"/>
      <c r="J24"/>
      <c r="K24"/>
      <c r="L24"/>
    </row>
    <row r="25" spans="2:12" x14ac:dyDescent="0.35">
      <c r="B25" s="231" t="str">
        <f>IF($E25="","",VLOOKUP($E25,Lists!$BJ$2:$BM$478,2,FALSE))</f>
        <v/>
      </c>
      <c r="C25" s="231" t="str">
        <f>IF($E25="","",VLOOKUP($E25,Lists!$BJ$2:$BM$478,3,FALSE))</f>
        <v/>
      </c>
      <c r="D25" s="231" t="str">
        <f>IF($E25="","",VLOOKUP($E25,Lists!$BJ$2:$BM$478,4,FALSE))</f>
        <v/>
      </c>
      <c r="E25" s="111"/>
      <c r="F25" s="110"/>
      <c r="G25" s="112"/>
      <c r="H25" s="116"/>
      <c r="I25" s="112"/>
      <c r="J25"/>
      <c r="K25"/>
      <c r="L25"/>
    </row>
    <row r="26" spans="2:12" x14ac:dyDescent="0.35">
      <c r="B26" s="231" t="str">
        <f>IF($E26="","",VLOOKUP($E26,Lists!$BJ$2:$BM$478,2,FALSE))</f>
        <v/>
      </c>
      <c r="C26" s="231" t="str">
        <f>IF($E26="","",VLOOKUP($E26,Lists!$BJ$2:$BM$478,3,FALSE))</f>
        <v/>
      </c>
      <c r="D26" s="231" t="str">
        <f>IF($E26="","",VLOOKUP($E26,Lists!$BJ$2:$BM$478,4,FALSE))</f>
        <v/>
      </c>
      <c r="E26" s="111"/>
      <c r="F26" s="110"/>
      <c r="G26" s="112"/>
      <c r="H26" s="116"/>
      <c r="I26" s="112"/>
      <c r="J26"/>
      <c r="K26"/>
      <c r="L26"/>
    </row>
    <row r="27" spans="2:12" x14ac:dyDescent="0.35">
      <c r="B27" s="231" t="str">
        <f>IF($E27="","",VLOOKUP($E27,Lists!$BJ$2:$BM$478,2,FALSE))</f>
        <v/>
      </c>
      <c r="C27" s="231" t="str">
        <f>IF($E27="","",VLOOKUP($E27,Lists!$BJ$2:$BM$478,3,FALSE))</f>
        <v/>
      </c>
      <c r="D27" s="231" t="str">
        <f>IF($E27="","",VLOOKUP($E27,Lists!$BJ$2:$BM$478,4,FALSE))</f>
        <v/>
      </c>
      <c r="E27" s="111"/>
      <c r="F27" s="110"/>
      <c r="G27" s="112"/>
      <c r="H27" s="116"/>
      <c r="I27" s="112"/>
      <c r="J27"/>
      <c r="K27"/>
      <c r="L27"/>
    </row>
    <row r="28" spans="2:12" x14ac:dyDescent="0.35">
      <c r="B28" s="231" t="str">
        <f>IF($E28="","",VLOOKUP($E28,Lists!$BJ$2:$BM$478,2,FALSE))</f>
        <v/>
      </c>
      <c r="C28" s="231" t="str">
        <f>IF($E28="","",VLOOKUP($E28,Lists!$BJ$2:$BM$478,3,FALSE))</f>
        <v/>
      </c>
      <c r="D28" s="231" t="str">
        <f>IF($E28="","",VLOOKUP($E28,Lists!$BJ$2:$BM$478,4,FALSE))</f>
        <v/>
      </c>
      <c r="E28" s="111"/>
      <c r="F28" s="110"/>
      <c r="G28" s="112"/>
      <c r="H28" s="116"/>
      <c r="I28" s="112"/>
      <c r="J28"/>
      <c r="K28"/>
      <c r="L28"/>
    </row>
    <row r="29" spans="2:12" x14ac:dyDescent="0.35">
      <c r="B29" s="231" t="str">
        <f>IF($E29="","",VLOOKUP($E29,Lists!$BJ$2:$BM$478,2,FALSE))</f>
        <v/>
      </c>
      <c r="C29" s="231" t="str">
        <f>IF($E29="","",VLOOKUP($E29,Lists!$BJ$2:$BM$478,3,FALSE))</f>
        <v/>
      </c>
      <c r="D29" s="231" t="str">
        <f>IF($E29="","",VLOOKUP($E29,Lists!$BJ$2:$BM$478,4,FALSE))</f>
        <v/>
      </c>
      <c r="E29" s="111"/>
      <c r="F29" s="110"/>
      <c r="G29" s="112"/>
      <c r="H29" s="116"/>
      <c r="I29" s="112"/>
      <c r="J29"/>
      <c r="K29"/>
      <c r="L29"/>
    </row>
    <row r="30" spans="2:12" x14ac:dyDescent="0.35">
      <c r="B30" s="231" t="str">
        <f>IF($E30="","",VLOOKUP($E30,Lists!$BJ$2:$BM$478,2,FALSE))</f>
        <v/>
      </c>
      <c r="C30" s="231" t="str">
        <f>IF($E30="","",VLOOKUP($E30,Lists!$BJ$2:$BM$478,3,FALSE))</f>
        <v/>
      </c>
      <c r="D30" s="231" t="str">
        <f>IF($E30="","",VLOOKUP($E30,Lists!$BJ$2:$BM$478,4,FALSE))</f>
        <v/>
      </c>
      <c r="E30" s="111"/>
      <c r="F30" s="110"/>
      <c r="G30" s="112"/>
      <c r="H30" s="116"/>
      <c r="I30" s="112"/>
      <c r="J30"/>
      <c r="K30"/>
      <c r="L30"/>
    </row>
    <row r="31" spans="2:12" x14ac:dyDescent="0.35">
      <c r="B31" s="231" t="str">
        <f>IF($E31="","",VLOOKUP($E31,Lists!$BJ$2:$BM$478,2,FALSE))</f>
        <v/>
      </c>
      <c r="C31" s="231" t="str">
        <f>IF($E31="","",VLOOKUP($E31,Lists!$BJ$2:$BM$478,3,FALSE))</f>
        <v/>
      </c>
      <c r="D31" s="231" t="str">
        <f>IF($E31="","",VLOOKUP($E31,Lists!$BJ$2:$BM$478,4,FALSE))</f>
        <v/>
      </c>
      <c r="E31" s="111"/>
      <c r="F31" s="110"/>
      <c r="G31" s="112"/>
      <c r="H31" s="116"/>
      <c r="I31" s="112"/>
      <c r="J31"/>
      <c r="K31"/>
      <c r="L31"/>
    </row>
    <row r="32" spans="2:12" x14ac:dyDescent="0.35">
      <c r="B32" s="231" t="str">
        <f>IF($E32="","",VLOOKUP($E32,Lists!$BJ$2:$BM$478,2,FALSE))</f>
        <v/>
      </c>
      <c r="C32" s="231" t="str">
        <f>IF($E32="","",VLOOKUP($E32,Lists!$BJ$2:$BM$478,3,FALSE))</f>
        <v/>
      </c>
      <c r="D32" s="231" t="str">
        <f>IF($E32="","",VLOOKUP($E32,Lists!$BJ$2:$BM$478,4,FALSE))</f>
        <v/>
      </c>
      <c r="E32" s="111"/>
      <c r="F32" s="110"/>
      <c r="G32" s="112"/>
      <c r="H32" s="116"/>
      <c r="I32" s="112"/>
      <c r="J32"/>
      <c r="K32"/>
      <c r="L32"/>
    </row>
    <row r="33" spans="2:12" x14ac:dyDescent="0.35">
      <c r="B33" s="231" t="str">
        <f>IF($E33="","",VLOOKUP($E33,Lists!$BJ$2:$BM$478,2,FALSE))</f>
        <v/>
      </c>
      <c r="C33" s="231" t="str">
        <f>IF($E33="","",VLOOKUP($E33,Lists!$BJ$2:$BM$478,3,FALSE))</f>
        <v/>
      </c>
      <c r="D33" s="231" t="str">
        <f>IF($E33="","",VLOOKUP($E33,Lists!$BJ$2:$BM$478,4,FALSE))</f>
        <v/>
      </c>
      <c r="E33" s="111"/>
      <c r="F33" s="110"/>
      <c r="G33" s="112"/>
      <c r="H33" s="116"/>
      <c r="I33" s="112"/>
      <c r="J33"/>
      <c r="K33"/>
      <c r="L33"/>
    </row>
    <row r="34" spans="2:12" x14ac:dyDescent="0.35">
      <c r="B34" s="231" t="str">
        <f>IF($E34="","",VLOOKUP($E34,Lists!$BJ$2:$BM$478,2,FALSE))</f>
        <v/>
      </c>
      <c r="C34" s="231" t="str">
        <f>IF($E34="","",VLOOKUP($E34,Lists!$BJ$2:$BM$478,3,FALSE))</f>
        <v/>
      </c>
      <c r="D34" s="231" t="str">
        <f>IF($E34="","",VLOOKUP($E34,Lists!$BJ$2:$BM$478,4,FALSE))</f>
        <v/>
      </c>
      <c r="E34" s="111"/>
      <c r="F34" s="110"/>
      <c r="G34" s="112"/>
      <c r="H34" s="116"/>
      <c r="I34" s="112"/>
      <c r="J34"/>
      <c r="K34"/>
      <c r="L34"/>
    </row>
    <row r="35" spans="2:12" x14ac:dyDescent="0.35">
      <c r="B35" s="231" t="str">
        <f>IF($E35="","",VLOOKUP($E35,Lists!$BJ$2:$BM$478,2,FALSE))</f>
        <v/>
      </c>
      <c r="C35" s="231" t="str">
        <f>IF($E35="","",VLOOKUP($E35,Lists!$BJ$2:$BM$478,3,FALSE))</f>
        <v/>
      </c>
      <c r="D35" s="231" t="str">
        <f>IF($E35="","",VLOOKUP($E35,Lists!$BJ$2:$BM$478,4,FALSE))</f>
        <v/>
      </c>
      <c r="E35" s="111"/>
      <c r="F35" s="110"/>
      <c r="G35" s="112"/>
      <c r="H35" s="116"/>
      <c r="I35" s="112"/>
      <c r="J35"/>
      <c r="K35"/>
      <c r="L35"/>
    </row>
    <row r="36" spans="2:12" x14ac:dyDescent="0.35">
      <c r="B36" s="231" t="str">
        <f>IF($E36="","",VLOOKUP($E36,Lists!$BJ$2:$BM$478,2,FALSE))</f>
        <v/>
      </c>
      <c r="C36" s="231" t="str">
        <f>IF($E36="","",VLOOKUP($E36,Lists!$BJ$2:$BM$478,3,FALSE))</f>
        <v/>
      </c>
      <c r="D36" s="231" t="str">
        <f>IF($E36="","",VLOOKUP($E36,Lists!$BJ$2:$BM$478,4,FALSE))</f>
        <v/>
      </c>
      <c r="E36" s="111"/>
      <c r="F36" s="110"/>
      <c r="G36" s="112"/>
      <c r="H36" s="116"/>
      <c r="I36" s="112"/>
      <c r="J36"/>
      <c r="K36"/>
      <c r="L36"/>
    </row>
    <row r="37" spans="2:12" x14ac:dyDescent="0.35">
      <c r="B37" s="231" t="str">
        <f>IF($E37="","",VLOOKUP($E37,Lists!$BJ$2:$BM$478,2,FALSE))</f>
        <v/>
      </c>
      <c r="C37" s="231" t="str">
        <f>IF($E37="","",VLOOKUP($E37,Lists!$BJ$2:$BM$478,3,FALSE))</f>
        <v/>
      </c>
      <c r="D37" s="231" t="str">
        <f>IF($E37="","",VLOOKUP($E37,Lists!$BJ$2:$BM$478,4,FALSE))</f>
        <v/>
      </c>
      <c r="E37" s="111"/>
      <c r="F37" s="110"/>
      <c r="G37" s="112"/>
      <c r="H37" s="116"/>
      <c r="I37" s="112"/>
      <c r="J37"/>
      <c r="K37"/>
      <c r="L37"/>
    </row>
    <row r="38" spans="2:12" x14ac:dyDescent="0.35">
      <c r="B38" s="231" t="str">
        <f>IF($E38="","",VLOOKUP($E38,Lists!$BJ$2:$BM$478,2,FALSE))</f>
        <v/>
      </c>
      <c r="C38" s="231" t="str">
        <f>IF($E38="","",VLOOKUP($E38,Lists!$BJ$2:$BM$478,3,FALSE))</f>
        <v/>
      </c>
      <c r="D38" s="231" t="str">
        <f>IF($E38="","",VLOOKUP($E38,Lists!$BJ$2:$BM$478,4,FALSE))</f>
        <v/>
      </c>
      <c r="E38" s="111"/>
      <c r="F38" s="110"/>
      <c r="G38" s="112"/>
      <c r="H38" s="116"/>
      <c r="I38" s="112"/>
      <c r="J38"/>
      <c r="K38"/>
      <c r="L38"/>
    </row>
    <row r="39" spans="2:12" x14ac:dyDescent="0.35">
      <c r="B39" s="231" t="str">
        <f>IF($E39="","",VLOOKUP($E39,Lists!$BJ$2:$BM$478,2,FALSE))</f>
        <v/>
      </c>
      <c r="C39" s="231" t="str">
        <f>IF($E39="","",VLOOKUP($E39,Lists!$BJ$2:$BM$478,3,FALSE))</f>
        <v/>
      </c>
      <c r="D39" s="231" t="str">
        <f>IF($E39="","",VLOOKUP($E39,Lists!$BJ$2:$BM$478,4,FALSE))</f>
        <v/>
      </c>
      <c r="E39" s="111"/>
      <c r="F39" s="110"/>
      <c r="G39" s="112"/>
      <c r="H39" s="116"/>
      <c r="I39" s="112"/>
      <c r="J39"/>
      <c r="K39"/>
      <c r="L39"/>
    </row>
    <row r="40" spans="2:12" x14ac:dyDescent="0.35">
      <c r="B40" s="231" t="str">
        <f>IF($E40="","",VLOOKUP($E40,Lists!$BJ$2:$BM$478,2,FALSE))</f>
        <v/>
      </c>
      <c r="C40" s="231" t="str">
        <f>IF($E40="","",VLOOKUP($E40,Lists!$BJ$2:$BM$478,3,FALSE))</f>
        <v/>
      </c>
      <c r="D40" s="231" t="str">
        <f>IF($E40="","",VLOOKUP($E40,Lists!$BJ$2:$BM$478,4,FALSE))</f>
        <v/>
      </c>
      <c r="E40" s="111"/>
      <c r="F40" s="110"/>
      <c r="G40" s="112"/>
      <c r="H40" s="116"/>
      <c r="I40" s="112"/>
      <c r="J40"/>
      <c r="K40"/>
      <c r="L40"/>
    </row>
    <row r="41" spans="2:12" x14ac:dyDescent="0.35">
      <c r="B41" s="231" t="str">
        <f>IF($E41="","",VLOOKUP($E41,Lists!$BJ$2:$BM$478,2,FALSE))</f>
        <v/>
      </c>
      <c r="C41" s="231" t="str">
        <f>IF($E41="","",VLOOKUP($E41,Lists!$BJ$2:$BM$478,3,FALSE))</f>
        <v/>
      </c>
      <c r="D41" s="231" t="str">
        <f>IF($E41="","",VLOOKUP($E41,Lists!$BJ$2:$BM$478,4,FALSE))</f>
        <v/>
      </c>
      <c r="E41" s="111"/>
      <c r="F41" s="110"/>
      <c r="G41" s="112"/>
      <c r="H41" s="116"/>
      <c r="I41" s="112"/>
      <c r="J41"/>
      <c r="K41"/>
      <c r="L41"/>
    </row>
    <row r="42" spans="2:12" x14ac:dyDescent="0.35">
      <c r="B42" s="231" t="str">
        <f>IF($E42="","",VLOOKUP($E42,Lists!$BJ$2:$BM$478,2,FALSE))</f>
        <v/>
      </c>
      <c r="C42" s="231" t="str">
        <f>IF($E42="","",VLOOKUP($E42,Lists!$BJ$2:$BM$478,3,FALSE))</f>
        <v/>
      </c>
      <c r="D42" s="231" t="str">
        <f>IF($E42="","",VLOOKUP($E42,Lists!$BJ$2:$BM$478,4,FALSE))</f>
        <v/>
      </c>
      <c r="E42" s="111"/>
      <c r="F42" s="110"/>
      <c r="G42" s="112"/>
      <c r="H42" s="116"/>
      <c r="I42" s="112"/>
      <c r="J42"/>
      <c r="K42"/>
      <c r="L42"/>
    </row>
    <row r="43" spans="2:12" x14ac:dyDescent="0.35">
      <c r="B43" s="231" t="str">
        <f>IF($E43="","",VLOOKUP($E43,Lists!$BJ$2:$BM$478,2,FALSE))</f>
        <v/>
      </c>
      <c r="C43" s="231" t="str">
        <f>IF($E43="","",VLOOKUP($E43,Lists!$BJ$2:$BM$478,3,FALSE))</f>
        <v/>
      </c>
      <c r="D43" s="231" t="str">
        <f>IF($E43="","",VLOOKUP($E43,Lists!$BJ$2:$BM$478,4,FALSE))</f>
        <v/>
      </c>
      <c r="E43" s="111"/>
      <c r="F43" s="110"/>
      <c r="G43" s="112"/>
      <c r="H43" s="116"/>
      <c r="I43" s="112"/>
      <c r="J43"/>
      <c r="K43"/>
      <c r="L43"/>
    </row>
    <row r="44" spans="2:12" x14ac:dyDescent="0.35">
      <c r="B44" s="231" t="str">
        <f>IF($E44="","",VLOOKUP($E44,Lists!$BJ$2:$BM$478,2,FALSE))</f>
        <v/>
      </c>
      <c r="C44" s="231" t="str">
        <f>IF($E44="","",VLOOKUP($E44,Lists!$BJ$2:$BM$478,3,FALSE))</f>
        <v/>
      </c>
      <c r="D44" s="231" t="str">
        <f>IF($E44="","",VLOOKUP($E44,Lists!$BJ$2:$BM$478,4,FALSE))</f>
        <v/>
      </c>
      <c r="E44" s="111"/>
      <c r="F44" s="110"/>
      <c r="G44" s="112"/>
      <c r="H44" s="116"/>
      <c r="I44" s="112"/>
      <c r="J44"/>
      <c r="K44"/>
      <c r="L44"/>
    </row>
    <row r="45" spans="2:12" x14ac:dyDescent="0.35">
      <c r="B45" s="231" t="str">
        <f>IF($E45="","",VLOOKUP($E45,Lists!$BJ$2:$BM$478,2,FALSE))</f>
        <v/>
      </c>
      <c r="C45" s="231" t="str">
        <f>IF($E45="","",VLOOKUP($E45,Lists!$BJ$2:$BM$478,3,FALSE))</f>
        <v/>
      </c>
      <c r="D45" s="231" t="str">
        <f>IF($E45="","",VLOOKUP($E45,Lists!$BJ$2:$BM$478,4,FALSE))</f>
        <v/>
      </c>
      <c r="E45" s="111"/>
      <c r="F45" s="110"/>
      <c r="G45" s="112"/>
      <c r="H45" s="116"/>
      <c r="I45" s="112"/>
      <c r="J45"/>
      <c r="K45"/>
      <c r="L45"/>
    </row>
    <row r="46" spans="2:12" x14ac:dyDescent="0.35">
      <c r="B46" s="231" t="str">
        <f>IF($E46="","",VLOOKUP($E46,Lists!$BJ$2:$BM$478,2,FALSE))</f>
        <v/>
      </c>
      <c r="C46" s="231" t="str">
        <f>IF($E46="","",VLOOKUP($E46,Lists!$BJ$2:$BM$478,3,FALSE))</f>
        <v/>
      </c>
      <c r="D46" s="231" t="str">
        <f>IF($E46="","",VLOOKUP($E46,Lists!$BJ$2:$BM$478,4,FALSE))</f>
        <v/>
      </c>
      <c r="E46" s="111"/>
      <c r="F46" s="110"/>
      <c r="G46" s="112"/>
      <c r="H46" s="116"/>
      <c r="I46" s="112"/>
      <c r="J46"/>
      <c r="K46"/>
      <c r="L46"/>
    </row>
    <row r="47" spans="2:12" x14ac:dyDescent="0.35">
      <c r="B47" s="231" t="str">
        <f>IF($E47="","",VLOOKUP($E47,Lists!$BJ$2:$BM$478,2,FALSE))</f>
        <v/>
      </c>
      <c r="C47" s="231" t="str">
        <f>IF($E47="","",VLOOKUP($E47,Lists!$BJ$2:$BM$478,3,FALSE))</f>
        <v/>
      </c>
      <c r="D47" s="231" t="str">
        <f>IF($E47="","",VLOOKUP($E47,Lists!$BJ$2:$BM$478,4,FALSE))</f>
        <v/>
      </c>
      <c r="E47" s="111"/>
      <c r="F47" s="110"/>
      <c r="G47" s="112"/>
      <c r="H47" s="116"/>
      <c r="I47" s="112"/>
      <c r="J47"/>
      <c r="K47"/>
      <c r="L47"/>
    </row>
    <row r="48" spans="2:12" x14ac:dyDescent="0.35">
      <c r="B48" s="231" t="str">
        <f>IF($E48="","",VLOOKUP($E48,Lists!$BJ$2:$BM$478,2,FALSE))</f>
        <v/>
      </c>
      <c r="C48" s="231" t="str">
        <f>IF($E48="","",VLOOKUP($E48,Lists!$BJ$2:$BM$478,3,FALSE))</f>
        <v/>
      </c>
      <c r="D48" s="231" t="str">
        <f>IF($E48="","",VLOOKUP($E48,Lists!$BJ$2:$BM$478,4,FALSE))</f>
        <v/>
      </c>
      <c r="E48" s="111"/>
      <c r="F48" s="110"/>
      <c r="G48" s="112"/>
      <c r="H48" s="116"/>
      <c r="I48" s="112"/>
      <c r="J48"/>
      <c r="K48"/>
      <c r="L48"/>
    </row>
    <row r="49" spans="2:12" x14ac:dyDescent="0.35">
      <c r="B49" s="231" t="str">
        <f>IF($E49="","",VLOOKUP($E49,Lists!$BJ$2:$BM$478,2,FALSE))</f>
        <v/>
      </c>
      <c r="C49" s="231" t="str">
        <f>IF($E49="","",VLOOKUP($E49,Lists!$BJ$2:$BM$478,3,FALSE))</f>
        <v/>
      </c>
      <c r="D49" s="231" t="str">
        <f>IF($E49="","",VLOOKUP($E49,Lists!$BJ$2:$BM$478,4,FALSE))</f>
        <v/>
      </c>
      <c r="E49" s="111"/>
      <c r="F49" s="110"/>
      <c r="G49" s="112"/>
      <c r="H49" s="116"/>
      <c r="I49" s="112"/>
      <c r="J49"/>
      <c r="K49"/>
      <c r="L49"/>
    </row>
    <row r="50" spans="2:12" x14ac:dyDescent="0.35">
      <c r="B50" s="231" t="str">
        <f>IF($E50="","",VLOOKUP($E50,Lists!$BJ$2:$BM$478,2,FALSE))</f>
        <v/>
      </c>
      <c r="C50" s="231" t="str">
        <f>IF($E50="","",VLOOKUP($E50,Lists!$BJ$2:$BM$478,3,FALSE))</f>
        <v/>
      </c>
      <c r="D50" s="231" t="str">
        <f>IF($E50="","",VLOOKUP($E50,Lists!$BJ$2:$BM$478,4,FALSE))</f>
        <v/>
      </c>
      <c r="E50" s="111"/>
      <c r="F50" s="110"/>
      <c r="G50" s="112"/>
      <c r="H50" s="116"/>
      <c r="I50" s="112"/>
      <c r="J50"/>
      <c r="K50"/>
      <c r="L50"/>
    </row>
    <row r="51" spans="2:12" x14ac:dyDescent="0.35">
      <c r="B51" s="231" t="str">
        <f>IF($E51="","",VLOOKUP($E51,Lists!$BJ$2:$BM$478,2,FALSE))</f>
        <v/>
      </c>
      <c r="C51" s="231" t="str">
        <f>IF($E51="","",VLOOKUP($E51,Lists!$BJ$2:$BM$478,3,FALSE))</f>
        <v/>
      </c>
      <c r="D51" s="231" t="str">
        <f>IF($E51="","",VLOOKUP($E51,Lists!$BJ$2:$BM$478,4,FALSE))</f>
        <v/>
      </c>
      <c r="E51" s="111"/>
      <c r="F51" s="110"/>
      <c r="G51" s="112"/>
      <c r="H51" s="116"/>
      <c r="I51" s="112"/>
      <c r="J51"/>
      <c r="K51"/>
      <c r="L51"/>
    </row>
    <row r="52" spans="2:12" x14ac:dyDescent="0.35">
      <c r="B52" s="231" t="str">
        <f>IF($E52="","",VLOOKUP($E52,Lists!$BJ$2:$BM$478,2,FALSE))</f>
        <v/>
      </c>
      <c r="C52" s="231" t="str">
        <f>IF($E52="","",VLOOKUP($E52,Lists!$BJ$2:$BM$478,3,FALSE))</f>
        <v/>
      </c>
      <c r="D52" s="231" t="str">
        <f>IF($E52="","",VLOOKUP($E52,Lists!$BJ$2:$BM$478,4,FALSE))</f>
        <v/>
      </c>
      <c r="E52" s="111"/>
      <c r="F52" s="110"/>
      <c r="G52" s="112"/>
      <c r="H52" s="116"/>
      <c r="I52" s="112"/>
      <c r="J52"/>
      <c r="K52"/>
      <c r="L52"/>
    </row>
    <row r="53" spans="2:12" x14ac:dyDescent="0.35">
      <c r="B53" s="231" t="str">
        <f>IF($E53="","",VLOOKUP($E53,Lists!$BJ$2:$BM$478,2,FALSE))</f>
        <v/>
      </c>
      <c r="C53" s="231" t="str">
        <f>IF($E53="","",VLOOKUP($E53,Lists!$BJ$2:$BM$478,3,FALSE))</f>
        <v/>
      </c>
      <c r="D53" s="231" t="str">
        <f>IF($E53="","",VLOOKUP($E53,Lists!$BJ$2:$BM$478,4,FALSE))</f>
        <v/>
      </c>
      <c r="E53" s="111"/>
      <c r="F53" s="110"/>
      <c r="G53" s="112"/>
      <c r="H53" s="116"/>
      <c r="I53" s="112"/>
      <c r="J53"/>
      <c r="K53"/>
      <c r="L53"/>
    </row>
    <row r="54" spans="2:12" x14ac:dyDescent="0.35">
      <c r="B54" s="231" t="str">
        <f>IF($E54="","",VLOOKUP($E54,Lists!$BJ$2:$BM$478,2,FALSE))</f>
        <v/>
      </c>
      <c r="C54" s="231" t="str">
        <f>IF($E54="","",VLOOKUP($E54,Lists!$BJ$2:$BM$478,3,FALSE))</f>
        <v/>
      </c>
      <c r="D54" s="231" t="str">
        <f>IF($E54="","",VLOOKUP($E54,Lists!$BJ$2:$BM$478,4,FALSE))</f>
        <v/>
      </c>
      <c r="E54" s="111"/>
      <c r="F54" s="110"/>
      <c r="G54" s="112"/>
      <c r="H54" s="116"/>
      <c r="I54" s="112"/>
      <c r="J54"/>
      <c r="K54"/>
      <c r="L54"/>
    </row>
    <row r="55" spans="2:12" x14ac:dyDescent="0.35">
      <c r="B55" s="231" t="str">
        <f>IF($E55="","",VLOOKUP($E55,Lists!$BJ$2:$BM$478,2,FALSE))</f>
        <v/>
      </c>
      <c r="C55" s="231" t="str">
        <f>IF($E55="","",VLOOKUP($E55,Lists!$BJ$2:$BM$478,3,FALSE))</f>
        <v/>
      </c>
      <c r="D55" s="231" t="str">
        <f>IF($E55="","",VLOOKUP($E55,Lists!$BJ$2:$BM$478,4,FALSE))</f>
        <v/>
      </c>
      <c r="E55" s="111"/>
      <c r="F55" s="110"/>
      <c r="G55" s="112"/>
      <c r="H55" s="116"/>
      <c r="I55" s="112"/>
      <c r="J55"/>
      <c r="K55"/>
      <c r="L55"/>
    </row>
    <row r="56" spans="2:12" x14ac:dyDescent="0.35">
      <c r="B56" s="231" t="str">
        <f>IF($E56="","",VLOOKUP($E56,Lists!$BJ$2:$BM$478,2,FALSE))</f>
        <v/>
      </c>
      <c r="C56" s="231" t="str">
        <f>IF($E56="","",VLOOKUP($E56,Lists!$BJ$2:$BM$478,3,FALSE))</f>
        <v/>
      </c>
      <c r="D56" s="231" t="str">
        <f>IF($E56="","",VLOOKUP($E56,Lists!$BJ$2:$BM$478,4,FALSE))</f>
        <v/>
      </c>
      <c r="E56" s="111"/>
      <c r="F56" s="110"/>
      <c r="G56" s="112"/>
      <c r="H56" s="116"/>
      <c r="I56" s="112"/>
      <c r="J56"/>
      <c r="K56"/>
      <c r="L56"/>
    </row>
    <row r="57" spans="2:12" x14ac:dyDescent="0.35">
      <c r="B57" s="231" t="str">
        <f>IF($E57="","",VLOOKUP($E57,Lists!$BJ$2:$BM$478,2,FALSE))</f>
        <v/>
      </c>
      <c r="C57" s="231" t="str">
        <f>IF($E57="","",VLOOKUP($E57,Lists!$BJ$2:$BM$478,3,FALSE))</f>
        <v/>
      </c>
      <c r="D57" s="231" t="str">
        <f>IF($E57="","",VLOOKUP($E57,Lists!$BJ$2:$BM$478,4,FALSE))</f>
        <v/>
      </c>
      <c r="E57" s="111"/>
      <c r="F57" s="110"/>
      <c r="G57" s="112"/>
      <c r="H57" s="116"/>
      <c r="I57" s="112"/>
      <c r="J57"/>
      <c r="K57"/>
      <c r="L57"/>
    </row>
    <row r="58" spans="2:12" x14ac:dyDescent="0.35">
      <c r="B58" s="231" t="str">
        <f>IF($E58="","",VLOOKUP($E58,Lists!$BJ$2:$BM$478,2,FALSE))</f>
        <v/>
      </c>
      <c r="C58" s="231" t="str">
        <f>IF($E58="","",VLOOKUP($E58,Lists!$BJ$2:$BM$478,3,FALSE))</f>
        <v/>
      </c>
      <c r="D58" s="231" t="str">
        <f>IF($E58="","",VLOOKUP($E58,Lists!$BJ$2:$BM$478,4,FALSE))</f>
        <v/>
      </c>
      <c r="E58" s="111"/>
      <c r="F58" s="110"/>
      <c r="G58" s="112"/>
      <c r="H58" s="116"/>
      <c r="I58" s="112"/>
      <c r="J58"/>
      <c r="K58"/>
      <c r="L58"/>
    </row>
    <row r="59" spans="2:12" x14ac:dyDescent="0.35">
      <c r="B59" s="231" t="str">
        <f>IF($E59="","",VLOOKUP($E59,Lists!$BJ$2:$BM$478,2,FALSE))</f>
        <v/>
      </c>
      <c r="C59" s="231" t="str">
        <f>IF($E59="","",VLOOKUP($E59,Lists!$BJ$2:$BM$478,3,FALSE))</f>
        <v/>
      </c>
      <c r="D59" s="231" t="str">
        <f>IF($E59="","",VLOOKUP($E59,Lists!$BJ$2:$BM$478,4,FALSE))</f>
        <v/>
      </c>
      <c r="E59" s="111"/>
      <c r="F59" s="110"/>
      <c r="G59" s="112"/>
      <c r="H59" s="116"/>
      <c r="I59" s="112"/>
      <c r="J59"/>
      <c r="K59"/>
      <c r="L59"/>
    </row>
    <row r="60" spans="2:12" x14ac:dyDescent="0.35">
      <c r="B60" s="231" t="str">
        <f>IF($E60="","",VLOOKUP($E60,Lists!$BJ$2:$BM$478,2,FALSE))</f>
        <v/>
      </c>
      <c r="C60" s="231" t="str">
        <f>IF($E60="","",VLOOKUP($E60,Lists!$BJ$2:$BM$478,3,FALSE))</f>
        <v/>
      </c>
      <c r="D60" s="231" t="str">
        <f>IF($E60="","",VLOOKUP($E60,Lists!$BJ$2:$BM$478,4,FALSE))</f>
        <v/>
      </c>
      <c r="E60" s="111"/>
      <c r="F60" s="110"/>
      <c r="G60" s="112"/>
      <c r="H60" s="116"/>
      <c r="I60" s="112"/>
      <c r="J60"/>
      <c r="K60"/>
      <c r="L60"/>
    </row>
    <row r="61" spans="2:12" x14ac:dyDescent="0.35">
      <c r="B61" s="231" t="str">
        <f>IF($E61="","",VLOOKUP($E61,Lists!$BJ$2:$BM$478,2,FALSE))</f>
        <v/>
      </c>
      <c r="C61" s="231" t="str">
        <f>IF($E61="","",VLOOKUP($E61,Lists!$BJ$2:$BM$478,3,FALSE))</f>
        <v/>
      </c>
      <c r="D61" s="231" t="str">
        <f>IF($E61="","",VLOOKUP($E61,Lists!$BJ$2:$BM$478,4,FALSE))</f>
        <v/>
      </c>
      <c r="E61" s="111"/>
      <c r="F61" s="110"/>
      <c r="G61" s="112"/>
      <c r="H61" s="116"/>
      <c r="I61" s="112"/>
      <c r="J61"/>
      <c r="K61"/>
      <c r="L61"/>
    </row>
    <row r="62" spans="2:12" x14ac:dyDescent="0.35">
      <c r="B62" s="231" t="str">
        <f>IF($E62="","",VLOOKUP($E62,Lists!$BJ$2:$BM$478,2,FALSE))</f>
        <v/>
      </c>
      <c r="C62" s="231" t="str">
        <f>IF($E62="","",VLOOKUP($E62,Lists!$BJ$2:$BM$478,3,FALSE))</f>
        <v/>
      </c>
      <c r="D62" s="231" t="str">
        <f>IF($E62="","",VLOOKUP($E62,Lists!$BJ$2:$BM$478,4,FALSE))</f>
        <v/>
      </c>
      <c r="E62" s="111"/>
      <c r="F62" s="110"/>
      <c r="G62" s="112"/>
      <c r="H62" s="116"/>
      <c r="I62" s="112"/>
      <c r="J62"/>
      <c r="K62"/>
      <c r="L62"/>
    </row>
    <row r="63" spans="2:12" x14ac:dyDescent="0.35">
      <c r="B63" s="231" t="str">
        <f>IF($E63="","",VLOOKUP($E63,Lists!$BJ$2:$BM$478,2,FALSE))</f>
        <v/>
      </c>
      <c r="C63" s="231" t="str">
        <f>IF($E63="","",VLOOKUP($E63,Lists!$BJ$2:$BM$478,3,FALSE))</f>
        <v/>
      </c>
      <c r="D63" s="231" t="str">
        <f>IF($E63="","",VLOOKUP($E63,Lists!$BJ$2:$BM$478,4,FALSE))</f>
        <v/>
      </c>
      <c r="E63" s="111"/>
      <c r="F63" s="110"/>
      <c r="G63" s="112"/>
      <c r="H63" s="116"/>
      <c r="I63" s="112"/>
      <c r="J63"/>
      <c r="K63"/>
      <c r="L63"/>
    </row>
    <row r="64" spans="2:12" x14ac:dyDescent="0.35">
      <c r="B64" s="231" t="str">
        <f>IF($E64="","",VLOOKUP($E64,Lists!$BJ$2:$BM$478,2,FALSE))</f>
        <v/>
      </c>
      <c r="C64" s="231" t="str">
        <f>IF($E64="","",VLOOKUP($E64,Lists!$BJ$2:$BM$478,3,FALSE))</f>
        <v/>
      </c>
      <c r="D64" s="231" t="str">
        <f>IF($E64="","",VLOOKUP($E64,Lists!$BJ$2:$BM$478,4,FALSE))</f>
        <v/>
      </c>
      <c r="E64" s="111"/>
      <c r="F64" s="110"/>
      <c r="G64" s="112"/>
      <c r="H64" s="116"/>
      <c r="I64" s="112"/>
      <c r="J64"/>
      <c r="K64"/>
      <c r="L64"/>
    </row>
    <row r="65" spans="2:12" x14ac:dyDescent="0.35">
      <c r="B65" s="231" t="str">
        <f>IF($E65="","",VLOOKUP($E65,Lists!$BJ$2:$BM$478,2,FALSE))</f>
        <v/>
      </c>
      <c r="C65" s="231" t="str">
        <f>IF($E65="","",VLOOKUP($E65,Lists!$BJ$2:$BM$478,3,FALSE))</f>
        <v/>
      </c>
      <c r="D65" s="231" t="str">
        <f>IF($E65="","",VLOOKUP($E65,Lists!$BJ$2:$BM$478,4,FALSE))</f>
        <v/>
      </c>
      <c r="E65" s="111"/>
      <c r="F65" s="110"/>
      <c r="G65" s="112"/>
      <c r="H65" s="116"/>
      <c r="I65" s="112"/>
      <c r="J65"/>
      <c r="K65"/>
      <c r="L65"/>
    </row>
    <row r="66" spans="2:12" x14ac:dyDescent="0.35">
      <c r="B66" s="231" t="str">
        <f>IF($E66="","",VLOOKUP($E66,Lists!$BJ$2:$BM$478,2,FALSE))</f>
        <v/>
      </c>
      <c r="C66" s="231" t="str">
        <f>IF($E66="","",VLOOKUP($E66,Lists!$BJ$2:$BM$478,3,FALSE))</f>
        <v/>
      </c>
      <c r="D66" s="231" t="str">
        <f>IF($E66="","",VLOOKUP($E66,Lists!$BJ$2:$BM$478,4,FALSE))</f>
        <v/>
      </c>
      <c r="E66" s="111"/>
      <c r="F66" s="110"/>
      <c r="G66" s="112"/>
      <c r="H66" s="116"/>
      <c r="I66" s="112"/>
      <c r="J66"/>
      <c r="K66"/>
      <c r="L66"/>
    </row>
    <row r="67" spans="2:12" x14ac:dyDescent="0.35">
      <c r="B67" s="231" t="str">
        <f>IF($E67="","",VLOOKUP($E67,Lists!$BJ$2:$BM$478,2,FALSE))</f>
        <v/>
      </c>
      <c r="C67" s="231" t="str">
        <f>IF($E67="","",VLOOKUP($E67,Lists!$BJ$2:$BM$478,3,FALSE))</f>
        <v/>
      </c>
      <c r="D67" s="231" t="str">
        <f>IF($E67="","",VLOOKUP($E67,Lists!$BJ$2:$BM$478,4,FALSE))</f>
        <v/>
      </c>
      <c r="E67" s="111"/>
      <c r="F67" s="110"/>
      <c r="G67" s="112"/>
      <c r="H67" s="116"/>
      <c r="I67" s="112"/>
      <c r="J67"/>
      <c r="K67"/>
      <c r="L67"/>
    </row>
    <row r="68" spans="2:12" x14ac:dyDescent="0.35">
      <c r="B68" s="231" t="str">
        <f>IF($E68="","",VLOOKUP($E68,Lists!$BJ$2:$BM$478,2,FALSE))</f>
        <v/>
      </c>
      <c r="C68" s="231" t="str">
        <f>IF($E68="","",VLOOKUP($E68,Lists!$BJ$2:$BM$478,3,FALSE))</f>
        <v/>
      </c>
      <c r="D68" s="231" t="str">
        <f>IF($E68="","",VLOOKUP($E68,Lists!$BJ$2:$BM$478,4,FALSE))</f>
        <v/>
      </c>
      <c r="E68" s="111"/>
      <c r="F68" s="110"/>
      <c r="G68" s="112"/>
      <c r="H68" s="116"/>
      <c r="I68" s="112"/>
      <c r="J68"/>
      <c r="K68"/>
      <c r="L68"/>
    </row>
    <row r="69" spans="2:12" x14ac:dyDescent="0.35">
      <c r="B69" s="231" t="str">
        <f>IF($E69="","",VLOOKUP($E69,Lists!$BJ$2:$BM$478,2,FALSE))</f>
        <v/>
      </c>
      <c r="C69" s="231" t="str">
        <f>IF($E69="","",VLOOKUP($E69,Lists!$BJ$2:$BM$478,3,FALSE))</f>
        <v/>
      </c>
      <c r="D69" s="231" t="str">
        <f>IF($E69="","",VLOOKUP($E69,Lists!$BJ$2:$BM$478,4,FALSE))</f>
        <v/>
      </c>
      <c r="E69" s="111"/>
      <c r="F69" s="110"/>
      <c r="G69" s="112"/>
      <c r="H69" s="116"/>
      <c r="I69" s="112"/>
      <c r="J69"/>
      <c r="K69"/>
      <c r="L69"/>
    </row>
    <row r="70" spans="2:12" x14ac:dyDescent="0.35">
      <c r="B70" s="231" t="str">
        <f>IF($E70="","",VLOOKUP($E70,Lists!$BJ$2:$BM$478,2,FALSE))</f>
        <v/>
      </c>
      <c r="C70" s="231" t="str">
        <f>IF($E70="","",VLOOKUP($E70,Lists!$BJ$2:$BM$478,3,FALSE))</f>
        <v/>
      </c>
      <c r="D70" s="231" t="str">
        <f>IF($E70="","",VLOOKUP($E70,Lists!$BJ$2:$BM$478,4,FALSE))</f>
        <v/>
      </c>
      <c r="E70" s="111"/>
      <c r="F70" s="110"/>
      <c r="G70" s="112"/>
      <c r="H70" s="116"/>
      <c r="I70" s="112"/>
      <c r="J70"/>
      <c r="K70"/>
      <c r="L70"/>
    </row>
    <row r="71" spans="2:12" x14ac:dyDescent="0.35">
      <c r="B71" s="231" t="str">
        <f>IF($E71="","",VLOOKUP($E71,Lists!$BJ$2:$BM$478,2,FALSE))</f>
        <v/>
      </c>
      <c r="C71" s="231" t="str">
        <f>IF($E71="","",VLOOKUP($E71,Lists!$BJ$2:$BM$478,3,FALSE))</f>
        <v/>
      </c>
      <c r="D71" s="231" t="str">
        <f>IF($E71="","",VLOOKUP($E71,Lists!$BJ$2:$BM$478,4,FALSE))</f>
        <v/>
      </c>
      <c r="E71" s="111"/>
      <c r="F71" s="110"/>
      <c r="G71" s="112"/>
      <c r="H71" s="116"/>
      <c r="I71" s="112"/>
      <c r="J71"/>
      <c r="K71"/>
      <c r="L71"/>
    </row>
    <row r="72" spans="2:12" x14ac:dyDescent="0.35">
      <c r="B72" s="231" t="str">
        <f>IF($E72="","",VLOOKUP($E72,Lists!$BJ$2:$BM$478,2,FALSE))</f>
        <v/>
      </c>
      <c r="C72" s="231" t="str">
        <f>IF($E72="","",VLOOKUP($E72,Lists!$BJ$2:$BM$478,3,FALSE))</f>
        <v/>
      </c>
      <c r="D72" s="231" t="str">
        <f>IF($E72="","",VLOOKUP($E72,Lists!$BJ$2:$BM$478,4,FALSE))</f>
        <v/>
      </c>
      <c r="E72" s="111"/>
      <c r="F72" s="110"/>
      <c r="G72" s="112"/>
      <c r="H72" s="116"/>
      <c r="I72" s="112"/>
      <c r="J72"/>
      <c r="K72"/>
      <c r="L72"/>
    </row>
    <row r="73" spans="2:12" x14ac:dyDescent="0.35">
      <c r="B73" s="231" t="str">
        <f>IF($E73="","",VLOOKUP($E73,Lists!$BJ$2:$BM$478,2,FALSE))</f>
        <v/>
      </c>
      <c r="C73" s="231" t="str">
        <f>IF($E73="","",VLOOKUP($E73,Lists!$BJ$2:$BM$478,3,FALSE))</f>
        <v/>
      </c>
      <c r="D73" s="231" t="str">
        <f>IF($E73="","",VLOOKUP($E73,Lists!$BJ$2:$BM$478,4,FALSE))</f>
        <v/>
      </c>
      <c r="E73" s="111"/>
      <c r="F73" s="110"/>
      <c r="G73" s="112"/>
      <c r="H73" s="116"/>
      <c r="I73" s="112"/>
      <c r="J73"/>
      <c r="K73"/>
      <c r="L73"/>
    </row>
    <row r="74" spans="2:12" x14ac:dyDescent="0.35">
      <c r="B74" s="231" t="str">
        <f>IF($E74="","",VLOOKUP($E74,Lists!$BJ$2:$BM$478,2,FALSE))</f>
        <v/>
      </c>
      <c r="C74" s="231" t="str">
        <f>IF($E74="","",VLOOKUP($E74,Lists!$BJ$2:$BM$478,3,FALSE))</f>
        <v/>
      </c>
      <c r="D74" s="231" t="str">
        <f>IF($E74="","",VLOOKUP($E74,Lists!$BJ$2:$BM$478,4,FALSE))</f>
        <v/>
      </c>
      <c r="E74" s="111"/>
      <c r="F74" s="110"/>
      <c r="G74" s="112"/>
      <c r="H74" s="116"/>
      <c r="I74" s="112"/>
      <c r="J74"/>
      <c r="K74"/>
      <c r="L74"/>
    </row>
    <row r="75" spans="2:12" x14ac:dyDescent="0.35">
      <c r="B75" s="231" t="str">
        <f>IF($E75="","",VLOOKUP($E75,Lists!$BJ$2:$BM$478,2,FALSE))</f>
        <v/>
      </c>
      <c r="C75" s="231" t="str">
        <f>IF($E75="","",VLOOKUP($E75,Lists!$BJ$2:$BM$478,3,FALSE))</f>
        <v/>
      </c>
      <c r="D75" s="231" t="str">
        <f>IF($E75="","",VLOOKUP($E75,Lists!$BJ$2:$BM$478,4,FALSE))</f>
        <v/>
      </c>
      <c r="E75" s="111"/>
      <c r="F75" s="110"/>
      <c r="G75" s="112"/>
      <c r="H75" s="116"/>
      <c r="I75" s="112"/>
      <c r="J75"/>
      <c r="K75"/>
      <c r="L75"/>
    </row>
    <row r="76" spans="2:12" x14ac:dyDescent="0.35">
      <c r="B76" s="231" t="str">
        <f>IF($E76="","",VLOOKUP($E76,Lists!$BJ$2:$BM$478,2,FALSE))</f>
        <v/>
      </c>
      <c r="C76" s="231" t="str">
        <f>IF($E76="","",VLOOKUP($E76,Lists!$BJ$2:$BM$478,3,FALSE))</f>
        <v/>
      </c>
      <c r="D76" s="231" t="str">
        <f>IF($E76="","",VLOOKUP($E76,Lists!$BJ$2:$BM$478,4,FALSE))</f>
        <v/>
      </c>
      <c r="E76" s="111"/>
      <c r="F76" s="110"/>
      <c r="G76" s="112"/>
      <c r="H76" s="116"/>
      <c r="I76" s="112"/>
      <c r="J76"/>
      <c r="K76"/>
      <c r="L76"/>
    </row>
    <row r="77" spans="2:12" x14ac:dyDescent="0.35">
      <c r="B77" s="231" t="str">
        <f>IF($E77="","",VLOOKUP($E77,Lists!$BJ$2:$BM$478,2,FALSE))</f>
        <v/>
      </c>
      <c r="C77" s="231" t="str">
        <f>IF($E77="","",VLOOKUP($E77,Lists!$BJ$2:$BM$478,3,FALSE))</f>
        <v/>
      </c>
      <c r="D77" s="231" t="str">
        <f>IF($E77="","",VLOOKUP($E77,Lists!$BJ$2:$BM$478,4,FALSE))</f>
        <v/>
      </c>
      <c r="E77" s="111"/>
      <c r="F77" s="110"/>
      <c r="G77" s="112"/>
      <c r="H77" s="116"/>
      <c r="I77" s="112"/>
      <c r="J77"/>
      <c r="K77"/>
      <c r="L77"/>
    </row>
    <row r="78" spans="2:12" x14ac:dyDescent="0.35">
      <c r="B78" s="231" t="str">
        <f>IF($E78="","",VLOOKUP($E78,Lists!$BJ$2:$BM$478,2,FALSE))</f>
        <v/>
      </c>
      <c r="C78" s="231" t="str">
        <f>IF($E78="","",VLOOKUP($E78,Lists!$BJ$2:$BM$478,3,FALSE))</f>
        <v/>
      </c>
      <c r="D78" s="231" t="str">
        <f>IF($E78="","",VLOOKUP($E78,Lists!$BJ$2:$BM$478,4,FALSE))</f>
        <v/>
      </c>
      <c r="E78" s="111"/>
      <c r="F78" s="110"/>
      <c r="G78" s="112"/>
      <c r="H78" s="116"/>
      <c r="I78" s="112"/>
      <c r="J78"/>
      <c r="K78"/>
      <c r="L78"/>
    </row>
    <row r="79" spans="2:12" x14ac:dyDescent="0.35">
      <c r="B79" s="231" t="str">
        <f>IF($E79="","",VLOOKUP($E79,Lists!$BJ$2:$BM$478,2,FALSE))</f>
        <v/>
      </c>
      <c r="C79" s="231" t="str">
        <f>IF($E79="","",VLOOKUP($E79,Lists!$BJ$2:$BM$478,3,FALSE))</f>
        <v/>
      </c>
      <c r="D79" s="231" t="str">
        <f>IF($E79="","",VLOOKUP($E79,Lists!$BJ$2:$BM$478,4,FALSE))</f>
        <v/>
      </c>
      <c r="E79" s="111"/>
      <c r="F79" s="110"/>
      <c r="G79" s="112"/>
      <c r="H79" s="116"/>
      <c r="I79" s="112"/>
      <c r="J79"/>
      <c r="K79"/>
      <c r="L79"/>
    </row>
    <row r="80" spans="2:12" x14ac:dyDescent="0.35">
      <c r="B80" s="231" t="str">
        <f>IF($E80="","",VLOOKUP($E80,Lists!$BJ$2:$BM$478,2,FALSE))</f>
        <v/>
      </c>
      <c r="C80" s="231" t="str">
        <f>IF($E80="","",VLOOKUP($E80,Lists!$BJ$2:$BM$478,3,FALSE))</f>
        <v/>
      </c>
      <c r="D80" s="231" t="str">
        <f>IF($E80="","",VLOOKUP($E80,Lists!$BJ$2:$BM$478,4,FALSE))</f>
        <v/>
      </c>
      <c r="E80" s="111"/>
      <c r="F80" s="110"/>
      <c r="G80" s="112"/>
      <c r="H80" s="116"/>
      <c r="I80" s="112"/>
      <c r="J80"/>
      <c r="K80"/>
      <c r="L80"/>
    </row>
    <row r="81" spans="2:12" x14ac:dyDescent="0.35">
      <c r="B81" s="231" t="str">
        <f>IF($E81="","",VLOOKUP($E81,Lists!$BJ$2:$BM$478,2,FALSE))</f>
        <v/>
      </c>
      <c r="C81" s="231" t="str">
        <f>IF($E81="","",VLOOKUP($E81,Lists!$BJ$2:$BM$478,3,FALSE))</f>
        <v/>
      </c>
      <c r="D81" s="231" t="str">
        <f>IF($E81="","",VLOOKUP($E81,Lists!$BJ$2:$BM$478,4,FALSE))</f>
        <v/>
      </c>
      <c r="E81" s="111"/>
      <c r="F81" s="110"/>
      <c r="G81" s="112"/>
      <c r="H81" s="116"/>
      <c r="I81" s="112"/>
      <c r="J81"/>
      <c r="K81"/>
      <c r="L81"/>
    </row>
    <row r="82" spans="2:12" x14ac:dyDescent="0.35">
      <c r="B82" s="231" t="str">
        <f>IF($E82="","",VLOOKUP($E82,Lists!$BJ$2:$BM$478,2,FALSE))</f>
        <v/>
      </c>
      <c r="C82" s="231" t="str">
        <f>IF($E82="","",VLOOKUP($E82,Lists!$BJ$2:$BM$478,3,FALSE))</f>
        <v/>
      </c>
      <c r="D82" s="231" t="str">
        <f>IF($E82="","",VLOOKUP($E82,Lists!$BJ$2:$BM$478,4,FALSE))</f>
        <v/>
      </c>
      <c r="E82" s="111"/>
      <c r="F82" s="110"/>
      <c r="G82" s="112"/>
      <c r="H82" s="116"/>
      <c r="I82" s="112"/>
      <c r="J82"/>
      <c r="K82"/>
      <c r="L82"/>
    </row>
    <row r="83" spans="2:12" x14ac:dyDescent="0.35">
      <c r="B83" s="231" t="str">
        <f>IF($E83="","",VLOOKUP($E83,Lists!$BJ$2:$BM$478,2,FALSE))</f>
        <v/>
      </c>
      <c r="C83" s="231" t="str">
        <f>IF($E83="","",VLOOKUP($E83,Lists!$BJ$2:$BM$478,3,FALSE))</f>
        <v/>
      </c>
      <c r="D83" s="231" t="str">
        <f>IF($E83="","",VLOOKUP($E83,Lists!$BJ$2:$BM$478,4,FALSE))</f>
        <v/>
      </c>
      <c r="E83" s="111"/>
      <c r="F83" s="110"/>
      <c r="G83" s="112"/>
      <c r="H83" s="116"/>
      <c r="I83" s="112"/>
      <c r="J83"/>
      <c r="K83"/>
      <c r="L83"/>
    </row>
    <row r="84" spans="2:12" x14ac:dyDescent="0.35">
      <c r="B84" s="231" t="str">
        <f>IF($E84="","",VLOOKUP($E84,Lists!$BJ$2:$BM$478,2,FALSE))</f>
        <v/>
      </c>
      <c r="C84" s="231" t="str">
        <f>IF($E84="","",VLOOKUP($E84,Lists!$BJ$2:$BM$478,3,FALSE))</f>
        <v/>
      </c>
      <c r="D84" s="231" t="str">
        <f>IF($E84="","",VLOOKUP($E84,Lists!$BJ$2:$BM$478,4,FALSE))</f>
        <v/>
      </c>
      <c r="E84" s="111"/>
      <c r="F84" s="110"/>
      <c r="G84" s="112"/>
      <c r="H84" s="116"/>
      <c r="I84" s="112"/>
      <c r="J84"/>
      <c r="K84"/>
      <c r="L84"/>
    </row>
    <row r="85" spans="2:12" x14ac:dyDescent="0.35">
      <c r="B85" s="231" t="str">
        <f>IF($E85="","",VLOOKUP($E85,Lists!$BJ$2:$BM$478,2,FALSE))</f>
        <v/>
      </c>
      <c r="C85" s="231" t="str">
        <f>IF($E85="","",VLOOKUP($E85,Lists!$BJ$2:$BM$478,3,FALSE))</f>
        <v/>
      </c>
      <c r="D85" s="231" t="str">
        <f>IF($E85="","",VLOOKUP($E85,Lists!$BJ$2:$BM$478,4,FALSE))</f>
        <v/>
      </c>
      <c r="E85" s="111"/>
      <c r="F85" s="110"/>
      <c r="G85" s="112"/>
      <c r="H85" s="116"/>
      <c r="I85" s="112"/>
      <c r="J85"/>
      <c r="K85"/>
      <c r="L85"/>
    </row>
    <row r="86" spans="2:12" x14ac:dyDescent="0.35">
      <c r="B86" s="231" t="str">
        <f>IF($E86="","",VLOOKUP($E86,Lists!$BJ$2:$BM$478,2,FALSE))</f>
        <v/>
      </c>
      <c r="C86" s="231" t="str">
        <f>IF($E86="","",VLOOKUP($E86,Lists!$BJ$2:$BM$478,3,FALSE))</f>
        <v/>
      </c>
      <c r="D86" s="231" t="str">
        <f>IF($E86="","",VLOOKUP($E86,Lists!$BJ$2:$BM$478,4,FALSE))</f>
        <v/>
      </c>
      <c r="E86" s="111"/>
      <c r="F86" s="110"/>
      <c r="G86" s="112"/>
      <c r="H86" s="116"/>
      <c r="I86" s="112"/>
      <c r="J86"/>
      <c r="K86"/>
      <c r="L86"/>
    </row>
    <row r="87" spans="2:12" x14ac:dyDescent="0.35">
      <c r="B87" s="231" t="str">
        <f>IF($E87="","",VLOOKUP($E87,Lists!$BJ$2:$BM$478,2,FALSE))</f>
        <v/>
      </c>
      <c r="C87" s="231" t="str">
        <f>IF($E87="","",VLOOKUP($E87,Lists!$BJ$2:$BM$478,3,FALSE))</f>
        <v/>
      </c>
      <c r="D87" s="231" t="str">
        <f>IF($E87="","",VLOOKUP($E87,Lists!$BJ$2:$BM$478,4,FALSE))</f>
        <v/>
      </c>
      <c r="E87" s="111"/>
      <c r="F87" s="110"/>
      <c r="G87" s="112"/>
      <c r="H87" s="116"/>
      <c r="I87" s="112"/>
      <c r="J87"/>
      <c r="K87"/>
      <c r="L87"/>
    </row>
    <row r="88" spans="2:12" x14ac:dyDescent="0.35">
      <c r="B88" s="231" t="str">
        <f>IF($E88="","",VLOOKUP($E88,Lists!$BJ$2:$BM$478,2,FALSE))</f>
        <v/>
      </c>
      <c r="C88" s="231" t="str">
        <f>IF($E88="","",VLOOKUP($E88,Lists!$BJ$2:$BM$478,3,FALSE))</f>
        <v/>
      </c>
      <c r="D88" s="231" t="str">
        <f>IF($E88="","",VLOOKUP($E88,Lists!$BJ$2:$BM$478,4,FALSE))</f>
        <v/>
      </c>
      <c r="E88" s="111"/>
      <c r="F88" s="110"/>
      <c r="G88" s="112"/>
      <c r="H88" s="116"/>
      <c r="I88" s="112"/>
      <c r="J88"/>
      <c r="K88"/>
      <c r="L88"/>
    </row>
    <row r="89" spans="2:12" x14ac:dyDescent="0.35">
      <c r="B89" s="231" t="str">
        <f>IF($E89="","",VLOOKUP($E89,Lists!$BJ$2:$BM$478,2,FALSE))</f>
        <v/>
      </c>
      <c r="C89" s="231" t="str">
        <f>IF($E89="","",VLOOKUP($E89,Lists!$BJ$2:$BM$478,3,FALSE))</f>
        <v/>
      </c>
      <c r="D89" s="231" t="str">
        <f>IF($E89="","",VLOOKUP($E89,Lists!$BJ$2:$BM$478,4,FALSE))</f>
        <v/>
      </c>
      <c r="E89" s="111"/>
      <c r="F89" s="110"/>
      <c r="G89" s="112"/>
      <c r="H89" s="116"/>
      <c r="I89" s="112"/>
      <c r="J89"/>
      <c r="K89"/>
      <c r="L89"/>
    </row>
    <row r="90" spans="2:12" x14ac:dyDescent="0.35">
      <c r="B90" s="231" t="str">
        <f>IF($E90="","",VLOOKUP($E90,Lists!$BJ$2:$BM$478,2,FALSE))</f>
        <v/>
      </c>
      <c r="C90" s="231" t="str">
        <f>IF($E90="","",VLOOKUP($E90,Lists!$BJ$2:$BM$478,3,FALSE))</f>
        <v/>
      </c>
      <c r="D90" s="231" t="str">
        <f>IF($E90="","",VLOOKUP($E90,Lists!$BJ$2:$BM$478,4,FALSE))</f>
        <v/>
      </c>
      <c r="E90" s="111"/>
      <c r="F90" s="110"/>
      <c r="G90" s="112"/>
      <c r="H90" s="116"/>
      <c r="I90" s="112"/>
      <c r="J90"/>
      <c r="K90"/>
      <c r="L90"/>
    </row>
    <row r="91" spans="2:12" x14ac:dyDescent="0.35">
      <c r="B91" s="231" t="str">
        <f>IF($E91="","",VLOOKUP($E91,Lists!$BJ$2:$BM$478,2,FALSE))</f>
        <v/>
      </c>
      <c r="C91" s="231" t="str">
        <f>IF($E91="","",VLOOKUP($E91,Lists!$BJ$2:$BM$478,3,FALSE))</f>
        <v/>
      </c>
      <c r="D91" s="231" t="str">
        <f>IF($E91="","",VLOOKUP($E91,Lists!$BJ$2:$BM$478,4,FALSE))</f>
        <v/>
      </c>
      <c r="E91" s="111"/>
      <c r="F91" s="110"/>
      <c r="G91" s="112"/>
      <c r="H91" s="116"/>
      <c r="I91" s="112"/>
      <c r="J91"/>
      <c r="K91"/>
      <c r="L91"/>
    </row>
    <row r="92" spans="2:12" x14ac:dyDescent="0.35">
      <c r="B92" s="231" t="str">
        <f>IF($E92="","",VLOOKUP($E92,Lists!$BJ$2:$BM$478,2,FALSE))</f>
        <v/>
      </c>
      <c r="C92" s="231" t="str">
        <f>IF($E92="","",VLOOKUP($E92,Lists!$BJ$2:$BM$478,3,FALSE))</f>
        <v/>
      </c>
      <c r="D92" s="231" t="str">
        <f>IF($E92="","",VLOOKUP($E92,Lists!$BJ$2:$BM$478,4,FALSE))</f>
        <v/>
      </c>
      <c r="E92" s="111"/>
      <c r="F92" s="110"/>
      <c r="G92" s="112"/>
      <c r="H92" s="116"/>
      <c r="I92" s="112"/>
      <c r="J92"/>
      <c r="K92"/>
      <c r="L92"/>
    </row>
    <row r="93" spans="2:12" x14ac:dyDescent="0.35">
      <c r="B93" s="231" t="str">
        <f>IF($E93="","",VLOOKUP($E93,Lists!$BJ$2:$BM$478,2,FALSE))</f>
        <v/>
      </c>
      <c r="C93" s="231" t="str">
        <f>IF($E93="","",VLOOKUP($E93,Lists!$BJ$2:$BM$478,3,FALSE))</f>
        <v/>
      </c>
      <c r="D93" s="231" t="str">
        <f>IF($E93="","",VLOOKUP($E93,Lists!$BJ$2:$BM$478,4,FALSE))</f>
        <v/>
      </c>
      <c r="E93" s="111"/>
      <c r="F93" s="110"/>
      <c r="G93" s="112"/>
      <c r="H93" s="116"/>
      <c r="I93" s="112"/>
      <c r="J93"/>
      <c r="K93"/>
      <c r="L93"/>
    </row>
    <row r="94" spans="2:12" x14ac:dyDescent="0.35">
      <c r="B94" s="231" t="str">
        <f>IF($E94="","",VLOOKUP($E94,Lists!$BJ$2:$BM$478,2,FALSE))</f>
        <v/>
      </c>
      <c r="C94" s="231" t="str">
        <f>IF($E94="","",VLOOKUP($E94,Lists!$BJ$2:$BM$478,3,FALSE))</f>
        <v/>
      </c>
      <c r="D94" s="231" t="str">
        <f>IF($E94="","",VLOOKUP($E94,Lists!$BJ$2:$BM$478,4,FALSE))</f>
        <v/>
      </c>
      <c r="E94" s="111"/>
      <c r="F94" s="110"/>
      <c r="G94" s="112"/>
      <c r="H94" s="116"/>
      <c r="I94" s="112"/>
      <c r="J94"/>
      <c r="K94"/>
      <c r="L94"/>
    </row>
    <row r="95" spans="2:12" x14ac:dyDescent="0.35">
      <c r="B95" s="231" t="str">
        <f>IF($E95="","",VLOOKUP($E95,Lists!$BJ$2:$BM$478,2,FALSE))</f>
        <v/>
      </c>
      <c r="C95" s="231" t="str">
        <f>IF($E95="","",VLOOKUP($E95,Lists!$BJ$2:$BM$478,3,FALSE))</f>
        <v/>
      </c>
      <c r="D95" s="231" t="str">
        <f>IF($E95="","",VLOOKUP($E95,Lists!$BJ$2:$BM$478,4,FALSE))</f>
        <v/>
      </c>
      <c r="E95" s="111"/>
      <c r="F95" s="110"/>
      <c r="G95" s="112"/>
      <c r="H95" s="116"/>
      <c r="I95" s="112"/>
      <c r="J95"/>
      <c r="K95"/>
      <c r="L95"/>
    </row>
    <row r="96" spans="2:12" x14ac:dyDescent="0.35">
      <c r="B96" s="231" t="str">
        <f>IF($E96="","",VLOOKUP($E96,Lists!$BJ$2:$BM$478,2,FALSE))</f>
        <v/>
      </c>
      <c r="C96" s="231" t="str">
        <f>IF($E96="","",VLOOKUP($E96,Lists!$BJ$2:$BM$478,3,FALSE))</f>
        <v/>
      </c>
      <c r="D96" s="231" t="str">
        <f>IF($E96="","",VLOOKUP($E96,Lists!$BJ$2:$BM$478,4,FALSE))</f>
        <v/>
      </c>
      <c r="E96" s="111"/>
      <c r="F96" s="110"/>
      <c r="G96" s="112"/>
      <c r="H96" s="116"/>
      <c r="I96" s="112"/>
      <c r="J96"/>
      <c r="K96"/>
      <c r="L96"/>
    </row>
    <row r="97" spans="2:12" x14ac:dyDescent="0.35">
      <c r="B97" s="231" t="str">
        <f>IF($E97="","",VLOOKUP($E97,Lists!$BJ$2:$BM$478,2,FALSE))</f>
        <v/>
      </c>
      <c r="C97" s="231" t="str">
        <f>IF($E97="","",VLOOKUP($E97,Lists!$BJ$2:$BM$478,3,FALSE))</f>
        <v/>
      </c>
      <c r="D97" s="231" t="str">
        <f>IF($E97="","",VLOOKUP($E97,Lists!$BJ$2:$BM$478,4,FALSE))</f>
        <v/>
      </c>
      <c r="E97" s="111"/>
      <c r="F97" s="110"/>
      <c r="G97" s="112"/>
      <c r="H97" s="116"/>
      <c r="I97" s="112"/>
      <c r="J97"/>
      <c r="K97"/>
      <c r="L97"/>
    </row>
    <row r="98" spans="2:12" x14ac:dyDescent="0.35">
      <c r="B98" s="231" t="str">
        <f>IF($E98="","",VLOOKUP($E98,Lists!$BJ$2:$BM$478,2,FALSE))</f>
        <v/>
      </c>
      <c r="C98" s="231" t="str">
        <f>IF($E98="","",VLOOKUP($E98,Lists!$BJ$2:$BM$478,3,FALSE))</f>
        <v/>
      </c>
      <c r="D98" s="231" t="str">
        <f>IF($E98="","",VLOOKUP($E98,Lists!$BJ$2:$BM$478,4,FALSE))</f>
        <v/>
      </c>
      <c r="E98" s="111"/>
      <c r="F98" s="110"/>
      <c r="G98" s="112"/>
      <c r="H98" s="116"/>
      <c r="I98" s="112"/>
      <c r="J98"/>
      <c r="K98"/>
      <c r="L98"/>
    </row>
    <row r="99" spans="2:12" x14ac:dyDescent="0.35">
      <c r="B99" s="231" t="str">
        <f>IF($E99="","",VLOOKUP($E99,Lists!$BJ$2:$BM$478,2,FALSE))</f>
        <v/>
      </c>
      <c r="C99" s="231" t="str">
        <f>IF($E99="","",VLOOKUP($E99,Lists!$BJ$2:$BM$478,3,FALSE))</f>
        <v/>
      </c>
      <c r="D99" s="231" t="str">
        <f>IF($E99="","",VLOOKUP($E99,Lists!$BJ$2:$BM$478,4,FALSE))</f>
        <v/>
      </c>
      <c r="E99" s="111"/>
      <c r="F99" s="110"/>
      <c r="G99" s="112"/>
      <c r="H99" s="116"/>
      <c r="I99" s="112"/>
      <c r="J99"/>
      <c r="K99"/>
      <c r="L99"/>
    </row>
    <row r="100" spans="2:12" x14ac:dyDescent="0.35">
      <c r="B100" s="231" t="str">
        <f>IF($E100="","",VLOOKUP($E100,Lists!$BJ$2:$BM$478,2,FALSE))</f>
        <v/>
      </c>
      <c r="C100" s="231" t="str">
        <f>IF($E100="","",VLOOKUP($E100,Lists!$BJ$2:$BM$478,3,FALSE))</f>
        <v/>
      </c>
      <c r="D100" s="231" t="str">
        <f>IF($E100="","",VLOOKUP($E100,Lists!$BJ$2:$BM$478,4,FALSE))</f>
        <v/>
      </c>
      <c r="E100" s="111"/>
      <c r="F100" s="110"/>
      <c r="G100" s="112"/>
      <c r="H100" s="116"/>
      <c r="I100" s="112"/>
      <c r="J100"/>
      <c r="K100"/>
      <c r="L100"/>
    </row>
    <row r="101" spans="2:12" x14ac:dyDescent="0.35">
      <c r="B101" s="231" t="str">
        <f>IF($E101="","",VLOOKUP($E101,Lists!$BJ$2:$BM$478,2,FALSE))</f>
        <v/>
      </c>
      <c r="C101" s="231" t="str">
        <f>IF($E101="","",VLOOKUP($E101,Lists!$BJ$2:$BM$478,3,FALSE))</f>
        <v/>
      </c>
      <c r="D101" s="231" t="str">
        <f>IF($E101="","",VLOOKUP($E101,Lists!$BJ$2:$BM$478,4,FALSE))</f>
        <v/>
      </c>
      <c r="E101" s="111"/>
      <c r="F101" s="110"/>
      <c r="G101" s="112"/>
      <c r="H101" s="116"/>
      <c r="I101" s="112"/>
      <c r="J101"/>
      <c r="K101"/>
      <c r="L101"/>
    </row>
    <row r="102" spans="2:12" x14ac:dyDescent="0.35">
      <c r="B102" s="231" t="str">
        <f>IF($E102="","",VLOOKUP($E102,Lists!$BJ$2:$BM$478,2,FALSE))</f>
        <v/>
      </c>
      <c r="C102" s="231" t="str">
        <f>IF($E102="","",VLOOKUP($E102,Lists!$BJ$2:$BM$478,3,FALSE))</f>
        <v/>
      </c>
      <c r="D102" s="231" t="str">
        <f>IF($E102="","",VLOOKUP($E102,Lists!$BJ$2:$BM$478,4,FALSE))</f>
        <v/>
      </c>
      <c r="E102" s="111"/>
      <c r="F102" s="110"/>
      <c r="G102" s="112"/>
      <c r="H102" s="116"/>
      <c r="I102" s="112"/>
      <c r="J102"/>
      <c r="K102"/>
      <c r="L102"/>
    </row>
    <row r="103" spans="2:12" x14ac:dyDescent="0.35">
      <c r="B103" s="231" t="str">
        <f>IF($E103="","",VLOOKUP($E103,Lists!$BJ$2:$BM$478,2,FALSE))</f>
        <v/>
      </c>
      <c r="C103" s="231" t="str">
        <f>IF($E103="","",VLOOKUP($E103,Lists!$BJ$2:$BM$478,3,FALSE))</f>
        <v/>
      </c>
      <c r="D103" s="231" t="str">
        <f>IF($E103="","",VLOOKUP($E103,Lists!$BJ$2:$BM$478,4,FALSE))</f>
        <v/>
      </c>
      <c r="E103" s="111"/>
      <c r="F103" s="110"/>
      <c r="G103" s="112"/>
      <c r="H103" s="116"/>
      <c r="I103" s="112"/>
      <c r="J103"/>
      <c r="K103"/>
      <c r="L103"/>
    </row>
    <row r="104" spans="2:12" x14ac:dyDescent="0.35">
      <c r="B104" s="231" t="str">
        <f>IF($E104="","",VLOOKUP($E104,Lists!$BJ$2:$BM$478,2,FALSE))</f>
        <v/>
      </c>
      <c r="C104" s="231" t="str">
        <f>IF($E104="","",VLOOKUP($E104,Lists!$BJ$2:$BM$478,3,FALSE))</f>
        <v/>
      </c>
      <c r="D104" s="231" t="str">
        <f>IF($E104="","",VLOOKUP($E104,Lists!$BJ$2:$BM$478,4,FALSE))</f>
        <v/>
      </c>
      <c r="E104" s="111"/>
      <c r="F104" s="110"/>
      <c r="G104" s="112"/>
      <c r="H104" s="116"/>
      <c r="I104" s="112"/>
      <c r="J104"/>
      <c r="K104"/>
      <c r="L104"/>
    </row>
    <row r="105" spans="2:12" x14ac:dyDescent="0.35">
      <c r="B105" s="231" t="str">
        <f>IF($E105="","",VLOOKUP($E105,Lists!$BJ$2:$BM$478,2,FALSE))</f>
        <v/>
      </c>
      <c r="C105" s="231" t="str">
        <f>IF($E105="","",VLOOKUP($E105,Lists!$BJ$2:$BM$478,3,FALSE))</f>
        <v/>
      </c>
      <c r="D105" s="231" t="str">
        <f>IF($E105="","",VLOOKUP($E105,Lists!$BJ$2:$BM$478,4,FALSE))</f>
        <v/>
      </c>
      <c r="E105" s="111"/>
      <c r="F105" s="110"/>
      <c r="G105" s="112"/>
      <c r="H105" s="116"/>
      <c r="I105" s="112"/>
      <c r="J105"/>
      <c r="K105"/>
      <c r="L105"/>
    </row>
    <row r="106" spans="2:12" x14ac:dyDescent="0.35">
      <c r="B106" s="231" t="str">
        <f>IF($E106="","",VLOOKUP($E106,Lists!$BJ$2:$BM$478,2,FALSE))</f>
        <v/>
      </c>
      <c r="C106" s="231" t="str">
        <f>IF($E106="","",VLOOKUP($E106,Lists!$BJ$2:$BM$478,3,FALSE))</f>
        <v/>
      </c>
      <c r="D106" s="231" t="str">
        <f>IF($E106="","",VLOOKUP($E106,Lists!$BJ$2:$BM$478,4,FALSE))</f>
        <v/>
      </c>
      <c r="E106" s="111"/>
      <c r="F106" s="110"/>
      <c r="G106" s="112"/>
      <c r="H106" s="116"/>
      <c r="I106" s="112"/>
      <c r="J106"/>
      <c r="K106"/>
      <c r="L106"/>
    </row>
    <row r="107" spans="2:12" x14ac:dyDescent="0.35">
      <c r="B107" s="231" t="str">
        <f>IF($E107="","",VLOOKUP($E107,Lists!$BJ$2:$BM$478,2,FALSE))</f>
        <v/>
      </c>
      <c r="C107" s="231" t="str">
        <f>IF($E107="","",VLOOKUP($E107,Lists!$BJ$2:$BM$478,3,FALSE))</f>
        <v/>
      </c>
      <c r="D107" s="231" t="str">
        <f>IF($E107="","",VLOOKUP($E107,Lists!$BJ$2:$BM$478,4,FALSE))</f>
        <v/>
      </c>
      <c r="E107" s="111"/>
      <c r="F107" s="110"/>
      <c r="G107" s="112"/>
      <c r="H107" s="116"/>
      <c r="I107" s="112"/>
      <c r="J107"/>
      <c r="K107"/>
      <c r="L107"/>
    </row>
    <row r="108" spans="2:12" x14ac:dyDescent="0.35">
      <c r="B108" s="231" t="str">
        <f>IF($E108="","",VLOOKUP($E108,Lists!$BJ$2:$BM$478,2,FALSE))</f>
        <v/>
      </c>
      <c r="C108" s="231" t="str">
        <f>IF($E108="","",VLOOKUP($E108,Lists!$BJ$2:$BM$478,3,FALSE))</f>
        <v/>
      </c>
      <c r="D108" s="231" t="str">
        <f>IF($E108="","",VLOOKUP($E108,Lists!$BJ$2:$BM$478,4,FALSE))</f>
        <v/>
      </c>
      <c r="E108" s="111"/>
      <c r="F108" s="110"/>
      <c r="G108" s="112"/>
      <c r="H108" s="116"/>
      <c r="I108" s="112"/>
      <c r="J108"/>
      <c r="K108"/>
      <c r="L108"/>
    </row>
    <row r="109" spans="2:12" x14ac:dyDescent="0.35">
      <c r="B109" s="231" t="str">
        <f>IF($E109="","",VLOOKUP($E109,Lists!$BJ$2:$BM$478,2,FALSE))</f>
        <v/>
      </c>
      <c r="C109" s="231" t="str">
        <f>IF($E109="","",VLOOKUP($E109,Lists!$BJ$2:$BM$478,3,FALSE))</f>
        <v/>
      </c>
      <c r="D109" s="231" t="str">
        <f>IF($E109="","",VLOOKUP($E109,Lists!$BJ$2:$BM$478,4,FALSE))</f>
        <v/>
      </c>
      <c r="E109" s="111"/>
      <c r="F109" s="110"/>
      <c r="G109" s="112"/>
      <c r="H109" s="116"/>
      <c r="I109" s="112"/>
      <c r="J109"/>
      <c r="K109"/>
      <c r="L109"/>
    </row>
    <row r="110" spans="2:12" x14ac:dyDescent="0.35">
      <c r="B110" s="231" t="str">
        <f>IF($E110="","",VLOOKUP($E110,Lists!$BJ$2:$BM$478,2,FALSE))</f>
        <v/>
      </c>
      <c r="C110" s="231" t="str">
        <f>IF($E110="","",VLOOKUP($E110,Lists!$BJ$2:$BM$478,3,FALSE))</f>
        <v/>
      </c>
      <c r="D110" s="231" t="str">
        <f>IF($E110="","",VLOOKUP($E110,Lists!$BJ$2:$BM$478,4,FALSE))</f>
        <v/>
      </c>
      <c r="E110" s="111"/>
      <c r="F110" s="110"/>
      <c r="G110" s="112"/>
      <c r="H110" s="116"/>
      <c r="I110" s="112"/>
      <c r="J110"/>
      <c r="K110"/>
      <c r="L110"/>
    </row>
    <row r="111" spans="2:12" x14ac:dyDescent="0.35">
      <c r="B111" s="231" t="str">
        <f>IF($E111="","",VLOOKUP($E111,Lists!$BJ$2:$BM$478,2,FALSE))</f>
        <v/>
      </c>
      <c r="C111" s="231" t="str">
        <f>IF($E111="","",VLOOKUP($E111,Lists!$BJ$2:$BM$478,3,FALSE))</f>
        <v/>
      </c>
      <c r="D111" s="231" t="str">
        <f>IF($E111="","",VLOOKUP($E111,Lists!$BJ$2:$BM$478,4,FALSE))</f>
        <v/>
      </c>
      <c r="E111" s="111"/>
      <c r="F111" s="110"/>
      <c r="G111" s="112"/>
      <c r="H111" s="116"/>
      <c r="I111" s="112"/>
      <c r="J111"/>
      <c r="K111"/>
      <c r="L111"/>
    </row>
    <row r="112" spans="2:12" x14ac:dyDescent="0.35">
      <c r="B112" s="231" t="str">
        <f>IF($E112="","",VLOOKUP($E112,Lists!$BJ$2:$BM$478,2,FALSE))</f>
        <v/>
      </c>
      <c r="C112" s="231" t="str">
        <f>IF($E112="","",VLOOKUP($E112,Lists!$BJ$2:$BM$478,3,FALSE))</f>
        <v/>
      </c>
      <c r="D112" s="231" t="str">
        <f>IF($E112="","",VLOOKUP($E112,Lists!$BJ$2:$BM$478,4,FALSE))</f>
        <v/>
      </c>
      <c r="E112" s="111"/>
      <c r="F112" s="110"/>
      <c r="G112" s="112"/>
      <c r="H112" s="116"/>
      <c r="I112" s="112"/>
      <c r="J112"/>
      <c r="K112"/>
      <c r="L112"/>
    </row>
    <row r="113" spans="2:12" x14ac:dyDescent="0.35">
      <c r="B113" s="231" t="str">
        <f>IF($E113="","",VLOOKUP($E113,Lists!$BJ$2:$BM$478,2,FALSE))</f>
        <v/>
      </c>
      <c r="C113" s="231" t="str">
        <f>IF($E113="","",VLOOKUP($E113,Lists!$BJ$2:$BM$478,3,FALSE))</f>
        <v/>
      </c>
      <c r="D113" s="231" t="str">
        <f>IF($E113="","",VLOOKUP($E113,Lists!$BJ$2:$BM$478,4,FALSE))</f>
        <v/>
      </c>
      <c r="E113" s="111"/>
      <c r="F113" s="110"/>
      <c r="G113" s="112"/>
      <c r="H113" s="116"/>
      <c r="I113" s="112"/>
      <c r="J113"/>
      <c r="K113"/>
      <c r="L113"/>
    </row>
    <row r="114" spans="2:12" x14ac:dyDescent="0.35">
      <c r="B114" s="231" t="str">
        <f>IF($E114="","",VLOOKUP($E114,Lists!$BJ$2:$BM$478,2,FALSE))</f>
        <v/>
      </c>
      <c r="C114" s="231" t="str">
        <f>IF($E114="","",VLOOKUP($E114,Lists!$BJ$2:$BM$478,3,FALSE))</f>
        <v/>
      </c>
      <c r="D114" s="231" t="str">
        <f>IF($E114="","",VLOOKUP($E114,Lists!$BJ$2:$BM$478,4,FALSE))</f>
        <v/>
      </c>
      <c r="E114" s="111"/>
      <c r="F114" s="110"/>
      <c r="G114" s="112"/>
      <c r="H114" s="116"/>
      <c r="I114" s="112"/>
      <c r="J114"/>
      <c r="K114"/>
      <c r="L114"/>
    </row>
    <row r="115" spans="2:12" x14ac:dyDescent="0.35">
      <c r="B115" s="231" t="str">
        <f>IF($E115="","",VLOOKUP($E115,Lists!$BJ$2:$BM$478,2,FALSE))</f>
        <v/>
      </c>
      <c r="C115" s="231" t="str">
        <f>IF($E115="","",VLOOKUP($E115,Lists!$BJ$2:$BM$478,3,FALSE))</f>
        <v/>
      </c>
      <c r="D115" s="231" t="str">
        <f>IF($E115="","",VLOOKUP($E115,Lists!$BJ$2:$BM$478,4,FALSE))</f>
        <v/>
      </c>
      <c r="E115" s="111"/>
      <c r="F115" s="110"/>
      <c r="G115" s="112"/>
      <c r="H115" s="116"/>
      <c r="I115" s="112"/>
      <c r="J115"/>
      <c r="K115"/>
      <c r="L115"/>
    </row>
    <row r="116" spans="2:12" x14ac:dyDescent="0.35">
      <c r="B116" s="231" t="str">
        <f>IF($E116="","",VLOOKUP($E116,Lists!$BJ$2:$BM$478,2,FALSE))</f>
        <v/>
      </c>
      <c r="C116" s="231" t="str">
        <f>IF($E116="","",VLOOKUP($E116,Lists!$BJ$2:$BM$478,3,FALSE))</f>
        <v/>
      </c>
      <c r="D116" s="231" t="str">
        <f>IF($E116="","",VLOOKUP($E116,Lists!$BJ$2:$BM$478,4,FALSE))</f>
        <v/>
      </c>
      <c r="E116" s="111"/>
      <c r="F116" s="110"/>
      <c r="G116" s="112"/>
      <c r="H116" s="116"/>
      <c r="I116" s="112"/>
      <c r="J116"/>
      <c r="K116"/>
      <c r="L116"/>
    </row>
    <row r="117" spans="2:12" x14ac:dyDescent="0.35">
      <c r="B117" s="231" t="str">
        <f>IF($E117="","",VLOOKUP($E117,Lists!$BJ$2:$BM$478,2,FALSE))</f>
        <v/>
      </c>
      <c r="C117" s="231" t="str">
        <f>IF($E117="","",VLOOKUP($E117,Lists!$BJ$2:$BM$478,3,FALSE))</f>
        <v/>
      </c>
      <c r="D117" s="231" t="str">
        <f>IF($E117="","",VLOOKUP($E117,Lists!$BJ$2:$BM$478,4,FALSE))</f>
        <v/>
      </c>
      <c r="E117" s="111"/>
      <c r="F117" s="110"/>
      <c r="G117" s="112"/>
      <c r="H117" s="116"/>
      <c r="I117" s="112"/>
      <c r="J117"/>
      <c r="K117"/>
      <c r="L117"/>
    </row>
    <row r="118" spans="2:12" x14ac:dyDescent="0.35">
      <c r="B118" s="231" t="str">
        <f>IF($E118="","",VLOOKUP($E118,Lists!$BJ$2:$BM$478,2,FALSE))</f>
        <v/>
      </c>
      <c r="C118" s="231" t="str">
        <f>IF($E118="","",VLOOKUP($E118,Lists!$BJ$2:$BM$478,3,FALSE))</f>
        <v/>
      </c>
      <c r="D118" s="231" t="str">
        <f>IF($E118="","",VLOOKUP($E118,Lists!$BJ$2:$BM$478,4,FALSE))</f>
        <v/>
      </c>
      <c r="E118" s="111"/>
      <c r="F118" s="110"/>
      <c r="G118" s="112"/>
      <c r="H118" s="116"/>
      <c r="I118" s="112"/>
      <c r="J118"/>
      <c r="K118"/>
      <c r="L118"/>
    </row>
    <row r="119" spans="2:12" x14ac:dyDescent="0.35">
      <c r="B119" s="231" t="str">
        <f>IF($E119="","",VLOOKUP($E119,Lists!$BJ$2:$BM$478,2,FALSE))</f>
        <v/>
      </c>
      <c r="C119" s="231" t="str">
        <f>IF($E119="","",VLOOKUP($E119,Lists!$BJ$2:$BM$478,3,FALSE))</f>
        <v/>
      </c>
      <c r="D119" s="231" t="str">
        <f>IF($E119="","",VLOOKUP($E119,Lists!$BJ$2:$BM$478,4,FALSE))</f>
        <v/>
      </c>
      <c r="E119" s="111"/>
      <c r="F119" s="110"/>
      <c r="G119" s="112"/>
      <c r="H119" s="116"/>
      <c r="I119" s="112"/>
      <c r="J119"/>
      <c r="K119"/>
      <c r="L119"/>
    </row>
    <row r="120" spans="2:12" x14ac:dyDescent="0.35">
      <c r="B120" s="231" t="str">
        <f>IF($E120="","",VLOOKUP($E120,Lists!$BJ$2:$BM$478,2,FALSE))</f>
        <v/>
      </c>
      <c r="C120" s="231" t="str">
        <f>IF($E120="","",VLOOKUP($E120,Lists!$BJ$2:$BM$478,3,FALSE))</f>
        <v/>
      </c>
      <c r="D120" s="231" t="str">
        <f>IF($E120="","",VLOOKUP($E120,Lists!$BJ$2:$BM$478,4,FALSE))</f>
        <v/>
      </c>
      <c r="E120" s="111"/>
      <c r="F120" s="110"/>
      <c r="G120" s="112"/>
      <c r="H120" s="116"/>
      <c r="I120" s="112"/>
      <c r="J120"/>
      <c r="K120"/>
      <c r="L120"/>
    </row>
    <row r="121" spans="2:12" x14ac:dyDescent="0.35">
      <c r="B121" s="231" t="str">
        <f>IF($E121="","",VLOOKUP($E121,Lists!$BJ$2:$BM$478,2,FALSE))</f>
        <v/>
      </c>
      <c r="C121" s="231" t="str">
        <f>IF($E121="","",VLOOKUP($E121,Lists!$BJ$2:$BM$478,3,FALSE))</f>
        <v/>
      </c>
      <c r="D121" s="231" t="str">
        <f>IF($E121="","",VLOOKUP($E121,Lists!$BJ$2:$BM$478,4,FALSE))</f>
        <v/>
      </c>
      <c r="E121" s="111"/>
      <c r="F121" s="110"/>
      <c r="G121" s="112"/>
      <c r="H121" s="116"/>
      <c r="I121" s="112"/>
      <c r="J121"/>
      <c r="K121"/>
      <c r="L121"/>
    </row>
    <row r="122" spans="2:12" x14ac:dyDescent="0.35">
      <c r="B122" s="231" t="str">
        <f>IF($E122="","",VLOOKUP($E122,Lists!$BJ$2:$BM$478,2,FALSE))</f>
        <v/>
      </c>
      <c r="C122" s="231" t="str">
        <f>IF($E122="","",VLOOKUP($E122,Lists!$BJ$2:$BM$478,3,FALSE))</f>
        <v/>
      </c>
      <c r="D122" s="231" t="str">
        <f>IF($E122="","",VLOOKUP($E122,Lists!$BJ$2:$BM$478,4,FALSE))</f>
        <v/>
      </c>
      <c r="E122" s="111"/>
      <c r="F122" s="110"/>
      <c r="G122" s="112"/>
      <c r="H122" s="116"/>
      <c r="I122" s="112"/>
      <c r="J122"/>
      <c r="K122"/>
      <c r="L122"/>
    </row>
    <row r="123" spans="2:12" x14ac:dyDescent="0.35">
      <c r="B123" s="231" t="str">
        <f>IF($E123="","",VLOOKUP($E123,Lists!$BJ$2:$BM$478,2,FALSE))</f>
        <v/>
      </c>
      <c r="C123" s="231" t="str">
        <f>IF($E123="","",VLOOKUP($E123,Lists!$BJ$2:$BM$478,3,FALSE))</f>
        <v/>
      </c>
      <c r="D123" s="231" t="str">
        <f>IF($E123="","",VLOOKUP($E123,Lists!$BJ$2:$BM$478,4,FALSE))</f>
        <v/>
      </c>
      <c r="E123" s="111"/>
      <c r="F123" s="110"/>
      <c r="G123" s="112"/>
      <c r="H123" s="116"/>
      <c r="I123" s="112"/>
      <c r="J123"/>
      <c r="K123"/>
      <c r="L123"/>
    </row>
    <row r="124" spans="2:12" x14ac:dyDescent="0.35">
      <c r="B124" s="231" t="str">
        <f>IF($E124="","",VLOOKUP($E124,Lists!$BJ$2:$BM$478,2,FALSE))</f>
        <v/>
      </c>
      <c r="C124" s="231" t="str">
        <f>IF($E124="","",VLOOKUP($E124,Lists!$BJ$2:$BM$478,3,FALSE))</f>
        <v/>
      </c>
      <c r="D124" s="231" t="str">
        <f>IF($E124="","",VLOOKUP($E124,Lists!$BJ$2:$BM$478,4,FALSE))</f>
        <v/>
      </c>
      <c r="E124" s="111"/>
      <c r="F124" s="110"/>
      <c r="G124" s="112"/>
      <c r="H124" s="116"/>
      <c r="I124" s="112"/>
      <c r="J124"/>
      <c r="K124"/>
      <c r="L124"/>
    </row>
    <row r="125" spans="2:12" x14ac:dyDescent="0.35">
      <c r="B125" s="231" t="str">
        <f>IF($E125="","",VLOOKUP($E125,Lists!$BJ$2:$BM$478,2,FALSE))</f>
        <v/>
      </c>
      <c r="C125" s="231" t="str">
        <f>IF($E125="","",VLOOKUP($E125,Lists!$BJ$2:$BM$478,3,FALSE))</f>
        <v/>
      </c>
      <c r="D125" s="231" t="str">
        <f>IF($E125="","",VLOOKUP($E125,Lists!$BJ$2:$BM$478,4,FALSE))</f>
        <v/>
      </c>
      <c r="E125" s="111"/>
      <c r="F125" s="110"/>
      <c r="G125" s="112"/>
      <c r="H125" s="116"/>
      <c r="I125" s="112"/>
      <c r="J125"/>
      <c r="K125"/>
      <c r="L125"/>
    </row>
    <row r="126" spans="2:12" x14ac:dyDescent="0.35">
      <c r="B126" s="231" t="str">
        <f>IF($E126="","",VLOOKUP($E126,Lists!$BJ$2:$BM$478,2,FALSE))</f>
        <v/>
      </c>
      <c r="C126" s="231" t="str">
        <f>IF($E126="","",VLOOKUP($E126,Lists!$BJ$2:$BM$478,3,FALSE))</f>
        <v/>
      </c>
      <c r="D126" s="231" t="str">
        <f>IF($E126="","",VLOOKUP($E126,Lists!$BJ$2:$BM$478,4,FALSE))</f>
        <v/>
      </c>
      <c r="E126" s="111"/>
      <c r="F126" s="110"/>
      <c r="G126" s="112"/>
      <c r="H126" s="116"/>
      <c r="I126" s="112"/>
      <c r="J126"/>
      <c r="K126"/>
      <c r="L126"/>
    </row>
    <row r="127" spans="2:12" x14ac:dyDescent="0.35">
      <c r="B127" s="231" t="str">
        <f>IF($E127="","",VLOOKUP($E127,Lists!$BJ$2:$BM$478,2,FALSE))</f>
        <v/>
      </c>
      <c r="C127" s="231" t="str">
        <f>IF($E127="","",VLOOKUP($E127,Lists!$BJ$2:$BM$478,3,FALSE))</f>
        <v/>
      </c>
      <c r="D127" s="231" t="str">
        <f>IF($E127="","",VLOOKUP($E127,Lists!$BJ$2:$BM$478,4,FALSE))</f>
        <v/>
      </c>
      <c r="E127" s="111"/>
      <c r="F127" s="110"/>
      <c r="G127" s="112"/>
      <c r="H127" s="116"/>
      <c r="I127" s="112"/>
      <c r="J127"/>
      <c r="K127"/>
      <c r="L127"/>
    </row>
    <row r="128" spans="2:12" x14ac:dyDescent="0.35">
      <c r="B128" s="231" t="str">
        <f>IF($E128="","",VLOOKUP($E128,Lists!$BJ$2:$BM$478,2,FALSE))</f>
        <v/>
      </c>
      <c r="C128" s="231" t="str">
        <f>IF($E128="","",VLOOKUP($E128,Lists!$BJ$2:$BM$478,3,FALSE))</f>
        <v/>
      </c>
      <c r="D128" s="231" t="str">
        <f>IF($E128="","",VLOOKUP($E128,Lists!$BJ$2:$BM$478,4,FALSE))</f>
        <v/>
      </c>
      <c r="E128" s="111"/>
      <c r="F128" s="110"/>
      <c r="G128" s="112"/>
      <c r="H128" s="116"/>
      <c r="I128" s="112"/>
      <c r="J128"/>
      <c r="K128"/>
      <c r="L128"/>
    </row>
    <row r="129" spans="2:12" x14ac:dyDescent="0.35">
      <c r="B129" s="231" t="str">
        <f>IF($E129="","",VLOOKUP($E129,Lists!$BJ$2:$BM$478,2,FALSE))</f>
        <v/>
      </c>
      <c r="C129" s="231" t="str">
        <f>IF($E129="","",VLOOKUP($E129,Lists!$BJ$2:$BM$478,3,FALSE))</f>
        <v/>
      </c>
      <c r="D129" s="231" t="str">
        <f>IF($E129="","",VLOOKUP($E129,Lists!$BJ$2:$BM$478,4,FALSE))</f>
        <v/>
      </c>
      <c r="E129" s="111"/>
      <c r="F129" s="110"/>
      <c r="G129" s="112"/>
      <c r="H129" s="116"/>
      <c r="I129" s="112"/>
      <c r="J129"/>
      <c r="K129"/>
      <c r="L129"/>
    </row>
    <row r="130" spans="2:12" x14ac:dyDescent="0.35">
      <c r="B130" s="231" t="str">
        <f>IF($E130="","",VLOOKUP($E130,Lists!$BJ$2:$BM$478,2,FALSE))</f>
        <v/>
      </c>
      <c r="C130" s="231" t="str">
        <f>IF($E130="","",VLOOKUP($E130,Lists!$BJ$2:$BM$478,3,FALSE))</f>
        <v/>
      </c>
      <c r="D130" s="231" t="str">
        <f>IF($E130="","",VLOOKUP($E130,Lists!$BJ$2:$BM$478,4,FALSE))</f>
        <v/>
      </c>
      <c r="E130" s="111"/>
      <c r="F130" s="110"/>
      <c r="G130" s="112"/>
      <c r="H130" s="116"/>
      <c r="I130" s="112"/>
      <c r="J130"/>
      <c r="K130"/>
      <c r="L130"/>
    </row>
    <row r="131" spans="2:12" x14ac:dyDescent="0.35">
      <c r="B131" s="231" t="str">
        <f>IF($E131="","",VLOOKUP($E131,Lists!$BJ$2:$BM$478,2,FALSE))</f>
        <v/>
      </c>
      <c r="C131" s="231" t="str">
        <f>IF($E131="","",VLOOKUP($E131,Lists!$BJ$2:$BM$478,3,FALSE))</f>
        <v/>
      </c>
      <c r="D131" s="231" t="str">
        <f>IF($E131="","",VLOOKUP($E131,Lists!$BJ$2:$BM$478,4,FALSE))</f>
        <v/>
      </c>
      <c r="E131" s="111"/>
      <c r="F131" s="110"/>
      <c r="G131" s="112"/>
      <c r="H131" s="116"/>
      <c r="I131" s="112"/>
      <c r="J131"/>
      <c r="K131"/>
      <c r="L131"/>
    </row>
    <row r="132" spans="2:12" x14ac:dyDescent="0.35">
      <c r="B132" s="231" t="str">
        <f>IF($E132="","",VLOOKUP($E132,Lists!$BJ$2:$BM$478,2,FALSE))</f>
        <v/>
      </c>
      <c r="C132" s="231" t="str">
        <f>IF($E132="","",VLOOKUP($E132,Lists!$BJ$2:$BM$478,3,FALSE))</f>
        <v/>
      </c>
      <c r="D132" s="231" t="str">
        <f>IF($E132="","",VLOOKUP($E132,Lists!$BJ$2:$BM$478,4,FALSE))</f>
        <v/>
      </c>
      <c r="E132" s="111"/>
      <c r="F132" s="110"/>
      <c r="G132" s="112"/>
      <c r="H132" s="116"/>
      <c r="I132" s="112"/>
      <c r="J132"/>
      <c r="K132"/>
      <c r="L132"/>
    </row>
    <row r="133" spans="2:12" x14ac:dyDescent="0.35">
      <c r="B133" s="231" t="str">
        <f>IF($E133="","",VLOOKUP($E133,Lists!$BJ$2:$BM$478,2,FALSE))</f>
        <v/>
      </c>
      <c r="C133" s="231" t="str">
        <f>IF($E133="","",VLOOKUP($E133,Lists!$BJ$2:$BM$478,3,FALSE))</f>
        <v/>
      </c>
      <c r="D133" s="231" t="str">
        <f>IF($E133="","",VLOOKUP($E133,Lists!$BJ$2:$BM$478,4,FALSE))</f>
        <v/>
      </c>
      <c r="E133" s="111"/>
      <c r="F133" s="110"/>
      <c r="G133" s="112"/>
      <c r="H133" s="116"/>
      <c r="I133" s="112"/>
      <c r="J133"/>
      <c r="K133"/>
      <c r="L133"/>
    </row>
    <row r="134" spans="2:12" x14ac:dyDescent="0.35">
      <c r="B134" s="231" t="str">
        <f>IF($E134="","",VLOOKUP($E134,Lists!$BJ$2:$BM$478,2,FALSE))</f>
        <v/>
      </c>
      <c r="C134" s="231" t="str">
        <f>IF($E134="","",VLOOKUP($E134,Lists!$BJ$2:$BM$478,3,FALSE))</f>
        <v/>
      </c>
      <c r="D134" s="231" t="str">
        <f>IF($E134="","",VLOOKUP($E134,Lists!$BJ$2:$BM$478,4,FALSE))</f>
        <v/>
      </c>
      <c r="E134" s="111"/>
      <c r="F134" s="110"/>
      <c r="G134" s="112"/>
      <c r="H134" s="116"/>
      <c r="I134" s="112"/>
      <c r="J134"/>
      <c r="K134"/>
      <c r="L134"/>
    </row>
    <row r="135" spans="2:12" x14ac:dyDescent="0.35">
      <c r="B135" s="231" t="str">
        <f>IF($E135="","",VLOOKUP($E135,Lists!$BJ$2:$BM$478,2,FALSE))</f>
        <v/>
      </c>
      <c r="C135" s="231" t="str">
        <f>IF($E135="","",VLOOKUP($E135,Lists!$BJ$2:$BM$478,3,FALSE))</f>
        <v/>
      </c>
      <c r="D135" s="231" t="str">
        <f>IF($E135="","",VLOOKUP($E135,Lists!$BJ$2:$BM$478,4,FALSE))</f>
        <v/>
      </c>
      <c r="E135" s="111"/>
      <c r="F135" s="110"/>
      <c r="G135" s="112"/>
      <c r="H135" s="116"/>
      <c r="I135" s="112"/>
      <c r="J135"/>
      <c r="K135"/>
      <c r="L135"/>
    </row>
    <row r="136" spans="2:12" x14ac:dyDescent="0.35">
      <c r="B136" s="231" t="str">
        <f>IF($E136="","",VLOOKUP($E136,Lists!$BJ$2:$BM$478,2,FALSE))</f>
        <v/>
      </c>
      <c r="C136" s="231" t="str">
        <f>IF($E136="","",VLOOKUP($E136,Lists!$BJ$2:$BM$478,3,FALSE))</f>
        <v/>
      </c>
      <c r="D136" s="231" t="str">
        <f>IF($E136="","",VLOOKUP($E136,Lists!$BJ$2:$BM$478,4,FALSE))</f>
        <v/>
      </c>
      <c r="E136" s="111"/>
      <c r="F136" s="110"/>
      <c r="G136" s="112"/>
      <c r="H136" s="116"/>
      <c r="I136" s="112"/>
      <c r="J136"/>
      <c r="K136"/>
      <c r="L136"/>
    </row>
    <row r="137" spans="2:12" x14ac:dyDescent="0.35">
      <c r="B137" s="231" t="str">
        <f>IF($E137="","",VLOOKUP($E137,Lists!$BJ$2:$BM$478,2,FALSE))</f>
        <v/>
      </c>
      <c r="C137" s="231" t="str">
        <f>IF($E137="","",VLOOKUP($E137,Lists!$BJ$2:$BM$478,3,FALSE))</f>
        <v/>
      </c>
      <c r="D137" s="231" t="str">
        <f>IF($E137="","",VLOOKUP($E137,Lists!$BJ$2:$BM$478,4,FALSE))</f>
        <v/>
      </c>
      <c r="E137" s="111"/>
      <c r="F137" s="110"/>
      <c r="G137" s="112"/>
      <c r="H137" s="116"/>
      <c r="I137" s="112"/>
      <c r="J137"/>
      <c r="K137"/>
      <c r="L137"/>
    </row>
    <row r="138" spans="2:12" x14ac:dyDescent="0.35">
      <c r="B138" s="231" t="str">
        <f>IF($E138="","",VLOOKUP($E138,Lists!$BJ$2:$BM$478,2,FALSE))</f>
        <v/>
      </c>
      <c r="C138" s="231" t="str">
        <f>IF($E138="","",VLOOKUP($E138,Lists!$BJ$2:$BM$478,3,FALSE))</f>
        <v/>
      </c>
      <c r="D138" s="231" t="str">
        <f>IF($E138="","",VLOOKUP($E138,Lists!$BJ$2:$BM$478,4,FALSE))</f>
        <v/>
      </c>
      <c r="E138" s="111"/>
      <c r="F138" s="110"/>
      <c r="G138" s="112"/>
      <c r="H138" s="116"/>
      <c r="I138" s="112"/>
      <c r="J138"/>
      <c r="K138"/>
      <c r="L138"/>
    </row>
    <row r="139" spans="2:12" x14ac:dyDescent="0.35">
      <c r="B139" s="231" t="str">
        <f>IF($E139="","",VLOOKUP($E139,Lists!$BJ$2:$BM$478,2,FALSE))</f>
        <v/>
      </c>
      <c r="C139" s="231" t="str">
        <f>IF($E139="","",VLOOKUP($E139,Lists!$BJ$2:$BM$478,3,FALSE))</f>
        <v/>
      </c>
      <c r="D139" s="231" t="str">
        <f>IF($E139="","",VLOOKUP($E139,Lists!$BJ$2:$BM$478,4,FALSE))</f>
        <v/>
      </c>
      <c r="E139" s="111"/>
      <c r="F139" s="110"/>
      <c r="G139" s="112"/>
      <c r="H139" s="116"/>
      <c r="I139" s="112"/>
      <c r="J139"/>
      <c r="K139"/>
      <c r="L139"/>
    </row>
    <row r="140" spans="2:12" x14ac:dyDescent="0.35">
      <c r="B140" s="231" t="str">
        <f>IF($E140="","",VLOOKUP($E140,Lists!$BJ$2:$BM$478,2,FALSE))</f>
        <v/>
      </c>
      <c r="C140" s="231" t="str">
        <f>IF($E140="","",VLOOKUP($E140,Lists!$BJ$2:$BM$478,3,FALSE))</f>
        <v/>
      </c>
      <c r="D140" s="231" t="str">
        <f>IF($E140="","",VLOOKUP($E140,Lists!$BJ$2:$BM$478,4,FALSE))</f>
        <v/>
      </c>
      <c r="E140" s="111"/>
      <c r="F140" s="110"/>
      <c r="G140" s="112"/>
      <c r="H140" s="116"/>
      <c r="I140" s="112"/>
      <c r="J140"/>
      <c r="K140"/>
      <c r="L140"/>
    </row>
    <row r="141" spans="2:12" x14ac:dyDescent="0.35">
      <c r="B141" s="231" t="str">
        <f>IF($E141="","",VLOOKUP($E141,Lists!$BJ$2:$BM$478,2,FALSE))</f>
        <v/>
      </c>
      <c r="C141" s="231" t="str">
        <f>IF($E141="","",VLOOKUP($E141,Lists!$BJ$2:$BM$478,3,FALSE))</f>
        <v/>
      </c>
      <c r="D141" s="231" t="str">
        <f>IF($E141="","",VLOOKUP($E141,Lists!$BJ$2:$BM$478,4,FALSE))</f>
        <v/>
      </c>
      <c r="E141" s="111"/>
      <c r="F141" s="110"/>
      <c r="G141" s="112"/>
      <c r="H141" s="116"/>
      <c r="I141" s="112"/>
      <c r="J141"/>
      <c r="K141"/>
      <c r="L141"/>
    </row>
    <row r="142" spans="2:12" x14ac:dyDescent="0.35">
      <c r="B142" s="231" t="str">
        <f>IF($E142="","",VLOOKUP($E142,Lists!$BJ$2:$BM$478,2,FALSE))</f>
        <v/>
      </c>
      <c r="C142" s="231" t="str">
        <f>IF($E142="","",VLOOKUP($E142,Lists!$BJ$2:$BM$478,3,FALSE))</f>
        <v/>
      </c>
      <c r="D142" s="231" t="str">
        <f>IF($E142="","",VLOOKUP($E142,Lists!$BJ$2:$BM$478,4,FALSE))</f>
        <v/>
      </c>
      <c r="E142" s="111"/>
      <c r="F142" s="110"/>
      <c r="G142" s="112"/>
      <c r="H142" s="116"/>
      <c r="I142" s="112"/>
      <c r="J142"/>
      <c r="K142"/>
      <c r="L142"/>
    </row>
    <row r="143" spans="2:12" x14ac:dyDescent="0.35">
      <c r="B143" s="231" t="str">
        <f>IF($E143="","",VLOOKUP($E143,Lists!$BJ$2:$BM$478,2,FALSE))</f>
        <v/>
      </c>
      <c r="C143" s="231" t="str">
        <f>IF($E143="","",VLOOKUP($E143,Lists!$BJ$2:$BM$478,3,FALSE))</f>
        <v/>
      </c>
      <c r="D143" s="231" t="str">
        <f>IF($E143="","",VLOOKUP($E143,Lists!$BJ$2:$BM$478,4,FALSE))</f>
        <v/>
      </c>
      <c r="E143" s="111"/>
      <c r="F143" s="110"/>
      <c r="G143" s="112"/>
      <c r="H143" s="116"/>
      <c r="I143" s="112"/>
      <c r="J143"/>
      <c r="K143"/>
      <c r="L143"/>
    </row>
    <row r="144" spans="2:12" x14ac:dyDescent="0.35">
      <c r="B144" s="231" t="str">
        <f>IF($E144="","",VLOOKUP($E144,Lists!$BJ$2:$BM$478,2,FALSE))</f>
        <v/>
      </c>
      <c r="C144" s="231" t="str">
        <f>IF($E144="","",VLOOKUP($E144,Lists!$BJ$2:$BM$478,3,FALSE))</f>
        <v/>
      </c>
      <c r="D144" s="231" t="str">
        <f>IF($E144="","",VLOOKUP($E144,Lists!$BJ$2:$BM$478,4,FALSE))</f>
        <v/>
      </c>
      <c r="E144" s="111"/>
      <c r="F144" s="110"/>
      <c r="G144" s="112"/>
      <c r="H144" s="116"/>
      <c r="I144" s="112"/>
      <c r="J144"/>
      <c r="K144"/>
      <c r="L144"/>
    </row>
    <row r="145" spans="2:12" x14ac:dyDescent="0.35">
      <c r="B145" s="231" t="str">
        <f>IF($E145="","",VLOOKUP($E145,Lists!$BJ$2:$BM$478,2,FALSE))</f>
        <v/>
      </c>
      <c r="C145" s="231" t="str">
        <f>IF($E145="","",VLOOKUP($E145,Lists!$BJ$2:$BM$478,3,FALSE))</f>
        <v/>
      </c>
      <c r="D145" s="231" t="str">
        <f>IF($E145="","",VLOOKUP($E145,Lists!$BJ$2:$BM$478,4,FALSE))</f>
        <v/>
      </c>
      <c r="E145" s="111"/>
      <c r="F145" s="110"/>
      <c r="G145" s="112"/>
      <c r="H145" s="116"/>
      <c r="I145" s="112"/>
      <c r="J145"/>
      <c r="K145"/>
      <c r="L145"/>
    </row>
    <row r="146" spans="2:12" x14ac:dyDescent="0.35">
      <c r="B146" s="231" t="str">
        <f>IF($E146="","",VLOOKUP($E146,Lists!$BJ$2:$BM$478,2,FALSE))</f>
        <v/>
      </c>
      <c r="C146" s="231" t="str">
        <f>IF($E146="","",VLOOKUP($E146,Lists!$BJ$2:$BM$478,3,FALSE))</f>
        <v/>
      </c>
      <c r="D146" s="231" t="str">
        <f>IF($E146="","",VLOOKUP($E146,Lists!$BJ$2:$BM$478,4,FALSE))</f>
        <v/>
      </c>
      <c r="E146" s="111"/>
      <c r="F146" s="110"/>
      <c r="G146" s="112"/>
      <c r="H146" s="116"/>
      <c r="I146" s="112"/>
      <c r="J146"/>
      <c r="K146"/>
      <c r="L146"/>
    </row>
    <row r="147" spans="2:12" x14ac:dyDescent="0.35">
      <c r="B147" s="231" t="str">
        <f>IF($E147="","",VLOOKUP($E147,Lists!$BJ$2:$BM$478,2,FALSE))</f>
        <v/>
      </c>
      <c r="C147" s="231" t="str">
        <f>IF($E147="","",VLOOKUP($E147,Lists!$BJ$2:$BM$478,3,FALSE))</f>
        <v/>
      </c>
      <c r="D147" s="231" t="str">
        <f>IF($E147="","",VLOOKUP($E147,Lists!$BJ$2:$BM$478,4,FALSE))</f>
        <v/>
      </c>
      <c r="E147" s="111"/>
      <c r="F147" s="110"/>
      <c r="G147" s="112"/>
      <c r="H147" s="116"/>
      <c r="I147" s="112"/>
      <c r="J147"/>
      <c r="K147"/>
      <c r="L147"/>
    </row>
    <row r="148" spans="2:12" x14ac:dyDescent="0.35">
      <c r="B148" s="231" t="str">
        <f>IF($E148="","",VLOOKUP($E148,Lists!$BJ$2:$BM$478,2,FALSE))</f>
        <v/>
      </c>
      <c r="C148" s="231" t="str">
        <f>IF($E148="","",VLOOKUP($E148,Lists!$BJ$2:$BM$478,3,FALSE))</f>
        <v/>
      </c>
      <c r="D148" s="231" t="str">
        <f>IF($E148="","",VLOOKUP($E148,Lists!$BJ$2:$BM$478,4,FALSE))</f>
        <v/>
      </c>
      <c r="E148" s="111"/>
      <c r="F148" s="110"/>
      <c r="G148" s="112"/>
      <c r="H148" s="116"/>
      <c r="I148" s="112"/>
      <c r="J148"/>
      <c r="K148"/>
      <c r="L148"/>
    </row>
    <row r="149" spans="2:12" x14ac:dyDescent="0.35">
      <c r="B149" s="231" t="str">
        <f>IF($E149="","",VLOOKUP($E149,Lists!$BJ$2:$BM$478,2,FALSE))</f>
        <v/>
      </c>
      <c r="C149" s="231" t="str">
        <f>IF($E149="","",VLOOKUP($E149,Lists!$BJ$2:$BM$478,3,FALSE))</f>
        <v/>
      </c>
      <c r="D149" s="231" t="str">
        <f>IF($E149="","",VLOOKUP($E149,Lists!$BJ$2:$BM$478,4,FALSE))</f>
        <v/>
      </c>
      <c r="E149" s="111"/>
      <c r="F149" s="110"/>
      <c r="G149" s="112"/>
      <c r="H149" s="116"/>
      <c r="I149" s="112"/>
      <c r="J149"/>
      <c r="K149"/>
      <c r="L149"/>
    </row>
    <row r="150" spans="2:12" x14ac:dyDescent="0.35">
      <c r="B150" s="231" t="str">
        <f>IF($E150="","",VLOOKUP($E150,Lists!$BJ$2:$BM$478,2,FALSE))</f>
        <v/>
      </c>
      <c r="C150" s="231" t="str">
        <f>IF($E150="","",VLOOKUP($E150,Lists!$BJ$2:$BM$478,3,FALSE))</f>
        <v/>
      </c>
      <c r="D150" s="231" t="str">
        <f>IF($E150="","",VLOOKUP($E150,Lists!$BJ$2:$BM$478,4,FALSE))</f>
        <v/>
      </c>
      <c r="E150" s="111"/>
      <c r="F150" s="110"/>
      <c r="G150" s="112"/>
      <c r="H150" s="116"/>
      <c r="I150" s="112"/>
      <c r="J150"/>
      <c r="K150"/>
      <c r="L150"/>
    </row>
    <row r="151" spans="2:12" x14ac:dyDescent="0.35">
      <c r="B151" s="231" t="str">
        <f>IF($E151="","",VLOOKUP($E151,Lists!$BJ$2:$BM$478,2,FALSE))</f>
        <v/>
      </c>
      <c r="C151" s="231" t="str">
        <f>IF($E151="","",VLOOKUP($E151,Lists!$BJ$2:$BM$478,3,FALSE))</f>
        <v/>
      </c>
      <c r="D151" s="231" t="str">
        <f>IF($E151="","",VLOOKUP($E151,Lists!$BJ$2:$BM$478,4,FALSE))</f>
        <v/>
      </c>
      <c r="E151" s="111"/>
      <c r="F151" s="110"/>
      <c r="G151" s="112"/>
      <c r="H151" s="116"/>
      <c r="I151" s="112"/>
      <c r="J151"/>
      <c r="K151"/>
      <c r="L151"/>
    </row>
    <row r="152" spans="2:12" x14ac:dyDescent="0.35">
      <c r="B152" s="231" t="str">
        <f>IF($E152="","",VLOOKUP($E152,Lists!$BJ$2:$BM$478,2,FALSE))</f>
        <v/>
      </c>
      <c r="C152" s="231" t="str">
        <f>IF($E152="","",VLOOKUP($E152,Lists!$BJ$2:$BM$478,3,FALSE))</f>
        <v/>
      </c>
      <c r="D152" s="231" t="str">
        <f>IF($E152="","",VLOOKUP($E152,Lists!$BJ$2:$BM$478,4,FALSE))</f>
        <v/>
      </c>
      <c r="E152" s="111"/>
      <c r="F152" s="110"/>
      <c r="G152" s="112"/>
      <c r="H152" s="116"/>
      <c r="I152" s="112"/>
      <c r="J152"/>
      <c r="K152"/>
      <c r="L152"/>
    </row>
    <row r="153" spans="2:12" x14ac:dyDescent="0.35">
      <c r="B153" s="231" t="str">
        <f>IF($E153="","",VLOOKUP($E153,Lists!$BJ$2:$BM$478,2,FALSE))</f>
        <v/>
      </c>
      <c r="C153" s="231" t="str">
        <f>IF($E153="","",VLOOKUP($E153,Lists!$BJ$2:$BM$478,3,FALSE))</f>
        <v/>
      </c>
      <c r="D153" s="231" t="str">
        <f>IF($E153="","",VLOOKUP($E153,Lists!$BJ$2:$BM$478,4,FALSE))</f>
        <v/>
      </c>
      <c r="E153" s="111"/>
      <c r="F153" s="110"/>
      <c r="G153" s="112"/>
      <c r="H153" s="116"/>
      <c r="I153" s="112"/>
      <c r="J153"/>
      <c r="K153"/>
      <c r="L153"/>
    </row>
    <row r="154" spans="2:12" x14ac:dyDescent="0.35">
      <c r="B154" s="231" t="str">
        <f>IF($E154="","",VLOOKUP($E154,Lists!$BJ$2:$BM$478,2,FALSE))</f>
        <v/>
      </c>
      <c r="C154" s="231" t="str">
        <f>IF($E154="","",VLOOKUP($E154,Lists!$BJ$2:$BM$478,3,FALSE))</f>
        <v/>
      </c>
      <c r="D154" s="231" t="str">
        <f>IF($E154="","",VLOOKUP($E154,Lists!$BJ$2:$BM$478,4,FALSE))</f>
        <v/>
      </c>
      <c r="E154" s="111"/>
      <c r="F154" s="110"/>
      <c r="G154" s="112"/>
      <c r="H154" s="116"/>
      <c r="I154" s="112"/>
      <c r="J154"/>
      <c r="K154"/>
      <c r="L154"/>
    </row>
    <row r="155" spans="2:12" x14ac:dyDescent="0.35">
      <c r="B155" s="231" t="str">
        <f>IF($E155="","",VLOOKUP($E155,Lists!$BJ$2:$BM$478,2,FALSE))</f>
        <v/>
      </c>
      <c r="C155" s="231" t="str">
        <f>IF($E155="","",VLOOKUP($E155,Lists!$BJ$2:$BM$478,3,FALSE))</f>
        <v/>
      </c>
      <c r="D155" s="231" t="str">
        <f>IF($E155="","",VLOOKUP($E155,Lists!$BJ$2:$BM$478,4,FALSE))</f>
        <v/>
      </c>
      <c r="E155" s="111"/>
      <c r="F155" s="110"/>
      <c r="G155" s="112"/>
      <c r="H155" s="116"/>
      <c r="I155" s="112"/>
      <c r="J155"/>
      <c r="K155"/>
      <c r="L155"/>
    </row>
    <row r="156" spans="2:12" x14ac:dyDescent="0.35">
      <c r="B156" s="231" t="str">
        <f>IF($E156="","",VLOOKUP($E156,Lists!$BJ$2:$BM$478,2,FALSE))</f>
        <v/>
      </c>
      <c r="C156" s="231" t="str">
        <f>IF($E156="","",VLOOKUP($E156,Lists!$BJ$2:$BM$478,3,FALSE))</f>
        <v/>
      </c>
      <c r="D156" s="231" t="str">
        <f>IF($E156="","",VLOOKUP($E156,Lists!$BJ$2:$BM$478,4,FALSE))</f>
        <v/>
      </c>
      <c r="E156" s="111"/>
      <c r="F156" s="110"/>
      <c r="G156" s="112"/>
      <c r="H156" s="116"/>
      <c r="I156" s="112"/>
      <c r="J156"/>
      <c r="K156"/>
      <c r="L156"/>
    </row>
    <row r="157" spans="2:12" x14ac:dyDescent="0.35">
      <c r="B157" s="231" t="str">
        <f>IF($E157="","",VLOOKUP($E157,Lists!$BJ$2:$BM$478,2,FALSE))</f>
        <v/>
      </c>
      <c r="C157" s="231" t="str">
        <f>IF($E157="","",VLOOKUP($E157,Lists!$BJ$2:$BM$478,3,FALSE))</f>
        <v/>
      </c>
      <c r="D157" s="231" t="str">
        <f>IF($E157="","",VLOOKUP($E157,Lists!$BJ$2:$BM$478,4,FALSE))</f>
        <v/>
      </c>
      <c r="E157" s="111"/>
      <c r="F157" s="110"/>
      <c r="G157" s="112"/>
      <c r="H157" s="116"/>
      <c r="I157" s="112"/>
      <c r="J157"/>
      <c r="K157"/>
      <c r="L157"/>
    </row>
    <row r="158" spans="2:12" x14ac:dyDescent="0.35">
      <c r="B158" s="231" t="str">
        <f>IF($E158="","",VLOOKUP($E158,Lists!$BJ$2:$BM$478,2,FALSE))</f>
        <v/>
      </c>
      <c r="C158" s="231" t="str">
        <f>IF($E158="","",VLOOKUP($E158,Lists!$BJ$2:$BM$478,3,FALSE))</f>
        <v/>
      </c>
      <c r="D158" s="231" t="str">
        <f>IF($E158="","",VLOOKUP($E158,Lists!$BJ$2:$BM$478,4,FALSE))</f>
        <v/>
      </c>
      <c r="E158" s="111"/>
      <c r="F158" s="110"/>
      <c r="G158" s="112"/>
      <c r="H158" s="116"/>
      <c r="I158" s="112"/>
      <c r="J158"/>
      <c r="K158"/>
      <c r="L158"/>
    </row>
    <row r="159" spans="2:12" x14ac:dyDescent="0.35">
      <c r="B159" s="231" t="str">
        <f>IF($E159="","",VLOOKUP($E159,Lists!$BJ$2:$BM$478,2,FALSE))</f>
        <v/>
      </c>
      <c r="C159" s="231" t="str">
        <f>IF($E159="","",VLOOKUP($E159,Lists!$BJ$2:$BM$478,3,FALSE))</f>
        <v/>
      </c>
      <c r="D159" s="231" t="str">
        <f>IF($E159="","",VLOOKUP($E159,Lists!$BJ$2:$BM$478,4,FALSE))</f>
        <v/>
      </c>
      <c r="E159" s="111"/>
      <c r="F159" s="110"/>
      <c r="G159" s="112"/>
      <c r="H159" s="116"/>
      <c r="I159" s="112"/>
      <c r="J159"/>
      <c r="K159"/>
      <c r="L159"/>
    </row>
    <row r="160" spans="2:12" x14ac:dyDescent="0.35">
      <c r="B160" s="231" t="str">
        <f>IF($E160="","",VLOOKUP($E160,Lists!$BJ$2:$BM$478,2,FALSE))</f>
        <v/>
      </c>
      <c r="C160" s="231" t="str">
        <f>IF($E160="","",VLOOKUP($E160,Lists!$BJ$2:$BM$478,3,FALSE))</f>
        <v/>
      </c>
      <c r="D160" s="231" t="str">
        <f>IF($E160="","",VLOOKUP($E160,Lists!$BJ$2:$BM$478,4,FALSE))</f>
        <v/>
      </c>
      <c r="E160" s="111"/>
      <c r="F160" s="110"/>
      <c r="G160" s="112"/>
      <c r="H160" s="116"/>
      <c r="I160" s="112"/>
      <c r="J160"/>
      <c r="K160"/>
      <c r="L160"/>
    </row>
    <row r="161" spans="2:12" x14ac:dyDescent="0.35">
      <c r="B161" s="231" t="str">
        <f>IF($E161="","",VLOOKUP($E161,Lists!$BJ$2:$BM$478,2,FALSE))</f>
        <v/>
      </c>
      <c r="C161" s="231" t="str">
        <f>IF($E161="","",VLOOKUP($E161,Lists!$BJ$2:$BM$478,3,FALSE))</f>
        <v/>
      </c>
      <c r="D161" s="231" t="str">
        <f>IF($E161="","",VLOOKUP($E161,Lists!$BJ$2:$BM$478,4,FALSE))</f>
        <v/>
      </c>
      <c r="E161" s="111"/>
      <c r="F161" s="110"/>
      <c r="G161" s="112"/>
      <c r="H161" s="116"/>
      <c r="I161" s="112"/>
      <c r="J161"/>
      <c r="K161"/>
      <c r="L161"/>
    </row>
    <row r="162" spans="2:12" x14ac:dyDescent="0.35">
      <c r="B162" s="231" t="str">
        <f>IF($E162="","",VLOOKUP($E162,Lists!$BJ$2:$BM$478,2,FALSE))</f>
        <v/>
      </c>
      <c r="C162" s="231" t="str">
        <f>IF($E162="","",VLOOKUP($E162,Lists!$BJ$2:$BM$478,3,FALSE))</f>
        <v/>
      </c>
      <c r="D162" s="231" t="str">
        <f>IF($E162="","",VLOOKUP($E162,Lists!$BJ$2:$BM$478,4,FALSE))</f>
        <v/>
      </c>
      <c r="E162" s="111"/>
      <c r="F162" s="110"/>
      <c r="G162" s="112"/>
      <c r="H162" s="116"/>
      <c r="I162" s="112"/>
      <c r="J162"/>
      <c r="K162"/>
      <c r="L162"/>
    </row>
    <row r="163" spans="2:12" x14ac:dyDescent="0.35">
      <c r="B163" s="231" t="str">
        <f>IF($E163="","",VLOOKUP($E163,Lists!$BJ$2:$BM$478,2,FALSE))</f>
        <v/>
      </c>
      <c r="C163" s="231" t="str">
        <f>IF($E163="","",VLOOKUP($E163,Lists!$BJ$2:$BM$478,3,FALSE))</f>
        <v/>
      </c>
      <c r="D163" s="231" t="str">
        <f>IF($E163="","",VLOOKUP($E163,Lists!$BJ$2:$BM$478,4,FALSE))</f>
        <v/>
      </c>
      <c r="E163" s="111"/>
      <c r="F163" s="110"/>
      <c r="G163" s="112"/>
      <c r="H163" s="116"/>
      <c r="I163" s="112"/>
      <c r="J163"/>
      <c r="K163"/>
      <c r="L163"/>
    </row>
    <row r="164" spans="2:12" x14ac:dyDescent="0.35">
      <c r="B164" s="231" t="str">
        <f>IF($E164="","",VLOOKUP($E164,Lists!$BJ$2:$BM$478,2,FALSE))</f>
        <v/>
      </c>
      <c r="C164" s="231" t="str">
        <f>IF($E164="","",VLOOKUP($E164,Lists!$BJ$2:$BM$478,3,FALSE))</f>
        <v/>
      </c>
      <c r="D164" s="231" t="str">
        <f>IF($E164="","",VLOOKUP($E164,Lists!$BJ$2:$BM$478,4,FALSE))</f>
        <v/>
      </c>
      <c r="E164" s="111"/>
      <c r="F164" s="110"/>
      <c r="G164" s="112"/>
      <c r="H164" s="116"/>
      <c r="I164" s="112"/>
      <c r="J164"/>
      <c r="K164"/>
      <c r="L164"/>
    </row>
    <row r="165" spans="2:12" x14ac:dyDescent="0.35">
      <c r="B165" s="231" t="str">
        <f>IF($E165="","",VLOOKUP($E165,Lists!$BJ$2:$BM$478,2,FALSE))</f>
        <v/>
      </c>
      <c r="C165" s="231" t="str">
        <f>IF($E165="","",VLOOKUP($E165,Lists!$BJ$2:$BM$478,3,FALSE))</f>
        <v/>
      </c>
      <c r="D165" s="231" t="str">
        <f>IF($E165="","",VLOOKUP($E165,Lists!$BJ$2:$BM$478,4,FALSE))</f>
        <v/>
      </c>
      <c r="E165" s="111"/>
      <c r="F165" s="110"/>
      <c r="G165" s="112"/>
      <c r="H165" s="116"/>
      <c r="I165" s="112"/>
      <c r="J165"/>
      <c r="K165"/>
      <c r="L165"/>
    </row>
    <row r="166" spans="2:12" x14ac:dyDescent="0.35">
      <c r="B166" s="231" t="str">
        <f>IF($E166="","",VLOOKUP($E166,Lists!$BJ$2:$BM$478,2,FALSE))</f>
        <v/>
      </c>
      <c r="C166" s="231" t="str">
        <f>IF($E166="","",VLOOKUP($E166,Lists!$BJ$2:$BM$478,3,FALSE))</f>
        <v/>
      </c>
      <c r="D166" s="231" t="str">
        <f>IF($E166="","",VLOOKUP($E166,Lists!$BJ$2:$BM$478,4,FALSE))</f>
        <v/>
      </c>
      <c r="E166" s="111"/>
      <c r="F166" s="110"/>
      <c r="G166" s="112"/>
      <c r="H166" s="116"/>
      <c r="I166" s="112"/>
      <c r="J166"/>
      <c r="K166"/>
      <c r="L166"/>
    </row>
    <row r="167" spans="2:12" x14ac:dyDescent="0.35">
      <c r="B167" s="231" t="str">
        <f>IF($E167="","",VLOOKUP($E167,Lists!$BJ$2:$BM$478,2,FALSE))</f>
        <v/>
      </c>
      <c r="C167" s="231" t="str">
        <f>IF($E167="","",VLOOKUP($E167,Lists!$BJ$2:$BM$478,3,FALSE))</f>
        <v/>
      </c>
      <c r="D167" s="231" t="str">
        <f>IF($E167="","",VLOOKUP($E167,Lists!$BJ$2:$BM$478,4,FALSE))</f>
        <v/>
      </c>
      <c r="E167" s="111"/>
      <c r="F167" s="110"/>
      <c r="G167" s="112"/>
      <c r="H167" s="116"/>
      <c r="I167" s="112"/>
      <c r="J167"/>
      <c r="K167"/>
      <c r="L167"/>
    </row>
    <row r="168" spans="2:12" x14ac:dyDescent="0.35">
      <c r="B168" s="231" t="str">
        <f>IF($E168="","",VLOOKUP($E168,Lists!$BJ$2:$BM$478,2,FALSE))</f>
        <v/>
      </c>
      <c r="C168" s="231" t="str">
        <f>IF($E168="","",VLOOKUP($E168,Lists!$BJ$2:$BM$478,3,FALSE))</f>
        <v/>
      </c>
      <c r="D168" s="231" t="str">
        <f>IF($E168="","",VLOOKUP($E168,Lists!$BJ$2:$BM$478,4,FALSE))</f>
        <v/>
      </c>
      <c r="E168" s="111"/>
      <c r="F168" s="110"/>
      <c r="G168" s="112"/>
      <c r="H168" s="116"/>
      <c r="I168" s="112"/>
      <c r="J168"/>
      <c r="K168"/>
      <c r="L168"/>
    </row>
    <row r="169" spans="2:12" x14ac:dyDescent="0.35">
      <c r="B169" s="231" t="str">
        <f>IF($E169="","",VLOOKUP($E169,Lists!$BJ$2:$BM$478,2,FALSE))</f>
        <v/>
      </c>
      <c r="C169" s="231" t="str">
        <f>IF($E169="","",VLOOKUP($E169,Lists!$BJ$2:$BM$478,3,FALSE))</f>
        <v/>
      </c>
      <c r="D169" s="231" t="str">
        <f>IF($E169="","",VLOOKUP($E169,Lists!$BJ$2:$BM$478,4,FALSE))</f>
        <v/>
      </c>
      <c r="E169" s="111"/>
      <c r="F169" s="110"/>
      <c r="G169" s="112"/>
      <c r="H169" s="116"/>
      <c r="I169" s="112"/>
      <c r="J169"/>
      <c r="K169"/>
      <c r="L169"/>
    </row>
    <row r="170" spans="2:12" x14ac:dyDescent="0.35">
      <c r="B170" s="231" t="str">
        <f>IF($E170="","",VLOOKUP($E170,Lists!$BJ$2:$BM$478,2,FALSE))</f>
        <v/>
      </c>
      <c r="C170" s="231" t="str">
        <f>IF($E170="","",VLOOKUP($E170,Lists!$BJ$2:$BM$478,3,FALSE))</f>
        <v/>
      </c>
      <c r="D170" s="231" t="str">
        <f>IF($E170="","",VLOOKUP($E170,Lists!$BJ$2:$BM$478,4,FALSE))</f>
        <v/>
      </c>
      <c r="E170" s="111"/>
      <c r="F170" s="110"/>
      <c r="G170" s="112"/>
      <c r="H170" s="116"/>
      <c r="I170" s="112"/>
      <c r="J170"/>
      <c r="K170"/>
      <c r="L170"/>
    </row>
    <row r="171" spans="2:12" x14ac:dyDescent="0.35">
      <c r="B171" s="231" t="str">
        <f>IF($E171="","",VLOOKUP($E171,Lists!$BJ$2:$BM$478,2,FALSE))</f>
        <v/>
      </c>
      <c r="C171" s="231" t="str">
        <f>IF($E171="","",VLOOKUP($E171,Lists!$BJ$2:$BM$478,3,FALSE))</f>
        <v/>
      </c>
      <c r="D171" s="231" t="str">
        <f>IF($E171="","",VLOOKUP($E171,Lists!$BJ$2:$BM$478,4,FALSE))</f>
        <v/>
      </c>
      <c r="E171" s="111"/>
      <c r="F171" s="110"/>
      <c r="G171" s="112"/>
      <c r="H171" s="116"/>
      <c r="I171" s="112"/>
      <c r="J171"/>
      <c r="K171"/>
      <c r="L171"/>
    </row>
    <row r="172" spans="2:12" x14ac:dyDescent="0.35">
      <c r="B172" s="231" t="str">
        <f>IF($E172="","",VLOOKUP($E172,Lists!$BJ$2:$BM$478,2,FALSE))</f>
        <v/>
      </c>
      <c r="C172" s="231" t="str">
        <f>IF($E172="","",VLOOKUP($E172,Lists!$BJ$2:$BM$478,3,FALSE))</f>
        <v/>
      </c>
      <c r="D172" s="231" t="str">
        <f>IF($E172="","",VLOOKUP($E172,Lists!$BJ$2:$BM$478,4,FALSE))</f>
        <v/>
      </c>
      <c r="E172" s="111"/>
      <c r="F172" s="110"/>
      <c r="G172" s="112"/>
      <c r="H172" s="116"/>
      <c r="I172" s="112"/>
      <c r="J172"/>
      <c r="K172"/>
      <c r="L172"/>
    </row>
    <row r="173" spans="2:12" x14ac:dyDescent="0.35">
      <c r="B173" s="231" t="str">
        <f>IF($E173="","",VLOOKUP($E173,Lists!$BJ$2:$BM$478,2,FALSE))</f>
        <v/>
      </c>
      <c r="C173" s="231" t="str">
        <f>IF($E173="","",VLOOKUP($E173,Lists!$BJ$2:$BM$478,3,FALSE))</f>
        <v/>
      </c>
      <c r="D173" s="231" t="str">
        <f>IF($E173="","",VLOOKUP($E173,Lists!$BJ$2:$BM$478,4,FALSE))</f>
        <v/>
      </c>
      <c r="E173" s="111"/>
      <c r="F173" s="110"/>
      <c r="G173" s="112"/>
      <c r="H173" s="116"/>
      <c r="I173" s="112"/>
      <c r="J173"/>
      <c r="K173"/>
      <c r="L173"/>
    </row>
    <row r="174" spans="2:12" x14ac:dyDescent="0.35">
      <c r="B174" s="231" t="str">
        <f>IF($E174="","",VLOOKUP($E174,Lists!$BJ$2:$BM$478,2,FALSE))</f>
        <v/>
      </c>
      <c r="C174" s="231" t="str">
        <f>IF($E174="","",VLOOKUP($E174,Lists!$BJ$2:$BM$478,3,FALSE))</f>
        <v/>
      </c>
      <c r="D174" s="231" t="str">
        <f>IF($E174="","",VLOOKUP($E174,Lists!$BJ$2:$BM$478,4,FALSE))</f>
        <v/>
      </c>
      <c r="E174" s="111"/>
      <c r="F174" s="110"/>
      <c r="G174" s="112"/>
      <c r="H174" s="116"/>
      <c r="I174" s="112"/>
      <c r="J174"/>
      <c r="K174"/>
      <c r="L174"/>
    </row>
    <row r="175" spans="2:12" x14ac:dyDescent="0.35">
      <c r="B175" s="231" t="str">
        <f>IF($E175="","",VLOOKUP($E175,Lists!$BJ$2:$BM$478,2,FALSE))</f>
        <v/>
      </c>
      <c r="C175" s="231" t="str">
        <f>IF($E175="","",VLOOKUP($E175,Lists!$BJ$2:$BM$478,3,FALSE))</f>
        <v/>
      </c>
      <c r="D175" s="231" t="str">
        <f>IF($E175="","",VLOOKUP($E175,Lists!$BJ$2:$BM$478,4,FALSE))</f>
        <v/>
      </c>
      <c r="E175" s="111"/>
      <c r="F175" s="110"/>
      <c r="G175" s="112"/>
      <c r="H175" s="116"/>
      <c r="I175" s="112"/>
      <c r="J175"/>
      <c r="K175"/>
      <c r="L175"/>
    </row>
    <row r="176" spans="2:12" x14ac:dyDescent="0.35">
      <c r="B176" s="231" t="str">
        <f>IF($E176="","",VLOOKUP($E176,Lists!$BJ$2:$BM$478,2,FALSE))</f>
        <v/>
      </c>
      <c r="C176" s="231" t="str">
        <f>IF($E176="","",VLOOKUP($E176,Lists!$BJ$2:$BM$478,3,FALSE))</f>
        <v/>
      </c>
      <c r="D176" s="231" t="str">
        <f>IF($E176="","",VLOOKUP($E176,Lists!$BJ$2:$BM$478,4,FALSE))</f>
        <v/>
      </c>
      <c r="E176" s="111"/>
      <c r="F176" s="110"/>
      <c r="G176" s="112"/>
      <c r="H176" s="116"/>
      <c r="I176" s="112"/>
      <c r="J176"/>
      <c r="K176"/>
      <c r="L176"/>
    </row>
    <row r="177" spans="2:12" x14ac:dyDescent="0.35">
      <c r="B177" s="231" t="str">
        <f>IF($E177="","",VLOOKUP($E177,Lists!$BJ$2:$BM$478,2,FALSE))</f>
        <v/>
      </c>
      <c r="C177" s="231" t="str">
        <f>IF($E177="","",VLOOKUP($E177,Lists!$BJ$2:$BM$478,3,FALSE))</f>
        <v/>
      </c>
      <c r="D177" s="231" t="str">
        <f>IF($E177="","",VLOOKUP($E177,Lists!$BJ$2:$BM$478,4,FALSE))</f>
        <v/>
      </c>
      <c r="E177" s="111"/>
      <c r="F177" s="110"/>
      <c r="G177" s="112"/>
      <c r="H177" s="116"/>
      <c r="I177" s="112"/>
      <c r="J177"/>
      <c r="K177"/>
      <c r="L177"/>
    </row>
    <row r="178" spans="2:12" x14ac:dyDescent="0.35">
      <c r="B178" s="231" t="str">
        <f>IF($E178="","",VLOOKUP($E178,Lists!$BJ$2:$BM$478,2,FALSE))</f>
        <v/>
      </c>
      <c r="C178" s="231" t="str">
        <f>IF($E178="","",VLOOKUP($E178,Lists!$BJ$2:$BM$478,3,FALSE))</f>
        <v/>
      </c>
      <c r="D178" s="231" t="str">
        <f>IF($E178="","",VLOOKUP($E178,Lists!$BJ$2:$BM$478,4,FALSE))</f>
        <v/>
      </c>
      <c r="E178" s="111"/>
      <c r="F178" s="110"/>
      <c r="G178" s="112"/>
      <c r="H178" s="116"/>
      <c r="I178" s="112"/>
      <c r="J178"/>
      <c r="K178"/>
      <c r="L178"/>
    </row>
    <row r="179" spans="2:12" x14ac:dyDescent="0.35">
      <c r="B179" s="231" t="str">
        <f>IF($E179="","",VLOOKUP($E179,Lists!$BJ$2:$BM$478,2,FALSE))</f>
        <v/>
      </c>
      <c r="C179" s="231" t="str">
        <f>IF($E179="","",VLOOKUP($E179,Lists!$BJ$2:$BM$478,3,FALSE))</f>
        <v/>
      </c>
      <c r="D179" s="231" t="str">
        <f>IF($E179="","",VLOOKUP($E179,Lists!$BJ$2:$BM$478,4,FALSE))</f>
        <v/>
      </c>
      <c r="E179" s="111"/>
      <c r="F179" s="110"/>
      <c r="G179" s="112"/>
      <c r="H179" s="116"/>
      <c r="I179" s="112"/>
      <c r="J179"/>
      <c r="K179"/>
      <c r="L179"/>
    </row>
    <row r="180" spans="2:12" x14ac:dyDescent="0.35">
      <c r="B180" s="231" t="str">
        <f>IF($E180="","",VLOOKUP($E180,Lists!$BJ$2:$BM$478,2,FALSE))</f>
        <v/>
      </c>
      <c r="C180" s="231" t="str">
        <f>IF($E180="","",VLOOKUP($E180,Lists!$BJ$2:$BM$478,3,FALSE))</f>
        <v/>
      </c>
      <c r="D180" s="231" t="str">
        <f>IF($E180="","",VLOOKUP($E180,Lists!$BJ$2:$BM$478,4,FALSE))</f>
        <v/>
      </c>
      <c r="E180" s="111"/>
      <c r="F180" s="110"/>
      <c r="G180" s="112"/>
      <c r="H180" s="116"/>
      <c r="I180" s="112"/>
      <c r="J180"/>
      <c r="K180"/>
      <c r="L180"/>
    </row>
    <row r="181" spans="2:12" x14ac:dyDescent="0.35">
      <c r="B181" s="231" t="str">
        <f>IF($E181="","",VLOOKUP($E181,Lists!$BJ$2:$BM$478,2,FALSE))</f>
        <v/>
      </c>
      <c r="C181" s="231" t="str">
        <f>IF($E181="","",VLOOKUP($E181,Lists!$BJ$2:$BM$478,3,FALSE))</f>
        <v/>
      </c>
      <c r="D181" s="231" t="str">
        <f>IF($E181="","",VLOOKUP($E181,Lists!$BJ$2:$BM$478,4,FALSE))</f>
        <v/>
      </c>
      <c r="E181" s="111"/>
      <c r="F181" s="110"/>
      <c r="G181" s="112"/>
      <c r="H181" s="116"/>
      <c r="I181" s="112"/>
      <c r="J181"/>
      <c r="K181"/>
      <c r="L181"/>
    </row>
    <row r="182" spans="2:12" x14ac:dyDescent="0.35">
      <c r="B182" s="231" t="str">
        <f>IF($E182="","",VLOOKUP($E182,Lists!$BJ$2:$BM$478,2,FALSE))</f>
        <v/>
      </c>
      <c r="C182" s="231" t="str">
        <f>IF($E182="","",VLOOKUP($E182,Lists!$BJ$2:$BM$478,3,FALSE))</f>
        <v/>
      </c>
      <c r="D182" s="231" t="str">
        <f>IF($E182="","",VLOOKUP($E182,Lists!$BJ$2:$BM$478,4,FALSE))</f>
        <v/>
      </c>
      <c r="E182" s="111"/>
      <c r="F182" s="110"/>
      <c r="G182" s="112"/>
      <c r="H182" s="116"/>
      <c r="I182" s="112"/>
      <c r="J182"/>
      <c r="K182"/>
      <c r="L182"/>
    </row>
    <row r="183" spans="2:12" x14ac:dyDescent="0.35">
      <c r="B183" s="231" t="str">
        <f>IF($E183="","",VLOOKUP($E183,Lists!$BJ$2:$BM$478,2,FALSE))</f>
        <v/>
      </c>
      <c r="C183" s="231" t="str">
        <f>IF($E183="","",VLOOKUP($E183,Lists!$BJ$2:$BM$478,3,FALSE))</f>
        <v/>
      </c>
      <c r="D183" s="231" t="str">
        <f>IF($E183="","",VLOOKUP($E183,Lists!$BJ$2:$BM$478,4,FALSE))</f>
        <v/>
      </c>
      <c r="E183" s="111"/>
      <c r="F183" s="110"/>
      <c r="G183" s="112"/>
      <c r="H183" s="116"/>
      <c r="I183" s="112"/>
      <c r="J183"/>
      <c r="K183"/>
      <c r="L183"/>
    </row>
    <row r="184" spans="2:12" x14ac:dyDescent="0.35">
      <c r="B184" s="231" t="str">
        <f>IF($E184="","",VLOOKUP($E184,Lists!$BJ$2:$BM$478,2,FALSE))</f>
        <v/>
      </c>
      <c r="C184" s="231" t="str">
        <f>IF($E184="","",VLOOKUP($E184,Lists!$BJ$2:$BM$478,3,FALSE))</f>
        <v/>
      </c>
      <c r="D184" s="231" t="str">
        <f>IF($E184="","",VLOOKUP($E184,Lists!$BJ$2:$BM$478,4,FALSE))</f>
        <v/>
      </c>
      <c r="E184" s="111"/>
      <c r="F184" s="110"/>
      <c r="G184" s="112"/>
      <c r="H184" s="116"/>
      <c r="I184" s="112"/>
      <c r="J184"/>
      <c r="K184"/>
      <c r="L184"/>
    </row>
    <row r="185" spans="2:12" x14ac:dyDescent="0.35">
      <c r="B185" s="231" t="str">
        <f>IF($E185="","",VLOOKUP($E185,Lists!$BJ$2:$BM$478,2,FALSE))</f>
        <v/>
      </c>
      <c r="C185" s="231" t="str">
        <f>IF($E185="","",VLOOKUP($E185,Lists!$BJ$2:$BM$478,3,FALSE))</f>
        <v/>
      </c>
      <c r="D185" s="231" t="str">
        <f>IF($E185="","",VLOOKUP($E185,Lists!$BJ$2:$BM$478,4,FALSE))</f>
        <v/>
      </c>
      <c r="E185" s="111"/>
      <c r="F185" s="110"/>
      <c r="G185" s="112"/>
      <c r="H185" s="116"/>
      <c r="I185" s="112"/>
      <c r="J185"/>
      <c r="K185"/>
      <c r="L185"/>
    </row>
    <row r="186" spans="2:12" x14ac:dyDescent="0.35">
      <c r="B186" s="231" t="str">
        <f>IF($E186="","",VLOOKUP($E186,Lists!$BJ$2:$BM$478,2,FALSE))</f>
        <v/>
      </c>
      <c r="C186" s="231" t="str">
        <f>IF($E186="","",VLOOKUP($E186,Lists!$BJ$2:$BM$478,3,FALSE))</f>
        <v/>
      </c>
      <c r="D186" s="231" t="str">
        <f>IF($E186="","",VLOOKUP($E186,Lists!$BJ$2:$BM$478,4,FALSE))</f>
        <v/>
      </c>
      <c r="E186" s="111"/>
      <c r="F186" s="110"/>
      <c r="G186" s="112"/>
      <c r="H186" s="116"/>
      <c r="I186" s="112"/>
      <c r="J186"/>
      <c r="K186"/>
      <c r="L186"/>
    </row>
    <row r="187" spans="2:12" x14ac:dyDescent="0.35">
      <c r="B187" s="231" t="str">
        <f>IF($E187="","",VLOOKUP($E187,Lists!$BJ$2:$BM$478,2,FALSE))</f>
        <v/>
      </c>
      <c r="C187" s="231" t="str">
        <f>IF($E187="","",VLOOKUP($E187,Lists!$BJ$2:$BM$478,3,FALSE))</f>
        <v/>
      </c>
      <c r="D187" s="231" t="str">
        <f>IF($E187="","",VLOOKUP($E187,Lists!$BJ$2:$BM$478,4,FALSE))</f>
        <v/>
      </c>
      <c r="E187" s="111"/>
      <c r="F187" s="110"/>
      <c r="G187" s="112"/>
      <c r="H187" s="116"/>
      <c r="I187" s="112"/>
      <c r="J187"/>
      <c r="K187"/>
      <c r="L187"/>
    </row>
    <row r="188" spans="2:12" x14ac:dyDescent="0.35">
      <c r="B188" s="231" t="str">
        <f>IF($E188="","",VLOOKUP($E188,Lists!$BJ$2:$BM$478,2,FALSE))</f>
        <v/>
      </c>
      <c r="C188" s="231" t="str">
        <f>IF($E188="","",VLOOKUP($E188,Lists!$BJ$2:$BM$478,3,FALSE))</f>
        <v/>
      </c>
      <c r="D188" s="231" t="str">
        <f>IF($E188="","",VLOOKUP($E188,Lists!$BJ$2:$BM$478,4,FALSE))</f>
        <v/>
      </c>
      <c r="E188" s="111"/>
      <c r="F188" s="110"/>
      <c r="G188" s="112"/>
      <c r="H188" s="116"/>
      <c r="I188" s="112"/>
      <c r="J188"/>
      <c r="K188"/>
      <c r="L188"/>
    </row>
    <row r="189" spans="2:12" x14ac:dyDescent="0.35">
      <c r="B189" s="231" t="str">
        <f>IF($E189="","",VLOOKUP($E189,Lists!$BJ$2:$BM$478,2,FALSE))</f>
        <v/>
      </c>
      <c r="C189" s="231" t="str">
        <f>IF($E189="","",VLOOKUP($E189,Lists!$BJ$2:$BM$478,3,FALSE))</f>
        <v/>
      </c>
      <c r="D189" s="231" t="str">
        <f>IF($E189="","",VLOOKUP($E189,Lists!$BJ$2:$BM$478,4,FALSE))</f>
        <v/>
      </c>
      <c r="E189" s="111"/>
      <c r="F189" s="110"/>
      <c r="G189" s="112"/>
      <c r="H189" s="116"/>
      <c r="I189" s="112"/>
      <c r="J189"/>
      <c r="K189"/>
      <c r="L189"/>
    </row>
    <row r="190" spans="2:12" x14ac:dyDescent="0.35">
      <c r="B190" s="231" t="str">
        <f>IF($E190="","",VLOOKUP($E190,Lists!$BJ$2:$BM$478,2,FALSE))</f>
        <v/>
      </c>
      <c r="C190" s="231" t="str">
        <f>IF($E190="","",VLOOKUP($E190,Lists!$BJ$2:$BM$478,3,FALSE))</f>
        <v/>
      </c>
      <c r="D190" s="231" t="str">
        <f>IF($E190="","",VLOOKUP($E190,Lists!$BJ$2:$BM$478,4,FALSE))</f>
        <v/>
      </c>
      <c r="E190" s="111"/>
      <c r="F190" s="110"/>
      <c r="G190" s="112"/>
      <c r="H190" s="116"/>
      <c r="I190" s="112"/>
      <c r="J190"/>
      <c r="K190"/>
      <c r="L190"/>
    </row>
    <row r="191" spans="2:12" x14ac:dyDescent="0.35">
      <c r="B191" s="231" t="str">
        <f>IF($E191="","",VLOOKUP($E191,Lists!$BJ$2:$BM$478,2,FALSE))</f>
        <v/>
      </c>
      <c r="C191" s="231" t="str">
        <f>IF($E191="","",VLOOKUP($E191,Lists!$BJ$2:$BM$478,3,FALSE))</f>
        <v/>
      </c>
      <c r="D191" s="231" t="str">
        <f>IF($E191="","",VLOOKUP($E191,Lists!$BJ$2:$BM$478,4,FALSE))</f>
        <v/>
      </c>
      <c r="E191" s="111"/>
      <c r="F191" s="110"/>
      <c r="G191" s="112"/>
      <c r="H191" s="116"/>
      <c r="I191" s="112"/>
      <c r="J191"/>
      <c r="K191"/>
      <c r="L191"/>
    </row>
    <row r="192" spans="2:12" x14ac:dyDescent="0.35">
      <c r="B192" s="231" t="str">
        <f>IF($E192="","",VLOOKUP($E192,Lists!$BJ$2:$BM$478,2,FALSE))</f>
        <v/>
      </c>
      <c r="C192" s="231" t="str">
        <f>IF($E192="","",VLOOKUP($E192,Lists!$BJ$2:$BM$478,3,FALSE))</f>
        <v/>
      </c>
      <c r="D192" s="231" t="str">
        <f>IF($E192="","",VLOOKUP($E192,Lists!$BJ$2:$BM$478,4,FALSE))</f>
        <v/>
      </c>
      <c r="E192" s="111"/>
      <c r="F192" s="110"/>
      <c r="G192" s="112"/>
      <c r="H192" s="116"/>
      <c r="I192" s="112"/>
      <c r="J192"/>
      <c r="K192"/>
      <c r="L192"/>
    </row>
    <row r="193" spans="2:12" x14ac:dyDescent="0.35">
      <c r="B193" s="231" t="str">
        <f>IF($E193="","",VLOOKUP($E193,Lists!$BJ$2:$BM$478,2,FALSE))</f>
        <v/>
      </c>
      <c r="C193" s="231" t="str">
        <f>IF($E193="","",VLOOKUP($E193,Lists!$BJ$2:$BM$478,3,FALSE))</f>
        <v/>
      </c>
      <c r="D193" s="231" t="str">
        <f>IF($E193="","",VLOOKUP($E193,Lists!$BJ$2:$BM$478,4,FALSE))</f>
        <v/>
      </c>
      <c r="E193" s="111"/>
      <c r="F193" s="110"/>
      <c r="G193" s="112"/>
      <c r="H193" s="116"/>
      <c r="I193" s="112"/>
      <c r="J193"/>
      <c r="K193"/>
      <c r="L193"/>
    </row>
    <row r="194" spans="2:12" x14ac:dyDescent="0.35">
      <c r="B194" s="231" t="str">
        <f>IF($E194="","",VLOOKUP($E194,Lists!$BJ$2:$BM$478,2,FALSE))</f>
        <v/>
      </c>
      <c r="C194" s="231" t="str">
        <f>IF($E194="","",VLOOKUP($E194,Lists!$BJ$2:$BM$478,3,FALSE))</f>
        <v/>
      </c>
      <c r="D194" s="231" t="str">
        <f>IF($E194="","",VLOOKUP($E194,Lists!$BJ$2:$BM$478,4,FALSE))</f>
        <v/>
      </c>
      <c r="E194" s="111"/>
      <c r="F194" s="110"/>
      <c r="G194" s="112"/>
      <c r="H194" s="116"/>
      <c r="I194" s="112"/>
      <c r="J194"/>
      <c r="K194"/>
      <c r="L194"/>
    </row>
    <row r="195" spans="2:12" x14ac:dyDescent="0.35">
      <c r="B195" s="231" t="str">
        <f>IF($E195="","",VLOOKUP($E195,Lists!$BJ$2:$BM$478,2,FALSE))</f>
        <v/>
      </c>
      <c r="C195" s="231" t="str">
        <f>IF($E195="","",VLOOKUP($E195,Lists!$BJ$2:$BM$478,3,FALSE))</f>
        <v/>
      </c>
      <c r="D195" s="231" t="str">
        <f>IF($E195="","",VLOOKUP($E195,Lists!$BJ$2:$BM$478,4,FALSE))</f>
        <v/>
      </c>
      <c r="E195" s="111"/>
      <c r="F195" s="110"/>
      <c r="G195" s="112"/>
      <c r="H195" s="116"/>
      <c r="I195" s="112"/>
      <c r="J195"/>
      <c r="K195"/>
      <c r="L195"/>
    </row>
    <row r="196" spans="2:12" x14ac:dyDescent="0.35">
      <c r="B196" s="231" t="str">
        <f>IF($E196="","",VLOOKUP($E196,Lists!$BJ$2:$BM$478,2,FALSE))</f>
        <v/>
      </c>
      <c r="C196" s="231" t="str">
        <f>IF($E196="","",VLOOKUP($E196,Lists!$BJ$2:$BM$478,3,FALSE))</f>
        <v/>
      </c>
      <c r="D196" s="231" t="str">
        <f>IF($E196="","",VLOOKUP($E196,Lists!$BJ$2:$BM$478,4,FALSE))</f>
        <v/>
      </c>
      <c r="E196" s="111"/>
      <c r="F196" s="110"/>
      <c r="G196" s="112"/>
      <c r="H196" s="116"/>
      <c r="I196" s="112"/>
      <c r="J196"/>
      <c r="K196"/>
      <c r="L196"/>
    </row>
    <row r="197" spans="2:12" x14ac:dyDescent="0.35">
      <c r="B197" s="231" t="str">
        <f>IF($E197="","",VLOOKUP($E197,Lists!$BJ$2:$BM$478,2,FALSE))</f>
        <v/>
      </c>
      <c r="C197" s="231" t="str">
        <f>IF($E197="","",VLOOKUP($E197,Lists!$BJ$2:$BM$478,3,FALSE))</f>
        <v/>
      </c>
      <c r="D197" s="231" t="str">
        <f>IF($E197="","",VLOOKUP($E197,Lists!$BJ$2:$BM$478,4,FALSE))</f>
        <v/>
      </c>
      <c r="E197" s="111"/>
      <c r="F197" s="110"/>
      <c r="G197" s="112"/>
      <c r="H197" s="116"/>
      <c r="I197" s="112"/>
      <c r="J197"/>
      <c r="K197"/>
      <c r="L197"/>
    </row>
    <row r="198" spans="2:12" x14ac:dyDescent="0.35">
      <c r="B198" s="231" t="str">
        <f>IF($E198="","",VLOOKUP($E198,Lists!$BJ$2:$BM$478,2,FALSE))</f>
        <v/>
      </c>
      <c r="C198" s="231" t="str">
        <f>IF($E198="","",VLOOKUP($E198,Lists!$BJ$2:$BM$478,3,FALSE))</f>
        <v/>
      </c>
      <c r="D198" s="231" t="str">
        <f>IF($E198="","",VLOOKUP($E198,Lists!$BJ$2:$BM$478,4,FALSE))</f>
        <v/>
      </c>
      <c r="E198" s="111"/>
      <c r="F198" s="110"/>
      <c r="G198" s="112"/>
      <c r="H198" s="116"/>
      <c r="I198" s="112"/>
      <c r="J198"/>
      <c r="K198"/>
      <c r="L198"/>
    </row>
    <row r="199" spans="2:12" x14ac:dyDescent="0.35">
      <c r="B199" s="231" t="str">
        <f>IF($E199="","",VLOOKUP($E199,Lists!$BJ$2:$BM$478,2,FALSE))</f>
        <v/>
      </c>
      <c r="C199" s="231" t="str">
        <f>IF($E199="","",VLOOKUP($E199,Lists!$BJ$2:$BM$478,3,FALSE))</f>
        <v/>
      </c>
      <c r="D199" s="231" t="str">
        <f>IF($E199="","",VLOOKUP($E199,Lists!$BJ$2:$BM$478,4,FALSE))</f>
        <v/>
      </c>
      <c r="E199" s="111"/>
      <c r="F199" s="110"/>
      <c r="G199" s="112"/>
      <c r="H199" s="116"/>
      <c r="I199" s="112"/>
      <c r="J199"/>
      <c r="K199"/>
      <c r="L199"/>
    </row>
    <row r="200" spans="2:12" x14ac:dyDescent="0.35">
      <c r="B200" s="231" t="str">
        <f>IF($E200="","",VLOOKUP($E200,Lists!$BJ$2:$BM$478,2,FALSE))</f>
        <v/>
      </c>
      <c r="C200" s="231" t="str">
        <f>IF($E200="","",VLOOKUP($E200,Lists!$BJ$2:$BM$478,3,FALSE))</f>
        <v/>
      </c>
      <c r="D200" s="231" t="str">
        <f>IF($E200="","",VLOOKUP($E200,Lists!$BJ$2:$BM$478,4,FALSE))</f>
        <v/>
      </c>
      <c r="E200" s="111"/>
      <c r="F200" s="110"/>
      <c r="G200" s="112"/>
      <c r="H200" s="116"/>
      <c r="I200" s="112"/>
      <c r="J200"/>
      <c r="K200"/>
      <c r="L200"/>
    </row>
    <row r="201" spans="2:12" x14ac:dyDescent="0.35">
      <c r="B201" s="231" t="str">
        <f>IF($E201="","",VLOOKUP($E201,Lists!$BJ$2:$BM$478,2,FALSE))</f>
        <v/>
      </c>
      <c r="C201" s="231" t="str">
        <f>IF($E201="","",VLOOKUP($E201,Lists!$BJ$2:$BM$478,3,FALSE))</f>
        <v/>
      </c>
      <c r="D201" s="231" t="str">
        <f>IF($E201="","",VLOOKUP($E201,Lists!$BJ$2:$BM$478,4,FALSE))</f>
        <v/>
      </c>
      <c r="E201" s="111"/>
      <c r="F201" s="110"/>
      <c r="G201" s="112"/>
      <c r="H201" s="116"/>
      <c r="I201" s="112"/>
      <c r="J201"/>
      <c r="K201"/>
      <c r="L201"/>
    </row>
    <row r="202" spans="2:12" x14ac:dyDescent="0.35">
      <c r="B202" s="231" t="str">
        <f>IF($E202="","",VLOOKUP($E202,Lists!$BJ$2:$BM$478,2,FALSE))</f>
        <v/>
      </c>
      <c r="C202" s="231" t="str">
        <f>IF($E202="","",VLOOKUP($E202,Lists!$BJ$2:$BM$478,3,FALSE))</f>
        <v/>
      </c>
      <c r="D202" s="231" t="str">
        <f>IF($E202="","",VLOOKUP($E202,Lists!$BJ$2:$BM$478,4,FALSE))</f>
        <v/>
      </c>
      <c r="E202" s="111"/>
      <c r="F202" s="110"/>
      <c r="G202" s="112"/>
      <c r="H202" s="116"/>
      <c r="I202" s="112"/>
      <c r="J202"/>
      <c r="K202"/>
      <c r="L202"/>
    </row>
    <row r="203" spans="2:12" x14ac:dyDescent="0.35">
      <c r="B203" s="231" t="str">
        <f>IF($E203="","",VLOOKUP($E203,Lists!$BJ$2:$BM$478,2,FALSE))</f>
        <v/>
      </c>
      <c r="C203" s="231" t="str">
        <f>IF($E203="","",VLOOKUP($E203,Lists!$BJ$2:$BM$478,3,FALSE))</f>
        <v/>
      </c>
      <c r="D203" s="231" t="str">
        <f>IF($E203="","",VLOOKUP($E203,Lists!$BJ$2:$BM$478,4,FALSE))</f>
        <v/>
      </c>
      <c r="E203" s="111"/>
      <c r="F203" s="110"/>
      <c r="G203" s="112"/>
      <c r="H203" s="116"/>
      <c r="I203" s="112"/>
      <c r="J203"/>
      <c r="K203"/>
      <c r="L203"/>
    </row>
    <row r="204" spans="2:12" x14ac:dyDescent="0.35">
      <c r="B204" s="231" t="str">
        <f>IF($E204="","",VLOOKUP($E204,Lists!$BJ$2:$BM$478,2,FALSE))</f>
        <v/>
      </c>
      <c r="C204" s="231" t="str">
        <f>IF($E204="","",VLOOKUP($E204,Lists!$BJ$2:$BM$478,3,FALSE))</f>
        <v/>
      </c>
      <c r="D204" s="231" t="str">
        <f>IF($E204="","",VLOOKUP($E204,Lists!$BJ$2:$BM$478,4,FALSE))</f>
        <v/>
      </c>
      <c r="E204" s="111"/>
      <c r="F204" s="110"/>
      <c r="G204" s="112"/>
      <c r="H204" s="116"/>
      <c r="I204" s="112"/>
      <c r="J204"/>
      <c r="K204"/>
      <c r="L204"/>
    </row>
    <row r="205" spans="2:12" x14ac:dyDescent="0.35">
      <c r="B205" s="231" t="str">
        <f>IF($E205="","",VLOOKUP($E205,Lists!$BJ$2:$BM$478,2,FALSE))</f>
        <v/>
      </c>
      <c r="C205" s="231" t="str">
        <f>IF($E205="","",VLOOKUP($E205,Lists!$BJ$2:$BM$478,3,FALSE))</f>
        <v/>
      </c>
      <c r="D205" s="231" t="str">
        <f>IF($E205="","",VLOOKUP($E205,Lists!$BJ$2:$BM$478,4,FALSE))</f>
        <v/>
      </c>
      <c r="E205" s="111"/>
      <c r="F205" s="110"/>
      <c r="G205" s="112"/>
      <c r="H205" s="116"/>
      <c r="I205" s="112"/>
      <c r="J205"/>
      <c r="K205"/>
      <c r="L205"/>
    </row>
    <row r="206" spans="2:12" x14ac:dyDescent="0.35">
      <c r="B206" s="231" t="str">
        <f>IF($E206="","",VLOOKUP($E206,Lists!$BJ$2:$BM$478,2,FALSE))</f>
        <v/>
      </c>
      <c r="C206" s="231" t="str">
        <f>IF($E206="","",VLOOKUP($E206,Lists!$BJ$2:$BM$478,3,FALSE))</f>
        <v/>
      </c>
      <c r="D206" s="231" t="str">
        <f>IF($E206="","",VLOOKUP($E206,Lists!$BJ$2:$BM$478,4,FALSE))</f>
        <v/>
      </c>
      <c r="E206" s="111"/>
      <c r="F206" s="110"/>
      <c r="G206" s="112"/>
      <c r="H206" s="116"/>
      <c r="I206" s="112"/>
      <c r="J206"/>
      <c r="K206"/>
      <c r="L206"/>
    </row>
    <row r="207" spans="2:12" x14ac:dyDescent="0.35">
      <c r="B207" s="231" t="str">
        <f>IF($E207="","",VLOOKUP($E207,Lists!$BJ$2:$BM$478,2,FALSE))</f>
        <v/>
      </c>
      <c r="C207" s="231" t="str">
        <f>IF($E207="","",VLOOKUP($E207,Lists!$BJ$2:$BM$478,3,FALSE))</f>
        <v/>
      </c>
      <c r="D207" s="231" t="str">
        <f>IF($E207="","",VLOOKUP($E207,Lists!$BJ$2:$BM$478,4,FALSE))</f>
        <v/>
      </c>
      <c r="E207" s="111"/>
      <c r="F207" s="110"/>
      <c r="G207" s="112"/>
      <c r="H207" s="116"/>
      <c r="I207" s="112"/>
      <c r="J207"/>
      <c r="K207"/>
      <c r="L207"/>
    </row>
    <row r="208" spans="2:12" x14ac:dyDescent="0.35">
      <c r="B208" s="231" t="str">
        <f>IF($E208="","",VLOOKUP($E208,Lists!$BJ$2:$BM$478,2,FALSE))</f>
        <v/>
      </c>
      <c r="C208" s="231" t="str">
        <f>IF($E208="","",VLOOKUP($E208,Lists!$BJ$2:$BM$478,3,FALSE))</f>
        <v/>
      </c>
      <c r="D208" s="231" t="str">
        <f>IF($E208="","",VLOOKUP($E208,Lists!$BJ$2:$BM$478,4,FALSE))</f>
        <v/>
      </c>
      <c r="E208" s="111"/>
      <c r="F208" s="110"/>
      <c r="G208" s="112"/>
      <c r="H208" s="116"/>
      <c r="I208" s="112"/>
      <c r="J208"/>
      <c r="K208"/>
      <c r="L208"/>
    </row>
    <row r="209" spans="2:12" x14ac:dyDescent="0.35">
      <c r="B209" s="231" t="str">
        <f>IF($E209="","",VLOOKUP($E209,Lists!$BJ$2:$BM$478,2,FALSE))</f>
        <v/>
      </c>
      <c r="C209" s="231" t="str">
        <f>IF($E209="","",VLOOKUP($E209,Lists!$BJ$2:$BM$478,3,FALSE))</f>
        <v/>
      </c>
      <c r="D209" s="231" t="str">
        <f>IF($E209="","",VLOOKUP($E209,Lists!$BJ$2:$BM$478,4,FALSE))</f>
        <v/>
      </c>
      <c r="E209" s="111"/>
      <c r="F209" s="110"/>
      <c r="G209" s="112"/>
      <c r="H209" s="116"/>
      <c r="I209" s="112"/>
      <c r="J209"/>
      <c r="K209"/>
      <c r="L209"/>
    </row>
    <row r="210" spans="2:12" x14ac:dyDescent="0.35">
      <c r="B210" s="231" t="str">
        <f>IF($E210="","",VLOOKUP($E210,Lists!$BJ$2:$BM$478,2,FALSE))</f>
        <v/>
      </c>
      <c r="C210" s="231" t="str">
        <f>IF($E210="","",VLOOKUP($E210,Lists!$BJ$2:$BM$478,3,FALSE))</f>
        <v/>
      </c>
      <c r="D210" s="231" t="str">
        <f>IF($E210="","",VLOOKUP($E210,Lists!$BJ$2:$BM$478,4,FALSE))</f>
        <v/>
      </c>
      <c r="E210" s="111"/>
      <c r="F210" s="110"/>
      <c r="G210" s="112"/>
      <c r="H210" s="116"/>
      <c r="I210" s="112"/>
      <c r="J210"/>
      <c r="K210"/>
      <c r="L210"/>
    </row>
    <row r="211" spans="2:12" x14ac:dyDescent="0.35">
      <c r="B211" s="231" t="str">
        <f>IF($E211="","",VLOOKUP($E211,Lists!$BJ$2:$BM$478,2,FALSE))</f>
        <v/>
      </c>
      <c r="C211" s="231" t="str">
        <f>IF($E211="","",VLOOKUP($E211,Lists!$BJ$2:$BM$478,3,FALSE))</f>
        <v/>
      </c>
      <c r="D211" s="231" t="str">
        <f>IF($E211="","",VLOOKUP($E211,Lists!$BJ$2:$BM$478,4,FALSE))</f>
        <v/>
      </c>
      <c r="E211" s="111"/>
      <c r="F211" s="110"/>
      <c r="G211" s="112"/>
      <c r="H211" s="116"/>
      <c r="I211" s="112"/>
      <c r="J211"/>
      <c r="K211"/>
      <c r="L211"/>
    </row>
    <row r="212" spans="2:12" x14ac:dyDescent="0.35">
      <c r="B212" s="231" t="str">
        <f>IF($E212="","",VLOOKUP($E212,Lists!$BJ$2:$BM$478,2,FALSE))</f>
        <v/>
      </c>
      <c r="C212" s="231" t="str">
        <f>IF($E212="","",VLOOKUP($E212,Lists!$BJ$2:$BM$478,3,FALSE))</f>
        <v/>
      </c>
      <c r="D212" s="231" t="str">
        <f>IF($E212="","",VLOOKUP($E212,Lists!$BJ$2:$BM$478,4,FALSE))</f>
        <v/>
      </c>
      <c r="E212" s="111"/>
      <c r="F212" s="110"/>
      <c r="G212" s="112"/>
      <c r="H212" s="116"/>
      <c r="I212" s="112"/>
      <c r="J212"/>
      <c r="K212"/>
      <c r="L212"/>
    </row>
    <row r="213" spans="2:12" x14ac:dyDescent="0.35">
      <c r="B213" s="231" t="str">
        <f>IF($E213="","",VLOOKUP($E213,Lists!$BJ$2:$BM$478,2,FALSE))</f>
        <v/>
      </c>
      <c r="C213" s="231" t="str">
        <f>IF($E213="","",VLOOKUP($E213,Lists!$BJ$2:$BM$478,3,FALSE))</f>
        <v/>
      </c>
      <c r="D213" s="231" t="str">
        <f>IF($E213="","",VLOOKUP($E213,Lists!$BJ$2:$BM$478,4,FALSE))</f>
        <v/>
      </c>
      <c r="E213" s="111"/>
      <c r="F213" s="110"/>
      <c r="G213" s="112"/>
      <c r="H213" s="116"/>
      <c r="I213" s="112"/>
      <c r="J213"/>
      <c r="K213"/>
      <c r="L213"/>
    </row>
    <row r="214" spans="2:12" x14ac:dyDescent="0.35">
      <c r="B214" s="231" t="str">
        <f>IF($E214="","",VLOOKUP($E214,Lists!$BJ$2:$BM$478,2,FALSE))</f>
        <v/>
      </c>
      <c r="C214" s="231" t="str">
        <f>IF($E214="","",VLOOKUP($E214,Lists!$BJ$2:$BM$478,3,FALSE))</f>
        <v/>
      </c>
      <c r="D214" s="231" t="str">
        <f>IF($E214="","",VLOOKUP($E214,Lists!$BJ$2:$BM$478,4,FALSE))</f>
        <v/>
      </c>
      <c r="E214" s="111"/>
      <c r="F214" s="110"/>
      <c r="G214" s="112"/>
      <c r="H214" s="116"/>
      <c r="I214" s="112"/>
      <c r="J214"/>
      <c r="K214"/>
      <c r="L214"/>
    </row>
    <row r="215" spans="2:12" x14ac:dyDescent="0.35">
      <c r="B215" s="231" t="str">
        <f>IF($E215="","",VLOOKUP($E215,Lists!$BJ$2:$BM$478,2,FALSE))</f>
        <v/>
      </c>
      <c r="C215" s="231" t="str">
        <f>IF($E215="","",VLOOKUP($E215,Lists!$BJ$2:$BM$478,3,FALSE))</f>
        <v/>
      </c>
      <c r="D215" s="231" t="str">
        <f>IF($E215="","",VLOOKUP($E215,Lists!$BJ$2:$BM$478,4,FALSE))</f>
        <v/>
      </c>
      <c r="E215" s="111"/>
      <c r="F215" s="110"/>
      <c r="G215" s="112"/>
      <c r="H215" s="116"/>
      <c r="I215" s="112"/>
      <c r="J215"/>
      <c r="K215"/>
      <c r="L215"/>
    </row>
    <row r="216" spans="2:12" x14ac:dyDescent="0.35">
      <c r="B216" s="231" t="str">
        <f>IF($E216="","",VLOOKUP($E216,Lists!$BJ$2:$BM$478,2,FALSE))</f>
        <v/>
      </c>
      <c r="C216" s="231" t="str">
        <f>IF($E216="","",VLOOKUP($E216,Lists!$BJ$2:$BM$478,3,FALSE))</f>
        <v/>
      </c>
      <c r="D216" s="231" t="str">
        <f>IF($E216="","",VLOOKUP($E216,Lists!$BJ$2:$BM$478,4,FALSE))</f>
        <v/>
      </c>
      <c r="E216" s="111"/>
      <c r="F216" s="110"/>
      <c r="G216" s="112"/>
      <c r="H216" s="116"/>
      <c r="I216" s="112"/>
      <c r="J216"/>
      <c r="K216"/>
      <c r="L216"/>
    </row>
    <row r="217" spans="2:12" x14ac:dyDescent="0.35">
      <c r="B217" s="231" t="str">
        <f>IF($E217="","",VLOOKUP($E217,Lists!$BJ$2:$BM$478,2,FALSE))</f>
        <v/>
      </c>
      <c r="C217" s="231" t="str">
        <f>IF($E217="","",VLOOKUP($E217,Lists!$BJ$2:$BM$478,3,FALSE))</f>
        <v/>
      </c>
      <c r="D217" s="231" t="str">
        <f>IF($E217="","",VLOOKUP($E217,Lists!$BJ$2:$BM$478,4,FALSE))</f>
        <v/>
      </c>
      <c r="E217" s="111"/>
      <c r="F217" s="110"/>
      <c r="G217" s="112"/>
      <c r="H217" s="116"/>
      <c r="I217" s="112"/>
      <c r="J217"/>
      <c r="K217"/>
      <c r="L217"/>
    </row>
    <row r="218" spans="2:12" x14ac:dyDescent="0.35">
      <c r="B218" s="231" t="str">
        <f>IF($E218="","",VLOOKUP($E218,Lists!$BJ$2:$BM$478,2,FALSE))</f>
        <v/>
      </c>
      <c r="C218" s="231" t="str">
        <f>IF($E218="","",VLOOKUP($E218,Lists!$BJ$2:$BM$478,3,FALSE))</f>
        <v/>
      </c>
      <c r="D218" s="231" t="str">
        <f>IF($E218="","",VLOOKUP($E218,Lists!$BJ$2:$BM$478,4,FALSE))</f>
        <v/>
      </c>
      <c r="E218" s="111"/>
      <c r="F218" s="110"/>
      <c r="G218" s="112"/>
      <c r="H218" s="116"/>
      <c r="I218" s="112"/>
      <c r="J218"/>
      <c r="K218"/>
      <c r="L218"/>
    </row>
    <row r="219" spans="2:12" x14ac:dyDescent="0.35">
      <c r="B219" s="231" t="str">
        <f>IF($E219="","",VLOOKUP($E219,Lists!$BJ$2:$BM$478,2,FALSE))</f>
        <v/>
      </c>
      <c r="C219" s="231" t="str">
        <f>IF($E219="","",VLOOKUP($E219,Lists!$BJ$2:$BM$478,3,FALSE))</f>
        <v/>
      </c>
      <c r="D219" s="231" t="str">
        <f>IF($E219="","",VLOOKUP($E219,Lists!$BJ$2:$BM$478,4,FALSE))</f>
        <v/>
      </c>
      <c r="E219" s="111"/>
      <c r="F219" s="110"/>
      <c r="G219" s="112"/>
      <c r="H219" s="116"/>
      <c r="I219" s="112"/>
      <c r="J219"/>
      <c r="K219"/>
      <c r="L219"/>
    </row>
    <row r="220" spans="2:12" x14ac:dyDescent="0.35">
      <c r="B220" s="231" t="str">
        <f>IF($E220="","",VLOOKUP($E220,Lists!$BJ$2:$BM$478,2,FALSE))</f>
        <v/>
      </c>
      <c r="C220" s="231" t="str">
        <f>IF($E220="","",VLOOKUP($E220,Lists!$BJ$2:$BM$478,3,FALSE))</f>
        <v/>
      </c>
      <c r="D220" s="231" t="str">
        <f>IF($E220="","",VLOOKUP($E220,Lists!$BJ$2:$BM$478,4,FALSE))</f>
        <v/>
      </c>
      <c r="E220" s="111"/>
      <c r="F220" s="110"/>
      <c r="G220" s="112"/>
      <c r="H220" s="116"/>
      <c r="I220" s="112"/>
      <c r="J220"/>
      <c r="K220"/>
      <c r="L220"/>
    </row>
    <row r="221" spans="2:12" x14ac:dyDescent="0.35">
      <c r="B221" s="231" t="str">
        <f>IF($E221="","",VLOOKUP($E221,Lists!$BJ$2:$BM$478,2,FALSE))</f>
        <v/>
      </c>
      <c r="C221" s="231" t="str">
        <f>IF($E221="","",VLOOKUP($E221,Lists!$BJ$2:$BM$478,3,FALSE))</f>
        <v/>
      </c>
      <c r="D221" s="231" t="str">
        <f>IF($E221="","",VLOOKUP($E221,Lists!$BJ$2:$BM$478,4,FALSE))</f>
        <v/>
      </c>
      <c r="E221" s="111"/>
      <c r="F221" s="110"/>
      <c r="G221" s="112"/>
      <c r="H221" s="116"/>
      <c r="I221" s="112"/>
      <c r="J221"/>
      <c r="K221"/>
      <c r="L221"/>
    </row>
    <row r="222" spans="2:12" x14ac:dyDescent="0.35">
      <c r="B222" s="231" t="str">
        <f>IF($E222="","",VLOOKUP($E222,Lists!$BJ$2:$BM$478,2,FALSE))</f>
        <v/>
      </c>
      <c r="C222" s="231" t="str">
        <f>IF($E222="","",VLOOKUP($E222,Lists!$BJ$2:$BM$478,3,FALSE))</f>
        <v/>
      </c>
      <c r="D222" s="231" t="str">
        <f>IF($E222="","",VLOOKUP($E222,Lists!$BJ$2:$BM$478,4,FALSE))</f>
        <v/>
      </c>
      <c r="E222" s="111"/>
      <c r="F222" s="110"/>
      <c r="G222" s="112"/>
      <c r="H222" s="116"/>
      <c r="I222" s="112"/>
      <c r="J222"/>
      <c r="K222"/>
      <c r="L222"/>
    </row>
    <row r="223" spans="2:12" x14ac:dyDescent="0.35">
      <c r="B223" s="231" t="str">
        <f>IF($E223="","",VLOOKUP($E223,Lists!$BJ$2:$BM$478,2,FALSE))</f>
        <v/>
      </c>
      <c r="C223" s="231" t="str">
        <f>IF($E223="","",VLOOKUP($E223,Lists!$BJ$2:$BM$478,3,FALSE))</f>
        <v/>
      </c>
      <c r="D223" s="231" t="str">
        <f>IF($E223="","",VLOOKUP($E223,Lists!$BJ$2:$BM$478,4,FALSE))</f>
        <v/>
      </c>
      <c r="E223" s="111"/>
      <c r="F223" s="110"/>
      <c r="G223" s="112"/>
      <c r="H223" s="116"/>
      <c r="I223" s="112"/>
      <c r="J223"/>
      <c r="K223"/>
      <c r="L223"/>
    </row>
    <row r="224" spans="2:12" x14ac:dyDescent="0.35">
      <c r="B224" s="231" t="str">
        <f>IF($E224="","",VLOOKUP($E224,Lists!$BJ$2:$BM$478,2,FALSE))</f>
        <v/>
      </c>
      <c r="C224" s="231" t="str">
        <f>IF($E224="","",VLOOKUP($E224,Lists!$BJ$2:$BM$478,3,FALSE))</f>
        <v/>
      </c>
      <c r="D224" s="231" t="str">
        <f>IF($E224="","",VLOOKUP($E224,Lists!$BJ$2:$BM$478,4,FALSE))</f>
        <v/>
      </c>
      <c r="E224" s="111"/>
      <c r="F224" s="110"/>
      <c r="G224" s="112"/>
      <c r="H224" s="116"/>
      <c r="I224" s="112"/>
      <c r="J224"/>
      <c r="K224"/>
      <c r="L224"/>
    </row>
    <row r="225" spans="2:12" x14ac:dyDescent="0.35">
      <c r="B225" s="231" t="str">
        <f>IF($E225="","",VLOOKUP($E225,Lists!$BJ$2:$BM$478,2,FALSE))</f>
        <v/>
      </c>
      <c r="C225" s="231" t="str">
        <f>IF($E225="","",VLOOKUP($E225,Lists!$BJ$2:$BM$478,3,FALSE))</f>
        <v/>
      </c>
      <c r="D225" s="231" t="str">
        <f>IF($E225="","",VLOOKUP($E225,Lists!$BJ$2:$BM$478,4,FALSE))</f>
        <v/>
      </c>
      <c r="E225" s="111"/>
      <c r="F225" s="110"/>
      <c r="G225" s="112"/>
      <c r="H225" s="116"/>
      <c r="I225" s="112"/>
      <c r="J225"/>
      <c r="K225"/>
      <c r="L225"/>
    </row>
    <row r="226" spans="2:12" x14ac:dyDescent="0.35">
      <c r="B226" s="231" t="str">
        <f>IF($E226="","",VLOOKUP($E226,Lists!$BJ$2:$BM$478,2,FALSE))</f>
        <v/>
      </c>
      <c r="C226" s="231" t="str">
        <f>IF($E226="","",VLOOKUP($E226,Lists!$BJ$2:$BM$478,3,FALSE))</f>
        <v/>
      </c>
      <c r="D226" s="231" t="str">
        <f>IF($E226="","",VLOOKUP($E226,Lists!$BJ$2:$BM$478,4,FALSE))</f>
        <v/>
      </c>
      <c r="E226" s="111"/>
      <c r="F226" s="110"/>
      <c r="G226" s="112"/>
      <c r="H226" s="116"/>
      <c r="I226" s="112"/>
      <c r="J226"/>
      <c r="K226"/>
      <c r="L226"/>
    </row>
    <row r="227" spans="2:12" x14ac:dyDescent="0.35">
      <c r="B227" s="231" t="str">
        <f>IF($E227="","",VLOOKUP($E227,Lists!$BJ$2:$BM$478,2,FALSE))</f>
        <v/>
      </c>
      <c r="C227" s="231" t="str">
        <f>IF($E227="","",VLOOKUP($E227,Lists!$BJ$2:$BM$478,3,FALSE))</f>
        <v/>
      </c>
      <c r="D227" s="231" t="str">
        <f>IF($E227="","",VLOOKUP($E227,Lists!$BJ$2:$BM$478,4,FALSE))</f>
        <v/>
      </c>
      <c r="E227" s="111"/>
      <c r="F227" s="110"/>
      <c r="G227" s="112"/>
      <c r="H227" s="116"/>
      <c r="I227" s="112"/>
      <c r="J227"/>
      <c r="K227"/>
      <c r="L227"/>
    </row>
    <row r="228" spans="2:12" x14ac:dyDescent="0.35">
      <c r="B228" s="231" t="str">
        <f>IF($E228="","",VLOOKUP($E228,Lists!$BJ$2:$BM$478,2,FALSE))</f>
        <v/>
      </c>
      <c r="C228" s="231" t="str">
        <f>IF($E228="","",VLOOKUP($E228,Lists!$BJ$2:$BM$478,3,FALSE))</f>
        <v/>
      </c>
      <c r="D228" s="231" t="str">
        <f>IF($E228="","",VLOOKUP($E228,Lists!$BJ$2:$BM$478,4,FALSE))</f>
        <v/>
      </c>
      <c r="E228" s="111"/>
      <c r="F228" s="110"/>
      <c r="G228" s="112"/>
      <c r="H228" s="116"/>
      <c r="I228" s="112"/>
      <c r="J228"/>
      <c r="K228"/>
      <c r="L228"/>
    </row>
    <row r="229" spans="2:12" x14ac:dyDescent="0.35">
      <c r="B229" s="231" t="str">
        <f>IF($E229="","",VLOOKUP($E229,Lists!$BJ$2:$BM$478,2,FALSE))</f>
        <v/>
      </c>
      <c r="C229" s="231" t="str">
        <f>IF($E229="","",VLOOKUP($E229,Lists!$BJ$2:$BM$478,3,FALSE))</f>
        <v/>
      </c>
      <c r="D229" s="231" t="str">
        <f>IF($E229="","",VLOOKUP($E229,Lists!$BJ$2:$BM$478,4,FALSE))</f>
        <v/>
      </c>
      <c r="E229" s="111"/>
      <c r="F229" s="110"/>
      <c r="G229" s="112"/>
      <c r="H229" s="116"/>
      <c r="I229" s="112"/>
      <c r="J229"/>
      <c r="K229"/>
      <c r="L229"/>
    </row>
    <row r="230" spans="2:12" x14ac:dyDescent="0.35">
      <c r="B230" s="231" t="str">
        <f>IF($E230="","",VLOOKUP($E230,Lists!$BJ$2:$BM$478,2,FALSE))</f>
        <v/>
      </c>
      <c r="C230" s="231" t="str">
        <f>IF($E230="","",VLOOKUP($E230,Lists!$BJ$2:$BM$478,3,FALSE))</f>
        <v/>
      </c>
      <c r="D230" s="231" t="str">
        <f>IF($E230="","",VLOOKUP($E230,Lists!$BJ$2:$BM$478,4,FALSE))</f>
        <v/>
      </c>
      <c r="E230" s="111"/>
      <c r="F230" s="110"/>
      <c r="G230" s="112"/>
      <c r="H230" s="116"/>
      <c r="I230" s="112"/>
      <c r="J230"/>
      <c r="K230"/>
      <c r="L230"/>
    </row>
    <row r="231" spans="2:12" x14ac:dyDescent="0.35">
      <c r="B231" s="231" t="str">
        <f>IF($E231="","",VLOOKUP($E231,Lists!$BJ$2:$BM$478,2,FALSE))</f>
        <v/>
      </c>
      <c r="C231" s="231" t="str">
        <f>IF($E231="","",VLOOKUP($E231,Lists!$BJ$2:$BM$478,3,FALSE))</f>
        <v/>
      </c>
      <c r="D231" s="231" t="str">
        <f>IF($E231="","",VLOOKUP($E231,Lists!$BJ$2:$BM$478,4,FALSE))</f>
        <v/>
      </c>
      <c r="E231" s="111"/>
      <c r="F231" s="110"/>
      <c r="G231" s="112"/>
      <c r="H231" s="116"/>
      <c r="I231" s="112"/>
      <c r="J231"/>
      <c r="K231"/>
      <c r="L231"/>
    </row>
    <row r="232" spans="2:12" x14ac:dyDescent="0.35">
      <c r="B232" s="231" t="str">
        <f>IF($E232="","",VLOOKUP($E232,Lists!$BJ$2:$BM$478,2,FALSE))</f>
        <v/>
      </c>
      <c r="C232" s="231" t="str">
        <f>IF($E232="","",VLOOKUP($E232,Lists!$BJ$2:$BM$478,3,FALSE))</f>
        <v/>
      </c>
      <c r="D232" s="231" t="str">
        <f>IF($E232="","",VLOOKUP($E232,Lists!$BJ$2:$BM$478,4,FALSE))</f>
        <v/>
      </c>
      <c r="E232" s="111"/>
      <c r="F232" s="110"/>
      <c r="G232" s="112"/>
      <c r="H232" s="116"/>
      <c r="I232" s="112"/>
      <c r="J232"/>
      <c r="K232"/>
      <c r="L232"/>
    </row>
    <row r="233" spans="2:12" x14ac:dyDescent="0.35">
      <c r="B233" s="231" t="str">
        <f>IF($E233="","",VLOOKUP($E233,Lists!$BJ$2:$BM$478,2,FALSE))</f>
        <v/>
      </c>
      <c r="C233" s="231" t="str">
        <f>IF($E233="","",VLOOKUP($E233,Lists!$BJ$2:$BM$478,3,FALSE))</f>
        <v/>
      </c>
      <c r="D233" s="231" t="str">
        <f>IF($E233="","",VLOOKUP($E233,Lists!$BJ$2:$BM$478,4,FALSE))</f>
        <v/>
      </c>
      <c r="E233" s="111"/>
      <c r="F233" s="110"/>
      <c r="G233" s="112"/>
      <c r="H233" s="116"/>
      <c r="I233" s="112"/>
      <c r="J233"/>
      <c r="K233"/>
      <c r="L233"/>
    </row>
    <row r="234" spans="2:12" x14ac:dyDescent="0.35">
      <c r="B234" s="231" t="str">
        <f>IF($E234="","",VLOOKUP($E234,Lists!$BJ$2:$BM$478,2,FALSE))</f>
        <v/>
      </c>
      <c r="C234" s="231" t="str">
        <f>IF($E234="","",VLOOKUP($E234,Lists!$BJ$2:$BM$478,3,FALSE))</f>
        <v/>
      </c>
      <c r="D234" s="231" t="str">
        <f>IF($E234="","",VLOOKUP($E234,Lists!$BJ$2:$BM$478,4,FALSE))</f>
        <v/>
      </c>
      <c r="E234" s="111"/>
      <c r="F234" s="110"/>
      <c r="G234" s="112"/>
      <c r="H234" s="116"/>
      <c r="I234" s="112"/>
      <c r="J234"/>
      <c r="K234"/>
      <c r="L234"/>
    </row>
    <row r="235" spans="2:12" x14ac:dyDescent="0.35">
      <c r="B235" s="231" t="str">
        <f>IF($E235="","",VLOOKUP($E235,Lists!$BJ$2:$BM$478,2,FALSE))</f>
        <v/>
      </c>
      <c r="C235" s="231" t="str">
        <f>IF($E235="","",VLOOKUP($E235,Lists!$BJ$2:$BM$478,3,FALSE))</f>
        <v/>
      </c>
      <c r="D235" s="231" t="str">
        <f>IF($E235="","",VLOOKUP($E235,Lists!$BJ$2:$BM$478,4,FALSE))</f>
        <v/>
      </c>
      <c r="E235" s="111"/>
      <c r="F235" s="110"/>
      <c r="G235" s="112"/>
      <c r="H235" s="116"/>
      <c r="I235" s="112"/>
      <c r="J235"/>
      <c r="K235"/>
      <c r="L235"/>
    </row>
    <row r="236" spans="2:12" x14ac:dyDescent="0.35">
      <c r="B236" s="231" t="str">
        <f>IF($E236="","",VLOOKUP($E236,Lists!$BJ$2:$BM$478,2,FALSE))</f>
        <v/>
      </c>
      <c r="C236" s="231" t="str">
        <f>IF($E236="","",VLOOKUP($E236,Lists!$BJ$2:$BM$478,3,FALSE))</f>
        <v/>
      </c>
      <c r="D236" s="231" t="str">
        <f>IF($E236="","",VLOOKUP($E236,Lists!$BJ$2:$BM$478,4,FALSE))</f>
        <v/>
      </c>
      <c r="E236" s="111"/>
      <c r="F236" s="110"/>
      <c r="G236" s="112"/>
      <c r="H236" s="116"/>
      <c r="I236" s="112"/>
      <c r="J236"/>
      <c r="K236"/>
      <c r="L236"/>
    </row>
    <row r="237" spans="2:12" x14ac:dyDescent="0.35">
      <c r="B237" s="231" t="str">
        <f>IF($E237="","",VLOOKUP($E237,Lists!$BJ$2:$BM$478,2,FALSE))</f>
        <v/>
      </c>
      <c r="C237" s="231" t="str">
        <f>IF($E237="","",VLOOKUP($E237,Lists!$BJ$2:$BM$478,3,FALSE))</f>
        <v/>
      </c>
      <c r="D237" s="231" t="str">
        <f>IF($E237="","",VLOOKUP($E237,Lists!$BJ$2:$BM$478,4,FALSE))</f>
        <v/>
      </c>
      <c r="E237" s="111"/>
      <c r="F237" s="110"/>
      <c r="G237" s="112"/>
      <c r="H237" s="116"/>
      <c r="I237" s="112"/>
      <c r="J237"/>
      <c r="K237"/>
      <c r="L237"/>
    </row>
    <row r="238" spans="2:12" x14ac:dyDescent="0.35">
      <c r="B238" s="231" t="str">
        <f>IF($E238="","",VLOOKUP($E238,Lists!$BJ$2:$BM$478,2,FALSE))</f>
        <v/>
      </c>
      <c r="C238" s="231" t="str">
        <f>IF($E238="","",VLOOKUP($E238,Lists!$BJ$2:$BM$478,3,FALSE))</f>
        <v/>
      </c>
      <c r="D238" s="231" t="str">
        <f>IF($E238="","",VLOOKUP($E238,Lists!$BJ$2:$BM$478,4,FALSE))</f>
        <v/>
      </c>
      <c r="E238" s="111"/>
      <c r="F238" s="110"/>
      <c r="G238" s="112"/>
      <c r="H238" s="116"/>
      <c r="I238" s="112"/>
      <c r="J238"/>
      <c r="K238"/>
      <c r="L238"/>
    </row>
    <row r="239" spans="2:12" x14ac:dyDescent="0.35">
      <c r="B239" s="231" t="str">
        <f>IF($E239="","",VLOOKUP($E239,Lists!$BJ$2:$BM$478,2,FALSE))</f>
        <v/>
      </c>
      <c r="C239" s="231" t="str">
        <f>IF($E239="","",VLOOKUP($E239,Lists!$BJ$2:$BM$478,3,FALSE))</f>
        <v/>
      </c>
      <c r="D239" s="231" t="str">
        <f>IF($E239="","",VLOOKUP($E239,Lists!$BJ$2:$BM$478,4,FALSE))</f>
        <v/>
      </c>
      <c r="E239" s="111"/>
      <c r="F239" s="110"/>
      <c r="G239" s="112"/>
      <c r="H239" s="116"/>
      <c r="I239" s="112"/>
      <c r="J239"/>
      <c r="K239"/>
      <c r="L239"/>
    </row>
    <row r="240" spans="2:12" x14ac:dyDescent="0.35">
      <c r="B240" s="231" t="str">
        <f>IF($E240="","",VLOOKUP($E240,Lists!$BJ$2:$BM$478,2,FALSE))</f>
        <v/>
      </c>
      <c r="C240" s="231" t="str">
        <f>IF($E240="","",VLOOKUP($E240,Lists!$BJ$2:$BM$478,3,FALSE))</f>
        <v/>
      </c>
      <c r="D240" s="231" t="str">
        <f>IF($E240="","",VLOOKUP($E240,Lists!$BJ$2:$BM$478,4,FALSE))</f>
        <v/>
      </c>
      <c r="E240" s="111"/>
      <c r="F240" s="110"/>
      <c r="G240" s="112"/>
      <c r="H240" s="116"/>
      <c r="I240" s="112"/>
      <c r="J240"/>
      <c r="K240"/>
      <c r="L240"/>
    </row>
    <row r="241" spans="2:12" x14ac:dyDescent="0.35">
      <c r="B241" s="231" t="str">
        <f>IF($E241="","",VLOOKUP($E241,Lists!$BJ$2:$BM$478,2,FALSE))</f>
        <v/>
      </c>
      <c r="C241" s="231" t="str">
        <f>IF($E241="","",VLOOKUP($E241,Lists!$BJ$2:$BM$478,3,FALSE))</f>
        <v/>
      </c>
      <c r="D241" s="231" t="str">
        <f>IF($E241="","",VLOOKUP($E241,Lists!$BJ$2:$BM$478,4,FALSE))</f>
        <v/>
      </c>
      <c r="E241" s="111"/>
      <c r="F241" s="110"/>
      <c r="G241" s="112"/>
      <c r="H241" s="116"/>
      <c r="I241" s="112"/>
      <c r="J241"/>
      <c r="K241"/>
      <c r="L241"/>
    </row>
    <row r="242" spans="2:12" x14ac:dyDescent="0.35">
      <c r="B242" s="231" t="str">
        <f>IF($E242="","",VLOOKUP($E242,Lists!$BJ$2:$BM$478,2,FALSE))</f>
        <v/>
      </c>
      <c r="C242" s="231" t="str">
        <f>IF($E242="","",VLOOKUP($E242,Lists!$BJ$2:$BM$478,3,FALSE))</f>
        <v/>
      </c>
      <c r="D242" s="231" t="str">
        <f>IF($E242="","",VLOOKUP($E242,Lists!$BJ$2:$BM$478,4,FALSE))</f>
        <v/>
      </c>
      <c r="E242" s="111"/>
      <c r="F242" s="110"/>
      <c r="G242" s="112"/>
      <c r="H242" s="116"/>
      <c r="I242" s="112"/>
      <c r="J242"/>
      <c r="K242"/>
      <c r="L242"/>
    </row>
    <row r="243" spans="2:12" x14ac:dyDescent="0.35">
      <c r="B243" s="231" t="str">
        <f>IF($E243="","",VLOOKUP($E243,Lists!$BJ$2:$BM$478,2,FALSE))</f>
        <v/>
      </c>
      <c r="C243" s="231" t="str">
        <f>IF($E243="","",VLOOKUP($E243,Lists!$BJ$2:$BM$478,3,FALSE))</f>
        <v/>
      </c>
      <c r="D243" s="231" t="str">
        <f>IF($E243="","",VLOOKUP($E243,Lists!$BJ$2:$BM$478,4,FALSE))</f>
        <v/>
      </c>
      <c r="E243" s="111"/>
      <c r="F243" s="110"/>
      <c r="G243" s="112"/>
      <c r="H243" s="116"/>
      <c r="I243" s="112"/>
      <c r="J243"/>
      <c r="K243"/>
      <c r="L243"/>
    </row>
    <row r="244" spans="2:12" x14ac:dyDescent="0.35">
      <c r="B244" s="231" t="str">
        <f>IF($E244="","",VLOOKUP($E244,Lists!$BJ$2:$BM$478,2,FALSE))</f>
        <v/>
      </c>
      <c r="C244" s="231" t="str">
        <f>IF($E244="","",VLOOKUP($E244,Lists!$BJ$2:$BM$478,3,FALSE))</f>
        <v/>
      </c>
      <c r="D244" s="231" t="str">
        <f>IF($E244="","",VLOOKUP($E244,Lists!$BJ$2:$BM$478,4,FALSE))</f>
        <v/>
      </c>
      <c r="E244" s="111"/>
      <c r="F244" s="110"/>
      <c r="G244" s="112"/>
      <c r="H244" s="116"/>
      <c r="I244" s="112"/>
      <c r="J244"/>
      <c r="K244"/>
      <c r="L244"/>
    </row>
    <row r="245" spans="2:12" x14ac:dyDescent="0.35">
      <c r="B245" s="231" t="str">
        <f>IF($E245="","",VLOOKUP($E245,Lists!$BJ$2:$BM$478,2,FALSE))</f>
        <v/>
      </c>
      <c r="C245" s="231" t="str">
        <f>IF($E245="","",VLOOKUP($E245,Lists!$BJ$2:$BM$478,3,FALSE))</f>
        <v/>
      </c>
      <c r="D245" s="231" t="str">
        <f>IF($E245="","",VLOOKUP($E245,Lists!$BJ$2:$BM$478,4,FALSE))</f>
        <v/>
      </c>
      <c r="E245" s="111"/>
      <c r="F245" s="110"/>
      <c r="G245" s="112"/>
      <c r="H245" s="116"/>
      <c r="I245" s="112"/>
      <c r="J245"/>
      <c r="K245"/>
      <c r="L245"/>
    </row>
    <row r="246" spans="2:12" x14ac:dyDescent="0.35">
      <c r="B246" s="231" t="str">
        <f>IF($E246="","",VLOOKUP($E246,Lists!$BJ$2:$BM$478,2,FALSE))</f>
        <v/>
      </c>
      <c r="C246" s="231" t="str">
        <f>IF($E246="","",VLOOKUP($E246,Lists!$BJ$2:$BM$478,3,FALSE))</f>
        <v/>
      </c>
      <c r="D246" s="231" t="str">
        <f>IF($E246="","",VLOOKUP($E246,Lists!$BJ$2:$BM$478,4,FALSE))</f>
        <v/>
      </c>
      <c r="E246" s="111"/>
      <c r="F246" s="110"/>
      <c r="G246" s="112"/>
      <c r="H246" s="116"/>
      <c r="I246" s="112"/>
      <c r="J246"/>
      <c r="K246"/>
      <c r="L246"/>
    </row>
    <row r="247" spans="2:12" x14ac:dyDescent="0.35">
      <c r="B247" s="231" t="str">
        <f>IF($E247="","",VLOOKUP($E247,Lists!$BJ$2:$BM$478,2,FALSE))</f>
        <v/>
      </c>
      <c r="C247" s="231" t="str">
        <f>IF($E247="","",VLOOKUP($E247,Lists!$BJ$2:$BM$478,3,FALSE))</f>
        <v/>
      </c>
      <c r="D247" s="231" t="str">
        <f>IF($E247="","",VLOOKUP($E247,Lists!$BJ$2:$BM$478,4,FALSE))</f>
        <v/>
      </c>
      <c r="E247" s="111"/>
      <c r="F247" s="110"/>
      <c r="G247" s="112"/>
      <c r="H247" s="116"/>
      <c r="I247" s="112"/>
      <c r="J247"/>
      <c r="K247"/>
      <c r="L247"/>
    </row>
    <row r="248" spans="2:12" x14ac:dyDescent="0.35">
      <c r="B248" s="231" t="str">
        <f>IF($E248="","",VLOOKUP($E248,Lists!$BJ$2:$BM$478,2,FALSE))</f>
        <v/>
      </c>
      <c r="C248" s="231" t="str">
        <f>IF($E248="","",VLOOKUP($E248,Lists!$BJ$2:$BM$478,3,FALSE))</f>
        <v/>
      </c>
      <c r="D248" s="231" t="str">
        <f>IF($E248="","",VLOOKUP($E248,Lists!$BJ$2:$BM$478,4,FALSE))</f>
        <v/>
      </c>
      <c r="E248" s="111"/>
      <c r="F248" s="110"/>
      <c r="G248" s="112"/>
      <c r="H248" s="116"/>
      <c r="I248" s="112"/>
      <c r="J248"/>
      <c r="K248"/>
      <c r="L248"/>
    </row>
    <row r="249" spans="2:12" x14ac:dyDescent="0.35">
      <c r="B249" s="231" t="str">
        <f>IF($E249="","",VLOOKUP($E249,Lists!$BJ$2:$BM$478,2,FALSE))</f>
        <v/>
      </c>
      <c r="C249" s="231" t="str">
        <f>IF($E249="","",VLOOKUP($E249,Lists!$BJ$2:$BM$478,3,FALSE))</f>
        <v/>
      </c>
      <c r="D249" s="231" t="str">
        <f>IF($E249="","",VLOOKUP($E249,Lists!$BJ$2:$BM$478,4,FALSE))</f>
        <v/>
      </c>
      <c r="E249" s="111"/>
      <c r="F249" s="110"/>
      <c r="G249" s="112"/>
      <c r="H249" s="116"/>
      <c r="I249" s="112"/>
      <c r="J249"/>
      <c r="K249"/>
      <c r="L249"/>
    </row>
    <row r="250" spans="2:12" x14ac:dyDescent="0.35">
      <c r="B250" s="231" t="str">
        <f>IF($E250="","",VLOOKUP($E250,Lists!$BJ$2:$BM$478,2,FALSE))</f>
        <v/>
      </c>
      <c r="C250" s="231" t="str">
        <f>IF($E250="","",VLOOKUP($E250,Lists!$BJ$2:$BM$478,3,FALSE))</f>
        <v/>
      </c>
      <c r="D250" s="231" t="str">
        <f>IF($E250="","",VLOOKUP($E250,Lists!$BJ$2:$BM$478,4,FALSE))</f>
        <v/>
      </c>
      <c r="E250" s="111"/>
      <c r="F250" s="110"/>
      <c r="G250" s="112"/>
      <c r="H250" s="116"/>
      <c r="I250" s="112"/>
      <c r="J250"/>
      <c r="K250"/>
      <c r="L250"/>
    </row>
    <row r="251" spans="2:12" x14ac:dyDescent="0.35">
      <c r="B251" s="231" t="str">
        <f>IF($E251="","",VLOOKUP($E251,Lists!$BJ$2:$BM$478,2,FALSE))</f>
        <v/>
      </c>
      <c r="C251" s="231" t="str">
        <f>IF($E251="","",VLOOKUP($E251,Lists!$BJ$2:$BM$478,3,FALSE))</f>
        <v/>
      </c>
      <c r="D251" s="231" t="str">
        <f>IF($E251="","",VLOOKUP($E251,Lists!$BJ$2:$BM$478,4,FALSE))</f>
        <v/>
      </c>
      <c r="E251" s="111"/>
      <c r="F251" s="110"/>
      <c r="G251" s="112"/>
      <c r="H251" s="116"/>
      <c r="I251" s="112"/>
      <c r="J251"/>
      <c r="K251"/>
      <c r="L251"/>
    </row>
    <row r="252" spans="2:12" x14ac:dyDescent="0.35">
      <c r="B252" s="231" t="str">
        <f>IF($E252="","",VLOOKUP($E252,Lists!$BJ$2:$BM$478,2,FALSE))</f>
        <v/>
      </c>
      <c r="C252" s="231" t="str">
        <f>IF($E252="","",VLOOKUP($E252,Lists!$BJ$2:$BM$478,3,FALSE))</f>
        <v/>
      </c>
      <c r="D252" s="231" t="str">
        <f>IF($E252="","",VLOOKUP($E252,Lists!$BJ$2:$BM$478,4,FALSE))</f>
        <v/>
      </c>
      <c r="E252" s="111"/>
      <c r="F252" s="110"/>
      <c r="G252" s="112"/>
      <c r="H252" s="116"/>
      <c r="I252" s="112"/>
      <c r="J252"/>
      <c r="K252"/>
      <c r="L252"/>
    </row>
    <row r="253" spans="2:12" x14ac:dyDescent="0.35">
      <c r="B253" s="231" t="str">
        <f>IF($E253="","",VLOOKUP($E253,Lists!$BJ$2:$BM$478,2,FALSE))</f>
        <v/>
      </c>
      <c r="C253" s="231" t="str">
        <f>IF($E253="","",VLOOKUP($E253,Lists!$BJ$2:$BM$478,3,FALSE))</f>
        <v/>
      </c>
      <c r="D253" s="231" t="str">
        <f>IF($E253="","",VLOOKUP($E253,Lists!$BJ$2:$BM$478,4,FALSE))</f>
        <v/>
      </c>
      <c r="E253" s="111"/>
      <c r="F253" s="110"/>
      <c r="G253" s="112"/>
      <c r="H253" s="116"/>
      <c r="I253" s="112"/>
      <c r="J253"/>
      <c r="K253"/>
      <c r="L253"/>
    </row>
    <row r="254" spans="2:12" x14ac:dyDescent="0.35">
      <c r="B254" s="231" t="str">
        <f>IF($E254="","",VLOOKUP($E254,Lists!$BJ$2:$BM$478,2,FALSE))</f>
        <v/>
      </c>
      <c r="C254" s="231" t="str">
        <f>IF($E254="","",VLOOKUP($E254,Lists!$BJ$2:$BM$478,3,FALSE))</f>
        <v/>
      </c>
      <c r="D254" s="231" t="str">
        <f>IF($E254="","",VLOOKUP($E254,Lists!$BJ$2:$BM$478,4,FALSE))</f>
        <v/>
      </c>
      <c r="E254" s="111"/>
      <c r="F254" s="110"/>
      <c r="G254" s="112"/>
      <c r="H254" s="116"/>
      <c r="I254" s="112"/>
      <c r="J254"/>
      <c r="K254"/>
      <c r="L254"/>
    </row>
    <row r="255" spans="2:12" x14ac:dyDescent="0.35">
      <c r="B255" s="231" t="str">
        <f>IF($E255="","",VLOOKUP($E255,Lists!$BJ$2:$BM$478,2,FALSE))</f>
        <v/>
      </c>
      <c r="C255" s="231" t="str">
        <f>IF($E255="","",VLOOKUP($E255,Lists!$BJ$2:$BM$478,3,FALSE))</f>
        <v/>
      </c>
      <c r="D255" s="231" t="str">
        <f>IF($E255="","",VLOOKUP($E255,Lists!$BJ$2:$BM$478,4,FALSE))</f>
        <v/>
      </c>
      <c r="E255" s="111"/>
      <c r="F255" s="110"/>
      <c r="G255" s="112"/>
      <c r="H255" s="116"/>
      <c r="I255" s="112"/>
      <c r="J255"/>
      <c r="K255"/>
      <c r="L255"/>
    </row>
    <row r="256" spans="2:12" x14ac:dyDescent="0.35">
      <c r="B256" s="231" t="str">
        <f>IF($E256="","",VLOOKUP($E256,Lists!$BJ$2:$BM$478,2,FALSE))</f>
        <v/>
      </c>
      <c r="C256" s="231" t="str">
        <f>IF($E256="","",VLOOKUP($E256,Lists!$BJ$2:$BM$478,3,FALSE))</f>
        <v/>
      </c>
      <c r="D256" s="231" t="str">
        <f>IF($E256="","",VLOOKUP($E256,Lists!$BJ$2:$BM$478,4,FALSE))</f>
        <v/>
      </c>
      <c r="E256" s="111"/>
      <c r="F256" s="110"/>
      <c r="G256" s="112"/>
      <c r="H256" s="116"/>
      <c r="I256" s="112"/>
      <c r="J256"/>
      <c r="K256"/>
      <c r="L256"/>
    </row>
    <row r="257" spans="2:12" x14ac:dyDescent="0.35">
      <c r="B257" s="231" t="str">
        <f>IF($E257="","",VLOOKUP($E257,Lists!$BJ$2:$BM$478,2,FALSE))</f>
        <v/>
      </c>
      <c r="C257" s="231" t="str">
        <f>IF($E257="","",VLOOKUP($E257,Lists!$BJ$2:$BM$478,3,FALSE))</f>
        <v/>
      </c>
      <c r="D257" s="231" t="str">
        <f>IF($E257="","",VLOOKUP($E257,Lists!$BJ$2:$BM$478,4,FALSE))</f>
        <v/>
      </c>
      <c r="E257" s="111"/>
      <c r="F257" s="110"/>
      <c r="G257" s="112"/>
      <c r="H257" s="116"/>
      <c r="I257" s="112"/>
      <c r="J257"/>
      <c r="K257"/>
      <c r="L257"/>
    </row>
    <row r="258" spans="2:12" x14ac:dyDescent="0.35">
      <c r="B258" s="231" t="str">
        <f>IF($E258="","",VLOOKUP($E258,Lists!$BJ$2:$BM$478,2,FALSE))</f>
        <v/>
      </c>
      <c r="C258" s="231" t="str">
        <f>IF($E258="","",VLOOKUP($E258,Lists!$BJ$2:$BM$478,3,FALSE))</f>
        <v/>
      </c>
      <c r="D258" s="231" t="str">
        <f>IF($E258="","",VLOOKUP($E258,Lists!$BJ$2:$BM$478,4,FALSE))</f>
        <v/>
      </c>
      <c r="E258" s="111"/>
      <c r="F258" s="110"/>
      <c r="G258" s="112"/>
      <c r="H258" s="116"/>
      <c r="I258" s="112"/>
      <c r="J258"/>
      <c r="K258"/>
      <c r="L258"/>
    </row>
    <row r="259" spans="2:12" x14ac:dyDescent="0.35">
      <c r="B259" s="231" t="str">
        <f>IF($E259="","",VLOOKUP($E259,Lists!$BJ$2:$BM$478,2,FALSE))</f>
        <v/>
      </c>
      <c r="C259" s="231" t="str">
        <f>IF($E259="","",VLOOKUP($E259,Lists!$BJ$2:$BM$478,3,FALSE))</f>
        <v/>
      </c>
      <c r="D259" s="231" t="str">
        <f>IF($E259="","",VLOOKUP($E259,Lists!$BJ$2:$BM$478,4,FALSE))</f>
        <v/>
      </c>
      <c r="E259" s="111"/>
      <c r="F259" s="110"/>
      <c r="G259" s="112"/>
      <c r="H259" s="116"/>
      <c r="I259" s="112"/>
      <c r="J259"/>
      <c r="K259"/>
      <c r="L259"/>
    </row>
    <row r="260" spans="2:12" x14ac:dyDescent="0.35">
      <c r="B260" s="231" t="str">
        <f>IF($E260="","",VLOOKUP($E260,Lists!$BJ$2:$BM$478,2,FALSE))</f>
        <v/>
      </c>
      <c r="C260" s="231" t="str">
        <f>IF($E260="","",VLOOKUP($E260,Lists!$BJ$2:$BM$478,3,FALSE))</f>
        <v/>
      </c>
      <c r="D260" s="231" t="str">
        <f>IF($E260="","",VLOOKUP($E260,Lists!$BJ$2:$BM$478,4,FALSE))</f>
        <v/>
      </c>
      <c r="E260" s="111"/>
      <c r="F260" s="110"/>
      <c r="G260" s="112"/>
      <c r="H260" s="116"/>
      <c r="I260" s="112"/>
      <c r="J260"/>
      <c r="K260"/>
      <c r="L260"/>
    </row>
    <row r="261" spans="2:12" x14ac:dyDescent="0.35">
      <c r="B261" s="231" t="str">
        <f>IF($E261="","",VLOOKUP($E261,Lists!$BJ$2:$BM$478,2,FALSE))</f>
        <v/>
      </c>
      <c r="C261" s="231" t="str">
        <f>IF($E261="","",VLOOKUP($E261,Lists!$BJ$2:$BM$478,3,FALSE))</f>
        <v/>
      </c>
      <c r="D261" s="231" t="str">
        <f>IF($E261="","",VLOOKUP($E261,Lists!$BJ$2:$BM$478,4,FALSE))</f>
        <v/>
      </c>
      <c r="E261" s="111"/>
      <c r="F261" s="110"/>
      <c r="G261" s="112"/>
      <c r="H261" s="116"/>
      <c r="I261" s="112"/>
      <c r="J261"/>
      <c r="K261"/>
      <c r="L261"/>
    </row>
    <row r="262" spans="2:12" x14ac:dyDescent="0.35">
      <c r="B262" s="231" t="str">
        <f>IF($E262="","",VLOOKUP($E262,Lists!$BJ$2:$BM$478,2,FALSE))</f>
        <v/>
      </c>
      <c r="C262" s="231" t="str">
        <f>IF($E262="","",VLOOKUP($E262,Lists!$BJ$2:$BM$478,3,FALSE))</f>
        <v/>
      </c>
      <c r="D262" s="231" t="str">
        <f>IF($E262="","",VLOOKUP($E262,Lists!$BJ$2:$BM$478,4,FALSE))</f>
        <v/>
      </c>
      <c r="E262" s="111"/>
      <c r="F262" s="110"/>
      <c r="G262" s="112"/>
      <c r="H262" s="116"/>
      <c r="I262" s="112"/>
      <c r="J262"/>
      <c r="K262"/>
      <c r="L262"/>
    </row>
    <row r="263" spans="2:12" x14ac:dyDescent="0.35">
      <c r="B263" s="231" t="str">
        <f>IF($E263="","",VLOOKUP($E263,Lists!$BJ$2:$BM$478,2,FALSE))</f>
        <v/>
      </c>
      <c r="C263" s="231" t="str">
        <f>IF($E263="","",VLOOKUP($E263,Lists!$BJ$2:$BM$478,3,FALSE))</f>
        <v/>
      </c>
      <c r="D263" s="231" t="str">
        <f>IF($E263="","",VLOOKUP($E263,Lists!$BJ$2:$BM$478,4,FALSE))</f>
        <v/>
      </c>
      <c r="E263" s="111"/>
      <c r="F263" s="110"/>
      <c r="G263" s="112"/>
      <c r="H263" s="116"/>
      <c r="I263" s="112"/>
      <c r="J263"/>
      <c r="K263"/>
      <c r="L263"/>
    </row>
    <row r="264" spans="2:12" x14ac:dyDescent="0.35">
      <c r="B264" s="231" t="str">
        <f>IF($E264="","",VLOOKUP($E264,Lists!$BJ$2:$BM$478,2,FALSE))</f>
        <v/>
      </c>
      <c r="C264" s="231" t="str">
        <f>IF($E264="","",VLOOKUP($E264,Lists!$BJ$2:$BM$478,3,FALSE))</f>
        <v/>
      </c>
      <c r="D264" s="231" t="str">
        <f>IF($E264="","",VLOOKUP($E264,Lists!$BJ$2:$BM$478,4,FALSE))</f>
        <v/>
      </c>
      <c r="E264" s="111"/>
      <c r="F264" s="110"/>
      <c r="G264" s="112"/>
      <c r="H264" s="116"/>
      <c r="I264" s="112"/>
      <c r="J264"/>
      <c r="K264"/>
      <c r="L264"/>
    </row>
    <row r="265" spans="2:12" x14ac:dyDescent="0.35">
      <c r="B265" s="231" t="str">
        <f>IF($E265="","",VLOOKUP($E265,Lists!$BJ$2:$BM$478,2,FALSE))</f>
        <v/>
      </c>
      <c r="C265" s="231" t="str">
        <f>IF($E265="","",VLOOKUP($E265,Lists!$BJ$2:$BM$478,3,FALSE))</f>
        <v/>
      </c>
      <c r="D265" s="231" t="str">
        <f>IF($E265="","",VLOOKUP($E265,Lists!$BJ$2:$BM$478,4,FALSE))</f>
        <v/>
      </c>
      <c r="E265" s="111"/>
      <c r="F265" s="110"/>
      <c r="G265" s="112"/>
      <c r="H265" s="116"/>
      <c r="I265" s="112"/>
      <c r="J265"/>
      <c r="K265"/>
      <c r="L265"/>
    </row>
    <row r="266" spans="2:12" x14ac:dyDescent="0.35">
      <c r="B266" s="231" t="str">
        <f>IF($E266="","",VLOOKUP($E266,Lists!$BJ$2:$BM$478,2,FALSE))</f>
        <v/>
      </c>
      <c r="C266" s="231" t="str">
        <f>IF($E266="","",VLOOKUP($E266,Lists!$BJ$2:$BM$478,3,FALSE))</f>
        <v/>
      </c>
      <c r="D266" s="231" t="str">
        <f>IF($E266="","",VLOOKUP($E266,Lists!$BJ$2:$BM$478,4,FALSE))</f>
        <v/>
      </c>
      <c r="E266" s="111"/>
      <c r="F266" s="110"/>
      <c r="G266" s="112"/>
      <c r="H266" s="116"/>
      <c r="I266" s="112"/>
      <c r="J266"/>
      <c r="K266"/>
      <c r="L266"/>
    </row>
    <row r="267" spans="2:12" x14ac:dyDescent="0.35">
      <c r="B267" s="231" t="str">
        <f>IF($E267="","",VLOOKUP($E267,Lists!$BJ$2:$BM$478,2,FALSE))</f>
        <v/>
      </c>
      <c r="C267" s="231" t="str">
        <f>IF($E267="","",VLOOKUP($E267,Lists!$BJ$2:$BM$478,3,FALSE))</f>
        <v/>
      </c>
      <c r="D267" s="231" t="str">
        <f>IF($E267="","",VLOOKUP($E267,Lists!$BJ$2:$BM$478,4,FALSE))</f>
        <v/>
      </c>
      <c r="E267" s="111"/>
      <c r="F267" s="110"/>
      <c r="G267" s="112"/>
      <c r="H267" s="116"/>
      <c r="I267" s="112"/>
      <c r="J267"/>
      <c r="K267"/>
      <c r="L267"/>
    </row>
    <row r="268" spans="2:12" x14ac:dyDescent="0.35">
      <c r="B268" s="231" t="str">
        <f>IF($E268="","",VLOOKUP($E268,Lists!$BJ$2:$BM$478,2,FALSE))</f>
        <v/>
      </c>
      <c r="C268" s="231" t="str">
        <f>IF($E268="","",VLOOKUP($E268,Lists!$BJ$2:$BM$478,3,FALSE))</f>
        <v/>
      </c>
      <c r="D268" s="231" t="str">
        <f>IF($E268="","",VLOOKUP($E268,Lists!$BJ$2:$BM$478,4,FALSE))</f>
        <v/>
      </c>
      <c r="E268" s="111"/>
      <c r="F268" s="110"/>
      <c r="G268" s="112"/>
      <c r="H268" s="116"/>
      <c r="I268" s="112"/>
      <c r="J268"/>
      <c r="K268"/>
      <c r="L268"/>
    </row>
    <row r="269" spans="2:12" x14ac:dyDescent="0.35">
      <c r="B269" s="231" t="str">
        <f>IF($E269="","",VLOOKUP($E269,Lists!$BJ$2:$BM$478,2,FALSE))</f>
        <v/>
      </c>
      <c r="C269" s="231" t="str">
        <f>IF($E269="","",VLOOKUP($E269,Lists!$BJ$2:$BM$478,3,FALSE))</f>
        <v/>
      </c>
      <c r="D269" s="231" t="str">
        <f>IF($E269="","",VLOOKUP($E269,Lists!$BJ$2:$BM$478,4,FALSE))</f>
        <v/>
      </c>
      <c r="E269" s="111"/>
      <c r="F269" s="110"/>
      <c r="G269" s="112"/>
      <c r="H269" s="116"/>
      <c r="I269" s="112"/>
      <c r="J269"/>
      <c r="K269"/>
      <c r="L269"/>
    </row>
    <row r="270" spans="2:12" x14ac:dyDescent="0.35">
      <c r="B270" s="231" t="str">
        <f>IF($E270="","",VLOOKUP($E270,Lists!$BJ$2:$BM$478,2,FALSE))</f>
        <v/>
      </c>
      <c r="C270" s="231" t="str">
        <f>IF($E270="","",VLOOKUP($E270,Lists!$BJ$2:$BM$478,3,FALSE))</f>
        <v/>
      </c>
      <c r="D270" s="231" t="str">
        <f>IF($E270="","",VLOOKUP($E270,Lists!$BJ$2:$BM$478,4,FALSE))</f>
        <v/>
      </c>
      <c r="E270" s="111"/>
      <c r="F270" s="110"/>
      <c r="G270" s="112"/>
      <c r="H270" s="116"/>
      <c r="I270" s="112"/>
      <c r="J270"/>
      <c r="K270"/>
      <c r="L270"/>
    </row>
    <row r="271" spans="2:12" x14ac:dyDescent="0.35">
      <c r="B271" s="231" t="str">
        <f>IF($E271="","",VLOOKUP($E271,Lists!$BJ$2:$BM$478,2,FALSE))</f>
        <v/>
      </c>
      <c r="C271" s="231" t="str">
        <f>IF($E271="","",VLOOKUP($E271,Lists!$BJ$2:$BM$478,3,FALSE))</f>
        <v/>
      </c>
      <c r="D271" s="231" t="str">
        <f>IF($E271="","",VLOOKUP($E271,Lists!$BJ$2:$BM$478,4,FALSE))</f>
        <v/>
      </c>
      <c r="E271" s="111"/>
      <c r="F271" s="110"/>
      <c r="G271" s="112"/>
      <c r="H271" s="116"/>
      <c r="I271" s="112"/>
      <c r="J271"/>
      <c r="K271"/>
      <c r="L271"/>
    </row>
    <row r="272" spans="2:12" x14ac:dyDescent="0.35">
      <c r="B272" s="231" t="str">
        <f>IF($E272="","",VLOOKUP($E272,Lists!$BJ$2:$BM$478,2,FALSE))</f>
        <v/>
      </c>
      <c r="C272" s="231" t="str">
        <f>IF($E272="","",VLOOKUP($E272,Lists!$BJ$2:$BM$478,3,FALSE))</f>
        <v/>
      </c>
      <c r="D272" s="231" t="str">
        <f>IF($E272="","",VLOOKUP($E272,Lists!$BJ$2:$BM$478,4,FALSE))</f>
        <v/>
      </c>
      <c r="E272" s="111"/>
      <c r="F272" s="110"/>
      <c r="G272" s="112"/>
      <c r="H272" s="116"/>
      <c r="I272" s="112"/>
      <c r="J272"/>
      <c r="K272"/>
      <c r="L272"/>
    </row>
    <row r="273" spans="2:12" x14ac:dyDescent="0.35">
      <c r="B273" s="231" t="str">
        <f>IF($E273="","",VLOOKUP($E273,Lists!$BJ$2:$BM$478,2,FALSE))</f>
        <v/>
      </c>
      <c r="C273" s="231" t="str">
        <f>IF($E273="","",VLOOKUP($E273,Lists!$BJ$2:$BM$478,3,FALSE))</f>
        <v/>
      </c>
      <c r="D273" s="231" t="str">
        <f>IF($E273="","",VLOOKUP($E273,Lists!$BJ$2:$BM$478,4,FALSE))</f>
        <v/>
      </c>
      <c r="E273" s="111"/>
      <c r="F273" s="110"/>
      <c r="G273" s="112"/>
      <c r="H273" s="116"/>
      <c r="I273" s="112"/>
      <c r="J273"/>
      <c r="K273"/>
      <c r="L273"/>
    </row>
    <row r="274" spans="2:12" x14ac:dyDescent="0.35">
      <c r="B274" s="231" t="str">
        <f>IF($E274="","",VLOOKUP($E274,Lists!$BJ$2:$BM$478,2,FALSE))</f>
        <v/>
      </c>
      <c r="C274" s="231" t="str">
        <f>IF($E274="","",VLOOKUP($E274,Lists!$BJ$2:$BM$478,3,FALSE))</f>
        <v/>
      </c>
      <c r="D274" s="231" t="str">
        <f>IF($E274="","",VLOOKUP($E274,Lists!$BJ$2:$BM$478,4,FALSE))</f>
        <v/>
      </c>
      <c r="E274" s="111"/>
      <c r="F274" s="110"/>
      <c r="G274" s="112"/>
      <c r="H274" s="116"/>
      <c r="I274" s="112"/>
      <c r="J274"/>
      <c r="K274"/>
      <c r="L274"/>
    </row>
    <row r="275" spans="2:12" x14ac:dyDescent="0.35">
      <c r="B275" s="231" t="str">
        <f>IF($E275="","",VLOOKUP($E275,Lists!$BJ$2:$BM$478,2,FALSE))</f>
        <v/>
      </c>
      <c r="C275" s="231" t="str">
        <f>IF($E275="","",VLOOKUP($E275,Lists!$BJ$2:$BM$478,3,FALSE))</f>
        <v/>
      </c>
      <c r="D275" s="231" t="str">
        <f>IF($E275="","",VLOOKUP($E275,Lists!$BJ$2:$BM$478,4,FALSE))</f>
        <v/>
      </c>
      <c r="E275" s="111"/>
      <c r="F275" s="110"/>
      <c r="G275" s="112"/>
      <c r="H275" s="116"/>
      <c r="I275" s="112"/>
      <c r="J275"/>
      <c r="K275"/>
      <c r="L275"/>
    </row>
    <row r="276" spans="2:12" x14ac:dyDescent="0.35">
      <c r="B276" s="231" t="str">
        <f>IF($E276="","",VLOOKUP($E276,Lists!$BJ$2:$BM$478,2,FALSE))</f>
        <v/>
      </c>
      <c r="C276" s="231" t="str">
        <f>IF($E276="","",VLOOKUP($E276,Lists!$BJ$2:$BM$478,3,FALSE))</f>
        <v/>
      </c>
      <c r="D276" s="231" t="str">
        <f>IF($E276="","",VLOOKUP($E276,Lists!$BJ$2:$BM$478,4,FALSE))</f>
        <v/>
      </c>
      <c r="E276" s="111"/>
      <c r="F276" s="110"/>
      <c r="G276" s="112"/>
      <c r="H276" s="116"/>
      <c r="I276" s="112"/>
      <c r="J276"/>
      <c r="K276"/>
      <c r="L276"/>
    </row>
    <row r="277" spans="2:12" x14ac:dyDescent="0.35">
      <c r="B277" s="231" t="str">
        <f>IF($E277="","",VLOOKUP($E277,Lists!$BJ$2:$BM$478,2,FALSE))</f>
        <v/>
      </c>
      <c r="C277" s="231" t="str">
        <f>IF($E277="","",VLOOKUP($E277,Lists!$BJ$2:$BM$478,3,FALSE))</f>
        <v/>
      </c>
      <c r="D277" s="231" t="str">
        <f>IF($E277="","",VLOOKUP($E277,Lists!$BJ$2:$BM$478,4,FALSE))</f>
        <v/>
      </c>
      <c r="E277" s="111"/>
      <c r="F277" s="110"/>
      <c r="G277" s="112"/>
      <c r="H277" s="116"/>
      <c r="I277" s="112"/>
      <c r="J277"/>
      <c r="K277"/>
      <c r="L277"/>
    </row>
    <row r="278" spans="2:12" x14ac:dyDescent="0.35">
      <c r="B278" s="231" t="str">
        <f>IF($E278="","",VLOOKUP($E278,Lists!$BJ$2:$BM$478,2,FALSE))</f>
        <v/>
      </c>
      <c r="C278" s="231" t="str">
        <f>IF($E278="","",VLOOKUP($E278,Lists!$BJ$2:$BM$478,3,FALSE))</f>
        <v/>
      </c>
      <c r="D278" s="231" t="str">
        <f>IF($E278="","",VLOOKUP($E278,Lists!$BJ$2:$BM$478,4,FALSE))</f>
        <v/>
      </c>
      <c r="E278" s="111"/>
      <c r="F278" s="110"/>
      <c r="G278" s="112"/>
      <c r="H278" s="116"/>
      <c r="I278" s="112"/>
      <c r="J278"/>
      <c r="K278"/>
      <c r="L278"/>
    </row>
    <row r="279" spans="2:12" x14ac:dyDescent="0.35">
      <c r="B279" s="231" t="str">
        <f>IF($E279="","",VLOOKUP($E279,Lists!$BJ$2:$BM$478,2,FALSE))</f>
        <v/>
      </c>
      <c r="C279" s="231" t="str">
        <f>IF($E279="","",VLOOKUP($E279,Lists!$BJ$2:$BM$478,3,FALSE))</f>
        <v/>
      </c>
      <c r="D279" s="231" t="str">
        <f>IF($E279="","",VLOOKUP($E279,Lists!$BJ$2:$BM$478,4,FALSE))</f>
        <v/>
      </c>
      <c r="E279" s="111"/>
      <c r="F279" s="110"/>
      <c r="G279" s="112"/>
      <c r="H279" s="116"/>
      <c r="I279" s="112"/>
      <c r="J279"/>
      <c r="K279"/>
      <c r="L279"/>
    </row>
    <row r="280" spans="2:12" x14ac:dyDescent="0.35">
      <c r="B280" s="231" t="str">
        <f>IF($E280="","",VLOOKUP($E280,Lists!$BJ$2:$BM$478,2,FALSE))</f>
        <v/>
      </c>
      <c r="C280" s="231" t="str">
        <f>IF($E280="","",VLOOKUP($E280,Lists!$BJ$2:$BM$478,3,FALSE))</f>
        <v/>
      </c>
      <c r="D280" s="231" t="str">
        <f>IF($E280="","",VLOOKUP($E280,Lists!$BJ$2:$BM$478,4,FALSE))</f>
        <v/>
      </c>
      <c r="E280" s="111"/>
      <c r="F280" s="110"/>
      <c r="G280" s="112"/>
      <c r="H280" s="116"/>
      <c r="I280" s="112"/>
      <c r="J280"/>
      <c r="K280"/>
      <c r="L280"/>
    </row>
    <row r="281" spans="2:12" x14ac:dyDescent="0.35">
      <c r="B281" s="231" t="str">
        <f>IF($E281="","",VLOOKUP($E281,Lists!$BJ$2:$BM$478,2,FALSE))</f>
        <v/>
      </c>
      <c r="C281" s="231" t="str">
        <f>IF($E281="","",VLOOKUP($E281,Lists!$BJ$2:$BM$478,3,FALSE))</f>
        <v/>
      </c>
      <c r="D281" s="231" t="str">
        <f>IF($E281="","",VLOOKUP($E281,Lists!$BJ$2:$BM$478,4,FALSE))</f>
        <v/>
      </c>
      <c r="E281" s="111"/>
      <c r="F281" s="110"/>
      <c r="G281" s="112"/>
      <c r="H281" s="116"/>
      <c r="I281" s="112"/>
      <c r="J281"/>
      <c r="K281"/>
      <c r="L281"/>
    </row>
    <row r="282" spans="2:12" x14ac:dyDescent="0.35">
      <c r="B282" s="231" t="str">
        <f>IF($E282="","",VLOOKUP($E282,Lists!$BJ$2:$BM$478,2,FALSE))</f>
        <v/>
      </c>
      <c r="C282" s="231" t="str">
        <f>IF($E282="","",VLOOKUP($E282,Lists!$BJ$2:$BM$478,3,FALSE))</f>
        <v/>
      </c>
      <c r="D282" s="231" t="str">
        <f>IF($E282="","",VLOOKUP($E282,Lists!$BJ$2:$BM$478,4,FALSE))</f>
        <v/>
      </c>
      <c r="E282" s="111"/>
      <c r="F282" s="110"/>
      <c r="G282" s="112"/>
      <c r="H282" s="116"/>
      <c r="I282" s="112"/>
      <c r="J282"/>
      <c r="K282"/>
      <c r="L282"/>
    </row>
    <row r="283" spans="2:12" x14ac:dyDescent="0.35">
      <c r="B283" s="231" t="str">
        <f>IF($E283="","",VLOOKUP($E283,Lists!$BJ$2:$BM$478,2,FALSE))</f>
        <v/>
      </c>
      <c r="C283" s="231" t="str">
        <f>IF($E283="","",VLOOKUP($E283,Lists!$BJ$2:$BM$478,3,FALSE))</f>
        <v/>
      </c>
      <c r="D283" s="231" t="str">
        <f>IF($E283="","",VLOOKUP($E283,Lists!$BJ$2:$BM$478,4,FALSE))</f>
        <v/>
      </c>
      <c r="E283" s="111"/>
      <c r="F283" s="110"/>
      <c r="G283" s="112"/>
      <c r="H283" s="116"/>
      <c r="I283" s="112"/>
      <c r="J283"/>
      <c r="K283"/>
      <c r="L283"/>
    </row>
    <row r="284" spans="2:12" x14ac:dyDescent="0.35">
      <c r="B284" s="231" t="str">
        <f>IF($E284="","",VLOOKUP($E284,Lists!$BJ$2:$BM$478,2,FALSE))</f>
        <v/>
      </c>
      <c r="C284" s="231" t="str">
        <f>IF($E284="","",VLOOKUP($E284,Lists!$BJ$2:$BM$478,3,FALSE))</f>
        <v/>
      </c>
      <c r="D284" s="231" t="str">
        <f>IF($E284="","",VLOOKUP($E284,Lists!$BJ$2:$BM$478,4,FALSE))</f>
        <v/>
      </c>
      <c r="E284" s="111"/>
      <c r="F284" s="110"/>
      <c r="G284" s="112"/>
      <c r="H284" s="116"/>
      <c r="I284" s="112"/>
      <c r="J284"/>
      <c r="K284"/>
      <c r="L284"/>
    </row>
    <row r="285" spans="2:12" x14ac:dyDescent="0.35">
      <c r="B285" s="231" t="str">
        <f>IF($E285="","",VLOOKUP($E285,Lists!$BJ$2:$BM$478,2,FALSE))</f>
        <v/>
      </c>
      <c r="C285" s="231" t="str">
        <f>IF($E285="","",VLOOKUP($E285,Lists!$BJ$2:$BM$478,3,FALSE))</f>
        <v/>
      </c>
      <c r="D285" s="231" t="str">
        <f>IF($E285="","",VLOOKUP($E285,Lists!$BJ$2:$BM$478,4,FALSE))</f>
        <v/>
      </c>
      <c r="E285" s="111"/>
      <c r="F285" s="110"/>
      <c r="G285" s="112"/>
      <c r="H285" s="116"/>
      <c r="I285" s="112"/>
      <c r="J285"/>
      <c r="K285"/>
      <c r="L285"/>
    </row>
    <row r="286" spans="2:12" x14ac:dyDescent="0.35">
      <c r="B286" s="231" t="str">
        <f>IF($E286="","",VLOOKUP($E286,Lists!$BJ$2:$BM$478,2,FALSE))</f>
        <v/>
      </c>
      <c r="C286" s="231" t="str">
        <f>IF($E286="","",VLOOKUP($E286,Lists!$BJ$2:$BM$478,3,FALSE))</f>
        <v/>
      </c>
      <c r="D286" s="231" t="str">
        <f>IF($E286="","",VLOOKUP($E286,Lists!$BJ$2:$BM$478,4,FALSE))</f>
        <v/>
      </c>
      <c r="E286" s="111"/>
      <c r="F286" s="110"/>
      <c r="G286" s="112"/>
      <c r="H286" s="116"/>
      <c r="I286" s="112"/>
      <c r="J286"/>
      <c r="K286"/>
      <c r="L286"/>
    </row>
    <row r="287" spans="2:12" x14ac:dyDescent="0.35">
      <c r="B287" s="231" t="str">
        <f>IF($E287="","",VLOOKUP($E287,Lists!$BJ$2:$BM$478,2,FALSE))</f>
        <v/>
      </c>
      <c r="C287" s="231" t="str">
        <f>IF($E287="","",VLOOKUP($E287,Lists!$BJ$2:$BM$478,3,FALSE))</f>
        <v/>
      </c>
      <c r="D287" s="231" t="str">
        <f>IF($E287="","",VLOOKUP($E287,Lists!$BJ$2:$BM$478,4,FALSE))</f>
        <v/>
      </c>
      <c r="E287" s="111"/>
      <c r="F287" s="110"/>
      <c r="G287" s="112"/>
      <c r="H287" s="116"/>
      <c r="I287" s="112"/>
      <c r="J287"/>
      <c r="K287"/>
      <c r="L287"/>
    </row>
    <row r="288" spans="2:12" x14ac:dyDescent="0.35">
      <c r="B288" s="231" t="str">
        <f>IF($E288="","",VLOOKUP($E288,Lists!$BJ$2:$BM$478,2,FALSE))</f>
        <v/>
      </c>
      <c r="C288" s="231" t="str">
        <f>IF($E288="","",VLOOKUP($E288,Lists!$BJ$2:$BM$478,3,FALSE))</f>
        <v/>
      </c>
      <c r="D288" s="231" t="str">
        <f>IF($E288="","",VLOOKUP($E288,Lists!$BJ$2:$BM$478,4,FALSE))</f>
        <v/>
      </c>
      <c r="E288" s="111"/>
      <c r="F288" s="110"/>
      <c r="G288" s="112"/>
      <c r="H288" s="116"/>
      <c r="I288" s="112"/>
      <c r="J288"/>
      <c r="K288"/>
      <c r="L288"/>
    </row>
    <row r="289" spans="2:12" x14ac:dyDescent="0.35">
      <c r="B289" s="231" t="str">
        <f>IF($E289="","",VLOOKUP($E289,Lists!$BJ$2:$BM$478,2,FALSE))</f>
        <v/>
      </c>
      <c r="C289" s="231" t="str">
        <f>IF($E289="","",VLOOKUP($E289,Lists!$BJ$2:$BM$478,3,FALSE))</f>
        <v/>
      </c>
      <c r="D289" s="231" t="str">
        <f>IF($E289="","",VLOOKUP($E289,Lists!$BJ$2:$BM$478,4,FALSE))</f>
        <v/>
      </c>
      <c r="E289" s="111"/>
      <c r="F289" s="110"/>
      <c r="G289" s="112"/>
      <c r="H289" s="116"/>
      <c r="I289" s="112"/>
      <c r="J289"/>
      <c r="K289"/>
      <c r="L289"/>
    </row>
    <row r="290" spans="2:12" x14ac:dyDescent="0.35">
      <c r="B290" s="231" t="str">
        <f>IF($E290="","",VLOOKUP($E290,Lists!$BJ$2:$BM$478,2,FALSE))</f>
        <v/>
      </c>
      <c r="C290" s="231" t="str">
        <f>IF($E290="","",VLOOKUP($E290,Lists!$BJ$2:$BM$478,3,FALSE))</f>
        <v/>
      </c>
      <c r="D290" s="231" t="str">
        <f>IF($E290="","",VLOOKUP($E290,Lists!$BJ$2:$BM$478,4,FALSE))</f>
        <v/>
      </c>
      <c r="E290" s="111"/>
      <c r="F290" s="110"/>
      <c r="G290" s="112"/>
      <c r="H290" s="116"/>
      <c r="I290" s="112"/>
      <c r="J290"/>
      <c r="K290"/>
      <c r="L290"/>
    </row>
    <row r="291" spans="2:12" x14ac:dyDescent="0.35">
      <c r="B291" s="231" t="str">
        <f>IF($E291="","",VLOOKUP($E291,Lists!$BJ$2:$BM$478,2,FALSE))</f>
        <v/>
      </c>
      <c r="C291" s="231" t="str">
        <f>IF($E291="","",VLOOKUP($E291,Lists!$BJ$2:$BM$478,3,FALSE))</f>
        <v/>
      </c>
      <c r="D291" s="231" t="str">
        <f>IF($E291="","",VLOOKUP($E291,Lists!$BJ$2:$BM$478,4,FALSE))</f>
        <v/>
      </c>
      <c r="E291" s="111"/>
      <c r="F291" s="110"/>
      <c r="G291" s="112"/>
      <c r="H291" s="116"/>
      <c r="I291" s="112"/>
      <c r="J291"/>
      <c r="K291"/>
      <c r="L291"/>
    </row>
    <row r="292" spans="2:12" x14ac:dyDescent="0.35">
      <c r="B292" s="231" t="str">
        <f>IF($E292="","",VLOOKUP($E292,Lists!$BJ$2:$BM$478,2,FALSE))</f>
        <v/>
      </c>
      <c r="C292" s="231" t="str">
        <f>IF($E292="","",VLOOKUP($E292,Lists!$BJ$2:$BM$478,3,FALSE))</f>
        <v/>
      </c>
      <c r="D292" s="231" t="str">
        <f>IF($E292="","",VLOOKUP($E292,Lists!$BJ$2:$BM$478,4,FALSE))</f>
        <v/>
      </c>
      <c r="E292" s="111"/>
      <c r="F292" s="110"/>
      <c r="G292" s="112"/>
      <c r="H292" s="116"/>
      <c r="I292" s="112"/>
      <c r="J292"/>
      <c r="K292"/>
      <c r="L292"/>
    </row>
    <row r="293" spans="2:12" x14ac:dyDescent="0.35">
      <c r="B293" s="231" t="str">
        <f>IF($E293="","",VLOOKUP($E293,Lists!$BJ$2:$BM$478,2,FALSE))</f>
        <v/>
      </c>
      <c r="C293" s="231" t="str">
        <f>IF($E293="","",VLOOKUP($E293,Lists!$BJ$2:$BM$478,3,FALSE))</f>
        <v/>
      </c>
      <c r="D293" s="231" t="str">
        <f>IF($E293="","",VLOOKUP($E293,Lists!$BJ$2:$BM$478,4,FALSE))</f>
        <v/>
      </c>
      <c r="E293" s="111"/>
      <c r="F293" s="110"/>
      <c r="G293" s="112"/>
      <c r="H293" s="116"/>
      <c r="I293" s="112"/>
      <c r="J293"/>
      <c r="K293"/>
      <c r="L293"/>
    </row>
    <row r="294" spans="2:12" x14ac:dyDescent="0.35">
      <c r="B294" s="231" t="str">
        <f>IF($E294="","",VLOOKUP($E294,Lists!$BJ$2:$BM$478,2,FALSE))</f>
        <v/>
      </c>
      <c r="C294" s="231" t="str">
        <f>IF($E294="","",VLOOKUP($E294,Lists!$BJ$2:$BM$478,3,FALSE))</f>
        <v/>
      </c>
      <c r="D294" s="231" t="str">
        <f>IF($E294="","",VLOOKUP($E294,Lists!$BJ$2:$BM$478,4,FALSE))</f>
        <v/>
      </c>
      <c r="E294" s="111"/>
      <c r="F294" s="110"/>
      <c r="G294" s="112"/>
      <c r="H294" s="116"/>
      <c r="I294" s="112"/>
      <c r="J294"/>
      <c r="K294"/>
      <c r="L294"/>
    </row>
    <row r="295" spans="2:12" x14ac:dyDescent="0.35">
      <c r="B295" s="231" t="str">
        <f>IF($E295="","",VLOOKUP($E295,Lists!$BJ$2:$BM$478,2,FALSE))</f>
        <v/>
      </c>
      <c r="C295" s="231" t="str">
        <f>IF($E295="","",VLOOKUP($E295,Lists!$BJ$2:$BM$478,3,FALSE))</f>
        <v/>
      </c>
      <c r="D295" s="231" t="str">
        <f>IF($E295="","",VLOOKUP($E295,Lists!$BJ$2:$BM$478,4,FALSE))</f>
        <v/>
      </c>
      <c r="E295" s="111"/>
      <c r="F295" s="110"/>
      <c r="G295" s="112"/>
      <c r="H295" s="116"/>
      <c r="I295" s="112"/>
      <c r="J295"/>
      <c r="K295"/>
      <c r="L295"/>
    </row>
    <row r="296" spans="2:12" x14ac:dyDescent="0.35">
      <c r="B296" s="231" t="str">
        <f>IF($E296="","",VLOOKUP($E296,Lists!$BJ$2:$BM$478,2,FALSE))</f>
        <v/>
      </c>
      <c r="C296" s="231" t="str">
        <f>IF($E296="","",VLOOKUP($E296,Lists!$BJ$2:$BM$478,3,FALSE))</f>
        <v/>
      </c>
      <c r="D296" s="231" t="str">
        <f>IF($E296="","",VLOOKUP($E296,Lists!$BJ$2:$BM$478,4,FALSE))</f>
        <v/>
      </c>
      <c r="E296" s="111"/>
      <c r="F296" s="110"/>
      <c r="G296" s="112"/>
      <c r="H296" s="116"/>
      <c r="I296" s="112"/>
      <c r="J296"/>
      <c r="K296"/>
      <c r="L296"/>
    </row>
    <row r="297" spans="2:12" x14ac:dyDescent="0.35">
      <c r="B297" s="231" t="str">
        <f>IF($E297="","",VLOOKUP($E297,Lists!$BJ$2:$BM$478,2,FALSE))</f>
        <v/>
      </c>
      <c r="C297" s="231" t="str">
        <f>IF($E297="","",VLOOKUP($E297,Lists!$BJ$2:$BM$478,3,FALSE))</f>
        <v/>
      </c>
      <c r="D297" s="231" t="str">
        <f>IF($E297="","",VLOOKUP($E297,Lists!$BJ$2:$BM$478,4,FALSE))</f>
        <v/>
      </c>
      <c r="E297" s="111"/>
      <c r="F297" s="110"/>
      <c r="G297" s="112"/>
      <c r="H297" s="116"/>
      <c r="I297" s="112"/>
      <c r="J297"/>
      <c r="K297"/>
      <c r="L297"/>
    </row>
    <row r="298" spans="2:12" x14ac:dyDescent="0.35">
      <c r="B298" s="231" t="str">
        <f>IF($E298="","",VLOOKUP($E298,Lists!$BJ$2:$BM$478,2,FALSE))</f>
        <v/>
      </c>
      <c r="C298" s="231" t="str">
        <f>IF($E298="","",VLOOKUP($E298,Lists!$BJ$2:$BM$478,3,FALSE))</f>
        <v/>
      </c>
      <c r="D298" s="231" t="str">
        <f>IF($E298="","",VLOOKUP($E298,Lists!$BJ$2:$BM$478,4,FALSE))</f>
        <v/>
      </c>
      <c r="E298" s="111"/>
      <c r="F298" s="110"/>
      <c r="G298" s="112"/>
      <c r="H298" s="116"/>
      <c r="I298" s="112"/>
      <c r="J298"/>
      <c r="K298"/>
      <c r="L298"/>
    </row>
    <row r="299" spans="2:12" x14ac:dyDescent="0.35">
      <c r="B299" s="231" t="str">
        <f>IF($E299="","",VLOOKUP($E299,Lists!$BJ$2:$BM$478,2,FALSE))</f>
        <v/>
      </c>
      <c r="C299" s="231" t="str">
        <f>IF($E299="","",VLOOKUP($E299,Lists!$BJ$2:$BM$478,3,FALSE))</f>
        <v/>
      </c>
      <c r="D299" s="231" t="str">
        <f>IF($E299="","",VLOOKUP($E299,Lists!$BJ$2:$BM$478,4,FALSE))</f>
        <v/>
      </c>
      <c r="E299" s="111"/>
      <c r="F299" s="110"/>
      <c r="G299" s="112"/>
      <c r="H299" s="116"/>
      <c r="I299" s="112"/>
      <c r="J299"/>
      <c r="K299"/>
      <c r="L299"/>
    </row>
    <row r="300" spans="2:12" x14ac:dyDescent="0.35">
      <c r="B300" s="231" t="str">
        <f>IF($E300="","",VLOOKUP($E300,Lists!$BJ$2:$BM$478,2,FALSE))</f>
        <v/>
      </c>
      <c r="C300" s="231" t="str">
        <f>IF($E300="","",VLOOKUP($E300,Lists!$BJ$2:$BM$478,3,FALSE))</f>
        <v/>
      </c>
      <c r="D300" s="231" t="str">
        <f>IF($E300="","",VLOOKUP($E300,Lists!$BJ$2:$BM$478,4,FALSE))</f>
        <v/>
      </c>
      <c r="E300" s="111"/>
      <c r="F300" s="110"/>
      <c r="G300" s="112"/>
      <c r="H300" s="116"/>
      <c r="I300" s="112"/>
      <c r="J300"/>
      <c r="K300"/>
      <c r="L300"/>
    </row>
    <row r="301" spans="2:12" x14ac:dyDescent="0.35">
      <c r="B301" s="231" t="str">
        <f>IF($E301="","",VLOOKUP($E301,Lists!$BJ$2:$BM$478,2,FALSE))</f>
        <v/>
      </c>
      <c r="C301" s="231" t="str">
        <f>IF($E301="","",VLOOKUP($E301,Lists!$BJ$2:$BM$478,3,FALSE))</f>
        <v/>
      </c>
      <c r="D301" s="231" t="str">
        <f>IF($E301="","",VLOOKUP($E301,Lists!$BJ$2:$BM$478,4,FALSE))</f>
        <v/>
      </c>
      <c r="E301" s="111"/>
      <c r="F301" s="110"/>
      <c r="G301" s="112"/>
      <c r="H301" s="116"/>
      <c r="I301" s="112"/>
      <c r="J301"/>
      <c r="K301"/>
      <c r="L301"/>
    </row>
    <row r="302" spans="2:12" x14ac:dyDescent="0.35">
      <c r="B302" s="231" t="str">
        <f>IF($E302="","",VLOOKUP($E302,Lists!$BJ$2:$BM$478,2,FALSE))</f>
        <v/>
      </c>
      <c r="C302" s="231" t="str">
        <f>IF($E302="","",VLOOKUP($E302,Lists!$BJ$2:$BM$478,3,FALSE))</f>
        <v/>
      </c>
      <c r="D302" s="231" t="str">
        <f>IF($E302="","",VLOOKUP($E302,Lists!$BJ$2:$BM$478,4,FALSE))</f>
        <v/>
      </c>
      <c r="E302" s="111"/>
      <c r="F302" s="110"/>
      <c r="G302" s="112"/>
      <c r="H302" s="116"/>
      <c r="I302" s="112"/>
      <c r="J302"/>
      <c r="K302"/>
      <c r="L302"/>
    </row>
    <row r="303" spans="2:12" x14ac:dyDescent="0.35">
      <c r="B303" s="231" t="str">
        <f>IF($E303="","",VLOOKUP($E303,Lists!$BJ$2:$BM$478,2,FALSE))</f>
        <v/>
      </c>
      <c r="C303" s="231" t="str">
        <f>IF($E303="","",VLOOKUP($E303,Lists!$BJ$2:$BM$478,3,FALSE))</f>
        <v/>
      </c>
      <c r="D303" s="231" t="str">
        <f>IF($E303="","",VLOOKUP($E303,Lists!$BJ$2:$BM$478,4,FALSE))</f>
        <v/>
      </c>
      <c r="E303" s="111"/>
      <c r="F303" s="110"/>
      <c r="G303" s="112"/>
      <c r="H303" s="116"/>
      <c r="I303" s="112"/>
      <c r="J303"/>
      <c r="K303"/>
      <c r="L303"/>
    </row>
    <row r="304" spans="2:12" x14ac:dyDescent="0.35">
      <c r="B304" s="231" t="str">
        <f>IF($E304="","",VLOOKUP($E304,Lists!$BJ$2:$BM$478,2,FALSE))</f>
        <v/>
      </c>
      <c r="C304" s="231" t="str">
        <f>IF($E304="","",VLOOKUP($E304,Lists!$BJ$2:$BM$478,3,FALSE))</f>
        <v/>
      </c>
      <c r="D304" s="231" t="str">
        <f>IF($E304="","",VLOOKUP($E304,Lists!$BJ$2:$BM$478,4,FALSE))</f>
        <v/>
      </c>
      <c r="E304" s="111"/>
      <c r="F304" s="110"/>
      <c r="G304" s="112"/>
      <c r="H304" s="116"/>
      <c r="I304" s="112"/>
      <c r="J304"/>
      <c r="K304"/>
      <c r="L304"/>
    </row>
    <row r="305" spans="2:12" x14ac:dyDescent="0.35">
      <c r="B305" s="231" t="str">
        <f>IF($E305="","",VLOOKUP($E305,Lists!$BJ$2:$BM$478,2,FALSE))</f>
        <v/>
      </c>
      <c r="C305" s="231" t="str">
        <f>IF($E305="","",VLOOKUP($E305,Lists!$BJ$2:$BM$478,3,FALSE))</f>
        <v/>
      </c>
      <c r="D305" s="231" t="str">
        <f>IF($E305="","",VLOOKUP($E305,Lists!$BJ$2:$BM$478,4,FALSE))</f>
        <v/>
      </c>
      <c r="E305" s="111"/>
      <c r="F305" s="110"/>
      <c r="G305" s="112"/>
      <c r="H305" s="116"/>
      <c r="I305" s="112"/>
      <c r="J305"/>
      <c r="K305"/>
      <c r="L305"/>
    </row>
    <row r="306" spans="2:12" x14ac:dyDescent="0.35">
      <c r="B306" s="231" t="str">
        <f>IF($E306="","",VLOOKUP($E306,Lists!$BJ$2:$BM$478,2,FALSE))</f>
        <v/>
      </c>
      <c r="C306" s="231" t="str">
        <f>IF($E306="","",VLOOKUP($E306,Lists!$BJ$2:$BM$478,3,FALSE))</f>
        <v/>
      </c>
      <c r="D306" s="231" t="str">
        <f>IF($E306="","",VLOOKUP($E306,Lists!$BJ$2:$BM$478,4,FALSE))</f>
        <v/>
      </c>
      <c r="E306" s="111"/>
      <c r="F306" s="110"/>
      <c r="G306" s="112"/>
      <c r="H306" s="116"/>
      <c r="I306" s="112"/>
      <c r="J306"/>
      <c r="K306"/>
      <c r="L306"/>
    </row>
    <row r="307" spans="2:12" x14ac:dyDescent="0.35">
      <c r="B307" s="231" t="str">
        <f>IF($E307="","",VLOOKUP($E307,Lists!$BJ$2:$BM$478,2,FALSE))</f>
        <v/>
      </c>
      <c r="C307" s="231" t="str">
        <f>IF($E307="","",VLOOKUP($E307,Lists!$BJ$2:$BM$478,3,FALSE))</f>
        <v/>
      </c>
      <c r="D307" s="231" t="str">
        <f>IF($E307="","",VLOOKUP($E307,Lists!$BJ$2:$BM$478,4,FALSE))</f>
        <v/>
      </c>
      <c r="E307" s="111"/>
      <c r="F307" s="110"/>
      <c r="G307" s="112"/>
      <c r="H307" s="116"/>
      <c r="I307" s="112"/>
      <c r="J307"/>
      <c r="K307"/>
      <c r="L307"/>
    </row>
    <row r="308" spans="2:12" x14ac:dyDescent="0.35">
      <c r="B308" s="231" t="str">
        <f>IF($E308="","",VLOOKUP($E308,Lists!$BJ$2:$BM$478,2,FALSE))</f>
        <v/>
      </c>
      <c r="C308" s="231" t="str">
        <f>IF($E308="","",VLOOKUP($E308,Lists!$BJ$2:$BM$478,3,FALSE))</f>
        <v/>
      </c>
      <c r="D308" s="231" t="str">
        <f>IF($E308="","",VLOOKUP($E308,Lists!$BJ$2:$BM$478,4,FALSE))</f>
        <v/>
      </c>
      <c r="E308" s="111"/>
      <c r="F308" s="110"/>
      <c r="G308" s="112"/>
      <c r="H308" s="116"/>
      <c r="I308" s="112"/>
      <c r="J308"/>
      <c r="K308"/>
      <c r="L308"/>
    </row>
    <row r="309" spans="2:12" x14ac:dyDescent="0.35">
      <c r="B309" s="231" t="str">
        <f>IF($E309="","",VLOOKUP($E309,Lists!$BJ$2:$BM$478,2,FALSE))</f>
        <v/>
      </c>
      <c r="C309" s="231" t="str">
        <f>IF($E309="","",VLOOKUP($E309,Lists!$BJ$2:$BM$478,3,FALSE))</f>
        <v/>
      </c>
      <c r="D309" s="231" t="str">
        <f>IF($E309="","",VLOOKUP($E309,Lists!$BJ$2:$BM$478,4,FALSE))</f>
        <v/>
      </c>
      <c r="E309" s="111"/>
      <c r="F309" s="110"/>
      <c r="G309" s="112"/>
      <c r="H309" s="116"/>
      <c r="I309" s="112"/>
      <c r="J309"/>
      <c r="K309"/>
      <c r="L309"/>
    </row>
    <row r="310" spans="2:12" x14ac:dyDescent="0.35">
      <c r="B310" s="231" t="str">
        <f>IF($E310="","",VLOOKUP($E310,Lists!$BJ$2:$BM$478,2,FALSE))</f>
        <v/>
      </c>
      <c r="C310" s="231" t="str">
        <f>IF($E310="","",VLOOKUP($E310,Lists!$BJ$2:$BM$478,3,FALSE))</f>
        <v/>
      </c>
      <c r="D310" s="231" t="str">
        <f>IF($E310="","",VLOOKUP($E310,Lists!$BJ$2:$BM$478,4,FALSE))</f>
        <v/>
      </c>
      <c r="E310" s="111"/>
      <c r="F310" s="110"/>
      <c r="G310" s="112"/>
      <c r="H310" s="116"/>
      <c r="I310" s="112"/>
      <c r="J310"/>
      <c r="K310"/>
      <c r="L310"/>
    </row>
    <row r="311" spans="2:12" x14ac:dyDescent="0.35">
      <c r="B311" s="231" t="str">
        <f>IF($E311="","",VLOOKUP($E311,Lists!$BJ$2:$BM$478,2,FALSE))</f>
        <v/>
      </c>
      <c r="C311" s="231" t="str">
        <f>IF($E311="","",VLOOKUP($E311,Lists!$BJ$2:$BM$478,3,FALSE))</f>
        <v/>
      </c>
      <c r="D311" s="231" t="str">
        <f>IF($E311="","",VLOOKUP($E311,Lists!$BJ$2:$BM$478,4,FALSE))</f>
        <v/>
      </c>
      <c r="E311" s="111"/>
      <c r="F311" s="110"/>
      <c r="G311" s="112"/>
      <c r="H311" s="116"/>
      <c r="I311" s="112"/>
      <c r="J311"/>
      <c r="K311"/>
      <c r="L311"/>
    </row>
    <row r="312" spans="2:12" x14ac:dyDescent="0.35">
      <c r="B312" s="231" t="str">
        <f>IF($E312="","",VLOOKUP($E312,Lists!$BJ$2:$BM$478,2,FALSE))</f>
        <v/>
      </c>
      <c r="C312" s="231" t="str">
        <f>IF($E312="","",VLOOKUP($E312,Lists!$BJ$2:$BM$478,3,FALSE))</f>
        <v/>
      </c>
      <c r="D312" s="231" t="str">
        <f>IF($E312="","",VLOOKUP($E312,Lists!$BJ$2:$BM$478,4,FALSE))</f>
        <v/>
      </c>
      <c r="E312" s="111"/>
      <c r="F312" s="110"/>
      <c r="G312" s="112"/>
      <c r="H312" s="116"/>
      <c r="I312" s="112"/>
      <c r="J312"/>
      <c r="K312"/>
      <c r="L312"/>
    </row>
    <row r="313" spans="2:12" x14ac:dyDescent="0.35">
      <c r="B313" s="231" t="str">
        <f>IF($E313="","",VLOOKUP($E313,Lists!$BJ$2:$BM$478,2,FALSE))</f>
        <v/>
      </c>
      <c r="C313" s="231" t="str">
        <f>IF($E313="","",VLOOKUP($E313,Lists!$BJ$2:$BM$478,3,FALSE))</f>
        <v/>
      </c>
      <c r="D313" s="231" t="str">
        <f>IF($E313="","",VLOOKUP($E313,Lists!$BJ$2:$BM$478,4,FALSE))</f>
        <v/>
      </c>
      <c r="E313" s="111"/>
      <c r="F313" s="110"/>
      <c r="G313" s="112"/>
      <c r="H313" s="116"/>
      <c r="I313" s="112"/>
      <c r="J313"/>
      <c r="K313"/>
      <c r="L313"/>
    </row>
    <row r="314" spans="2:12" x14ac:dyDescent="0.35">
      <c r="B314" s="231" t="str">
        <f>IF($E314="","",VLOOKUP($E314,Lists!$BJ$2:$BM$478,2,FALSE))</f>
        <v/>
      </c>
      <c r="C314" s="231" t="str">
        <f>IF($E314="","",VLOOKUP($E314,Lists!$BJ$2:$BM$478,3,FALSE))</f>
        <v/>
      </c>
      <c r="D314" s="231" t="str">
        <f>IF($E314="","",VLOOKUP($E314,Lists!$BJ$2:$BM$478,4,FALSE))</f>
        <v/>
      </c>
      <c r="E314" s="111"/>
      <c r="F314" s="110"/>
      <c r="G314" s="112"/>
      <c r="H314" s="116"/>
      <c r="I314" s="112"/>
      <c r="J314"/>
      <c r="K314"/>
      <c r="L314"/>
    </row>
    <row r="315" spans="2:12" x14ac:dyDescent="0.35">
      <c r="B315" s="231" t="str">
        <f>IF($E315="","",VLOOKUP($E315,Lists!$BJ$2:$BM$478,2,FALSE))</f>
        <v/>
      </c>
      <c r="C315" s="231" t="str">
        <f>IF($E315="","",VLOOKUP($E315,Lists!$BJ$2:$BM$478,3,FALSE))</f>
        <v/>
      </c>
      <c r="D315" s="231" t="str">
        <f>IF($E315="","",VLOOKUP($E315,Lists!$BJ$2:$BM$478,4,FALSE))</f>
        <v/>
      </c>
      <c r="E315" s="111"/>
      <c r="F315" s="110"/>
      <c r="G315" s="112"/>
      <c r="H315" s="116"/>
      <c r="I315" s="112"/>
      <c r="J315"/>
      <c r="K315"/>
      <c r="L315"/>
    </row>
    <row r="316" spans="2:12" x14ac:dyDescent="0.35">
      <c r="B316" s="231" t="str">
        <f>IF($E316="","",VLOOKUP($E316,Lists!$BJ$2:$BM$478,2,FALSE))</f>
        <v/>
      </c>
      <c r="C316" s="231" t="str">
        <f>IF($E316="","",VLOOKUP($E316,Lists!$BJ$2:$BM$478,3,FALSE))</f>
        <v/>
      </c>
      <c r="D316" s="231" t="str">
        <f>IF($E316="","",VLOOKUP($E316,Lists!$BJ$2:$BM$478,4,FALSE))</f>
        <v/>
      </c>
      <c r="E316" s="111"/>
      <c r="F316" s="110"/>
      <c r="G316" s="112"/>
      <c r="H316" s="116"/>
      <c r="I316" s="112"/>
      <c r="J316"/>
      <c r="K316"/>
      <c r="L316"/>
    </row>
    <row r="317" spans="2:12" x14ac:dyDescent="0.35">
      <c r="B317" s="231" t="str">
        <f>IF($E317="","",VLOOKUP($E317,Lists!$BJ$2:$BM$478,2,FALSE))</f>
        <v/>
      </c>
      <c r="C317" s="231" t="str">
        <f>IF($E317="","",VLOOKUP($E317,Lists!$BJ$2:$BM$478,3,FALSE))</f>
        <v/>
      </c>
      <c r="D317" s="231" t="str">
        <f>IF($E317="","",VLOOKUP($E317,Lists!$BJ$2:$BM$478,4,FALSE))</f>
        <v/>
      </c>
      <c r="E317" s="111"/>
      <c r="F317" s="110"/>
      <c r="G317" s="112"/>
      <c r="H317" s="116"/>
      <c r="I317" s="112"/>
      <c r="J317"/>
      <c r="K317"/>
      <c r="L317"/>
    </row>
    <row r="318" spans="2:12" x14ac:dyDescent="0.35">
      <c r="B318" s="231" t="str">
        <f>IF($E318="","",VLOOKUP($E318,Lists!$BJ$2:$BM$478,2,FALSE))</f>
        <v/>
      </c>
      <c r="C318" s="231" t="str">
        <f>IF($E318="","",VLOOKUP($E318,Lists!$BJ$2:$BM$478,3,FALSE))</f>
        <v/>
      </c>
      <c r="D318" s="231" t="str">
        <f>IF($E318="","",VLOOKUP($E318,Lists!$BJ$2:$BM$478,4,FALSE))</f>
        <v/>
      </c>
      <c r="E318" s="111"/>
      <c r="F318" s="110"/>
      <c r="G318" s="112"/>
      <c r="H318" s="116"/>
      <c r="I318" s="112"/>
      <c r="J318"/>
      <c r="K318"/>
      <c r="L318"/>
    </row>
    <row r="319" spans="2:12" x14ac:dyDescent="0.35">
      <c r="B319" s="231" t="str">
        <f>IF($E319="","",VLOOKUP($E319,Lists!$BJ$2:$BM$478,2,FALSE))</f>
        <v/>
      </c>
      <c r="C319" s="231" t="str">
        <f>IF($E319="","",VLOOKUP($E319,Lists!$BJ$2:$BM$478,3,FALSE))</f>
        <v/>
      </c>
      <c r="D319" s="231" t="str">
        <f>IF($E319="","",VLOOKUP($E319,Lists!$BJ$2:$BM$478,4,FALSE))</f>
        <v/>
      </c>
      <c r="E319" s="111"/>
      <c r="F319" s="110"/>
      <c r="G319" s="112"/>
      <c r="H319" s="116"/>
      <c r="I319" s="112"/>
      <c r="J319"/>
      <c r="K319"/>
      <c r="L319"/>
    </row>
    <row r="320" spans="2:12" x14ac:dyDescent="0.35">
      <c r="B320" s="231" t="str">
        <f>IF($E320="","",VLOOKUP($E320,Lists!$BJ$2:$BM$478,2,FALSE))</f>
        <v/>
      </c>
      <c r="C320" s="231" t="str">
        <f>IF($E320="","",VLOOKUP($E320,Lists!$BJ$2:$BM$478,3,FALSE))</f>
        <v/>
      </c>
      <c r="D320" s="231" t="str">
        <f>IF($E320="","",VLOOKUP($E320,Lists!$BJ$2:$BM$478,4,FALSE))</f>
        <v/>
      </c>
      <c r="E320" s="111"/>
      <c r="F320" s="110"/>
      <c r="G320" s="112"/>
      <c r="H320" s="116"/>
      <c r="I320" s="112"/>
      <c r="J320"/>
      <c r="K320"/>
      <c r="L320"/>
    </row>
    <row r="321" spans="2:12" x14ac:dyDescent="0.35">
      <c r="B321" s="231" t="str">
        <f>IF($E321="","",VLOOKUP($E321,Lists!$BJ$2:$BM$478,2,FALSE))</f>
        <v/>
      </c>
      <c r="C321" s="231" t="str">
        <f>IF($E321="","",VLOOKUP($E321,Lists!$BJ$2:$BM$478,3,FALSE))</f>
        <v/>
      </c>
      <c r="D321" s="231" t="str">
        <f>IF($E321="","",VLOOKUP($E321,Lists!$BJ$2:$BM$478,4,FALSE))</f>
        <v/>
      </c>
      <c r="E321" s="111"/>
      <c r="F321" s="110"/>
      <c r="G321" s="112"/>
      <c r="H321" s="116"/>
      <c r="I321" s="112"/>
      <c r="J321"/>
      <c r="K321"/>
      <c r="L321"/>
    </row>
    <row r="322" spans="2:12" x14ac:dyDescent="0.35">
      <c r="B322" s="231" t="str">
        <f>IF($E322="","",VLOOKUP($E322,Lists!$BJ$2:$BM$478,2,FALSE))</f>
        <v/>
      </c>
      <c r="C322" s="231" t="str">
        <f>IF($E322="","",VLOOKUP($E322,Lists!$BJ$2:$BM$478,3,FALSE))</f>
        <v/>
      </c>
      <c r="D322" s="231" t="str">
        <f>IF($E322="","",VLOOKUP($E322,Lists!$BJ$2:$BM$478,4,FALSE))</f>
        <v/>
      </c>
      <c r="E322" s="111"/>
      <c r="F322" s="110"/>
      <c r="G322" s="112"/>
      <c r="H322" s="116"/>
      <c r="I322" s="112"/>
      <c r="J322"/>
      <c r="K322"/>
      <c r="L322"/>
    </row>
    <row r="323" spans="2:12" x14ac:dyDescent="0.35">
      <c r="B323" s="231" t="str">
        <f>IF($E323="","",VLOOKUP($E323,Lists!$BJ$2:$BM$478,2,FALSE))</f>
        <v/>
      </c>
      <c r="C323" s="231" t="str">
        <f>IF($E323="","",VLOOKUP($E323,Lists!$BJ$2:$BM$478,3,FALSE))</f>
        <v/>
      </c>
      <c r="D323" s="231" t="str">
        <f>IF($E323="","",VLOOKUP($E323,Lists!$BJ$2:$BM$478,4,FALSE))</f>
        <v/>
      </c>
      <c r="E323" s="111"/>
      <c r="F323" s="110"/>
      <c r="G323" s="112"/>
      <c r="H323" s="116"/>
      <c r="I323" s="112"/>
      <c r="J323"/>
      <c r="K323"/>
      <c r="L323"/>
    </row>
    <row r="324" spans="2:12" x14ac:dyDescent="0.35">
      <c r="B324" s="231" t="str">
        <f>IF($E324="","",VLOOKUP($E324,Lists!$BJ$2:$BM$478,2,FALSE))</f>
        <v/>
      </c>
      <c r="C324" s="231" t="str">
        <f>IF($E324="","",VLOOKUP($E324,Lists!$BJ$2:$BM$478,3,FALSE))</f>
        <v/>
      </c>
      <c r="D324" s="231" t="str">
        <f>IF($E324="","",VLOOKUP($E324,Lists!$BJ$2:$BM$478,4,FALSE))</f>
        <v/>
      </c>
      <c r="E324" s="111"/>
      <c r="F324" s="110"/>
      <c r="G324" s="112"/>
      <c r="H324" s="116"/>
      <c r="I324" s="112"/>
      <c r="J324"/>
      <c r="K324"/>
      <c r="L324"/>
    </row>
    <row r="325" spans="2:12" x14ac:dyDescent="0.35">
      <c r="B325" s="231" t="str">
        <f>IF($E325="","",VLOOKUP($E325,Lists!$BJ$2:$BM$478,2,FALSE))</f>
        <v/>
      </c>
      <c r="C325" s="231" t="str">
        <f>IF($E325="","",VLOOKUP($E325,Lists!$BJ$2:$BM$478,3,FALSE))</f>
        <v/>
      </c>
      <c r="D325" s="231" t="str">
        <f>IF($E325="","",VLOOKUP($E325,Lists!$BJ$2:$BM$478,4,FALSE))</f>
        <v/>
      </c>
      <c r="E325" s="111"/>
      <c r="F325" s="110"/>
      <c r="G325" s="112"/>
      <c r="H325" s="116"/>
      <c r="I325" s="112"/>
      <c r="J325"/>
      <c r="K325"/>
      <c r="L325"/>
    </row>
    <row r="326" spans="2:12" x14ac:dyDescent="0.35">
      <c r="B326" s="231" t="str">
        <f>IF($E326="","",VLOOKUP($E326,Lists!$BJ$2:$BM$478,2,FALSE))</f>
        <v/>
      </c>
      <c r="C326" s="231" t="str">
        <f>IF($E326="","",VLOOKUP($E326,Lists!$BJ$2:$BM$478,3,FALSE))</f>
        <v/>
      </c>
      <c r="D326" s="231" t="str">
        <f>IF($E326="","",VLOOKUP($E326,Lists!$BJ$2:$BM$478,4,FALSE))</f>
        <v/>
      </c>
      <c r="E326" s="111"/>
      <c r="F326" s="110"/>
      <c r="G326" s="112"/>
      <c r="H326" s="116"/>
      <c r="I326" s="112"/>
      <c r="J326"/>
      <c r="K326"/>
      <c r="L326"/>
    </row>
    <row r="327" spans="2:12" x14ac:dyDescent="0.35">
      <c r="B327" s="231" t="str">
        <f>IF($E327="","",VLOOKUP($E327,Lists!$BJ$2:$BM$478,2,FALSE))</f>
        <v/>
      </c>
      <c r="C327" s="231" t="str">
        <f>IF($E327="","",VLOOKUP($E327,Lists!$BJ$2:$BM$478,3,FALSE))</f>
        <v/>
      </c>
      <c r="D327" s="231" t="str">
        <f>IF($E327="","",VLOOKUP($E327,Lists!$BJ$2:$BM$478,4,FALSE))</f>
        <v/>
      </c>
      <c r="E327" s="111"/>
      <c r="F327" s="110"/>
      <c r="G327" s="112"/>
      <c r="H327" s="116"/>
      <c r="I327" s="112"/>
      <c r="J327"/>
      <c r="K327"/>
      <c r="L327"/>
    </row>
    <row r="328" spans="2:12" x14ac:dyDescent="0.35">
      <c r="B328" s="231" t="str">
        <f>IF($E328="","",VLOOKUP($E328,Lists!$BJ$2:$BM$478,2,FALSE))</f>
        <v/>
      </c>
      <c r="C328" s="231" t="str">
        <f>IF($E328="","",VLOOKUP($E328,Lists!$BJ$2:$BM$478,3,FALSE))</f>
        <v/>
      </c>
      <c r="D328" s="231" t="str">
        <f>IF($E328="","",VLOOKUP($E328,Lists!$BJ$2:$BM$478,4,FALSE))</f>
        <v/>
      </c>
      <c r="E328" s="111"/>
      <c r="F328" s="110"/>
      <c r="G328" s="112"/>
      <c r="H328" s="116"/>
      <c r="I328" s="112"/>
      <c r="J328"/>
      <c r="K328"/>
      <c r="L328"/>
    </row>
    <row r="329" spans="2:12" x14ac:dyDescent="0.35">
      <c r="B329" s="231" t="str">
        <f>IF($E329="","",VLOOKUP($E329,Lists!$BJ$2:$BM$478,2,FALSE))</f>
        <v/>
      </c>
      <c r="C329" s="231" t="str">
        <f>IF($E329="","",VLOOKUP($E329,Lists!$BJ$2:$BM$478,3,FALSE))</f>
        <v/>
      </c>
      <c r="D329" s="231" t="str">
        <f>IF($E329="","",VLOOKUP($E329,Lists!$BJ$2:$BM$478,4,FALSE))</f>
        <v/>
      </c>
      <c r="E329" s="111"/>
      <c r="F329" s="110"/>
      <c r="G329" s="112"/>
      <c r="H329" s="116"/>
      <c r="I329" s="112"/>
      <c r="J329"/>
      <c r="K329"/>
      <c r="L329"/>
    </row>
    <row r="330" spans="2:12" x14ac:dyDescent="0.35">
      <c r="B330" s="231" t="str">
        <f>IF($E330="","",VLOOKUP($E330,Lists!$BJ$2:$BM$478,2,FALSE))</f>
        <v/>
      </c>
      <c r="C330" s="231" t="str">
        <f>IF($E330="","",VLOOKUP($E330,Lists!$BJ$2:$BM$478,3,FALSE))</f>
        <v/>
      </c>
      <c r="D330" s="231" t="str">
        <f>IF($E330="","",VLOOKUP($E330,Lists!$BJ$2:$BM$478,4,FALSE))</f>
        <v/>
      </c>
      <c r="E330" s="111"/>
      <c r="F330" s="110"/>
      <c r="G330" s="112"/>
      <c r="H330" s="116"/>
      <c r="I330" s="112"/>
      <c r="J330"/>
      <c r="K330"/>
      <c r="L330"/>
    </row>
    <row r="331" spans="2:12" x14ac:dyDescent="0.35">
      <c r="B331" s="231" t="str">
        <f>IF($E331="","",VLOOKUP($E331,Lists!$BJ$2:$BM$478,2,FALSE))</f>
        <v/>
      </c>
      <c r="C331" s="231" t="str">
        <f>IF($E331="","",VLOOKUP($E331,Lists!$BJ$2:$BM$478,3,FALSE))</f>
        <v/>
      </c>
      <c r="D331" s="231" t="str">
        <f>IF($E331="","",VLOOKUP($E331,Lists!$BJ$2:$BM$478,4,FALSE))</f>
        <v/>
      </c>
      <c r="E331" s="111"/>
      <c r="F331" s="110"/>
      <c r="G331" s="112"/>
      <c r="H331" s="116"/>
      <c r="I331" s="112"/>
      <c r="J331"/>
      <c r="K331"/>
      <c r="L331"/>
    </row>
    <row r="332" spans="2:12" x14ac:dyDescent="0.35">
      <c r="B332" s="231" t="str">
        <f>IF($E332="","",VLOOKUP($E332,Lists!$BJ$2:$BM$478,2,FALSE))</f>
        <v/>
      </c>
      <c r="C332" s="231" t="str">
        <f>IF($E332="","",VLOOKUP($E332,Lists!$BJ$2:$BM$478,3,FALSE))</f>
        <v/>
      </c>
      <c r="D332" s="231" t="str">
        <f>IF($E332="","",VLOOKUP($E332,Lists!$BJ$2:$BM$478,4,FALSE))</f>
        <v/>
      </c>
      <c r="E332" s="111"/>
      <c r="F332" s="110"/>
      <c r="G332" s="112"/>
      <c r="H332" s="116"/>
      <c r="I332" s="112"/>
      <c r="J332"/>
      <c r="K332"/>
      <c r="L332"/>
    </row>
    <row r="333" spans="2:12" x14ac:dyDescent="0.35">
      <c r="B333" s="231" t="str">
        <f>IF($E333="","",VLOOKUP($E333,Lists!$BJ$2:$BM$478,2,FALSE))</f>
        <v/>
      </c>
      <c r="C333" s="231" t="str">
        <f>IF($E333="","",VLOOKUP($E333,Lists!$BJ$2:$BM$478,3,FALSE))</f>
        <v/>
      </c>
      <c r="D333" s="231" t="str">
        <f>IF($E333="","",VLOOKUP($E333,Lists!$BJ$2:$BM$478,4,FALSE))</f>
        <v/>
      </c>
      <c r="E333" s="111"/>
      <c r="F333" s="110"/>
      <c r="G333" s="112"/>
      <c r="H333" s="116"/>
      <c r="I333" s="112"/>
      <c r="J333"/>
      <c r="K333"/>
      <c r="L333"/>
    </row>
    <row r="334" spans="2:12" x14ac:dyDescent="0.35">
      <c r="B334" s="231" t="str">
        <f>IF($E334="","",VLOOKUP($E334,Lists!$BJ$2:$BM$478,2,FALSE))</f>
        <v/>
      </c>
      <c r="C334" s="231" t="str">
        <f>IF($E334="","",VLOOKUP($E334,Lists!$BJ$2:$BM$478,3,FALSE))</f>
        <v/>
      </c>
      <c r="D334" s="231" t="str">
        <f>IF($E334="","",VLOOKUP($E334,Lists!$BJ$2:$BM$478,4,FALSE))</f>
        <v/>
      </c>
      <c r="E334" s="111"/>
      <c r="F334" s="110"/>
      <c r="G334" s="112"/>
      <c r="H334" s="116"/>
      <c r="I334" s="112"/>
      <c r="J334"/>
      <c r="K334"/>
      <c r="L334"/>
    </row>
    <row r="335" spans="2:12" x14ac:dyDescent="0.35">
      <c r="B335" s="231" t="str">
        <f>IF($E335="","",VLOOKUP($E335,Lists!$BJ$2:$BM$478,2,FALSE))</f>
        <v/>
      </c>
      <c r="C335" s="231" t="str">
        <f>IF($E335="","",VLOOKUP($E335,Lists!$BJ$2:$BM$478,3,FALSE))</f>
        <v/>
      </c>
      <c r="D335" s="231" t="str">
        <f>IF($E335="","",VLOOKUP($E335,Lists!$BJ$2:$BM$478,4,FALSE))</f>
        <v/>
      </c>
      <c r="E335" s="111"/>
      <c r="F335" s="110"/>
      <c r="G335" s="112"/>
      <c r="H335" s="116"/>
      <c r="I335" s="112"/>
      <c r="J335"/>
      <c r="K335"/>
      <c r="L335"/>
    </row>
    <row r="336" spans="2:12" x14ac:dyDescent="0.35">
      <c r="B336" s="231" t="str">
        <f>IF($E336="","",VLOOKUP($E336,Lists!$BJ$2:$BM$478,2,FALSE))</f>
        <v/>
      </c>
      <c r="C336" s="231" t="str">
        <f>IF($E336="","",VLOOKUP($E336,Lists!$BJ$2:$BM$478,3,FALSE))</f>
        <v/>
      </c>
      <c r="D336" s="231" t="str">
        <f>IF($E336="","",VLOOKUP($E336,Lists!$BJ$2:$BM$478,4,FALSE))</f>
        <v/>
      </c>
      <c r="E336" s="111"/>
      <c r="F336" s="110"/>
      <c r="G336" s="112"/>
      <c r="H336" s="116"/>
      <c r="I336" s="112"/>
      <c r="J336"/>
      <c r="K336"/>
      <c r="L336"/>
    </row>
    <row r="337" spans="2:12" x14ac:dyDescent="0.35">
      <c r="B337" s="231" t="str">
        <f>IF($E337="","",VLOOKUP($E337,Lists!$BJ$2:$BM$478,2,FALSE))</f>
        <v/>
      </c>
      <c r="C337" s="231" t="str">
        <f>IF($E337="","",VLOOKUP($E337,Lists!$BJ$2:$BM$478,3,FALSE))</f>
        <v/>
      </c>
      <c r="D337" s="231" t="str">
        <f>IF($E337="","",VLOOKUP($E337,Lists!$BJ$2:$BM$478,4,FALSE))</f>
        <v/>
      </c>
      <c r="E337" s="111"/>
      <c r="F337" s="110"/>
      <c r="G337" s="112"/>
      <c r="H337" s="116"/>
      <c r="I337" s="112"/>
      <c r="J337"/>
      <c r="K337"/>
      <c r="L337"/>
    </row>
    <row r="338" spans="2:12" x14ac:dyDescent="0.35">
      <c r="B338" s="231" t="str">
        <f>IF($E338="","",VLOOKUP($E338,Lists!$BJ$2:$BM$478,2,FALSE))</f>
        <v/>
      </c>
      <c r="C338" s="231" t="str">
        <f>IF($E338="","",VLOOKUP($E338,Lists!$BJ$2:$BM$478,3,FALSE))</f>
        <v/>
      </c>
      <c r="D338" s="231" t="str">
        <f>IF($E338="","",VLOOKUP($E338,Lists!$BJ$2:$BM$478,4,FALSE))</f>
        <v/>
      </c>
      <c r="E338" s="111"/>
      <c r="F338" s="110"/>
      <c r="G338" s="112"/>
      <c r="H338" s="116"/>
      <c r="I338" s="112"/>
      <c r="J338"/>
      <c r="K338"/>
      <c r="L338"/>
    </row>
    <row r="339" spans="2:12" x14ac:dyDescent="0.35">
      <c r="B339" s="231" t="str">
        <f>IF($E339="","",VLOOKUP($E339,Lists!$BJ$2:$BM$478,2,FALSE))</f>
        <v/>
      </c>
      <c r="C339" s="231" t="str">
        <f>IF($E339="","",VLOOKUP($E339,Lists!$BJ$2:$BM$478,3,FALSE))</f>
        <v/>
      </c>
      <c r="D339" s="231" t="str">
        <f>IF($E339="","",VLOOKUP($E339,Lists!$BJ$2:$BM$478,4,FALSE))</f>
        <v/>
      </c>
      <c r="E339" s="111"/>
      <c r="F339" s="110"/>
      <c r="G339" s="112"/>
      <c r="H339" s="116"/>
      <c r="I339" s="112"/>
      <c r="J339"/>
      <c r="K339"/>
      <c r="L339"/>
    </row>
    <row r="340" spans="2:12" x14ac:dyDescent="0.35">
      <c r="B340" s="231" t="str">
        <f>IF($E340="","",VLOOKUP($E340,Lists!$BJ$2:$BM$478,2,FALSE))</f>
        <v/>
      </c>
      <c r="C340" s="231" t="str">
        <f>IF($E340="","",VLOOKUP($E340,Lists!$BJ$2:$BM$478,3,FALSE))</f>
        <v/>
      </c>
      <c r="D340" s="231" t="str">
        <f>IF($E340="","",VLOOKUP($E340,Lists!$BJ$2:$BM$478,4,FALSE))</f>
        <v/>
      </c>
      <c r="E340" s="111"/>
      <c r="F340" s="110"/>
      <c r="G340" s="112"/>
      <c r="H340" s="116"/>
      <c r="I340" s="112"/>
      <c r="J340"/>
      <c r="K340"/>
      <c r="L340"/>
    </row>
    <row r="341" spans="2:12" x14ac:dyDescent="0.35">
      <c r="B341" s="231" t="str">
        <f>IF($E341="","",VLOOKUP($E341,Lists!$BJ$2:$BM$478,2,FALSE))</f>
        <v/>
      </c>
      <c r="C341" s="231" t="str">
        <f>IF($E341="","",VLOOKUP($E341,Lists!$BJ$2:$BM$478,3,FALSE))</f>
        <v/>
      </c>
      <c r="D341" s="231" t="str">
        <f>IF($E341="","",VLOOKUP($E341,Lists!$BJ$2:$BM$478,4,FALSE))</f>
        <v/>
      </c>
      <c r="E341" s="111"/>
      <c r="F341" s="110"/>
      <c r="G341" s="112"/>
      <c r="H341" s="116"/>
      <c r="I341" s="112"/>
      <c r="J341"/>
      <c r="K341"/>
      <c r="L341"/>
    </row>
    <row r="342" spans="2:12" x14ac:dyDescent="0.35">
      <c r="B342" s="231" t="str">
        <f>IF($E342="","",VLOOKUP($E342,Lists!$BJ$2:$BM$478,2,FALSE))</f>
        <v/>
      </c>
      <c r="C342" s="231" t="str">
        <f>IF($E342="","",VLOOKUP($E342,Lists!$BJ$2:$BM$478,3,FALSE))</f>
        <v/>
      </c>
      <c r="D342" s="231" t="str">
        <f>IF($E342="","",VLOOKUP($E342,Lists!$BJ$2:$BM$478,4,FALSE))</f>
        <v/>
      </c>
      <c r="E342" s="111"/>
      <c r="F342" s="110"/>
      <c r="G342" s="112"/>
      <c r="H342" s="116"/>
      <c r="I342" s="112"/>
      <c r="J342"/>
      <c r="K342"/>
      <c r="L342"/>
    </row>
    <row r="343" spans="2:12" x14ac:dyDescent="0.35">
      <c r="B343" s="231" t="str">
        <f>IF($E343="","",VLOOKUP($E343,Lists!$BJ$2:$BM$478,2,FALSE))</f>
        <v/>
      </c>
      <c r="C343" s="231" t="str">
        <f>IF($E343="","",VLOOKUP($E343,Lists!$BJ$2:$BM$478,3,FALSE))</f>
        <v/>
      </c>
      <c r="D343" s="231" t="str">
        <f>IF($E343="","",VLOOKUP($E343,Lists!$BJ$2:$BM$478,4,FALSE))</f>
        <v/>
      </c>
      <c r="E343" s="111"/>
      <c r="F343" s="110"/>
      <c r="G343" s="112"/>
      <c r="H343" s="116"/>
      <c r="I343" s="112"/>
      <c r="J343"/>
      <c r="K343"/>
      <c r="L343"/>
    </row>
    <row r="344" spans="2:12" x14ac:dyDescent="0.35">
      <c r="B344" s="231" t="str">
        <f>IF($E344="","",VLOOKUP($E344,Lists!$BJ$2:$BM$478,2,FALSE))</f>
        <v/>
      </c>
      <c r="C344" s="231" t="str">
        <f>IF($E344="","",VLOOKUP($E344,Lists!$BJ$2:$BM$478,3,FALSE))</f>
        <v/>
      </c>
      <c r="D344" s="231" t="str">
        <f>IF($E344="","",VLOOKUP($E344,Lists!$BJ$2:$BM$478,4,FALSE))</f>
        <v/>
      </c>
      <c r="E344" s="111"/>
      <c r="F344" s="110"/>
      <c r="G344" s="112"/>
      <c r="H344" s="116"/>
      <c r="I344" s="112"/>
      <c r="J344"/>
      <c r="K344"/>
      <c r="L344"/>
    </row>
    <row r="345" spans="2:12" x14ac:dyDescent="0.35">
      <c r="B345" s="231" t="str">
        <f>IF($E345="","",VLOOKUP($E345,Lists!$BJ$2:$BM$478,2,FALSE))</f>
        <v/>
      </c>
      <c r="C345" s="231" t="str">
        <f>IF($E345="","",VLOOKUP($E345,Lists!$BJ$2:$BM$478,3,FALSE))</f>
        <v/>
      </c>
      <c r="D345" s="231" t="str">
        <f>IF($E345="","",VLOOKUP($E345,Lists!$BJ$2:$BM$478,4,FALSE))</f>
        <v/>
      </c>
      <c r="E345" s="111"/>
      <c r="F345" s="110"/>
      <c r="G345" s="112"/>
      <c r="H345" s="116"/>
      <c r="I345" s="112"/>
      <c r="J345"/>
      <c r="K345"/>
      <c r="L345"/>
    </row>
    <row r="346" spans="2:12" x14ac:dyDescent="0.35">
      <c r="B346" s="231" t="str">
        <f>IF($E346="","",VLOOKUP($E346,Lists!$BJ$2:$BM$478,2,FALSE))</f>
        <v/>
      </c>
      <c r="C346" s="231" t="str">
        <f>IF($E346="","",VLOOKUP($E346,Lists!$BJ$2:$BM$478,3,FALSE))</f>
        <v/>
      </c>
      <c r="D346" s="231" t="str">
        <f>IF($E346="","",VLOOKUP($E346,Lists!$BJ$2:$BM$478,4,FALSE))</f>
        <v/>
      </c>
      <c r="E346" s="111"/>
      <c r="F346" s="110"/>
      <c r="G346" s="112"/>
      <c r="H346" s="116"/>
      <c r="I346" s="112"/>
      <c r="J346"/>
      <c r="K346"/>
      <c r="L346"/>
    </row>
    <row r="347" spans="2:12" x14ac:dyDescent="0.35">
      <c r="B347" s="231" t="str">
        <f>IF($E347="","",VLOOKUP($E347,Lists!$BJ$2:$BM$478,2,FALSE))</f>
        <v/>
      </c>
      <c r="C347" s="231" t="str">
        <f>IF($E347="","",VLOOKUP($E347,Lists!$BJ$2:$BM$478,3,FALSE))</f>
        <v/>
      </c>
      <c r="D347" s="231" t="str">
        <f>IF($E347="","",VLOOKUP($E347,Lists!$BJ$2:$BM$478,4,FALSE))</f>
        <v/>
      </c>
      <c r="E347" s="111"/>
      <c r="F347" s="110"/>
      <c r="G347" s="112"/>
      <c r="H347" s="116"/>
      <c r="I347" s="112"/>
      <c r="J347"/>
      <c r="K347"/>
      <c r="L347"/>
    </row>
    <row r="348" spans="2:12" x14ac:dyDescent="0.35">
      <c r="B348" s="231" t="str">
        <f>IF($E348="","",VLOOKUP($E348,Lists!$BJ$2:$BM$478,2,FALSE))</f>
        <v/>
      </c>
      <c r="C348" s="231" t="str">
        <f>IF($E348="","",VLOOKUP($E348,Lists!$BJ$2:$BM$478,3,FALSE))</f>
        <v/>
      </c>
      <c r="D348" s="231" t="str">
        <f>IF($E348="","",VLOOKUP($E348,Lists!$BJ$2:$BM$478,4,FALSE))</f>
        <v/>
      </c>
      <c r="E348" s="111"/>
      <c r="F348" s="110"/>
      <c r="G348" s="112"/>
      <c r="H348" s="116"/>
      <c r="I348" s="112"/>
      <c r="J348"/>
      <c r="K348"/>
      <c r="L348"/>
    </row>
    <row r="349" spans="2:12" x14ac:dyDescent="0.35">
      <c r="B349" s="231" t="str">
        <f>IF($E349="","",VLOOKUP($E349,Lists!$BJ$2:$BM$478,2,FALSE))</f>
        <v/>
      </c>
      <c r="C349" s="231" t="str">
        <f>IF($E349="","",VLOOKUP($E349,Lists!$BJ$2:$BM$478,3,FALSE))</f>
        <v/>
      </c>
      <c r="D349" s="231" t="str">
        <f>IF($E349="","",VLOOKUP($E349,Lists!$BJ$2:$BM$478,4,FALSE))</f>
        <v/>
      </c>
      <c r="E349" s="111"/>
      <c r="F349" s="110"/>
      <c r="G349" s="112"/>
      <c r="H349" s="116"/>
      <c r="I349" s="112"/>
      <c r="J349"/>
      <c r="K349"/>
      <c r="L349"/>
    </row>
    <row r="350" spans="2:12" x14ac:dyDescent="0.35">
      <c r="B350" s="231" t="str">
        <f>IF($E350="","",VLOOKUP($E350,Lists!$BJ$2:$BM$478,2,FALSE))</f>
        <v/>
      </c>
      <c r="C350" s="231" t="str">
        <f>IF($E350="","",VLOOKUP($E350,Lists!$BJ$2:$BM$478,3,FALSE))</f>
        <v/>
      </c>
      <c r="D350" s="231" t="str">
        <f>IF($E350="","",VLOOKUP($E350,Lists!$BJ$2:$BM$478,4,FALSE))</f>
        <v/>
      </c>
      <c r="E350" s="111"/>
      <c r="F350" s="110"/>
      <c r="G350" s="112"/>
      <c r="H350" s="116"/>
      <c r="I350" s="112"/>
      <c r="J350"/>
      <c r="K350"/>
      <c r="L350"/>
    </row>
    <row r="351" spans="2:12" x14ac:dyDescent="0.35">
      <c r="B351" s="231" t="str">
        <f>IF($E351="","",VLOOKUP($E351,Lists!$BJ$2:$BM$478,2,FALSE))</f>
        <v/>
      </c>
      <c r="C351" s="231" t="str">
        <f>IF($E351="","",VLOOKUP($E351,Lists!$BJ$2:$BM$478,3,FALSE))</f>
        <v/>
      </c>
      <c r="D351" s="231" t="str">
        <f>IF($E351="","",VLOOKUP($E351,Lists!$BJ$2:$BM$478,4,FALSE))</f>
        <v/>
      </c>
      <c r="E351" s="111"/>
      <c r="F351" s="110"/>
      <c r="G351" s="112"/>
      <c r="H351" s="116"/>
      <c r="I351" s="112"/>
      <c r="J351"/>
      <c r="K351"/>
      <c r="L351"/>
    </row>
    <row r="352" spans="2:12" x14ac:dyDescent="0.35">
      <c r="B352" s="231" t="str">
        <f>IF($E352="","",VLOOKUP($E352,Lists!$BJ$2:$BM$478,2,FALSE))</f>
        <v/>
      </c>
      <c r="C352" s="231" t="str">
        <f>IF($E352="","",VLOOKUP($E352,Lists!$BJ$2:$BM$478,3,FALSE))</f>
        <v/>
      </c>
      <c r="D352" s="231" t="str">
        <f>IF($E352="","",VLOOKUP($E352,Lists!$BJ$2:$BM$478,4,FALSE))</f>
        <v/>
      </c>
      <c r="E352" s="111"/>
      <c r="F352" s="110"/>
      <c r="G352" s="112"/>
      <c r="H352" s="116"/>
      <c r="I352" s="112"/>
      <c r="J352"/>
      <c r="K352"/>
      <c r="L352"/>
    </row>
    <row r="353" spans="2:12" x14ac:dyDescent="0.35">
      <c r="B353" s="231" t="str">
        <f>IF($E353="","",VLOOKUP($E353,Lists!$BJ$2:$BM$478,2,FALSE))</f>
        <v/>
      </c>
      <c r="C353" s="231" t="str">
        <f>IF($E353="","",VLOOKUP($E353,Lists!$BJ$2:$BM$478,3,FALSE))</f>
        <v/>
      </c>
      <c r="D353" s="231" t="str">
        <f>IF($E353="","",VLOOKUP($E353,Lists!$BJ$2:$BM$478,4,FALSE))</f>
        <v/>
      </c>
      <c r="E353" s="111"/>
      <c r="F353" s="110"/>
      <c r="G353" s="112"/>
      <c r="H353" s="116"/>
      <c r="I353" s="112"/>
      <c r="J353"/>
      <c r="K353"/>
      <c r="L353"/>
    </row>
    <row r="354" spans="2:12" x14ac:dyDescent="0.35">
      <c r="B354" s="231" t="str">
        <f>IF($E354="","",VLOOKUP($E354,Lists!$BJ$2:$BM$478,2,FALSE))</f>
        <v/>
      </c>
      <c r="C354" s="231" t="str">
        <f>IF($E354="","",VLOOKUP($E354,Lists!$BJ$2:$BM$478,3,FALSE))</f>
        <v/>
      </c>
      <c r="D354" s="231" t="str">
        <f>IF($E354="","",VLOOKUP($E354,Lists!$BJ$2:$BM$478,4,FALSE))</f>
        <v/>
      </c>
      <c r="E354" s="111"/>
      <c r="F354" s="110"/>
      <c r="G354" s="112"/>
      <c r="H354" s="116"/>
      <c r="I354" s="112"/>
      <c r="J354"/>
      <c r="K354"/>
      <c r="L354"/>
    </row>
    <row r="355" spans="2:12" x14ac:dyDescent="0.35">
      <c r="B355" s="231" t="str">
        <f>IF($E355="","",VLOOKUP($E355,Lists!$BJ$2:$BM$478,2,FALSE))</f>
        <v/>
      </c>
      <c r="C355" s="231" t="str">
        <f>IF($E355="","",VLOOKUP($E355,Lists!$BJ$2:$BM$478,3,FALSE))</f>
        <v/>
      </c>
      <c r="D355" s="231" t="str">
        <f>IF($E355="","",VLOOKUP($E355,Lists!$BJ$2:$BM$478,4,FALSE))</f>
        <v/>
      </c>
      <c r="E355" s="111"/>
      <c r="F355" s="110"/>
      <c r="G355" s="112"/>
      <c r="H355" s="116"/>
      <c r="I355" s="112"/>
      <c r="J355"/>
      <c r="K355"/>
      <c r="L355"/>
    </row>
    <row r="356" spans="2:12" x14ac:dyDescent="0.35">
      <c r="B356" s="231" t="str">
        <f>IF($E356="","",VLOOKUP($E356,Lists!$BJ$2:$BM$478,2,FALSE))</f>
        <v/>
      </c>
      <c r="C356" s="231" t="str">
        <f>IF($E356="","",VLOOKUP($E356,Lists!$BJ$2:$BM$478,3,FALSE))</f>
        <v/>
      </c>
      <c r="D356" s="231" t="str">
        <f>IF($E356="","",VLOOKUP($E356,Lists!$BJ$2:$BM$478,4,FALSE))</f>
        <v/>
      </c>
      <c r="E356" s="111"/>
      <c r="F356" s="110"/>
      <c r="G356" s="112"/>
      <c r="H356" s="116"/>
      <c r="I356" s="112"/>
      <c r="J356"/>
      <c r="K356"/>
      <c r="L356"/>
    </row>
    <row r="357" spans="2:12" x14ac:dyDescent="0.35">
      <c r="B357" s="231" t="str">
        <f>IF($E357="","",VLOOKUP($E357,Lists!$BJ$2:$BM$478,2,FALSE))</f>
        <v/>
      </c>
      <c r="C357" s="231" t="str">
        <f>IF($E357="","",VLOOKUP($E357,Lists!$BJ$2:$BM$478,3,FALSE))</f>
        <v/>
      </c>
      <c r="D357" s="231" t="str">
        <f>IF($E357="","",VLOOKUP($E357,Lists!$BJ$2:$BM$478,4,FALSE))</f>
        <v/>
      </c>
      <c r="E357" s="111"/>
      <c r="F357" s="110"/>
      <c r="G357" s="112"/>
      <c r="H357" s="116"/>
      <c r="I357" s="112"/>
      <c r="J357"/>
      <c r="K357"/>
      <c r="L357"/>
    </row>
    <row r="358" spans="2:12" x14ac:dyDescent="0.35">
      <c r="B358" s="231" t="str">
        <f>IF($E358="","",VLOOKUP($E358,Lists!$BJ$2:$BM$478,2,FALSE))</f>
        <v/>
      </c>
      <c r="C358" s="231" t="str">
        <f>IF($E358="","",VLOOKUP($E358,Lists!$BJ$2:$BM$478,3,FALSE))</f>
        <v/>
      </c>
      <c r="D358" s="231" t="str">
        <f>IF($E358="","",VLOOKUP($E358,Lists!$BJ$2:$BM$478,4,FALSE))</f>
        <v/>
      </c>
      <c r="E358" s="111"/>
      <c r="F358" s="110"/>
      <c r="G358" s="112"/>
      <c r="H358" s="116"/>
      <c r="I358" s="112"/>
      <c r="J358"/>
      <c r="K358"/>
      <c r="L358"/>
    </row>
    <row r="359" spans="2:12" x14ac:dyDescent="0.35">
      <c r="B359" s="231" t="str">
        <f>IF($E359="","",VLOOKUP($E359,Lists!$BJ$2:$BM$478,2,FALSE))</f>
        <v/>
      </c>
      <c r="C359" s="231" t="str">
        <f>IF($E359="","",VLOOKUP($E359,Lists!$BJ$2:$BM$478,3,FALSE))</f>
        <v/>
      </c>
      <c r="D359" s="231" t="str">
        <f>IF($E359="","",VLOOKUP($E359,Lists!$BJ$2:$BM$478,4,FALSE))</f>
        <v/>
      </c>
      <c r="E359" s="111"/>
      <c r="F359" s="110"/>
      <c r="G359" s="112"/>
      <c r="H359" s="116"/>
      <c r="I359" s="112"/>
      <c r="J359"/>
      <c r="K359"/>
      <c r="L359"/>
    </row>
    <row r="360" spans="2:12" x14ac:dyDescent="0.35">
      <c r="B360" s="231" t="str">
        <f>IF($E360="","",VLOOKUP($E360,Lists!$BJ$2:$BM$478,2,FALSE))</f>
        <v/>
      </c>
      <c r="C360" s="231" t="str">
        <f>IF($E360="","",VLOOKUP($E360,Lists!$BJ$2:$BM$478,3,FALSE))</f>
        <v/>
      </c>
      <c r="D360" s="231" t="str">
        <f>IF($E360="","",VLOOKUP($E360,Lists!$BJ$2:$BM$478,4,FALSE))</f>
        <v/>
      </c>
      <c r="E360" s="111"/>
      <c r="F360" s="110"/>
      <c r="G360" s="112"/>
      <c r="H360" s="116"/>
      <c r="I360" s="112"/>
      <c r="J360"/>
      <c r="K360"/>
      <c r="L360"/>
    </row>
    <row r="361" spans="2:12" x14ac:dyDescent="0.35">
      <c r="B361" s="231" t="str">
        <f>IF($E361="","",VLOOKUP($E361,Lists!$BJ$2:$BM$478,2,FALSE))</f>
        <v/>
      </c>
      <c r="C361" s="231" t="str">
        <f>IF($E361="","",VLOOKUP($E361,Lists!$BJ$2:$BM$478,3,FALSE))</f>
        <v/>
      </c>
      <c r="D361" s="231" t="str">
        <f>IF($E361="","",VLOOKUP($E361,Lists!$BJ$2:$BM$478,4,FALSE))</f>
        <v/>
      </c>
      <c r="E361" s="111"/>
      <c r="F361" s="110"/>
      <c r="G361" s="112"/>
      <c r="H361" s="116"/>
      <c r="I361" s="112"/>
      <c r="J361"/>
      <c r="K361"/>
      <c r="L361"/>
    </row>
    <row r="362" spans="2:12" x14ac:dyDescent="0.35">
      <c r="B362" s="231" t="str">
        <f>IF($E362="","",VLOOKUP($E362,Lists!$BJ$2:$BM$478,2,FALSE))</f>
        <v/>
      </c>
      <c r="C362" s="231" t="str">
        <f>IF($E362="","",VLOOKUP($E362,Lists!$BJ$2:$BM$478,3,FALSE))</f>
        <v/>
      </c>
      <c r="D362" s="231" t="str">
        <f>IF($E362="","",VLOOKUP($E362,Lists!$BJ$2:$BM$478,4,FALSE))</f>
        <v/>
      </c>
      <c r="E362" s="111"/>
      <c r="F362" s="110"/>
      <c r="G362" s="112"/>
      <c r="H362" s="116"/>
      <c r="I362" s="112"/>
      <c r="J362"/>
      <c r="K362"/>
      <c r="L362"/>
    </row>
    <row r="363" spans="2:12" x14ac:dyDescent="0.35">
      <c r="B363" s="231" t="str">
        <f>IF($E363="","",VLOOKUP($E363,Lists!$BJ$2:$BM$478,2,FALSE))</f>
        <v/>
      </c>
      <c r="C363" s="231" t="str">
        <f>IF($E363="","",VLOOKUP($E363,Lists!$BJ$2:$BM$478,3,FALSE))</f>
        <v/>
      </c>
      <c r="D363" s="231" t="str">
        <f>IF($E363="","",VLOOKUP($E363,Lists!$BJ$2:$BM$478,4,FALSE))</f>
        <v/>
      </c>
      <c r="E363" s="111"/>
      <c r="F363" s="110"/>
      <c r="G363" s="112"/>
      <c r="H363" s="116"/>
      <c r="I363" s="112"/>
      <c r="J363"/>
      <c r="K363"/>
      <c r="L363"/>
    </row>
    <row r="364" spans="2:12" x14ac:dyDescent="0.35">
      <c r="B364" s="231" t="str">
        <f>IF($E364="","",VLOOKUP($E364,Lists!$BJ$2:$BM$478,2,FALSE))</f>
        <v/>
      </c>
      <c r="C364" s="231" t="str">
        <f>IF($E364="","",VLOOKUP($E364,Lists!$BJ$2:$BM$478,3,FALSE))</f>
        <v/>
      </c>
      <c r="D364" s="231" t="str">
        <f>IF($E364="","",VLOOKUP($E364,Lists!$BJ$2:$BM$478,4,FALSE))</f>
        <v/>
      </c>
      <c r="E364" s="111"/>
      <c r="F364" s="110"/>
      <c r="G364" s="112"/>
      <c r="H364" s="116"/>
      <c r="I364" s="112"/>
      <c r="J364"/>
      <c r="K364"/>
      <c r="L364"/>
    </row>
    <row r="365" spans="2:12" x14ac:dyDescent="0.35">
      <c r="B365" s="231" t="str">
        <f>IF($E365="","",VLOOKUP($E365,Lists!$BJ$2:$BM$478,2,FALSE))</f>
        <v/>
      </c>
      <c r="C365" s="231" t="str">
        <f>IF($E365="","",VLOOKUP($E365,Lists!$BJ$2:$BM$478,3,FALSE))</f>
        <v/>
      </c>
      <c r="D365" s="231" t="str">
        <f>IF($E365="","",VLOOKUP($E365,Lists!$BJ$2:$BM$478,4,FALSE))</f>
        <v/>
      </c>
      <c r="E365" s="111"/>
      <c r="F365" s="110"/>
      <c r="G365" s="112"/>
      <c r="H365" s="116"/>
      <c r="I365" s="112"/>
      <c r="J365"/>
      <c r="K365"/>
      <c r="L365"/>
    </row>
    <row r="366" spans="2:12" x14ac:dyDescent="0.35">
      <c r="B366" s="231" t="str">
        <f>IF($E366="","",VLOOKUP($E366,Lists!$BJ$2:$BM$478,2,FALSE))</f>
        <v/>
      </c>
      <c r="C366" s="231" t="str">
        <f>IF($E366="","",VLOOKUP($E366,Lists!$BJ$2:$BM$478,3,FALSE))</f>
        <v/>
      </c>
      <c r="D366" s="231" t="str">
        <f>IF($E366="","",VLOOKUP($E366,Lists!$BJ$2:$BM$478,4,FALSE))</f>
        <v/>
      </c>
      <c r="E366" s="111"/>
      <c r="F366" s="110"/>
      <c r="G366" s="112"/>
      <c r="H366" s="116"/>
      <c r="I366" s="112"/>
      <c r="J366"/>
      <c r="K366"/>
      <c r="L366"/>
    </row>
    <row r="367" spans="2:12" x14ac:dyDescent="0.35">
      <c r="B367" s="231" t="str">
        <f>IF($E367="","",VLOOKUP($E367,Lists!$BJ$2:$BM$478,2,FALSE))</f>
        <v/>
      </c>
      <c r="C367" s="231" t="str">
        <f>IF($E367="","",VLOOKUP($E367,Lists!$BJ$2:$BM$478,3,FALSE))</f>
        <v/>
      </c>
      <c r="D367" s="231" t="str">
        <f>IF($E367="","",VLOOKUP($E367,Lists!$BJ$2:$BM$478,4,FALSE))</f>
        <v/>
      </c>
      <c r="E367" s="111"/>
      <c r="F367" s="110"/>
      <c r="G367" s="112"/>
      <c r="H367" s="116"/>
      <c r="I367" s="112"/>
      <c r="J367"/>
      <c r="K367"/>
      <c r="L367"/>
    </row>
    <row r="368" spans="2:12" x14ac:dyDescent="0.35">
      <c r="B368" s="231" t="str">
        <f>IF($E368="","",VLOOKUP($E368,Lists!$BJ$2:$BM$478,2,FALSE))</f>
        <v/>
      </c>
      <c r="C368" s="231" t="str">
        <f>IF($E368="","",VLOOKUP($E368,Lists!$BJ$2:$BM$478,3,FALSE))</f>
        <v/>
      </c>
      <c r="D368" s="231" t="str">
        <f>IF($E368="","",VLOOKUP($E368,Lists!$BJ$2:$BM$478,4,FALSE))</f>
        <v/>
      </c>
      <c r="E368" s="111"/>
      <c r="F368" s="110"/>
      <c r="G368" s="112"/>
      <c r="H368" s="116"/>
      <c r="I368" s="112"/>
      <c r="J368"/>
      <c r="K368"/>
      <c r="L368"/>
    </row>
    <row r="369" spans="2:12" x14ac:dyDescent="0.35">
      <c r="B369" s="231" t="str">
        <f>IF($E369="","",VLOOKUP($E369,Lists!$BJ$2:$BM$478,2,FALSE))</f>
        <v/>
      </c>
      <c r="C369" s="231" t="str">
        <f>IF($E369="","",VLOOKUP($E369,Lists!$BJ$2:$BM$478,3,FALSE))</f>
        <v/>
      </c>
      <c r="D369" s="231" t="str">
        <f>IF($E369="","",VLOOKUP($E369,Lists!$BJ$2:$BM$478,4,FALSE))</f>
        <v/>
      </c>
      <c r="E369" s="111"/>
      <c r="F369" s="110"/>
      <c r="G369" s="112"/>
      <c r="H369" s="116"/>
      <c r="I369" s="112"/>
      <c r="J369"/>
      <c r="K369"/>
      <c r="L369"/>
    </row>
    <row r="370" spans="2:12" x14ac:dyDescent="0.35">
      <c r="B370" s="231" t="str">
        <f>IF($E370="","",VLOOKUP($E370,Lists!$BJ$2:$BM$478,2,FALSE))</f>
        <v/>
      </c>
      <c r="C370" s="231" t="str">
        <f>IF($E370="","",VLOOKUP($E370,Lists!$BJ$2:$BM$478,3,FALSE))</f>
        <v/>
      </c>
      <c r="D370" s="231" t="str">
        <f>IF($E370="","",VLOOKUP($E370,Lists!$BJ$2:$BM$478,4,FALSE))</f>
        <v/>
      </c>
      <c r="E370" s="111"/>
      <c r="F370" s="110"/>
      <c r="G370" s="112"/>
      <c r="H370" s="116"/>
      <c r="I370" s="112"/>
      <c r="J370"/>
      <c r="K370"/>
      <c r="L370"/>
    </row>
    <row r="371" spans="2:12" x14ac:dyDescent="0.35">
      <c r="B371" s="231" t="str">
        <f>IF($E371="","",VLOOKUP($E371,Lists!$BJ$2:$BM$478,2,FALSE))</f>
        <v/>
      </c>
      <c r="C371" s="231" t="str">
        <f>IF($E371="","",VLOOKUP($E371,Lists!$BJ$2:$BM$478,3,FALSE))</f>
        <v/>
      </c>
      <c r="D371" s="231" t="str">
        <f>IF($E371="","",VLOOKUP($E371,Lists!$BJ$2:$BM$478,4,FALSE))</f>
        <v/>
      </c>
      <c r="E371" s="111"/>
      <c r="F371" s="110"/>
      <c r="G371" s="112"/>
      <c r="H371" s="116"/>
      <c r="I371" s="112"/>
      <c r="J371"/>
      <c r="K371"/>
      <c r="L371"/>
    </row>
    <row r="372" spans="2:12" x14ac:dyDescent="0.35">
      <c r="B372" s="231" t="str">
        <f>IF($E372="","",VLOOKUP($E372,Lists!$BJ$2:$BM$478,2,FALSE))</f>
        <v/>
      </c>
      <c r="C372" s="231" t="str">
        <f>IF($E372="","",VLOOKUP($E372,Lists!$BJ$2:$BM$478,3,FALSE))</f>
        <v/>
      </c>
      <c r="D372" s="231" t="str">
        <f>IF($E372="","",VLOOKUP($E372,Lists!$BJ$2:$BM$478,4,FALSE))</f>
        <v/>
      </c>
      <c r="E372" s="111"/>
      <c r="F372" s="110"/>
      <c r="G372" s="112"/>
      <c r="H372" s="116"/>
      <c r="I372" s="112"/>
      <c r="J372"/>
      <c r="K372"/>
      <c r="L372"/>
    </row>
    <row r="373" spans="2:12" x14ac:dyDescent="0.35">
      <c r="B373" s="231" t="str">
        <f>IF($E373="","",VLOOKUP($E373,Lists!$BJ$2:$BM$478,2,FALSE))</f>
        <v/>
      </c>
      <c r="C373" s="231" t="str">
        <f>IF($E373="","",VLOOKUP($E373,Lists!$BJ$2:$BM$478,3,FALSE))</f>
        <v/>
      </c>
      <c r="D373" s="231" t="str">
        <f>IF($E373="","",VLOOKUP($E373,Lists!$BJ$2:$BM$478,4,FALSE))</f>
        <v/>
      </c>
      <c r="E373" s="111"/>
      <c r="F373" s="110"/>
      <c r="G373" s="112"/>
      <c r="H373" s="116"/>
      <c r="I373" s="112"/>
      <c r="J373"/>
      <c r="K373"/>
      <c r="L373"/>
    </row>
    <row r="374" spans="2:12" x14ac:dyDescent="0.35">
      <c r="B374" s="231" t="str">
        <f>IF($E374="","",VLOOKUP($E374,Lists!$BJ$2:$BM$478,2,FALSE))</f>
        <v/>
      </c>
      <c r="C374" s="231" t="str">
        <f>IF($E374="","",VLOOKUP($E374,Lists!$BJ$2:$BM$478,3,FALSE))</f>
        <v/>
      </c>
      <c r="D374" s="231" t="str">
        <f>IF($E374="","",VLOOKUP($E374,Lists!$BJ$2:$BM$478,4,FALSE))</f>
        <v/>
      </c>
      <c r="E374" s="111"/>
      <c r="F374" s="110"/>
      <c r="G374" s="112"/>
      <c r="H374" s="116"/>
      <c r="I374" s="112"/>
      <c r="J374"/>
      <c r="K374"/>
      <c r="L374"/>
    </row>
    <row r="375" spans="2:12" x14ac:dyDescent="0.35">
      <c r="B375" s="231" t="str">
        <f>IF($E375="","",VLOOKUP($E375,Lists!$BJ$2:$BM$478,2,FALSE))</f>
        <v/>
      </c>
      <c r="C375" s="231" t="str">
        <f>IF($E375="","",VLOOKUP($E375,Lists!$BJ$2:$BM$478,3,FALSE))</f>
        <v/>
      </c>
      <c r="D375" s="231" t="str">
        <f>IF($E375="","",VLOOKUP($E375,Lists!$BJ$2:$BM$478,4,FALSE))</f>
        <v/>
      </c>
      <c r="E375" s="111"/>
      <c r="F375" s="110"/>
      <c r="G375" s="112"/>
      <c r="H375" s="116"/>
      <c r="I375" s="112"/>
      <c r="J375"/>
      <c r="K375"/>
      <c r="L375"/>
    </row>
    <row r="376" spans="2:12" x14ac:dyDescent="0.35">
      <c r="B376" s="231" t="str">
        <f>IF($E376="","",VLOOKUP($E376,Lists!$BJ$2:$BM$478,2,FALSE))</f>
        <v/>
      </c>
      <c r="C376" s="231" t="str">
        <f>IF($E376="","",VLOOKUP($E376,Lists!$BJ$2:$BM$478,3,FALSE))</f>
        <v/>
      </c>
      <c r="D376" s="231" t="str">
        <f>IF($E376="","",VLOOKUP($E376,Lists!$BJ$2:$BM$478,4,FALSE))</f>
        <v/>
      </c>
      <c r="E376" s="111"/>
      <c r="F376" s="110"/>
      <c r="G376" s="112"/>
      <c r="H376" s="116"/>
      <c r="I376" s="112"/>
      <c r="J376"/>
      <c r="K376"/>
      <c r="L376"/>
    </row>
    <row r="377" spans="2:12" x14ac:dyDescent="0.35">
      <c r="B377" s="231" t="str">
        <f>IF($E377="","",VLOOKUP($E377,Lists!$BJ$2:$BM$478,2,FALSE))</f>
        <v/>
      </c>
      <c r="C377" s="231" t="str">
        <f>IF($E377="","",VLOOKUP($E377,Lists!$BJ$2:$BM$478,3,FALSE))</f>
        <v/>
      </c>
      <c r="D377" s="231" t="str">
        <f>IF($E377="","",VLOOKUP($E377,Lists!$BJ$2:$BM$478,4,FALSE))</f>
        <v/>
      </c>
      <c r="E377" s="111"/>
      <c r="F377" s="110"/>
      <c r="G377" s="112"/>
      <c r="H377" s="116"/>
      <c r="I377" s="112"/>
      <c r="J377"/>
      <c r="K377"/>
      <c r="L377"/>
    </row>
    <row r="378" spans="2:12" x14ac:dyDescent="0.35">
      <c r="B378" s="231" t="str">
        <f>IF($E378="","",VLOOKUP($E378,Lists!$BJ$2:$BM$478,2,FALSE))</f>
        <v/>
      </c>
      <c r="C378" s="231" t="str">
        <f>IF($E378="","",VLOOKUP($E378,Lists!$BJ$2:$BM$478,3,FALSE))</f>
        <v/>
      </c>
      <c r="D378" s="231" t="str">
        <f>IF($E378="","",VLOOKUP($E378,Lists!$BJ$2:$BM$478,4,FALSE))</f>
        <v/>
      </c>
      <c r="E378" s="111"/>
      <c r="F378" s="110"/>
      <c r="G378" s="112"/>
      <c r="H378" s="116"/>
      <c r="I378" s="112"/>
      <c r="J378"/>
      <c r="K378"/>
      <c r="L378"/>
    </row>
    <row r="379" spans="2:12" x14ac:dyDescent="0.35">
      <c r="B379" s="231" t="str">
        <f>IF($E379="","",VLOOKUP($E379,Lists!$BJ$2:$BM$478,2,FALSE))</f>
        <v/>
      </c>
      <c r="C379" s="231" t="str">
        <f>IF($E379="","",VLOOKUP($E379,Lists!$BJ$2:$BM$478,3,FALSE))</f>
        <v/>
      </c>
      <c r="D379" s="231" t="str">
        <f>IF($E379="","",VLOOKUP($E379,Lists!$BJ$2:$BM$478,4,FALSE))</f>
        <v/>
      </c>
      <c r="E379" s="111"/>
      <c r="F379" s="110"/>
      <c r="G379" s="112"/>
      <c r="H379" s="116"/>
      <c r="I379" s="112"/>
      <c r="J379"/>
      <c r="K379"/>
      <c r="L379"/>
    </row>
    <row r="380" spans="2:12" x14ac:dyDescent="0.35">
      <c r="B380" s="231" t="str">
        <f>IF($E380="","",VLOOKUP($E380,Lists!$BJ$2:$BM$478,2,FALSE))</f>
        <v/>
      </c>
      <c r="C380" s="231" t="str">
        <f>IF($E380="","",VLOOKUP($E380,Lists!$BJ$2:$BM$478,3,FALSE))</f>
        <v/>
      </c>
      <c r="D380" s="231" t="str">
        <f>IF($E380="","",VLOOKUP($E380,Lists!$BJ$2:$BM$478,4,FALSE))</f>
        <v/>
      </c>
      <c r="E380" s="111"/>
      <c r="F380" s="110"/>
      <c r="G380" s="112"/>
      <c r="H380" s="116"/>
      <c r="I380" s="112"/>
      <c r="J380"/>
      <c r="K380"/>
      <c r="L380"/>
    </row>
    <row r="381" spans="2:12" x14ac:dyDescent="0.35">
      <c r="B381" s="231" t="str">
        <f>IF($E381="","",VLOOKUP($E381,Lists!$BJ$2:$BM$478,2,FALSE))</f>
        <v/>
      </c>
      <c r="C381" s="231" t="str">
        <f>IF($E381="","",VLOOKUP($E381,Lists!$BJ$2:$BM$478,3,FALSE))</f>
        <v/>
      </c>
      <c r="D381" s="231" t="str">
        <f>IF($E381="","",VLOOKUP($E381,Lists!$BJ$2:$BM$478,4,FALSE))</f>
        <v/>
      </c>
      <c r="E381" s="111"/>
      <c r="F381" s="110"/>
      <c r="G381" s="112"/>
      <c r="H381" s="116"/>
      <c r="I381" s="112"/>
      <c r="J381"/>
      <c r="K381"/>
      <c r="L381"/>
    </row>
    <row r="382" spans="2:12" x14ac:dyDescent="0.35">
      <c r="B382" s="231" t="str">
        <f>IF($E382="","",VLOOKUP($E382,Lists!$BJ$2:$BM$478,2,FALSE))</f>
        <v/>
      </c>
      <c r="C382" s="231" t="str">
        <f>IF($E382="","",VLOOKUP($E382,Lists!$BJ$2:$BM$478,3,FALSE))</f>
        <v/>
      </c>
      <c r="D382" s="231" t="str">
        <f>IF($E382="","",VLOOKUP($E382,Lists!$BJ$2:$BM$478,4,FALSE))</f>
        <v/>
      </c>
      <c r="E382" s="111"/>
      <c r="F382" s="110"/>
      <c r="G382" s="112"/>
      <c r="H382" s="116"/>
      <c r="I382" s="112"/>
      <c r="J382"/>
      <c r="K382"/>
      <c r="L382"/>
    </row>
    <row r="383" spans="2:12" x14ac:dyDescent="0.35">
      <c r="B383" s="231" t="str">
        <f>IF($E383="","",VLOOKUP($E383,Lists!$BJ$2:$BM$478,2,FALSE))</f>
        <v/>
      </c>
      <c r="C383" s="231" t="str">
        <f>IF($E383="","",VLOOKUP($E383,Lists!$BJ$2:$BM$478,3,FALSE))</f>
        <v/>
      </c>
      <c r="D383" s="231" t="str">
        <f>IF($E383="","",VLOOKUP($E383,Lists!$BJ$2:$BM$478,4,FALSE))</f>
        <v/>
      </c>
      <c r="E383" s="111"/>
      <c r="F383" s="110"/>
      <c r="G383" s="112"/>
      <c r="H383" s="116"/>
      <c r="I383" s="112"/>
      <c r="J383"/>
      <c r="K383"/>
      <c r="L383"/>
    </row>
    <row r="384" spans="2:12" x14ac:dyDescent="0.35">
      <c r="B384" s="231" t="str">
        <f>IF($E384="","",VLOOKUP($E384,Lists!$BJ$2:$BM$478,2,FALSE))</f>
        <v/>
      </c>
      <c r="C384" s="231" t="str">
        <f>IF($E384="","",VLOOKUP($E384,Lists!$BJ$2:$BM$478,3,FALSE))</f>
        <v/>
      </c>
      <c r="D384" s="231" t="str">
        <f>IF($E384="","",VLOOKUP($E384,Lists!$BJ$2:$BM$478,4,FALSE))</f>
        <v/>
      </c>
      <c r="E384" s="111"/>
      <c r="F384" s="110"/>
      <c r="G384" s="112"/>
      <c r="H384" s="116"/>
      <c r="I384" s="112"/>
      <c r="J384"/>
      <c r="K384"/>
      <c r="L384"/>
    </row>
    <row r="385" spans="2:12" x14ac:dyDescent="0.35">
      <c r="B385" s="231" t="str">
        <f>IF($E385="","",VLOOKUP($E385,Lists!$BJ$2:$BM$478,2,FALSE))</f>
        <v/>
      </c>
      <c r="C385" s="231" t="str">
        <f>IF($E385="","",VLOOKUP($E385,Lists!$BJ$2:$BM$478,3,FALSE))</f>
        <v/>
      </c>
      <c r="D385" s="231" t="str">
        <f>IF($E385="","",VLOOKUP($E385,Lists!$BJ$2:$BM$478,4,FALSE))</f>
        <v/>
      </c>
      <c r="E385" s="111"/>
      <c r="F385" s="110"/>
      <c r="G385" s="112"/>
      <c r="H385" s="116"/>
      <c r="I385" s="112"/>
      <c r="J385"/>
      <c r="K385"/>
      <c r="L385"/>
    </row>
    <row r="386" spans="2:12" x14ac:dyDescent="0.35">
      <c r="B386" s="231" t="str">
        <f>IF($E386="","",VLOOKUP($E386,Lists!$BJ$2:$BM$478,2,FALSE))</f>
        <v/>
      </c>
      <c r="C386" s="231" t="str">
        <f>IF($E386="","",VLOOKUP($E386,Lists!$BJ$2:$BM$478,3,FALSE))</f>
        <v/>
      </c>
      <c r="D386" s="231" t="str">
        <f>IF($E386="","",VLOOKUP($E386,Lists!$BJ$2:$BM$478,4,FALSE))</f>
        <v/>
      </c>
      <c r="E386" s="111"/>
      <c r="F386" s="110"/>
      <c r="G386" s="112"/>
      <c r="H386" s="116"/>
      <c r="I386" s="112"/>
      <c r="J386"/>
      <c r="K386"/>
      <c r="L386"/>
    </row>
    <row r="387" spans="2:12" x14ac:dyDescent="0.35">
      <c r="B387" s="231" t="str">
        <f>IF($E387="","",VLOOKUP($E387,Lists!$BJ$2:$BM$478,2,FALSE))</f>
        <v/>
      </c>
      <c r="C387" s="231" t="str">
        <f>IF($E387="","",VLOOKUP($E387,Lists!$BJ$2:$BM$478,3,FALSE))</f>
        <v/>
      </c>
      <c r="D387" s="231" t="str">
        <f>IF($E387="","",VLOOKUP($E387,Lists!$BJ$2:$BM$478,4,FALSE))</f>
        <v/>
      </c>
      <c r="E387" s="111"/>
      <c r="F387" s="110"/>
      <c r="G387" s="112"/>
      <c r="H387" s="116"/>
      <c r="I387" s="112"/>
      <c r="J387"/>
      <c r="K387"/>
      <c r="L387"/>
    </row>
    <row r="388" spans="2:12" x14ac:dyDescent="0.35">
      <c r="B388" s="231" t="str">
        <f>IF($E388="","",VLOOKUP($E388,Lists!$BJ$2:$BM$478,2,FALSE))</f>
        <v/>
      </c>
      <c r="C388" s="231" t="str">
        <f>IF($E388="","",VLOOKUP($E388,Lists!$BJ$2:$BM$478,3,FALSE))</f>
        <v/>
      </c>
      <c r="D388" s="231" t="str">
        <f>IF($E388="","",VLOOKUP($E388,Lists!$BJ$2:$BM$478,4,FALSE))</f>
        <v/>
      </c>
      <c r="E388" s="111"/>
      <c r="F388" s="110"/>
      <c r="G388" s="112"/>
      <c r="H388" s="116"/>
      <c r="I388" s="112"/>
      <c r="J388"/>
      <c r="K388"/>
      <c r="L388"/>
    </row>
    <row r="389" spans="2:12" x14ac:dyDescent="0.35">
      <c r="B389" s="231" t="str">
        <f>IF($E389="","",VLOOKUP($E389,Lists!$BJ$2:$BM$478,2,FALSE))</f>
        <v/>
      </c>
      <c r="C389" s="231" t="str">
        <f>IF($E389="","",VLOOKUP($E389,Lists!$BJ$2:$BM$478,3,FALSE))</f>
        <v/>
      </c>
      <c r="D389" s="231" t="str">
        <f>IF($E389="","",VLOOKUP($E389,Lists!$BJ$2:$BM$478,4,FALSE))</f>
        <v/>
      </c>
      <c r="E389" s="111"/>
      <c r="F389" s="110"/>
      <c r="G389" s="112"/>
      <c r="H389" s="116"/>
      <c r="I389" s="112"/>
      <c r="J389"/>
      <c r="K389"/>
      <c r="L389"/>
    </row>
    <row r="390" spans="2:12" x14ac:dyDescent="0.35">
      <c r="B390" s="231" t="str">
        <f>IF($E390="","",VLOOKUP($E390,Lists!$BJ$2:$BM$478,2,FALSE))</f>
        <v/>
      </c>
      <c r="C390" s="231" t="str">
        <f>IF($E390="","",VLOOKUP($E390,Lists!$BJ$2:$BM$478,3,FALSE))</f>
        <v/>
      </c>
      <c r="D390" s="231" t="str">
        <f>IF($E390="","",VLOOKUP($E390,Lists!$BJ$2:$BM$478,4,FALSE))</f>
        <v/>
      </c>
      <c r="E390" s="111"/>
      <c r="F390" s="110"/>
      <c r="G390" s="112"/>
      <c r="H390" s="116"/>
      <c r="I390" s="112"/>
      <c r="J390"/>
      <c r="K390"/>
      <c r="L390"/>
    </row>
    <row r="391" spans="2:12" x14ac:dyDescent="0.35">
      <c r="B391" s="231" t="str">
        <f>IF($E391="","",VLOOKUP($E391,Lists!$BJ$2:$BM$478,2,FALSE))</f>
        <v/>
      </c>
      <c r="C391" s="231" t="str">
        <f>IF($E391="","",VLOOKUP($E391,Lists!$BJ$2:$BM$478,3,FALSE))</f>
        <v/>
      </c>
      <c r="D391" s="231" t="str">
        <f>IF($E391="","",VLOOKUP($E391,Lists!$BJ$2:$BM$478,4,FALSE))</f>
        <v/>
      </c>
      <c r="E391" s="111"/>
      <c r="F391" s="110"/>
      <c r="G391" s="112"/>
      <c r="H391" s="116"/>
      <c r="I391" s="112"/>
      <c r="J391"/>
      <c r="K391"/>
      <c r="L391"/>
    </row>
    <row r="392" spans="2:12" x14ac:dyDescent="0.35">
      <c r="B392" s="231" t="str">
        <f>IF($E392="","",VLOOKUP($E392,Lists!$BJ$2:$BM$478,2,FALSE))</f>
        <v/>
      </c>
      <c r="C392" s="231" t="str">
        <f>IF($E392="","",VLOOKUP($E392,Lists!$BJ$2:$BM$478,3,FALSE))</f>
        <v/>
      </c>
      <c r="D392" s="231" t="str">
        <f>IF($E392="","",VLOOKUP($E392,Lists!$BJ$2:$BM$478,4,FALSE))</f>
        <v/>
      </c>
      <c r="E392" s="111"/>
      <c r="F392" s="110"/>
      <c r="G392" s="112"/>
      <c r="H392" s="116"/>
      <c r="I392" s="112"/>
      <c r="J392"/>
      <c r="K392"/>
      <c r="L392"/>
    </row>
    <row r="393" spans="2:12" x14ac:dyDescent="0.35">
      <c r="B393" s="231" t="str">
        <f>IF($E393="","",VLOOKUP($E393,Lists!$BJ$2:$BM$478,2,FALSE))</f>
        <v/>
      </c>
      <c r="C393" s="231" t="str">
        <f>IF($E393="","",VLOOKUP($E393,Lists!$BJ$2:$BM$478,3,FALSE))</f>
        <v/>
      </c>
      <c r="D393" s="231" t="str">
        <f>IF($E393="","",VLOOKUP($E393,Lists!$BJ$2:$BM$478,4,FALSE))</f>
        <v/>
      </c>
      <c r="E393" s="111"/>
      <c r="F393" s="110"/>
      <c r="G393" s="112"/>
      <c r="H393" s="116"/>
      <c r="I393" s="112"/>
      <c r="J393"/>
      <c r="K393"/>
      <c r="L393"/>
    </row>
    <row r="394" spans="2:12" x14ac:dyDescent="0.35">
      <c r="B394" s="231" t="str">
        <f>IF($E394="","",VLOOKUP($E394,Lists!$BJ$2:$BM$478,2,FALSE))</f>
        <v/>
      </c>
      <c r="C394" s="231" t="str">
        <f>IF($E394="","",VLOOKUP($E394,Lists!$BJ$2:$BM$478,3,FALSE))</f>
        <v/>
      </c>
      <c r="D394" s="231" t="str">
        <f>IF($E394="","",VLOOKUP($E394,Lists!$BJ$2:$BM$478,4,FALSE))</f>
        <v/>
      </c>
      <c r="E394" s="111"/>
      <c r="F394" s="110"/>
      <c r="G394" s="112"/>
      <c r="H394" s="116"/>
      <c r="I394" s="112"/>
      <c r="J394"/>
      <c r="K394"/>
      <c r="L394"/>
    </row>
    <row r="395" spans="2:12" x14ac:dyDescent="0.35">
      <c r="B395" s="231" t="str">
        <f>IF($E395="","",VLOOKUP($E395,Lists!$BJ$2:$BM$478,2,FALSE))</f>
        <v/>
      </c>
      <c r="C395" s="231" t="str">
        <f>IF($E395="","",VLOOKUP($E395,Lists!$BJ$2:$BM$478,3,FALSE))</f>
        <v/>
      </c>
      <c r="D395" s="231" t="str">
        <f>IF($E395="","",VLOOKUP($E395,Lists!$BJ$2:$BM$478,4,FALSE))</f>
        <v/>
      </c>
      <c r="E395" s="111"/>
      <c r="F395" s="110"/>
      <c r="G395" s="112"/>
      <c r="H395" s="116"/>
      <c r="I395" s="112"/>
      <c r="J395"/>
      <c r="K395"/>
      <c r="L395"/>
    </row>
    <row r="396" spans="2:12" x14ac:dyDescent="0.35">
      <c r="B396" s="231" t="str">
        <f>IF($E396="","",VLOOKUP($E396,Lists!$BJ$2:$BM$478,2,FALSE))</f>
        <v/>
      </c>
      <c r="C396" s="231" t="str">
        <f>IF($E396="","",VLOOKUP($E396,Lists!$BJ$2:$BM$478,3,FALSE))</f>
        <v/>
      </c>
      <c r="D396" s="231" t="str">
        <f>IF($E396="","",VLOOKUP($E396,Lists!$BJ$2:$BM$478,4,FALSE))</f>
        <v/>
      </c>
      <c r="E396" s="111"/>
      <c r="F396" s="110"/>
      <c r="G396" s="112"/>
      <c r="H396" s="116"/>
      <c r="I396" s="112"/>
      <c r="J396"/>
      <c r="K396"/>
      <c r="L396"/>
    </row>
    <row r="397" spans="2:12" x14ac:dyDescent="0.35">
      <c r="B397" s="231" t="str">
        <f>IF($E397="","",VLOOKUP($E397,Lists!$BJ$2:$BM$478,2,FALSE))</f>
        <v/>
      </c>
      <c r="C397" s="231" t="str">
        <f>IF($E397="","",VLOOKUP($E397,Lists!$BJ$2:$BM$478,3,FALSE))</f>
        <v/>
      </c>
      <c r="D397" s="231" t="str">
        <f>IF($E397="","",VLOOKUP($E397,Lists!$BJ$2:$BM$478,4,FALSE))</f>
        <v/>
      </c>
      <c r="E397" s="111"/>
      <c r="F397" s="110"/>
      <c r="G397" s="112"/>
      <c r="H397" s="116"/>
      <c r="I397" s="112"/>
      <c r="J397"/>
      <c r="K397"/>
      <c r="L397"/>
    </row>
    <row r="398" spans="2:12" x14ac:dyDescent="0.35">
      <c r="B398" s="231" t="str">
        <f>IF($E398="","",VLOOKUP($E398,Lists!$BJ$2:$BM$478,2,FALSE))</f>
        <v/>
      </c>
      <c r="C398" s="231" t="str">
        <f>IF($E398="","",VLOOKUP($E398,Lists!$BJ$2:$BM$478,3,FALSE))</f>
        <v/>
      </c>
      <c r="D398" s="231" t="str">
        <f>IF($E398="","",VLOOKUP($E398,Lists!$BJ$2:$BM$478,4,FALSE))</f>
        <v/>
      </c>
      <c r="E398" s="111"/>
      <c r="F398" s="110"/>
      <c r="G398" s="112"/>
      <c r="H398" s="116"/>
      <c r="I398" s="112"/>
      <c r="J398"/>
      <c r="K398"/>
      <c r="L398"/>
    </row>
    <row r="399" spans="2:12" x14ac:dyDescent="0.35">
      <c r="B399" s="231" t="str">
        <f>IF($E399="","",VLOOKUP($E399,Lists!$BJ$2:$BM$478,2,FALSE))</f>
        <v/>
      </c>
      <c r="C399" s="231" t="str">
        <f>IF($E399="","",VLOOKUP($E399,Lists!$BJ$2:$BM$478,3,FALSE))</f>
        <v/>
      </c>
      <c r="D399" s="231" t="str">
        <f>IF($E399="","",VLOOKUP($E399,Lists!$BJ$2:$BM$478,4,FALSE))</f>
        <v/>
      </c>
      <c r="E399" s="111"/>
      <c r="F399" s="110"/>
      <c r="G399" s="112"/>
      <c r="H399" s="116"/>
      <c r="I399" s="112"/>
      <c r="J399"/>
      <c r="K399"/>
      <c r="L399"/>
    </row>
    <row r="400" spans="2:12" x14ac:dyDescent="0.35">
      <c r="B400" s="231" t="str">
        <f>IF($E400="","",VLOOKUP($E400,Lists!$BJ$2:$BM$478,2,FALSE))</f>
        <v/>
      </c>
      <c r="C400" s="231" t="str">
        <f>IF($E400="","",VLOOKUP($E400,Lists!$BJ$2:$BM$478,3,FALSE))</f>
        <v/>
      </c>
      <c r="D400" s="231" t="str">
        <f>IF($E400="","",VLOOKUP($E400,Lists!$BJ$2:$BM$478,4,FALSE))</f>
        <v/>
      </c>
      <c r="E400" s="111"/>
      <c r="F400" s="110"/>
      <c r="G400" s="112"/>
      <c r="H400" s="116"/>
      <c r="I400" s="112"/>
      <c r="J400"/>
      <c r="K400"/>
      <c r="L400"/>
    </row>
    <row r="401" spans="2:12" x14ac:dyDescent="0.35">
      <c r="B401" s="231" t="str">
        <f>IF($E401="","",VLOOKUP($E401,Lists!$BJ$2:$BM$478,2,FALSE))</f>
        <v/>
      </c>
      <c r="C401" s="231" t="str">
        <f>IF($E401="","",VLOOKUP($E401,Lists!$BJ$2:$BM$478,3,FALSE))</f>
        <v/>
      </c>
      <c r="D401" s="231" t="str">
        <f>IF($E401="","",VLOOKUP($E401,Lists!$BJ$2:$BM$478,4,FALSE))</f>
        <v/>
      </c>
      <c r="E401" s="111"/>
      <c r="F401" s="110"/>
      <c r="G401" s="112"/>
      <c r="H401" s="116"/>
      <c r="I401" s="112"/>
      <c r="J401"/>
      <c r="K401"/>
      <c r="L401"/>
    </row>
    <row r="402" spans="2:12" x14ac:dyDescent="0.35">
      <c r="B402" s="231" t="str">
        <f>IF($E402="","",VLOOKUP($E402,Lists!$BJ$2:$BM$478,2,FALSE))</f>
        <v/>
      </c>
      <c r="C402" s="231" t="str">
        <f>IF($E402="","",VLOOKUP($E402,Lists!$BJ$2:$BM$478,3,FALSE))</f>
        <v/>
      </c>
      <c r="D402" s="231" t="str">
        <f>IF($E402="","",VLOOKUP($E402,Lists!$BJ$2:$BM$478,4,FALSE))</f>
        <v/>
      </c>
      <c r="E402" s="111"/>
      <c r="F402" s="110"/>
      <c r="G402" s="112"/>
      <c r="H402" s="116"/>
      <c r="I402" s="112"/>
      <c r="J402"/>
      <c r="K402"/>
      <c r="L402"/>
    </row>
    <row r="403" spans="2:12" x14ac:dyDescent="0.35">
      <c r="B403" s="231" t="str">
        <f>IF($E403="","",VLOOKUP($E403,Lists!$BJ$2:$BM$478,2,FALSE))</f>
        <v/>
      </c>
      <c r="C403" s="231" t="str">
        <f>IF($E403="","",VLOOKUP($E403,Lists!$BJ$2:$BM$478,3,FALSE))</f>
        <v/>
      </c>
      <c r="D403" s="231" t="str">
        <f>IF($E403="","",VLOOKUP($E403,Lists!$BJ$2:$BM$478,4,FALSE))</f>
        <v/>
      </c>
      <c r="E403" s="111"/>
      <c r="F403" s="110"/>
      <c r="G403" s="112"/>
      <c r="H403" s="116"/>
      <c r="I403" s="112"/>
      <c r="J403"/>
      <c r="K403"/>
      <c r="L403"/>
    </row>
    <row r="404" spans="2:12" x14ac:dyDescent="0.35">
      <c r="B404" s="231" t="str">
        <f>IF($E404="","",VLOOKUP($E404,Lists!$BJ$2:$BM$478,2,FALSE))</f>
        <v/>
      </c>
      <c r="C404" s="231" t="str">
        <f>IF($E404="","",VLOOKUP($E404,Lists!$BJ$2:$BM$478,3,FALSE))</f>
        <v/>
      </c>
      <c r="D404" s="231" t="str">
        <f>IF($E404="","",VLOOKUP($E404,Lists!$BJ$2:$BM$478,4,FALSE))</f>
        <v/>
      </c>
      <c r="E404" s="111"/>
      <c r="F404" s="110"/>
      <c r="G404" s="112"/>
      <c r="H404" s="116"/>
      <c r="I404" s="112"/>
      <c r="J404"/>
      <c r="K404"/>
      <c r="L404"/>
    </row>
    <row r="405" spans="2:12" x14ac:dyDescent="0.35">
      <c r="B405" s="231" t="str">
        <f>IF($E405="","",VLOOKUP($E405,Lists!$BJ$2:$BM$478,2,FALSE))</f>
        <v/>
      </c>
      <c r="C405" s="231" t="str">
        <f>IF($E405="","",VLOOKUP($E405,Lists!$BJ$2:$BM$478,3,FALSE))</f>
        <v/>
      </c>
      <c r="D405" s="231" t="str">
        <f>IF($E405="","",VLOOKUP($E405,Lists!$BJ$2:$BM$478,4,FALSE))</f>
        <v/>
      </c>
      <c r="E405" s="111"/>
      <c r="F405" s="110"/>
      <c r="G405" s="112"/>
      <c r="H405" s="116"/>
      <c r="I405" s="112"/>
      <c r="J405"/>
      <c r="K405"/>
      <c r="L405"/>
    </row>
    <row r="406" spans="2:12" x14ac:dyDescent="0.35">
      <c r="B406" s="231" t="str">
        <f>IF($E406="","",VLOOKUP($E406,Lists!$BJ$2:$BM$478,2,FALSE))</f>
        <v/>
      </c>
      <c r="C406" s="231" t="str">
        <f>IF($E406="","",VLOOKUP($E406,Lists!$BJ$2:$BM$478,3,FALSE))</f>
        <v/>
      </c>
      <c r="D406" s="231" t="str">
        <f>IF($E406="","",VLOOKUP($E406,Lists!$BJ$2:$BM$478,4,FALSE))</f>
        <v/>
      </c>
      <c r="E406" s="111"/>
      <c r="F406" s="110"/>
      <c r="G406" s="112"/>
      <c r="H406" s="116"/>
      <c r="I406" s="112"/>
      <c r="J406"/>
      <c r="K406"/>
      <c r="L406"/>
    </row>
    <row r="407" spans="2:12" x14ac:dyDescent="0.35">
      <c r="B407" s="231" t="str">
        <f>IF($E407="","",VLOOKUP($E407,Lists!$BJ$2:$BM$478,2,FALSE))</f>
        <v/>
      </c>
      <c r="C407" s="231" t="str">
        <f>IF($E407="","",VLOOKUP($E407,Lists!$BJ$2:$BM$478,3,FALSE))</f>
        <v/>
      </c>
      <c r="D407" s="231" t="str">
        <f>IF($E407="","",VLOOKUP($E407,Lists!$BJ$2:$BM$478,4,FALSE))</f>
        <v/>
      </c>
      <c r="E407" s="111"/>
      <c r="F407" s="110"/>
      <c r="G407" s="112"/>
      <c r="H407" s="116"/>
      <c r="I407" s="112"/>
      <c r="J407"/>
      <c r="K407"/>
      <c r="L407"/>
    </row>
    <row r="408" spans="2:12" x14ac:dyDescent="0.35">
      <c r="B408" s="231" t="str">
        <f>IF($E408="","",VLOOKUP($E408,Lists!$BJ$2:$BM$478,2,FALSE))</f>
        <v/>
      </c>
      <c r="C408" s="231" t="str">
        <f>IF($E408="","",VLOOKUP($E408,Lists!$BJ$2:$BM$478,3,FALSE))</f>
        <v/>
      </c>
      <c r="D408" s="231" t="str">
        <f>IF($E408="","",VLOOKUP($E408,Lists!$BJ$2:$BM$478,4,FALSE))</f>
        <v/>
      </c>
      <c r="E408" s="111"/>
      <c r="F408" s="110"/>
      <c r="G408" s="112"/>
      <c r="H408" s="116"/>
      <c r="I408" s="112"/>
      <c r="J408"/>
      <c r="K408"/>
      <c r="L408"/>
    </row>
    <row r="409" spans="2:12" x14ac:dyDescent="0.35">
      <c r="B409" s="231" t="str">
        <f>IF($E409="","",VLOOKUP($E409,Lists!$BJ$2:$BM$478,2,FALSE))</f>
        <v/>
      </c>
      <c r="C409" s="231" t="str">
        <f>IF($E409="","",VLOOKUP($E409,Lists!$BJ$2:$BM$478,3,FALSE))</f>
        <v/>
      </c>
      <c r="D409" s="231" t="str">
        <f>IF($E409="","",VLOOKUP($E409,Lists!$BJ$2:$BM$478,4,FALSE))</f>
        <v/>
      </c>
      <c r="E409" s="111"/>
      <c r="F409" s="110"/>
      <c r="G409" s="112"/>
      <c r="H409" s="116"/>
      <c r="I409" s="112"/>
      <c r="J409"/>
      <c r="K409"/>
      <c r="L409"/>
    </row>
    <row r="410" spans="2:12" x14ac:dyDescent="0.35">
      <c r="B410" s="231" t="str">
        <f>IF($E410="","",VLOOKUP($E410,Lists!$BJ$2:$BM$478,2,FALSE))</f>
        <v/>
      </c>
      <c r="C410" s="231" t="str">
        <f>IF($E410="","",VLOOKUP($E410,Lists!$BJ$2:$BM$478,3,FALSE))</f>
        <v/>
      </c>
      <c r="D410" s="231" t="str">
        <f>IF($E410="","",VLOOKUP($E410,Lists!$BJ$2:$BM$478,4,FALSE))</f>
        <v/>
      </c>
      <c r="E410" s="111"/>
      <c r="F410" s="110"/>
      <c r="G410" s="112"/>
      <c r="H410" s="116"/>
      <c r="I410" s="112"/>
      <c r="J410"/>
      <c r="K410"/>
      <c r="L410"/>
    </row>
    <row r="411" spans="2:12" x14ac:dyDescent="0.35">
      <c r="B411" s="231" t="str">
        <f>IF($E411="","",VLOOKUP($E411,Lists!$BJ$2:$BM$478,2,FALSE))</f>
        <v/>
      </c>
      <c r="C411" s="231" t="str">
        <f>IF($E411="","",VLOOKUP($E411,Lists!$BJ$2:$BM$478,3,FALSE))</f>
        <v/>
      </c>
      <c r="D411" s="231" t="str">
        <f>IF($E411="","",VLOOKUP($E411,Lists!$BJ$2:$BM$478,4,FALSE))</f>
        <v/>
      </c>
      <c r="E411" s="111"/>
      <c r="F411" s="110"/>
      <c r="G411" s="112"/>
      <c r="H411" s="116"/>
      <c r="I411" s="112"/>
      <c r="J411"/>
      <c r="K411"/>
      <c r="L411"/>
    </row>
    <row r="412" spans="2:12" x14ac:dyDescent="0.35">
      <c r="B412" s="231" t="str">
        <f>IF($E412="","",VLOOKUP($E412,Lists!$BJ$2:$BM$478,2,FALSE))</f>
        <v/>
      </c>
      <c r="C412" s="231" t="str">
        <f>IF($E412="","",VLOOKUP($E412,Lists!$BJ$2:$BM$478,3,FALSE))</f>
        <v/>
      </c>
      <c r="D412" s="231" t="str">
        <f>IF($E412="","",VLOOKUP($E412,Lists!$BJ$2:$BM$478,4,FALSE))</f>
        <v/>
      </c>
      <c r="E412" s="111"/>
      <c r="F412" s="110"/>
      <c r="G412" s="112"/>
      <c r="H412" s="116"/>
      <c r="I412" s="112"/>
      <c r="J412"/>
      <c r="K412"/>
      <c r="L412"/>
    </row>
    <row r="413" spans="2:12" x14ac:dyDescent="0.35">
      <c r="B413" s="231" t="str">
        <f>IF($E413="","",VLOOKUP($E413,Lists!$BJ$2:$BM$478,2,FALSE))</f>
        <v/>
      </c>
      <c r="C413" s="231" t="str">
        <f>IF($E413="","",VLOOKUP($E413,Lists!$BJ$2:$BM$478,3,FALSE))</f>
        <v/>
      </c>
      <c r="D413" s="231" t="str">
        <f>IF($E413="","",VLOOKUP($E413,Lists!$BJ$2:$BM$478,4,FALSE))</f>
        <v/>
      </c>
      <c r="E413" s="111"/>
      <c r="F413" s="110"/>
      <c r="G413" s="112"/>
      <c r="H413" s="116"/>
      <c r="I413" s="112"/>
      <c r="J413"/>
      <c r="K413"/>
      <c r="L413"/>
    </row>
    <row r="414" spans="2:12" x14ac:dyDescent="0.35">
      <c r="B414" s="231" t="str">
        <f>IF($E414="","",VLOOKUP($E414,Lists!$BJ$2:$BM$478,2,FALSE))</f>
        <v/>
      </c>
      <c r="C414" s="231" t="str">
        <f>IF($E414="","",VLOOKUP($E414,Lists!$BJ$2:$BM$478,3,FALSE))</f>
        <v/>
      </c>
      <c r="D414" s="231" t="str">
        <f>IF($E414="","",VLOOKUP($E414,Lists!$BJ$2:$BM$478,4,FALSE))</f>
        <v/>
      </c>
      <c r="E414" s="111"/>
      <c r="F414" s="110"/>
      <c r="G414" s="112"/>
      <c r="H414" s="116"/>
      <c r="I414" s="112"/>
      <c r="J414"/>
      <c r="K414"/>
      <c r="L414"/>
    </row>
    <row r="415" spans="2:12" x14ac:dyDescent="0.35">
      <c r="B415" s="231" t="str">
        <f>IF($E415="","",VLOOKUP($E415,Lists!$BJ$2:$BM$478,2,FALSE))</f>
        <v/>
      </c>
      <c r="C415" s="231" t="str">
        <f>IF($E415="","",VLOOKUP($E415,Lists!$BJ$2:$BM$478,3,FALSE))</f>
        <v/>
      </c>
      <c r="D415" s="231" t="str">
        <f>IF($E415="","",VLOOKUP($E415,Lists!$BJ$2:$BM$478,4,FALSE))</f>
        <v/>
      </c>
      <c r="E415" s="111"/>
      <c r="F415" s="110"/>
      <c r="G415" s="112"/>
      <c r="H415" s="116"/>
      <c r="I415" s="112"/>
      <c r="J415"/>
      <c r="K415"/>
      <c r="L415"/>
    </row>
    <row r="416" spans="2:12" x14ac:dyDescent="0.35">
      <c r="B416" s="231" t="str">
        <f>IF($E416="","",VLOOKUP($E416,Lists!$BJ$2:$BM$478,2,FALSE))</f>
        <v/>
      </c>
      <c r="C416" s="231" t="str">
        <f>IF($E416="","",VLOOKUP($E416,Lists!$BJ$2:$BM$478,3,FALSE))</f>
        <v/>
      </c>
      <c r="D416" s="231" t="str">
        <f>IF($E416="","",VLOOKUP($E416,Lists!$BJ$2:$BM$478,4,FALSE))</f>
        <v/>
      </c>
      <c r="E416" s="111"/>
      <c r="F416" s="110"/>
      <c r="G416" s="112"/>
      <c r="H416" s="116"/>
      <c r="I416" s="112"/>
      <c r="J416"/>
      <c r="K416"/>
      <c r="L416"/>
    </row>
    <row r="417" spans="2:12" x14ac:dyDescent="0.35">
      <c r="B417" s="231" t="str">
        <f>IF($E417="","",VLOOKUP($E417,Lists!$BJ$2:$BM$478,2,FALSE))</f>
        <v/>
      </c>
      <c r="C417" s="231" t="str">
        <f>IF($E417="","",VLOOKUP($E417,Lists!$BJ$2:$BM$478,3,FALSE))</f>
        <v/>
      </c>
      <c r="D417" s="231" t="str">
        <f>IF($E417="","",VLOOKUP($E417,Lists!$BJ$2:$BM$478,4,FALSE))</f>
        <v/>
      </c>
      <c r="E417" s="111"/>
      <c r="F417" s="110"/>
      <c r="G417" s="112"/>
      <c r="H417" s="116"/>
      <c r="I417" s="112"/>
      <c r="J417"/>
      <c r="K417"/>
      <c r="L417"/>
    </row>
    <row r="418" spans="2:12" x14ac:dyDescent="0.35">
      <c r="B418" s="231" t="str">
        <f>IF($E418="","",VLOOKUP($E418,Lists!$BJ$2:$BM$478,2,FALSE))</f>
        <v/>
      </c>
      <c r="C418" s="231" t="str">
        <f>IF($E418="","",VLOOKUP($E418,Lists!$BJ$2:$BM$478,3,FALSE))</f>
        <v/>
      </c>
      <c r="D418" s="231" t="str">
        <f>IF($E418="","",VLOOKUP($E418,Lists!$BJ$2:$BM$478,4,FALSE))</f>
        <v/>
      </c>
      <c r="E418" s="111"/>
      <c r="F418" s="110"/>
      <c r="G418" s="112"/>
      <c r="H418" s="116"/>
      <c r="I418" s="112"/>
      <c r="J418"/>
      <c r="K418"/>
      <c r="L418"/>
    </row>
    <row r="419" spans="2:12" x14ac:dyDescent="0.35">
      <c r="B419" s="231" t="str">
        <f>IF($E419="","",VLOOKUP($E419,Lists!$BJ$2:$BM$478,2,FALSE))</f>
        <v/>
      </c>
      <c r="C419" s="231" t="str">
        <f>IF($E419="","",VLOOKUP($E419,Lists!$BJ$2:$BM$478,3,FALSE))</f>
        <v/>
      </c>
      <c r="D419" s="231" t="str">
        <f>IF($E419="","",VLOOKUP($E419,Lists!$BJ$2:$BM$478,4,FALSE))</f>
        <v/>
      </c>
      <c r="E419" s="111"/>
      <c r="F419" s="110"/>
      <c r="G419" s="112"/>
      <c r="H419" s="116"/>
      <c r="I419" s="112"/>
      <c r="J419"/>
      <c r="K419"/>
      <c r="L419"/>
    </row>
    <row r="420" spans="2:12" x14ac:dyDescent="0.35">
      <c r="B420" s="231" t="str">
        <f>IF($E420="","",VLOOKUP($E420,Lists!$BJ$2:$BM$478,2,FALSE))</f>
        <v/>
      </c>
      <c r="C420" s="231" t="str">
        <f>IF($E420="","",VLOOKUP($E420,Lists!$BJ$2:$BM$478,3,FALSE))</f>
        <v/>
      </c>
      <c r="D420" s="231" t="str">
        <f>IF($E420="","",VLOOKUP($E420,Lists!$BJ$2:$BM$478,4,FALSE))</f>
        <v/>
      </c>
      <c r="E420" s="111"/>
      <c r="F420" s="110"/>
      <c r="G420" s="112"/>
      <c r="H420" s="116"/>
      <c r="I420" s="112"/>
      <c r="J420"/>
      <c r="K420"/>
      <c r="L420"/>
    </row>
    <row r="421" spans="2:12" x14ac:dyDescent="0.35">
      <c r="B421" s="231" t="str">
        <f>IF($E421="","",VLOOKUP($E421,Lists!$BJ$2:$BM$478,2,FALSE))</f>
        <v/>
      </c>
      <c r="C421" s="231" t="str">
        <f>IF($E421="","",VLOOKUP($E421,Lists!$BJ$2:$BM$478,3,FALSE))</f>
        <v/>
      </c>
      <c r="D421" s="231" t="str">
        <f>IF($E421="","",VLOOKUP($E421,Lists!$BJ$2:$BM$478,4,FALSE))</f>
        <v/>
      </c>
      <c r="E421" s="111"/>
      <c r="F421" s="110"/>
      <c r="G421" s="112"/>
      <c r="H421" s="116"/>
      <c r="I421" s="112"/>
      <c r="J421"/>
      <c r="K421"/>
      <c r="L421"/>
    </row>
    <row r="422" spans="2:12" x14ac:dyDescent="0.35">
      <c r="B422" s="231" t="str">
        <f>IF($E422="","",VLOOKUP($E422,Lists!$BJ$2:$BM$478,2,FALSE))</f>
        <v/>
      </c>
      <c r="C422" s="231" t="str">
        <f>IF($E422="","",VLOOKUP($E422,Lists!$BJ$2:$BM$478,3,FALSE))</f>
        <v/>
      </c>
      <c r="D422" s="231" t="str">
        <f>IF($E422="","",VLOOKUP($E422,Lists!$BJ$2:$BM$478,4,FALSE))</f>
        <v/>
      </c>
      <c r="E422" s="111"/>
      <c r="F422" s="110"/>
      <c r="G422" s="112"/>
      <c r="H422" s="116"/>
      <c r="I422" s="112"/>
      <c r="J422"/>
      <c r="K422"/>
      <c r="L422"/>
    </row>
    <row r="423" spans="2:12" x14ac:dyDescent="0.35">
      <c r="B423" s="231" t="str">
        <f>IF($E423="","",VLOOKUP($E423,Lists!$BJ$2:$BM$478,2,FALSE))</f>
        <v/>
      </c>
      <c r="C423" s="231" t="str">
        <f>IF($E423="","",VLOOKUP($E423,Lists!$BJ$2:$BM$478,3,FALSE))</f>
        <v/>
      </c>
      <c r="D423" s="231" t="str">
        <f>IF($E423="","",VLOOKUP($E423,Lists!$BJ$2:$BM$478,4,FALSE))</f>
        <v/>
      </c>
      <c r="E423" s="111"/>
      <c r="F423" s="110"/>
      <c r="G423" s="112"/>
      <c r="H423" s="116"/>
      <c r="I423" s="112"/>
      <c r="J423"/>
      <c r="K423"/>
      <c r="L423"/>
    </row>
    <row r="424" spans="2:12" x14ac:dyDescent="0.35">
      <c r="B424" s="231" t="str">
        <f>IF($E424="","",VLOOKUP($E424,Lists!$BJ$2:$BM$478,2,FALSE))</f>
        <v/>
      </c>
      <c r="C424" s="231" t="str">
        <f>IF($E424="","",VLOOKUP($E424,Lists!$BJ$2:$BM$478,3,FALSE))</f>
        <v/>
      </c>
      <c r="D424" s="231" t="str">
        <f>IF($E424="","",VLOOKUP($E424,Lists!$BJ$2:$BM$478,4,FALSE))</f>
        <v/>
      </c>
      <c r="E424" s="111"/>
      <c r="F424" s="110"/>
      <c r="G424" s="112"/>
      <c r="H424" s="116"/>
      <c r="I424" s="112"/>
      <c r="J424"/>
      <c r="K424"/>
      <c r="L424"/>
    </row>
    <row r="425" spans="2:12" x14ac:dyDescent="0.35">
      <c r="B425" s="231" t="str">
        <f>IF($E425="","",VLOOKUP($E425,Lists!$BJ$2:$BM$478,2,FALSE))</f>
        <v/>
      </c>
      <c r="C425" s="231" t="str">
        <f>IF($E425="","",VLOOKUP($E425,Lists!$BJ$2:$BM$478,3,FALSE))</f>
        <v/>
      </c>
      <c r="D425" s="231" t="str">
        <f>IF($E425="","",VLOOKUP($E425,Lists!$BJ$2:$BM$478,4,FALSE))</f>
        <v/>
      </c>
      <c r="E425" s="111"/>
      <c r="F425" s="110"/>
      <c r="G425" s="112"/>
      <c r="H425" s="116"/>
      <c r="I425" s="112"/>
      <c r="J425"/>
      <c r="K425"/>
      <c r="L425"/>
    </row>
    <row r="426" spans="2:12" x14ac:dyDescent="0.35">
      <c r="B426" s="231" t="str">
        <f>IF($E426="","",VLOOKUP($E426,Lists!$BJ$2:$BM$478,2,FALSE))</f>
        <v/>
      </c>
      <c r="C426" s="231" t="str">
        <f>IF($E426="","",VLOOKUP($E426,Lists!$BJ$2:$BM$478,3,FALSE))</f>
        <v/>
      </c>
      <c r="D426" s="231" t="str">
        <f>IF($E426="","",VLOOKUP($E426,Lists!$BJ$2:$BM$478,4,FALSE))</f>
        <v/>
      </c>
      <c r="E426" s="111"/>
      <c r="F426" s="110"/>
      <c r="G426" s="112"/>
      <c r="H426" s="116"/>
      <c r="I426" s="112"/>
      <c r="J426"/>
      <c r="K426"/>
      <c r="L426"/>
    </row>
    <row r="427" spans="2:12" x14ac:dyDescent="0.35">
      <c r="B427" s="231" t="str">
        <f>IF($E427="","",VLOOKUP($E427,Lists!$BJ$2:$BM$478,2,FALSE))</f>
        <v/>
      </c>
      <c r="C427" s="231" t="str">
        <f>IF($E427="","",VLOOKUP($E427,Lists!$BJ$2:$BM$478,3,FALSE))</f>
        <v/>
      </c>
      <c r="D427" s="231" t="str">
        <f>IF($E427="","",VLOOKUP($E427,Lists!$BJ$2:$BM$478,4,FALSE))</f>
        <v/>
      </c>
      <c r="E427" s="111"/>
      <c r="F427" s="110"/>
      <c r="G427" s="112"/>
      <c r="H427" s="116"/>
      <c r="I427" s="112"/>
      <c r="J427"/>
      <c r="K427"/>
      <c r="L427"/>
    </row>
    <row r="428" spans="2:12" x14ac:dyDescent="0.35">
      <c r="B428" s="231" t="str">
        <f>IF($E428="","",VLOOKUP($E428,Lists!$BJ$2:$BM$478,2,FALSE))</f>
        <v/>
      </c>
      <c r="C428" s="231" t="str">
        <f>IF($E428="","",VLOOKUP($E428,Lists!$BJ$2:$BM$478,3,FALSE))</f>
        <v/>
      </c>
      <c r="D428" s="231" t="str">
        <f>IF($E428="","",VLOOKUP($E428,Lists!$BJ$2:$BM$478,4,FALSE))</f>
        <v/>
      </c>
      <c r="E428" s="111"/>
      <c r="F428" s="110"/>
      <c r="G428" s="112"/>
      <c r="H428" s="116"/>
      <c r="I428" s="112"/>
      <c r="J428"/>
      <c r="K428"/>
      <c r="L428"/>
    </row>
    <row r="429" spans="2:12" x14ac:dyDescent="0.35">
      <c r="B429" s="231" t="str">
        <f>IF($E429="","",VLOOKUP($E429,Lists!$BJ$2:$BM$478,2,FALSE))</f>
        <v/>
      </c>
      <c r="C429" s="231" t="str">
        <f>IF($E429="","",VLOOKUP($E429,Lists!$BJ$2:$BM$478,3,FALSE))</f>
        <v/>
      </c>
      <c r="D429" s="231" t="str">
        <f>IF($E429="","",VLOOKUP($E429,Lists!$BJ$2:$BM$478,4,FALSE))</f>
        <v/>
      </c>
      <c r="E429" s="111"/>
      <c r="F429" s="110"/>
      <c r="G429" s="112"/>
      <c r="H429" s="116"/>
      <c r="I429" s="112"/>
      <c r="J429"/>
      <c r="K429"/>
      <c r="L429"/>
    </row>
    <row r="430" spans="2:12" x14ac:dyDescent="0.35">
      <c r="B430" s="231" t="str">
        <f>IF($E430="","",VLOOKUP($E430,Lists!$BJ$2:$BM$478,2,FALSE))</f>
        <v/>
      </c>
      <c r="C430" s="231" t="str">
        <f>IF($E430="","",VLOOKUP($E430,Lists!$BJ$2:$BM$478,3,FALSE))</f>
        <v/>
      </c>
      <c r="D430" s="231" t="str">
        <f>IF($E430="","",VLOOKUP($E430,Lists!$BJ$2:$BM$478,4,FALSE))</f>
        <v/>
      </c>
      <c r="E430" s="111"/>
      <c r="F430" s="110"/>
      <c r="G430" s="112"/>
      <c r="H430" s="116"/>
      <c r="I430" s="112"/>
      <c r="J430"/>
      <c r="K430"/>
      <c r="L430"/>
    </row>
    <row r="431" spans="2:12" x14ac:dyDescent="0.35">
      <c r="B431" s="231" t="str">
        <f>IF($E431="","",VLOOKUP($E431,Lists!$BJ$2:$BM$478,2,FALSE))</f>
        <v/>
      </c>
      <c r="C431" s="231" t="str">
        <f>IF($E431="","",VLOOKUP($E431,Lists!$BJ$2:$BM$478,3,FALSE))</f>
        <v/>
      </c>
      <c r="D431" s="231" t="str">
        <f>IF($E431="","",VLOOKUP($E431,Lists!$BJ$2:$BM$478,4,FALSE))</f>
        <v/>
      </c>
      <c r="E431" s="111"/>
      <c r="F431" s="110"/>
      <c r="G431" s="112"/>
      <c r="H431" s="116"/>
      <c r="I431" s="112"/>
      <c r="J431"/>
      <c r="K431"/>
      <c r="L431"/>
    </row>
    <row r="432" spans="2:12" x14ac:dyDescent="0.35">
      <c r="B432" s="231" t="str">
        <f>IF($E432="","",VLOOKUP($E432,Lists!$BJ$2:$BM$478,2,FALSE))</f>
        <v/>
      </c>
      <c r="C432" s="231" t="str">
        <f>IF($E432="","",VLOOKUP($E432,Lists!$BJ$2:$BM$478,3,FALSE))</f>
        <v/>
      </c>
      <c r="D432" s="231" t="str">
        <f>IF($E432="","",VLOOKUP($E432,Lists!$BJ$2:$BM$478,4,FALSE))</f>
        <v/>
      </c>
      <c r="E432" s="111"/>
      <c r="F432" s="110"/>
      <c r="G432" s="112"/>
      <c r="H432" s="116"/>
      <c r="I432" s="112"/>
      <c r="J432"/>
      <c r="K432"/>
      <c r="L432"/>
    </row>
    <row r="433" spans="2:12" x14ac:dyDescent="0.35">
      <c r="B433" s="231" t="str">
        <f>IF($E433="","",VLOOKUP($E433,Lists!$BJ$2:$BM$478,2,FALSE))</f>
        <v/>
      </c>
      <c r="C433" s="231" t="str">
        <f>IF($E433="","",VLOOKUP($E433,Lists!$BJ$2:$BM$478,3,FALSE))</f>
        <v/>
      </c>
      <c r="D433" s="231" t="str">
        <f>IF($E433="","",VLOOKUP($E433,Lists!$BJ$2:$BM$478,4,FALSE))</f>
        <v/>
      </c>
      <c r="E433" s="111"/>
      <c r="F433" s="110"/>
      <c r="G433" s="112"/>
      <c r="H433" s="116"/>
      <c r="I433" s="112"/>
      <c r="J433"/>
      <c r="K433"/>
      <c r="L433"/>
    </row>
    <row r="434" spans="2:12" x14ac:dyDescent="0.35">
      <c r="B434" s="231" t="str">
        <f>IF($E434="","",VLOOKUP($E434,Lists!$BJ$2:$BM$478,2,FALSE))</f>
        <v/>
      </c>
      <c r="C434" s="231" t="str">
        <f>IF($E434="","",VLOOKUP($E434,Lists!$BJ$2:$BM$478,3,FALSE))</f>
        <v/>
      </c>
      <c r="D434" s="231" t="str">
        <f>IF($E434="","",VLOOKUP($E434,Lists!$BJ$2:$BM$478,4,FALSE))</f>
        <v/>
      </c>
      <c r="E434" s="111"/>
      <c r="F434" s="110"/>
      <c r="G434" s="112"/>
      <c r="H434" s="116"/>
      <c r="I434" s="112"/>
      <c r="J434"/>
      <c r="K434"/>
      <c r="L434"/>
    </row>
    <row r="435" spans="2:12" x14ac:dyDescent="0.35">
      <c r="B435" s="231" t="str">
        <f>IF($E435="","",VLOOKUP($E435,Lists!$BJ$2:$BM$478,2,FALSE))</f>
        <v/>
      </c>
      <c r="C435" s="231" t="str">
        <f>IF($E435="","",VLOOKUP($E435,Lists!$BJ$2:$BM$478,3,FALSE))</f>
        <v/>
      </c>
      <c r="D435" s="231" t="str">
        <f>IF($E435="","",VLOOKUP($E435,Lists!$BJ$2:$BM$478,4,FALSE))</f>
        <v/>
      </c>
      <c r="E435" s="111"/>
      <c r="F435" s="110"/>
      <c r="G435" s="112"/>
      <c r="H435" s="116"/>
      <c r="I435" s="112"/>
      <c r="J435"/>
      <c r="K435"/>
      <c r="L435"/>
    </row>
    <row r="436" spans="2:12" x14ac:dyDescent="0.35">
      <c r="B436" s="231" t="str">
        <f>IF($E436="","",VLOOKUP($E436,Lists!$BJ$2:$BM$478,2,FALSE))</f>
        <v/>
      </c>
      <c r="C436" s="231" t="str">
        <f>IF($E436="","",VLOOKUP($E436,Lists!$BJ$2:$BM$478,3,FALSE))</f>
        <v/>
      </c>
      <c r="D436" s="231" t="str">
        <f>IF($E436="","",VLOOKUP($E436,Lists!$BJ$2:$BM$478,4,FALSE))</f>
        <v/>
      </c>
      <c r="E436" s="111"/>
      <c r="F436" s="110"/>
      <c r="G436" s="112"/>
      <c r="H436" s="116"/>
      <c r="I436" s="112"/>
      <c r="J436"/>
      <c r="K436"/>
      <c r="L436"/>
    </row>
    <row r="437" spans="2:12" x14ac:dyDescent="0.35">
      <c r="B437" s="231" t="str">
        <f>IF($E437="","",VLOOKUP($E437,Lists!$BJ$2:$BM$478,2,FALSE))</f>
        <v/>
      </c>
      <c r="C437" s="231" t="str">
        <f>IF($E437="","",VLOOKUP($E437,Lists!$BJ$2:$BM$478,3,FALSE))</f>
        <v/>
      </c>
      <c r="D437" s="231" t="str">
        <f>IF($E437="","",VLOOKUP($E437,Lists!$BJ$2:$BM$478,4,FALSE))</f>
        <v/>
      </c>
      <c r="E437" s="111"/>
      <c r="F437" s="110"/>
      <c r="G437" s="112"/>
      <c r="H437" s="116"/>
      <c r="I437" s="112"/>
      <c r="J437"/>
      <c r="K437"/>
      <c r="L437"/>
    </row>
    <row r="438" spans="2:12" x14ac:dyDescent="0.35">
      <c r="B438" s="231" t="str">
        <f>IF($E438="","",VLOOKUP($E438,Lists!$BJ$2:$BM$478,2,FALSE))</f>
        <v/>
      </c>
      <c r="C438" s="231" t="str">
        <f>IF($E438="","",VLOOKUP($E438,Lists!$BJ$2:$BM$478,3,FALSE))</f>
        <v/>
      </c>
      <c r="D438" s="231" t="str">
        <f>IF($E438="","",VLOOKUP($E438,Lists!$BJ$2:$BM$478,4,FALSE))</f>
        <v/>
      </c>
      <c r="E438" s="111"/>
      <c r="F438" s="110"/>
      <c r="G438" s="112"/>
      <c r="H438" s="116"/>
      <c r="I438" s="112"/>
      <c r="J438"/>
      <c r="K438"/>
      <c r="L438"/>
    </row>
    <row r="439" spans="2:12" x14ac:dyDescent="0.35">
      <c r="B439" s="231" t="str">
        <f>IF($E439="","",VLOOKUP($E439,Lists!$BJ$2:$BM$478,2,FALSE))</f>
        <v/>
      </c>
      <c r="C439" s="231" t="str">
        <f>IF($E439="","",VLOOKUP($E439,Lists!$BJ$2:$BM$478,3,FALSE))</f>
        <v/>
      </c>
      <c r="D439" s="231" t="str">
        <f>IF($E439="","",VLOOKUP($E439,Lists!$BJ$2:$BM$478,4,FALSE))</f>
        <v/>
      </c>
      <c r="E439" s="111"/>
      <c r="F439" s="110"/>
      <c r="G439" s="112"/>
      <c r="H439" s="116"/>
      <c r="I439" s="112"/>
      <c r="J439"/>
      <c r="K439"/>
      <c r="L439"/>
    </row>
    <row r="440" spans="2:12" x14ac:dyDescent="0.35">
      <c r="B440" s="231" t="str">
        <f>IF($E440="","",VLOOKUP($E440,Lists!$BJ$2:$BM$478,2,FALSE))</f>
        <v/>
      </c>
      <c r="C440" s="231" t="str">
        <f>IF($E440="","",VLOOKUP($E440,Lists!$BJ$2:$BM$478,3,FALSE))</f>
        <v/>
      </c>
      <c r="D440" s="231" t="str">
        <f>IF($E440="","",VLOOKUP($E440,Lists!$BJ$2:$BM$478,4,FALSE))</f>
        <v/>
      </c>
      <c r="E440" s="111"/>
      <c r="F440" s="110"/>
      <c r="G440" s="112"/>
      <c r="H440" s="116"/>
      <c r="I440" s="112"/>
      <c r="J440"/>
      <c r="K440"/>
      <c r="L440"/>
    </row>
    <row r="441" spans="2:12" x14ac:dyDescent="0.35">
      <c r="B441" s="231" t="str">
        <f>IF($E441="","",VLOOKUP($E441,Lists!$BJ$2:$BM$478,2,FALSE))</f>
        <v/>
      </c>
      <c r="C441" s="231" t="str">
        <f>IF($E441="","",VLOOKUP($E441,Lists!$BJ$2:$BM$478,3,FALSE))</f>
        <v/>
      </c>
      <c r="D441" s="231" t="str">
        <f>IF($E441="","",VLOOKUP($E441,Lists!$BJ$2:$BM$478,4,FALSE))</f>
        <v/>
      </c>
      <c r="E441" s="111"/>
      <c r="F441" s="110"/>
      <c r="G441" s="112"/>
      <c r="H441" s="116"/>
      <c r="I441" s="112"/>
      <c r="J441"/>
      <c r="K441"/>
      <c r="L441"/>
    </row>
    <row r="442" spans="2:12" x14ac:dyDescent="0.35">
      <c r="B442" s="231" t="str">
        <f>IF($E442="","",VLOOKUP($E442,Lists!$BJ$2:$BM$478,2,FALSE))</f>
        <v/>
      </c>
      <c r="C442" s="231" t="str">
        <f>IF($E442="","",VLOOKUP($E442,Lists!$BJ$2:$BM$478,3,FALSE))</f>
        <v/>
      </c>
      <c r="D442" s="231" t="str">
        <f>IF($E442="","",VLOOKUP($E442,Lists!$BJ$2:$BM$478,4,FALSE))</f>
        <v/>
      </c>
      <c r="E442" s="111"/>
      <c r="F442" s="110"/>
      <c r="G442" s="112"/>
      <c r="H442" s="116"/>
      <c r="I442" s="112"/>
      <c r="J442"/>
      <c r="K442"/>
      <c r="L442"/>
    </row>
    <row r="443" spans="2:12" x14ac:dyDescent="0.35">
      <c r="B443" s="231" t="str">
        <f>IF($E443="","",VLOOKUP($E443,Lists!$BJ$2:$BM$478,2,FALSE))</f>
        <v/>
      </c>
      <c r="C443" s="231" t="str">
        <f>IF($E443="","",VLOOKUP($E443,Lists!$BJ$2:$BM$478,3,FALSE))</f>
        <v/>
      </c>
      <c r="D443" s="231" t="str">
        <f>IF($E443="","",VLOOKUP($E443,Lists!$BJ$2:$BM$478,4,FALSE))</f>
        <v/>
      </c>
      <c r="E443" s="111"/>
      <c r="F443" s="110"/>
      <c r="G443" s="112"/>
      <c r="H443" s="116"/>
      <c r="I443" s="112"/>
      <c r="J443"/>
      <c r="K443"/>
      <c r="L443"/>
    </row>
    <row r="444" spans="2:12" x14ac:dyDescent="0.35">
      <c r="B444" s="231" t="str">
        <f>IF($E444="","",VLOOKUP($E444,Lists!$BJ$2:$BM$478,2,FALSE))</f>
        <v/>
      </c>
      <c r="C444" s="231" t="str">
        <f>IF($E444="","",VLOOKUP($E444,Lists!$BJ$2:$BM$478,3,FALSE))</f>
        <v/>
      </c>
      <c r="D444" s="231" t="str">
        <f>IF($E444="","",VLOOKUP($E444,Lists!$BJ$2:$BM$478,4,FALSE))</f>
        <v/>
      </c>
      <c r="E444" s="111"/>
      <c r="F444" s="110"/>
      <c r="G444" s="112"/>
      <c r="H444" s="116"/>
      <c r="I444" s="112"/>
      <c r="J444"/>
      <c r="K444"/>
      <c r="L444"/>
    </row>
    <row r="445" spans="2:12" x14ac:dyDescent="0.35">
      <c r="B445" s="231" t="str">
        <f>IF($E445="","",VLOOKUP($E445,Lists!$BJ$2:$BM$478,2,FALSE))</f>
        <v/>
      </c>
      <c r="C445" s="231" t="str">
        <f>IF($E445="","",VLOOKUP($E445,Lists!$BJ$2:$BM$478,3,FALSE))</f>
        <v/>
      </c>
      <c r="D445" s="231" t="str">
        <f>IF($E445="","",VLOOKUP($E445,Lists!$BJ$2:$BM$478,4,FALSE))</f>
        <v/>
      </c>
      <c r="E445" s="111"/>
      <c r="F445" s="110"/>
      <c r="G445" s="112"/>
      <c r="H445" s="116"/>
      <c r="I445" s="112"/>
      <c r="J445"/>
      <c r="K445"/>
      <c r="L445"/>
    </row>
    <row r="446" spans="2:12" x14ac:dyDescent="0.35">
      <c r="B446" s="231" t="str">
        <f>IF($E446="","",VLOOKUP($E446,Lists!$BJ$2:$BM$478,2,FALSE))</f>
        <v/>
      </c>
      <c r="C446" s="231" t="str">
        <f>IF($E446="","",VLOOKUP($E446,Lists!$BJ$2:$BM$478,3,FALSE))</f>
        <v/>
      </c>
      <c r="D446" s="231" t="str">
        <f>IF($E446="","",VLOOKUP($E446,Lists!$BJ$2:$BM$478,4,FALSE))</f>
        <v/>
      </c>
      <c r="E446" s="111"/>
      <c r="F446" s="110"/>
      <c r="G446" s="112"/>
      <c r="H446" s="116"/>
      <c r="I446" s="112"/>
      <c r="J446"/>
      <c r="K446"/>
      <c r="L446"/>
    </row>
    <row r="447" spans="2:12" x14ac:dyDescent="0.35">
      <c r="B447" s="231" t="str">
        <f>IF($E447="","",VLOOKUP($E447,Lists!$BJ$2:$BM$478,2,FALSE))</f>
        <v/>
      </c>
      <c r="C447" s="231" t="str">
        <f>IF($E447="","",VLOOKUP($E447,Lists!$BJ$2:$BM$478,3,FALSE))</f>
        <v/>
      </c>
      <c r="D447" s="231" t="str">
        <f>IF($E447="","",VLOOKUP($E447,Lists!$BJ$2:$BM$478,4,FALSE))</f>
        <v/>
      </c>
      <c r="E447" s="111"/>
      <c r="F447" s="110"/>
      <c r="G447" s="112"/>
      <c r="H447" s="116"/>
      <c r="I447" s="112"/>
      <c r="J447"/>
      <c r="K447"/>
      <c r="L447"/>
    </row>
    <row r="448" spans="2:12" x14ac:dyDescent="0.35">
      <c r="B448" s="231" t="str">
        <f>IF($E448="","",VLOOKUP($E448,Lists!$BJ$2:$BM$478,2,FALSE))</f>
        <v/>
      </c>
      <c r="C448" s="231" t="str">
        <f>IF($E448="","",VLOOKUP($E448,Lists!$BJ$2:$BM$478,3,FALSE))</f>
        <v/>
      </c>
      <c r="D448" s="231" t="str">
        <f>IF($E448="","",VLOOKUP($E448,Lists!$BJ$2:$BM$478,4,FALSE))</f>
        <v/>
      </c>
      <c r="E448" s="111"/>
      <c r="F448" s="110"/>
      <c r="G448" s="112"/>
      <c r="H448" s="116"/>
      <c r="I448" s="112"/>
      <c r="J448"/>
      <c r="K448"/>
      <c r="L448"/>
    </row>
    <row r="449" spans="2:12" x14ac:dyDescent="0.35">
      <c r="B449" s="231" t="str">
        <f>IF($E449="","",VLOOKUP($E449,Lists!$BJ$2:$BM$478,2,FALSE))</f>
        <v/>
      </c>
      <c r="C449" s="231" t="str">
        <f>IF($E449="","",VLOOKUP($E449,Lists!$BJ$2:$BM$478,3,FALSE))</f>
        <v/>
      </c>
      <c r="D449" s="231" t="str">
        <f>IF($E449="","",VLOOKUP($E449,Lists!$BJ$2:$BM$478,4,FALSE))</f>
        <v/>
      </c>
      <c r="E449" s="111"/>
      <c r="F449" s="110"/>
      <c r="G449" s="112"/>
      <c r="H449" s="116"/>
      <c r="I449" s="112"/>
      <c r="J449"/>
      <c r="K449"/>
      <c r="L449"/>
    </row>
    <row r="450" spans="2:12" x14ac:dyDescent="0.35">
      <c r="B450" s="231" t="str">
        <f>IF($E450="","",VLOOKUP($E450,Lists!$BJ$2:$BM$478,2,FALSE))</f>
        <v/>
      </c>
      <c r="C450" s="231" t="str">
        <f>IF($E450="","",VLOOKUP($E450,Lists!$BJ$2:$BM$478,3,FALSE))</f>
        <v/>
      </c>
      <c r="D450" s="231" t="str">
        <f>IF($E450="","",VLOOKUP($E450,Lists!$BJ$2:$BM$478,4,FALSE))</f>
        <v/>
      </c>
      <c r="E450" s="111"/>
      <c r="F450" s="110"/>
      <c r="G450" s="112"/>
      <c r="H450" s="116"/>
      <c r="I450" s="112"/>
      <c r="J450"/>
      <c r="K450"/>
      <c r="L450"/>
    </row>
    <row r="451" spans="2:12" x14ac:dyDescent="0.35">
      <c r="B451" s="231" t="str">
        <f>IF($E451="","",VLOOKUP($E451,Lists!$BJ$2:$BM$478,2,FALSE))</f>
        <v/>
      </c>
      <c r="C451" s="231" t="str">
        <f>IF($E451="","",VLOOKUP($E451,Lists!$BJ$2:$BM$478,3,FALSE))</f>
        <v/>
      </c>
      <c r="D451" s="231" t="str">
        <f>IF($E451="","",VLOOKUP($E451,Lists!$BJ$2:$BM$478,4,FALSE))</f>
        <v/>
      </c>
      <c r="E451" s="111"/>
      <c r="F451" s="110"/>
      <c r="G451" s="112"/>
      <c r="H451" s="116"/>
      <c r="I451" s="112"/>
      <c r="J451"/>
      <c r="K451"/>
      <c r="L451"/>
    </row>
    <row r="452" spans="2:12" x14ac:dyDescent="0.35">
      <c r="B452" s="231" t="str">
        <f>IF($E452="","",VLOOKUP($E452,Lists!$BJ$2:$BM$478,2,FALSE))</f>
        <v/>
      </c>
      <c r="C452" s="231" t="str">
        <f>IF($E452="","",VLOOKUP($E452,Lists!$BJ$2:$BM$478,3,FALSE))</f>
        <v/>
      </c>
      <c r="D452" s="231" t="str">
        <f>IF($E452="","",VLOOKUP($E452,Lists!$BJ$2:$BM$478,4,FALSE))</f>
        <v/>
      </c>
      <c r="E452" s="111"/>
      <c r="F452" s="110"/>
      <c r="G452" s="112"/>
      <c r="H452" s="116"/>
      <c r="I452" s="112"/>
      <c r="J452"/>
      <c r="K452"/>
      <c r="L452"/>
    </row>
    <row r="453" spans="2:12" x14ac:dyDescent="0.35">
      <c r="B453" s="231" t="str">
        <f>IF($E453="","",VLOOKUP($E453,Lists!$BJ$2:$BM$478,2,FALSE))</f>
        <v/>
      </c>
      <c r="C453" s="231" t="str">
        <f>IF($E453="","",VLOOKUP($E453,Lists!$BJ$2:$BM$478,3,FALSE))</f>
        <v/>
      </c>
      <c r="D453" s="231" t="str">
        <f>IF($E453="","",VLOOKUP($E453,Lists!$BJ$2:$BM$478,4,FALSE))</f>
        <v/>
      </c>
      <c r="E453" s="111"/>
      <c r="F453" s="110"/>
      <c r="G453" s="112"/>
      <c r="H453" s="116"/>
      <c r="I453" s="112"/>
      <c r="J453"/>
      <c r="K453"/>
      <c r="L453"/>
    </row>
    <row r="454" spans="2:12" x14ac:dyDescent="0.35">
      <c r="B454" s="231" t="str">
        <f>IF($E454="","",VLOOKUP($E454,Lists!$BJ$2:$BM$478,2,FALSE))</f>
        <v/>
      </c>
      <c r="C454" s="231" t="str">
        <f>IF($E454="","",VLOOKUP($E454,Lists!$BJ$2:$BM$478,3,FALSE))</f>
        <v/>
      </c>
      <c r="D454" s="231" t="str">
        <f>IF($E454="","",VLOOKUP($E454,Lists!$BJ$2:$BM$478,4,FALSE))</f>
        <v/>
      </c>
      <c r="E454" s="111"/>
      <c r="F454" s="110"/>
      <c r="G454" s="112"/>
      <c r="H454" s="116"/>
      <c r="I454" s="112"/>
      <c r="J454"/>
      <c r="K454"/>
      <c r="L454"/>
    </row>
    <row r="455" spans="2:12" x14ac:dyDescent="0.35">
      <c r="B455" s="231" t="str">
        <f>IF($E455="","",VLOOKUP($E455,Lists!$BJ$2:$BM$478,2,FALSE))</f>
        <v/>
      </c>
      <c r="C455" s="231" t="str">
        <f>IF($E455="","",VLOOKUP($E455,Lists!$BJ$2:$BM$478,3,FALSE))</f>
        <v/>
      </c>
      <c r="D455" s="231" t="str">
        <f>IF($E455="","",VLOOKUP($E455,Lists!$BJ$2:$BM$478,4,FALSE))</f>
        <v/>
      </c>
      <c r="E455" s="111"/>
      <c r="F455" s="110"/>
      <c r="G455" s="112"/>
      <c r="H455" s="116"/>
      <c r="I455" s="112"/>
      <c r="J455"/>
      <c r="K455"/>
      <c r="L455"/>
    </row>
    <row r="456" spans="2:12" x14ac:dyDescent="0.35">
      <c r="B456" s="231" t="str">
        <f>IF($E456="","",VLOOKUP($E456,Lists!$BJ$2:$BM$478,2,FALSE))</f>
        <v/>
      </c>
      <c r="C456" s="231" t="str">
        <f>IF($E456="","",VLOOKUP($E456,Lists!$BJ$2:$BM$478,3,FALSE))</f>
        <v/>
      </c>
      <c r="D456" s="231" t="str">
        <f>IF($E456="","",VLOOKUP($E456,Lists!$BJ$2:$BM$478,4,FALSE))</f>
        <v/>
      </c>
      <c r="E456" s="111"/>
      <c r="F456" s="110"/>
      <c r="G456" s="112"/>
      <c r="H456" s="116"/>
      <c r="I456" s="112"/>
      <c r="J456"/>
      <c r="K456"/>
      <c r="L456"/>
    </row>
    <row r="457" spans="2:12" x14ac:dyDescent="0.35">
      <c r="B457" s="231" t="str">
        <f>IF($E457="","",VLOOKUP($E457,Lists!$BJ$2:$BM$478,2,FALSE))</f>
        <v/>
      </c>
      <c r="C457" s="231" t="str">
        <f>IF($E457="","",VLOOKUP($E457,Lists!$BJ$2:$BM$478,3,FALSE))</f>
        <v/>
      </c>
      <c r="D457" s="231" t="str">
        <f>IF($E457="","",VLOOKUP($E457,Lists!$BJ$2:$BM$478,4,FALSE))</f>
        <v/>
      </c>
      <c r="E457" s="111"/>
      <c r="F457" s="110"/>
      <c r="G457" s="112"/>
      <c r="H457" s="116"/>
      <c r="I457" s="112"/>
      <c r="J457"/>
      <c r="K457"/>
      <c r="L457"/>
    </row>
    <row r="458" spans="2:12" x14ac:dyDescent="0.35">
      <c r="B458" s="231" t="str">
        <f>IF($E458="","",VLOOKUP($E458,Lists!$BJ$2:$BM$478,2,FALSE))</f>
        <v/>
      </c>
      <c r="C458" s="231" t="str">
        <f>IF($E458="","",VLOOKUP($E458,Lists!$BJ$2:$BM$478,3,FALSE))</f>
        <v/>
      </c>
      <c r="D458" s="231" t="str">
        <f>IF($E458="","",VLOOKUP($E458,Lists!$BJ$2:$BM$478,4,FALSE))</f>
        <v/>
      </c>
      <c r="E458" s="111"/>
      <c r="F458" s="110"/>
      <c r="G458" s="112"/>
      <c r="H458" s="116"/>
      <c r="I458" s="112"/>
      <c r="J458"/>
      <c r="K458"/>
      <c r="L458"/>
    </row>
    <row r="459" spans="2:12" x14ac:dyDescent="0.35">
      <c r="B459" s="231" t="str">
        <f>IF($E459="","",VLOOKUP($E459,Lists!$BJ$2:$BM$478,2,FALSE))</f>
        <v/>
      </c>
      <c r="C459" s="231" t="str">
        <f>IF($E459="","",VLOOKUP($E459,Lists!$BJ$2:$BM$478,3,FALSE))</f>
        <v/>
      </c>
      <c r="D459" s="231" t="str">
        <f>IF($E459="","",VLOOKUP($E459,Lists!$BJ$2:$BM$478,4,FALSE))</f>
        <v/>
      </c>
      <c r="E459" s="111"/>
      <c r="F459" s="110"/>
      <c r="G459" s="112"/>
      <c r="H459" s="116"/>
      <c r="I459" s="112"/>
      <c r="J459"/>
      <c r="K459"/>
      <c r="L459"/>
    </row>
    <row r="460" spans="2:12" x14ac:dyDescent="0.35">
      <c r="B460" s="231" t="str">
        <f>IF($E460="","",VLOOKUP($E460,Lists!$BJ$2:$BM$478,2,FALSE))</f>
        <v/>
      </c>
      <c r="C460" s="231" t="str">
        <f>IF($E460="","",VLOOKUP($E460,Lists!$BJ$2:$BM$478,3,FALSE))</f>
        <v/>
      </c>
      <c r="D460" s="231" t="str">
        <f>IF($E460="","",VLOOKUP($E460,Lists!$BJ$2:$BM$478,4,FALSE))</f>
        <v/>
      </c>
      <c r="E460" s="111"/>
      <c r="F460" s="110"/>
      <c r="G460" s="112"/>
      <c r="H460" s="116"/>
      <c r="I460" s="112"/>
      <c r="J460"/>
      <c r="K460"/>
      <c r="L460"/>
    </row>
    <row r="461" spans="2:12" x14ac:dyDescent="0.35">
      <c r="B461" s="231" t="str">
        <f>IF($E461="","",VLOOKUP($E461,Lists!$BJ$2:$BM$478,2,FALSE))</f>
        <v/>
      </c>
      <c r="C461" s="231" t="str">
        <f>IF($E461="","",VLOOKUP($E461,Lists!$BJ$2:$BM$478,3,FALSE))</f>
        <v/>
      </c>
      <c r="D461" s="231" t="str">
        <f>IF($E461="","",VLOOKUP($E461,Lists!$BJ$2:$BM$478,4,FALSE))</f>
        <v/>
      </c>
      <c r="E461" s="111"/>
      <c r="F461" s="110"/>
      <c r="G461" s="112"/>
      <c r="H461" s="116"/>
      <c r="I461" s="112"/>
      <c r="J461"/>
      <c r="K461"/>
      <c r="L461"/>
    </row>
    <row r="462" spans="2:12" x14ac:dyDescent="0.35">
      <c r="B462" s="231" t="str">
        <f>IF($E462="","",VLOOKUP($E462,Lists!$BJ$2:$BM$478,2,FALSE))</f>
        <v/>
      </c>
      <c r="C462" s="231" t="str">
        <f>IF($E462="","",VLOOKUP($E462,Lists!$BJ$2:$BM$478,3,FALSE))</f>
        <v/>
      </c>
      <c r="D462" s="231" t="str">
        <f>IF($E462="","",VLOOKUP($E462,Lists!$BJ$2:$BM$478,4,FALSE))</f>
        <v/>
      </c>
      <c r="E462" s="111"/>
      <c r="F462" s="110"/>
      <c r="G462" s="112"/>
      <c r="H462" s="116"/>
      <c r="I462" s="112"/>
      <c r="J462"/>
      <c r="K462"/>
      <c r="L462"/>
    </row>
    <row r="463" spans="2:12" x14ac:dyDescent="0.35">
      <c r="B463" s="231" t="str">
        <f>IF($E463="","",VLOOKUP($E463,Lists!$BJ$2:$BM$478,2,FALSE))</f>
        <v/>
      </c>
      <c r="C463" s="231" t="str">
        <f>IF($E463="","",VLOOKUP($E463,Lists!$BJ$2:$BM$478,3,FALSE))</f>
        <v/>
      </c>
      <c r="D463" s="231" t="str">
        <f>IF($E463="","",VLOOKUP($E463,Lists!$BJ$2:$BM$478,4,FALSE))</f>
        <v/>
      </c>
      <c r="E463" s="111"/>
      <c r="F463" s="110"/>
      <c r="G463" s="112"/>
      <c r="H463" s="116"/>
      <c r="I463" s="112"/>
      <c r="J463"/>
      <c r="K463"/>
      <c r="L463"/>
    </row>
    <row r="464" spans="2:12" x14ac:dyDescent="0.35">
      <c r="B464" s="231" t="str">
        <f>IF($E464="","",VLOOKUP($E464,Lists!$BJ$2:$BM$478,2,FALSE))</f>
        <v/>
      </c>
      <c r="C464" s="231" t="str">
        <f>IF($E464="","",VLOOKUP($E464,Lists!$BJ$2:$BM$478,3,FALSE))</f>
        <v/>
      </c>
      <c r="D464" s="231" t="str">
        <f>IF($E464="","",VLOOKUP($E464,Lists!$BJ$2:$BM$478,4,FALSE))</f>
        <v/>
      </c>
      <c r="E464" s="111"/>
      <c r="F464" s="110"/>
      <c r="G464" s="112"/>
      <c r="H464" s="116"/>
      <c r="I464" s="112"/>
      <c r="J464"/>
      <c r="K464"/>
      <c r="L464"/>
    </row>
    <row r="465" spans="2:12" x14ac:dyDescent="0.35">
      <c r="B465" s="231" t="str">
        <f>IF($E465="","",VLOOKUP($E465,Lists!$BJ$2:$BM$478,2,FALSE))</f>
        <v/>
      </c>
      <c r="C465" s="231" t="str">
        <f>IF($E465="","",VLOOKUP($E465,Lists!$BJ$2:$BM$478,3,FALSE))</f>
        <v/>
      </c>
      <c r="D465" s="231" t="str">
        <f>IF($E465="","",VLOOKUP($E465,Lists!$BJ$2:$BM$478,4,FALSE))</f>
        <v/>
      </c>
      <c r="E465" s="111"/>
      <c r="F465" s="110"/>
      <c r="G465" s="112"/>
      <c r="H465" s="116"/>
      <c r="I465" s="112"/>
      <c r="J465"/>
      <c r="K465"/>
      <c r="L465"/>
    </row>
    <row r="466" spans="2:12" x14ac:dyDescent="0.35">
      <c r="B466" s="231" t="str">
        <f>IF($E466="","",VLOOKUP($E466,Lists!$BJ$2:$BM$478,2,FALSE))</f>
        <v/>
      </c>
      <c r="C466" s="231" t="str">
        <f>IF($E466="","",VLOOKUP($E466,Lists!$BJ$2:$BM$478,3,FALSE))</f>
        <v/>
      </c>
      <c r="D466" s="231" t="str">
        <f>IF($E466="","",VLOOKUP($E466,Lists!$BJ$2:$BM$478,4,FALSE))</f>
        <v/>
      </c>
      <c r="E466" s="111"/>
      <c r="F466" s="110"/>
      <c r="G466" s="112"/>
      <c r="H466" s="116"/>
      <c r="I466" s="112"/>
      <c r="J466"/>
      <c r="K466"/>
      <c r="L466"/>
    </row>
    <row r="467" spans="2:12" x14ac:dyDescent="0.35">
      <c r="B467" s="231" t="str">
        <f>IF($E467="","",VLOOKUP($E467,Lists!$BJ$2:$BM$478,2,FALSE))</f>
        <v/>
      </c>
      <c r="C467" s="231" t="str">
        <f>IF($E467="","",VLOOKUP($E467,Lists!$BJ$2:$BM$478,3,FALSE))</f>
        <v/>
      </c>
      <c r="D467" s="231" t="str">
        <f>IF($E467="","",VLOOKUP($E467,Lists!$BJ$2:$BM$478,4,FALSE))</f>
        <v/>
      </c>
      <c r="E467" s="111"/>
      <c r="F467" s="110"/>
      <c r="G467" s="112"/>
      <c r="H467" s="116"/>
      <c r="I467" s="112"/>
      <c r="J467"/>
      <c r="K467"/>
      <c r="L467"/>
    </row>
    <row r="468" spans="2:12" x14ac:dyDescent="0.35">
      <c r="B468" s="231" t="str">
        <f>IF($E468="","",VLOOKUP($E468,Lists!$BJ$2:$BM$478,2,FALSE))</f>
        <v/>
      </c>
      <c r="C468" s="231" t="str">
        <f>IF($E468="","",VLOOKUP($E468,Lists!$BJ$2:$BM$478,3,FALSE))</f>
        <v/>
      </c>
      <c r="D468" s="231" t="str">
        <f>IF($E468="","",VLOOKUP($E468,Lists!$BJ$2:$BM$478,4,FALSE))</f>
        <v/>
      </c>
      <c r="E468" s="111"/>
      <c r="F468" s="110"/>
      <c r="G468" s="112"/>
      <c r="H468" s="116"/>
      <c r="I468" s="112"/>
      <c r="J468"/>
      <c r="K468"/>
      <c r="L468"/>
    </row>
    <row r="469" spans="2:12" x14ac:dyDescent="0.35">
      <c r="B469" s="231" t="str">
        <f>IF($E469="","",VLOOKUP($E469,Lists!$BJ$2:$BM$478,2,FALSE))</f>
        <v/>
      </c>
      <c r="C469" s="231" t="str">
        <f>IF($E469="","",VLOOKUP($E469,Lists!$BJ$2:$BM$478,3,FALSE))</f>
        <v/>
      </c>
      <c r="D469" s="231" t="str">
        <f>IF($E469="","",VLOOKUP($E469,Lists!$BJ$2:$BM$478,4,FALSE))</f>
        <v/>
      </c>
      <c r="E469" s="111"/>
      <c r="F469" s="110"/>
      <c r="G469" s="112"/>
      <c r="H469" s="116"/>
      <c r="I469" s="112"/>
      <c r="J469"/>
      <c r="K469"/>
      <c r="L469"/>
    </row>
    <row r="470" spans="2:12" x14ac:dyDescent="0.35">
      <c r="B470" s="231" t="str">
        <f>IF($E470="","",VLOOKUP($E470,Lists!$BJ$2:$BM$478,2,FALSE))</f>
        <v/>
      </c>
      <c r="C470" s="231" t="str">
        <f>IF($E470="","",VLOOKUP($E470,Lists!$BJ$2:$BM$478,3,FALSE))</f>
        <v/>
      </c>
      <c r="D470" s="231" t="str">
        <f>IF($E470="","",VLOOKUP($E470,Lists!$BJ$2:$BM$478,4,FALSE))</f>
        <v/>
      </c>
      <c r="E470" s="111"/>
      <c r="F470" s="110"/>
      <c r="G470" s="112"/>
      <c r="H470" s="116"/>
      <c r="I470" s="112"/>
      <c r="J470"/>
      <c r="K470"/>
      <c r="L470"/>
    </row>
    <row r="471" spans="2:12" x14ac:dyDescent="0.35">
      <c r="B471" s="231" t="str">
        <f>IF($E471="","",VLOOKUP($E471,Lists!$BJ$2:$BM$478,2,FALSE))</f>
        <v/>
      </c>
      <c r="C471" s="231" t="str">
        <f>IF($E471="","",VLOOKUP($E471,Lists!$BJ$2:$BM$478,3,FALSE))</f>
        <v/>
      </c>
      <c r="D471" s="231" t="str">
        <f>IF($E471="","",VLOOKUP($E471,Lists!$BJ$2:$BM$478,4,FALSE))</f>
        <v/>
      </c>
      <c r="E471" s="111"/>
      <c r="F471" s="110"/>
      <c r="G471" s="112"/>
      <c r="H471" s="116"/>
      <c r="I471" s="112"/>
      <c r="J471"/>
      <c r="K471"/>
      <c r="L471"/>
    </row>
    <row r="472" spans="2:12" x14ac:dyDescent="0.35">
      <c r="B472" s="231" t="str">
        <f>IF($E472="","",VLOOKUP($E472,Lists!$BJ$2:$BM$478,2,FALSE))</f>
        <v/>
      </c>
      <c r="C472" s="231" t="str">
        <f>IF($E472="","",VLOOKUP($E472,Lists!$BJ$2:$BM$478,3,FALSE))</f>
        <v/>
      </c>
      <c r="D472" s="231" t="str">
        <f>IF($E472="","",VLOOKUP($E472,Lists!$BJ$2:$BM$478,4,FALSE))</f>
        <v/>
      </c>
      <c r="E472" s="111"/>
      <c r="F472" s="110"/>
      <c r="G472" s="112"/>
      <c r="H472" s="116"/>
      <c r="I472" s="112"/>
      <c r="J472"/>
      <c r="K472"/>
      <c r="L472"/>
    </row>
    <row r="473" spans="2:12" x14ac:dyDescent="0.35">
      <c r="B473" s="231" t="str">
        <f>IF($E473="","",VLOOKUP($E473,Lists!$BJ$2:$BM$478,2,FALSE))</f>
        <v/>
      </c>
      <c r="C473" s="231" t="str">
        <f>IF($E473="","",VLOOKUP($E473,Lists!$BJ$2:$BM$478,3,FALSE))</f>
        <v/>
      </c>
      <c r="D473" s="231" t="str">
        <f>IF($E473="","",VLOOKUP($E473,Lists!$BJ$2:$BM$478,4,FALSE))</f>
        <v/>
      </c>
      <c r="E473" s="111"/>
      <c r="F473" s="110"/>
      <c r="G473" s="112"/>
      <c r="H473" s="116"/>
      <c r="I473" s="112"/>
      <c r="J473"/>
      <c r="K473"/>
      <c r="L473"/>
    </row>
    <row r="474" spans="2:12" x14ac:dyDescent="0.35">
      <c r="B474" s="231" t="str">
        <f>IF($E474="","",VLOOKUP($E474,Lists!$BJ$2:$BM$478,2,FALSE))</f>
        <v/>
      </c>
      <c r="C474" s="231" t="str">
        <f>IF($E474="","",VLOOKUP($E474,Lists!$BJ$2:$BM$478,3,FALSE))</f>
        <v/>
      </c>
      <c r="D474" s="231" t="str">
        <f>IF($E474="","",VLOOKUP($E474,Lists!$BJ$2:$BM$478,4,FALSE))</f>
        <v/>
      </c>
      <c r="E474" s="111"/>
      <c r="F474" s="110"/>
      <c r="G474" s="112"/>
      <c r="H474" s="116"/>
      <c r="I474" s="112"/>
      <c r="J474"/>
      <c r="K474"/>
      <c r="L474"/>
    </row>
    <row r="475" spans="2:12" x14ac:dyDescent="0.35">
      <c r="B475" s="231" t="str">
        <f>IF($E475="","",VLOOKUP($E475,Lists!$BJ$2:$BM$478,2,FALSE))</f>
        <v/>
      </c>
      <c r="C475" s="231" t="str">
        <f>IF($E475="","",VLOOKUP($E475,Lists!$BJ$2:$BM$478,3,FALSE))</f>
        <v/>
      </c>
      <c r="D475" s="231" t="str">
        <f>IF($E475="","",VLOOKUP($E475,Lists!$BJ$2:$BM$478,4,FALSE))</f>
        <v/>
      </c>
      <c r="E475" s="111"/>
      <c r="F475" s="110"/>
      <c r="G475" s="112"/>
      <c r="H475" s="116"/>
      <c r="I475" s="112"/>
      <c r="J475"/>
      <c r="K475"/>
      <c r="L475"/>
    </row>
    <row r="476" spans="2:12" x14ac:dyDescent="0.35">
      <c r="B476" s="231" t="str">
        <f>IF($E476="","",VLOOKUP($E476,Lists!$BJ$2:$BM$478,2,FALSE))</f>
        <v/>
      </c>
      <c r="C476" s="231" t="str">
        <f>IF($E476="","",VLOOKUP($E476,Lists!$BJ$2:$BM$478,3,FALSE))</f>
        <v/>
      </c>
      <c r="D476" s="231" t="str">
        <f>IF($E476="","",VLOOKUP($E476,Lists!$BJ$2:$BM$478,4,FALSE))</f>
        <v/>
      </c>
      <c r="E476" s="111"/>
      <c r="F476" s="110"/>
      <c r="G476" s="112"/>
      <c r="H476" s="116"/>
      <c r="I476" s="112"/>
      <c r="J476"/>
      <c r="K476"/>
      <c r="L476"/>
    </row>
    <row r="477" spans="2:12" x14ac:dyDescent="0.35">
      <c r="B477" s="231" t="str">
        <f>IF($E477="","",VLOOKUP($E477,Lists!$BJ$2:$BM$478,2,FALSE))</f>
        <v/>
      </c>
      <c r="C477" s="231" t="str">
        <f>IF($E477="","",VLOOKUP($E477,Lists!$BJ$2:$BM$478,3,FALSE))</f>
        <v/>
      </c>
      <c r="D477" s="231" t="str">
        <f>IF($E477="","",VLOOKUP($E477,Lists!$BJ$2:$BM$478,4,FALSE))</f>
        <v/>
      </c>
      <c r="E477" s="111"/>
      <c r="F477" s="110"/>
      <c r="G477" s="112"/>
      <c r="H477" s="116"/>
      <c r="I477" s="112"/>
      <c r="J477"/>
      <c r="K477"/>
      <c r="L477"/>
    </row>
    <row r="478" spans="2:12" x14ac:dyDescent="0.35">
      <c r="B478" s="231" t="str">
        <f>IF($E478="","",VLOOKUP($E478,Lists!$BJ$2:$BM$478,2,FALSE))</f>
        <v/>
      </c>
      <c r="C478" s="231" t="str">
        <f>IF($E478="","",VLOOKUP($E478,Lists!$BJ$2:$BM$478,3,FALSE))</f>
        <v/>
      </c>
      <c r="D478" s="231" t="str">
        <f>IF($E478="","",VLOOKUP($E478,Lists!$BJ$2:$BM$478,4,FALSE))</f>
        <v/>
      </c>
      <c r="E478" s="111"/>
      <c r="F478" s="110"/>
      <c r="G478" s="112"/>
      <c r="H478" s="116"/>
      <c r="I478" s="112"/>
      <c r="J478"/>
      <c r="K478"/>
      <c r="L478"/>
    </row>
    <row r="479" spans="2:12" x14ac:dyDescent="0.35">
      <c r="B479" s="231" t="str">
        <f>IF($E479="","",VLOOKUP($E479,Lists!$BJ$2:$BM$478,2,FALSE))</f>
        <v/>
      </c>
      <c r="C479" s="231" t="str">
        <f>IF($E479="","",VLOOKUP($E479,Lists!$BJ$2:$BM$478,3,FALSE))</f>
        <v/>
      </c>
      <c r="D479" s="231" t="str">
        <f>IF($E479="","",VLOOKUP($E479,Lists!$BJ$2:$BM$478,4,FALSE))</f>
        <v/>
      </c>
      <c r="E479" s="111"/>
      <c r="F479" s="110"/>
      <c r="G479" s="112"/>
      <c r="H479" s="116"/>
      <c r="I479" s="112"/>
      <c r="J479"/>
      <c r="K479"/>
      <c r="L479"/>
    </row>
    <row r="480" spans="2:12" x14ac:dyDescent="0.35">
      <c r="B480" s="231" t="str">
        <f>IF($E480="","",VLOOKUP($E480,Lists!$BJ$2:$BM$478,2,FALSE))</f>
        <v/>
      </c>
      <c r="C480" s="231" t="str">
        <f>IF($E480="","",VLOOKUP($E480,Lists!$BJ$2:$BM$478,3,FALSE))</f>
        <v/>
      </c>
      <c r="D480" s="231" t="str">
        <f>IF($E480="","",VLOOKUP($E480,Lists!$BJ$2:$BM$478,4,FALSE))</f>
        <v/>
      </c>
      <c r="E480" s="111"/>
      <c r="F480" s="110"/>
      <c r="G480" s="112"/>
      <c r="H480" s="116"/>
      <c r="I480" s="112"/>
      <c r="J480"/>
      <c r="K480"/>
      <c r="L480"/>
    </row>
    <row r="481" spans="2:12" x14ac:dyDescent="0.35">
      <c r="B481" s="231" t="str">
        <f>IF($E481="","",VLOOKUP($E481,Lists!$BJ$2:$BM$478,2,FALSE))</f>
        <v/>
      </c>
      <c r="C481" s="231" t="str">
        <f>IF($E481="","",VLOOKUP($E481,Lists!$BJ$2:$BM$478,3,FALSE))</f>
        <v/>
      </c>
      <c r="D481" s="231" t="str">
        <f>IF($E481="","",VLOOKUP($E481,Lists!$BJ$2:$BM$478,4,FALSE))</f>
        <v/>
      </c>
      <c r="E481" s="111"/>
      <c r="F481" s="110"/>
      <c r="G481" s="112"/>
      <c r="H481" s="116"/>
      <c r="I481" s="112"/>
      <c r="J481"/>
      <c r="K481"/>
      <c r="L481"/>
    </row>
    <row r="482" spans="2:12" x14ac:dyDescent="0.35">
      <c r="B482" s="231" t="str">
        <f>IF($E482="","",VLOOKUP($E482,Lists!$BJ$2:$BM$478,2,FALSE))</f>
        <v/>
      </c>
      <c r="C482" s="231" t="str">
        <f>IF($E482="","",VLOOKUP($E482,Lists!$BJ$2:$BM$478,3,FALSE))</f>
        <v/>
      </c>
      <c r="D482" s="231" t="str">
        <f>IF($E482="","",VLOOKUP($E482,Lists!$BJ$2:$BM$478,4,FALSE))</f>
        <v/>
      </c>
      <c r="E482" s="111"/>
      <c r="F482" s="110"/>
      <c r="G482" s="112"/>
      <c r="H482" s="116"/>
      <c r="I482" s="112"/>
      <c r="J482"/>
      <c r="K482"/>
      <c r="L482"/>
    </row>
    <row r="483" spans="2:12" x14ac:dyDescent="0.35">
      <c r="B483" s="231" t="str">
        <f>IF($E483="","",VLOOKUP($E483,Lists!$BJ$2:$BM$478,2,FALSE))</f>
        <v/>
      </c>
      <c r="C483" s="231" t="str">
        <f>IF($E483="","",VLOOKUP($E483,Lists!$BJ$2:$BM$478,3,FALSE))</f>
        <v/>
      </c>
      <c r="D483" s="231" t="str">
        <f>IF($E483="","",VLOOKUP($E483,Lists!$BJ$2:$BM$478,4,FALSE))</f>
        <v/>
      </c>
      <c r="E483" s="111"/>
      <c r="F483" s="110"/>
      <c r="G483" s="112"/>
      <c r="H483" s="116"/>
      <c r="I483" s="112"/>
      <c r="J483"/>
      <c r="K483"/>
      <c r="L483"/>
    </row>
    <row r="484" spans="2:12" x14ac:dyDescent="0.35">
      <c r="B484" s="231" t="str">
        <f>IF($E484="","",VLOOKUP($E484,Lists!$BJ$2:$BM$478,2,FALSE))</f>
        <v/>
      </c>
      <c r="C484" s="231" t="str">
        <f>IF($E484="","",VLOOKUP($E484,Lists!$BJ$2:$BM$478,3,FALSE))</f>
        <v/>
      </c>
      <c r="D484" s="231" t="str">
        <f>IF($E484="","",VLOOKUP($E484,Lists!$BJ$2:$BM$478,4,FALSE))</f>
        <v/>
      </c>
      <c r="E484" s="111"/>
      <c r="F484" s="110"/>
      <c r="G484" s="112"/>
      <c r="H484" s="116"/>
      <c r="I484" s="112"/>
      <c r="J484"/>
      <c r="K484"/>
      <c r="L484"/>
    </row>
    <row r="485" spans="2:12" x14ac:dyDescent="0.35">
      <c r="B485" s="231" t="str">
        <f>IF($E485="","",VLOOKUP($E485,Lists!$BJ$2:$BM$478,2,FALSE))</f>
        <v/>
      </c>
      <c r="C485" s="231" t="str">
        <f>IF($E485="","",VLOOKUP($E485,Lists!$BJ$2:$BM$478,3,FALSE))</f>
        <v/>
      </c>
      <c r="D485" s="231" t="str">
        <f>IF($E485="","",VLOOKUP($E485,Lists!$BJ$2:$BM$478,4,FALSE))</f>
        <v/>
      </c>
      <c r="E485" s="111"/>
      <c r="F485" s="110"/>
      <c r="G485" s="112"/>
      <c r="H485" s="116"/>
      <c r="I485" s="112"/>
      <c r="J485"/>
      <c r="K485"/>
      <c r="L485"/>
    </row>
    <row r="486" spans="2:12" x14ac:dyDescent="0.35">
      <c r="B486" s="231" t="str">
        <f>IF($E486="","",VLOOKUP($E486,Lists!$BJ$2:$BM$478,2,FALSE))</f>
        <v/>
      </c>
      <c r="C486" s="231" t="str">
        <f>IF($E486="","",VLOOKUP($E486,Lists!$BJ$2:$BM$478,3,FALSE))</f>
        <v/>
      </c>
      <c r="D486" s="231" t="str">
        <f>IF($E486="","",VLOOKUP($E486,Lists!$BJ$2:$BM$478,4,FALSE))</f>
        <v/>
      </c>
      <c r="E486" s="111"/>
      <c r="F486" s="110"/>
      <c r="G486" s="112"/>
      <c r="H486" s="116"/>
      <c r="I486" s="112"/>
      <c r="J486"/>
      <c r="K486"/>
      <c r="L486"/>
    </row>
    <row r="487" spans="2:12" x14ac:dyDescent="0.35">
      <c r="B487" s="231" t="str">
        <f>IF($E487="","",VLOOKUP($E487,Lists!$BJ$2:$BM$478,2,FALSE))</f>
        <v/>
      </c>
      <c r="C487" s="231" t="str">
        <f>IF($E487="","",VLOOKUP($E487,Lists!$BJ$2:$BM$478,3,FALSE))</f>
        <v/>
      </c>
      <c r="D487" s="231" t="str">
        <f>IF($E487="","",VLOOKUP($E487,Lists!$BJ$2:$BM$478,4,FALSE))</f>
        <v/>
      </c>
      <c r="E487" s="111"/>
      <c r="F487" s="110"/>
      <c r="G487" s="112"/>
      <c r="H487" s="116"/>
      <c r="I487" s="112"/>
      <c r="J487"/>
      <c r="K487"/>
      <c r="L487"/>
    </row>
    <row r="488" spans="2:12" x14ac:dyDescent="0.35">
      <c r="B488" s="231" t="str">
        <f>IF($E488="","",VLOOKUP($E488,Lists!$BJ$2:$BM$478,2,FALSE))</f>
        <v/>
      </c>
      <c r="C488" s="231" t="str">
        <f>IF($E488="","",VLOOKUP($E488,Lists!$BJ$2:$BM$478,3,FALSE))</f>
        <v/>
      </c>
      <c r="D488" s="231" t="str">
        <f>IF($E488="","",VLOOKUP($E488,Lists!$BJ$2:$BM$478,4,FALSE))</f>
        <v/>
      </c>
      <c r="E488" s="111"/>
      <c r="F488" s="110"/>
      <c r="G488" s="112"/>
      <c r="H488" s="116"/>
      <c r="I488" s="112"/>
      <c r="J488"/>
      <c r="K488"/>
      <c r="L488"/>
    </row>
    <row r="489" spans="2:12" x14ac:dyDescent="0.35">
      <c r="B489" s="231" t="str">
        <f>IF($E489="","",VLOOKUP($E489,Lists!$BJ$2:$BM$478,2,FALSE))</f>
        <v/>
      </c>
      <c r="C489" s="231" t="str">
        <f>IF($E489="","",VLOOKUP($E489,Lists!$BJ$2:$BM$478,3,FALSE))</f>
        <v/>
      </c>
      <c r="D489" s="231" t="str">
        <f>IF($E489="","",VLOOKUP($E489,Lists!$BJ$2:$BM$478,4,FALSE))</f>
        <v/>
      </c>
      <c r="E489" s="111"/>
      <c r="F489" s="110"/>
      <c r="G489" s="112"/>
      <c r="H489" s="116"/>
      <c r="I489" s="112"/>
      <c r="J489"/>
      <c r="K489"/>
      <c r="L489"/>
    </row>
    <row r="490" spans="2:12" x14ac:dyDescent="0.35">
      <c r="B490" s="231" t="str">
        <f>IF($E490="","",VLOOKUP($E490,Lists!$BJ$2:$BM$478,2,FALSE))</f>
        <v/>
      </c>
      <c r="C490" s="231" t="str">
        <f>IF($E490="","",VLOOKUP($E490,Lists!$BJ$2:$BM$478,3,FALSE))</f>
        <v/>
      </c>
      <c r="D490" s="231" t="str">
        <f>IF($E490="","",VLOOKUP($E490,Lists!$BJ$2:$BM$478,4,FALSE))</f>
        <v/>
      </c>
      <c r="E490" s="111"/>
      <c r="F490" s="110"/>
      <c r="G490" s="112"/>
      <c r="H490" s="116"/>
      <c r="I490" s="112"/>
      <c r="J490"/>
      <c r="K490"/>
      <c r="L490"/>
    </row>
    <row r="491" spans="2:12" x14ac:dyDescent="0.35">
      <c r="B491" s="231" t="str">
        <f>IF($E491="","",VLOOKUP($E491,Lists!$BJ$2:$BM$478,2,FALSE))</f>
        <v/>
      </c>
      <c r="C491" s="231" t="str">
        <f>IF($E491="","",VLOOKUP($E491,Lists!$BJ$2:$BM$478,3,FALSE))</f>
        <v/>
      </c>
      <c r="D491" s="231" t="str">
        <f>IF($E491="","",VLOOKUP($E491,Lists!$BJ$2:$BM$478,4,FALSE))</f>
        <v/>
      </c>
      <c r="E491" s="111"/>
      <c r="F491" s="110"/>
      <c r="G491" s="112"/>
      <c r="H491" s="116"/>
      <c r="I491" s="112"/>
      <c r="J491"/>
      <c r="K491"/>
      <c r="L491"/>
    </row>
    <row r="492" spans="2:12" x14ac:dyDescent="0.35">
      <c r="B492" s="231" t="str">
        <f>IF($E492="","",VLOOKUP($E492,Lists!$BJ$2:$BM$478,2,FALSE))</f>
        <v/>
      </c>
      <c r="C492" s="231" t="str">
        <f>IF($E492="","",VLOOKUP($E492,Lists!$BJ$2:$BM$478,3,FALSE))</f>
        <v/>
      </c>
      <c r="D492" s="231" t="str">
        <f>IF($E492="","",VLOOKUP($E492,Lists!$BJ$2:$BM$478,4,FALSE))</f>
        <v/>
      </c>
      <c r="E492" s="111"/>
      <c r="F492" s="110"/>
      <c r="G492" s="112"/>
      <c r="H492" s="116"/>
      <c r="I492" s="112"/>
      <c r="J492"/>
      <c r="K492"/>
      <c r="L492"/>
    </row>
    <row r="493" spans="2:12" x14ac:dyDescent="0.35">
      <c r="B493" s="231" t="str">
        <f>IF($E493="","",VLOOKUP($E493,Lists!$BJ$2:$BM$478,2,FALSE))</f>
        <v/>
      </c>
      <c r="C493" s="231" t="str">
        <f>IF($E493="","",VLOOKUP($E493,Lists!$BJ$2:$BM$478,3,FALSE))</f>
        <v/>
      </c>
      <c r="D493" s="231" t="str">
        <f>IF($E493="","",VLOOKUP($E493,Lists!$BJ$2:$BM$478,4,FALSE))</f>
        <v/>
      </c>
      <c r="E493" s="111"/>
      <c r="F493" s="110"/>
      <c r="G493" s="112"/>
      <c r="H493" s="116"/>
      <c r="I493" s="112"/>
      <c r="J493"/>
      <c r="K493"/>
      <c r="L493"/>
    </row>
    <row r="494" spans="2:12" x14ac:dyDescent="0.35">
      <c r="B494" s="231" t="str">
        <f>IF($E494="","",VLOOKUP($E494,Lists!$BJ$2:$BM$478,2,FALSE))</f>
        <v/>
      </c>
      <c r="C494" s="231" t="str">
        <f>IF($E494="","",VLOOKUP($E494,Lists!$BJ$2:$BM$478,3,FALSE))</f>
        <v/>
      </c>
      <c r="D494" s="231" t="str">
        <f>IF($E494="","",VLOOKUP($E494,Lists!$BJ$2:$BM$478,4,FALSE))</f>
        <v/>
      </c>
      <c r="E494" s="111"/>
      <c r="F494" s="110"/>
      <c r="G494" s="112"/>
      <c r="H494" s="116"/>
      <c r="I494" s="112"/>
      <c r="J494"/>
      <c r="K494"/>
      <c r="L494"/>
    </row>
    <row r="495" spans="2:12" x14ac:dyDescent="0.35">
      <c r="B495" s="231" t="str">
        <f>IF($E495="","",VLOOKUP($E495,Lists!$BJ$2:$BM$478,2,FALSE))</f>
        <v/>
      </c>
      <c r="C495" s="231" t="str">
        <f>IF($E495="","",VLOOKUP($E495,Lists!$BJ$2:$BM$478,3,FALSE))</f>
        <v/>
      </c>
      <c r="D495" s="231" t="str">
        <f>IF($E495="","",VLOOKUP($E495,Lists!$BJ$2:$BM$478,4,FALSE))</f>
        <v/>
      </c>
      <c r="E495" s="111"/>
      <c r="F495" s="110"/>
      <c r="G495" s="112"/>
      <c r="H495" s="116"/>
      <c r="I495" s="112"/>
      <c r="J495"/>
      <c r="K495"/>
      <c r="L495"/>
    </row>
    <row r="496" spans="2:12" x14ac:dyDescent="0.35">
      <c r="B496" s="231" t="str">
        <f>IF($E496="","",VLOOKUP($E496,Lists!$BJ$2:$BM$478,2,FALSE))</f>
        <v/>
      </c>
      <c r="C496" s="231" t="str">
        <f>IF($E496="","",VLOOKUP($E496,Lists!$BJ$2:$BM$478,3,FALSE))</f>
        <v/>
      </c>
      <c r="D496" s="231" t="str">
        <f>IF($E496="","",VLOOKUP($E496,Lists!$BJ$2:$BM$478,4,FALSE))</f>
        <v/>
      </c>
      <c r="E496" s="111"/>
      <c r="F496" s="110"/>
      <c r="G496" s="112"/>
      <c r="H496" s="116"/>
      <c r="I496" s="112"/>
      <c r="J496"/>
      <c r="K496"/>
      <c r="L496"/>
    </row>
    <row r="497" spans="2:12" x14ac:dyDescent="0.35">
      <c r="B497" s="231" t="str">
        <f>IF($E497="","",VLOOKUP($E497,Lists!$BJ$2:$BM$478,2,FALSE))</f>
        <v/>
      </c>
      <c r="C497" s="231" t="str">
        <f>IF($E497="","",VLOOKUP($E497,Lists!$BJ$2:$BM$478,3,FALSE))</f>
        <v/>
      </c>
      <c r="D497" s="231" t="str">
        <f>IF($E497="","",VLOOKUP($E497,Lists!$BJ$2:$BM$478,4,FALSE))</f>
        <v/>
      </c>
      <c r="E497" s="111"/>
      <c r="F497" s="110"/>
      <c r="G497" s="112"/>
      <c r="H497" s="116"/>
      <c r="I497" s="112"/>
      <c r="J497"/>
      <c r="K497"/>
      <c r="L497"/>
    </row>
    <row r="498" spans="2:12" x14ac:dyDescent="0.35">
      <c r="B498" s="231" t="str">
        <f>IF($E498="","",VLOOKUP($E498,Lists!$BJ$2:$BM$478,2,FALSE))</f>
        <v/>
      </c>
      <c r="C498" s="231" t="str">
        <f>IF($E498="","",VLOOKUP($E498,Lists!$BJ$2:$BM$478,3,FALSE))</f>
        <v/>
      </c>
      <c r="D498" s="231" t="str">
        <f>IF($E498="","",VLOOKUP($E498,Lists!$BJ$2:$BM$478,4,FALSE))</f>
        <v/>
      </c>
      <c r="E498" s="111"/>
      <c r="F498" s="110"/>
      <c r="G498" s="112"/>
      <c r="H498" s="116"/>
      <c r="I498" s="112"/>
      <c r="J498"/>
      <c r="K498"/>
      <c r="L498"/>
    </row>
    <row r="499" spans="2:12" x14ac:dyDescent="0.35">
      <c r="B499" s="231" t="str">
        <f>IF($E499="","",VLOOKUP($E499,Lists!$BJ$2:$BM$478,2,FALSE))</f>
        <v/>
      </c>
      <c r="C499" s="231" t="str">
        <f>IF($E499="","",VLOOKUP($E499,Lists!$BJ$2:$BM$478,3,FALSE))</f>
        <v/>
      </c>
      <c r="D499" s="231" t="str">
        <f>IF($E499="","",VLOOKUP($E499,Lists!$BJ$2:$BM$478,4,FALSE))</f>
        <v/>
      </c>
      <c r="E499" s="111"/>
      <c r="F499" s="110"/>
      <c r="G499" s="112"/>
      <c r="H499" s="116"/>
      <c r="I499" s="112"/>
      <c r="J499"/>
      <c r="K499"/>
      <c r="L499"/>
    </row>
    <row r="500" spans="2:12" x14ac:dyDescent="0.35">
      <c r="B500" s="231" t="str">
        <f>IF($E500="","",VLOOKUP($E500,Lists!$BJ$2:$BM$478,2,FALSE))</f>
        <v/>
      </c>
      <c r="C500" s="231" t="str">
        <f>IF($E500="","",VLOOKUP($E500,Lists!$BJ$2:$BM$478,3,FALSE))</f>
        <v/>
      </c>
      <c r="D500" s="231" t="str">
        <f>IF($E500="","",VLOOKUP($E500,Lists!$BJ$2:$BM$478,4,FALSE))</f>
        <v/>
      </c>
      <c r="E500" s="111"/>
      <c r="F500" s="110"/>
      <c r="G500" s="112"/>
      <c r="H500" s="116"/>
      <c r="I500" s="112"/>
      <c r="J500"/>
      <c r="K500"/>
      <c r="L500"/>
    </row>
    <row r="501" spans="2:12" s="113" customFormat="1" hidden="1" x14ac:dyDescent="0.35">
      <c r="G501" s="114"/>
      <c r="H501" s="115"/>
      <c r="I501" s="115"/>
      <c r="J501" s="115"/>
      <c r="K501" s="115"/>
      <c r="L501" s="115"/>
    </row>
    <row r="502" spans="2:12" s="113" customFormat="1" hidden="1" x14ac:dyDescent="0.35">
      <c r="G502" s="114"/>
      <c r="H502" s="115"/>
      <c r="I502" s="115"/>
      <c r="J502" s="115"/>
      <c r="K502" s="115"/>
      <c r="L502" s="115"/>
    </row>
    <row r="503" spans="2:12" s="113" customFormat="1" hidden="1" x14ac:dyDescent="0.35">
      <c r="G503" s="114"/>
      <c r="H503" s="115"/>
      <c r="I503" s="115"/>
      <c r="J503" s="115"/>
      <c r="K503" s="115"/>
      <c r="L503" s="115"/>
    </row>
    <row r="504" spans="2:12" s="113" customFormat="1" hidden="1" x14ac:dyDescent="0.35">
      <c r="G504" s="114"/>
      <c r="H504" s="115"/>
      <c r="I504" s="115"/>
      <c r="J504" s="115"/>
      <c r="K504" s="115"/>
      <c r="L504" s="115"/>
    </row>
    <row r="505" spans="2:12" s="113" customFormat="1" hidden="1" x14ac:dyDescent="0.35">
      <c r="G505" s="114"/>
      <c r="H505" s="115"/>
      <c r="I505" s="115"/>
      <c r="J505" s="115"/>
      <c r="K505" s="115"/>
      <c r="L505" s="115"/>
    </row>
    <row r="506" spans="2:12" s="113" customFormat="1" hidden="1" x14ac:dyDescent="0.35">
      <c r="G506" s="114"/>
      <c r="H506" s="115"/>
      <c r="I506" s="115"/>
      <c r="J506" s="115"/>
      <c r="K506" s="115"/>
      <c r="L506" s="115"/>
    </row>
    <row r="507" spans="2:12" s="113" customFormat="1" hidden="1" x14ac:dyDescent="0.35">
      <c r="G507" s="114"/>
      <c r="H507" s="115"/>
      <c r="I507" s="115"/>
      <c r="J507" s="115"/>
      <c r="K507" s="115"/>
      <c r="L507" s="115"/>
    </row>
    <row r="508" spans="2:12" s="113" customFormat="1" hidden="1" x14ac:dyDescent="0.35">
      <c r="G508" s="114"/>
      <c r="H508" s="115"/>
      <c r="I508" s="115"/>
      <c r="J508" s="115"/>
      <c r="K508" s="115"/>
      <c r="L508" s="115"/>
    </row>
    <row r="509" spans="2:12" s="113" customFormat="1" hidden="1" x14ac:dyDescent="0.35">
      <c r="G509" s="114"/>
      <c r="H509" s="115"/>
      <c r="I509" s="115"/>
      <c r="J509" s="115"/>
      <c r="K509" s="115"/>
      <c r="L509" s="115"/>
    </row>
    <row r="510" spans="2:12" s="113" customFormat="1" hidden="1" x14ac:dyDescent="0.35">
      <c r="G510" s="114"/>
      <c r="H510" s="115"/>
      <c r="I510" s="115"/>
      <c r="J510" s="115"/>
      <c r="K510" s="115"/>
      <c r="L510" s="115"/>
    </row>
    <row r="511" spans="2:12" s="113" customFormat="1" hidden="1" x14ac:dyDescent="0.35">
      <c r="G511" s="114"/>
      <c r="H511" s="115"/>
      <c r="I511" s="115"/>
      <c r="J511" s="115"/>
      <c r="K511" s="115"/>
      <c r="L511" s="115"/>
    </row>
    <row r="512" spans="2:12" s="113" customFormat="1" hidden="1" x14ac:dyDescent="0.35">
      <c r="G512" s="114"/>
      <c r="H512" s="115"/>
      <c r="I512" s="115"/>
      <c r="J512" s="115"/>
      <c r="K512" s="115"/>
      <c r="L512" s="115"/>
    </row>
    <row r="513" spans="7:12" s="113" customFormat="1" hidden="1" x14ac:dyDescent="0.35">
      <c r="G513" s="114"/>
      <c r="H513" s="115"/>
      <c r="I513" s="115"/>
      <c r="J513" s="115"/>
      <c r="K513" s="115"/>
      <c r="L513" s="115"/>
    </row>
    <row r="514" spans="7:12" s="113" customFormat="1" hidden="1" x14ac:dyDescent="0.35">
      <c r="G514" s="114"/>
      <c r="H514" s="115"/>
      <c r="I514" s="115"/>
      <c r="J514" s="115"/>
      <c r="K514" s="115"/>
      <c r="L514" s="115"/>
    </row>
    <row r="515" spans="7:12" s="113" customFormat="1" hidden="1" x14ac:dyDescent="0.35">
      <c r="G515" s="114"/>
      <c r="H515" s="115"/>
      <c r="I515" s="115"/>
      <c r="J515" s="115"/>
      <c r="K515" s="115"/>
      <c r="L515" s="115"/>
    </row>
    <row r="516" spans="7:12" s="113" customFormat="1" hidden="1" x14ac:dyDescent="0.35">
      <c r="G516" s="114"/>
      <c r="H516" s="115"/>
      <c r="I516" s="115"/>
      <c r="J516" s="115"/>
      <c r="K516" s="115"/>
      <c r="L516" s="115"/>
    </row>
    <row r="517" spans="7:12" s="113" customFormat="1" hidden="1" x14ac:dyDescent="0.35">
      <c r="G517" s="114"/>
      <c r="H517" s="115"/>
      <c r="I517" s="115"/>
      <c r="J517" s="115"/>
      <c r="K517" s="115"/>
      <c r="L517" s="115"/>
    </row>
    <row r="518" spans="7:12" s="113" customFormat="1" hidden="1" x14ac:dyDescent="0.35">
      <c r="G518" s="114"/>
      <c r="H518" s="115"/>
      <c r="I518" s="115"/>
      <c r="J518" s="115"/>
      <c r="K518" s="115"/>
      <c r="L518" s="115"/>
    </row>
    <row r="519" spans="7:12" s="113" customFormat="1" hidden="1" x14ac:dyDescent="0.35">
      <c r="G519" s="114"/>
      <c r="H519" s="115"/>
      <c r="I519" s="115"/>
      <c r="J519" s="115"/>
      <c r="K519" s="115"/>
      <c r="L519" s="115"/>
    </row>
    <row r="520" spans="7:12" s="113" customFormat="1" hidden="1" x14ac:dyDescent="0.35">
      <c r="G520" s="114"/>
      <c r="H520" s="115"/>
      <c r="I520" s="115"/>
      <c r="J520" s="115"/>
      <c r="K520" s="115"/>
      <c r="L520" s="115"/>
    </row>
    <row r="521" spans="7:12" s="113" customFormat="1" hidden="1" x14ac:dyDescent="0.35">
      <c r="G521" s="114"/>
      <c r="H521" s="115"/>
      <c r="I521" s="115"/>
      <c r="J521" s="115"/>
      <c r="K521" s="115"/>
      <c r="L521" s="115"/>
    </row>
    <row r="522" spans="7:12" s="113" customFormat="1" hidden="1" x14ac:dyDescent="0.35">
      <c r="G522" s="114"/>
      <c r="H522" s="115"/>
      <c r="I522" s="115"/>
      <c r="J522" s="115"/>
      <c r="K522" s="115"/>
      <c r="L522" s="115"/>
    </row>
    <row r="523" spans="7:12" s="113" customFormat="1" hidden="1" x14ac:dyDescent="0.35">
      <c r="G523" s="114"/>
      <c r="H523" s="115"/>
      <c r="I523" s="115"/>
      <c r="J523" s="115"/>
      <c r="K523" s="115"/>
      <c r="L523" s="115"/>
    </row>
    <row r="524" spans="7:12" s="113" customFormat="1" hidden="1" x14ac:dyDescent="0.35">
      <c r="G524" s="114"/>
      <c r="H524" s="115"/>
      <c r="I524" s="115"/>
      <c r="J524" s="115"/>
      <c r="K524" s="115"/>
      <c r="L524" s="115"/>
    </row>
    <row r="525" spans="7:12" s="113" customFormat="1" hidden="1" x14ac:dyDescent="0.35">
      <c r="G525" s="114"/>
      <c r="H525" s="115"/>
      <c r="I525" s="115"/>
      <c r="J525" s="115"/>
      <c r="K525" s="115"/>
      <c r="L525" s="115"/>
    </row>
    <row r="526" spans="7:12" s="113" customFormat="1" hidden="1" x14ac:dyDescent="0.35">
      <c r="G526" s="114"/>
      <c r="H526" s="115"/>
      <c r="I526" s="115"/>
      <c r="J526" s="115"/>
      <c r="K526" s="115"/>
      <c r="L526" s="115"/>
    </row>
    <row r="527" spans="7:12" s="113" customFormat="1" hidden="1" x14ac:dyDescent="0.35">
      <c r="G527" s="114"/>
      <c r="H527" s="115"/>
      <c r="I527" s="115"/>
      <c r="J527" s="115"/>
      <c r="K527" s="115"/>
      <c r="L527" s="115"/>
    </row>
    <row r="528" spans="7:12" s="113" customFormat="1" hidden="1" x14ac:dyDescent="0.35">
      <c r="G528" s="114"/>
      <c r="H528" s="115"/>
      <c r="I528" s="115"/>
      <c r="J528" s="115"/>
      <c r="K528" s="115"/>
      <c r="L528" s="115"/>
    </row>
    <row r="529" spans="7:12" s="113" customFormat="1" hidden="1" x14ac:dyDescent="0.35">
      <c r="G529" s="114"/>
      <c r="H529" s="115"/>
      <c r="I529" s="115"/>
      <c r="J529" s="115"/>
      <c r="K529" s="115"/>
      <c r="L529" s="115"/>
    </row>
    <row r="530" spans="7:12" s="113" customFormat="1" hidden="1" x14ac:dyDescent="0.35">
      <c r="G530" s="114"/>
      <c r="H530" s="115"/>
      <c r="I530" s="115"/>
      <c r="J530" s="115"/>
      <c r="K530" s="115"/>
      <c r="L530" s="115"/>
    </row>
    <row r="531" spans="7:12" s="113" customFormat="1" hidden="1" x14ac:dyDescent="0.35">
      <c r="G531" s="114"/>
      <c r="H531" s="115"/>
      <c r="I531" s="115"/>
      <c r="J531" s="115"/>
      <c r="K531" s="115"/>
      <c r="L531" s="115"/>
    </row>
    <row r="532" spans="7:12" s="113" customFormat="1" hidden="1" x14ac:dyDescent="0.35">
      <c r="G532" s="114"/>
      <c r="H532" s="115"/>
      <c r="I532" s="115"/>
      <c r="J532" s="115"/>
      <c r="K532" s="115"/>
      <c r="L532" s="115"/>
    </row>
    <row r="533" spans="7:12" s="113" customFormat="1" hidden="1" x14ac:dyDescent="0.35">
      <c r="G533" s="114"/>
      <c r="H533" s="115"/>
      <c r="I533" s="115"/>
      <c r="J533" s="115"/>
      <c r="K533" s="115"/>
      <c r="L533" s="115"/>
    </row>
    <row r="534" spans="7:12" s="113" customFormat="1" hidden="1" x14ac:dyDescent="0.35">
      <c r="G534" s="114"/>
      <c r="H534" s="115"/>
      <c r="I534" s="115"/>
      <c r="J534" s="115"/>
      <c r="K534" s="115"/>
      <c r="L534" s="115"/>
    </row>
    <row r="535" spans="7:12" s="113" customFormat="1" hidden="1" x14ac:dyDescent="0.35">
      <c r="G535" s="114"/>
      <c r="H535" s="115"/>
      <c r="I535" s="115"/>
      <c r="J535" s="115"/>
      <c r="K535" s="115"/>
      <c r="L535" s="115"/>
    </row>
    <row r="536" spans="7:12" s="113" customFormat="1" hidden="1" x14ac:dyDescent="0.35">
      <c r="G536" s="114"/>
      <c r="H536" s="115"/>
      <c r="I536" s="115"/>
      <c r="J536" s="115"/>
      <c r="K536" s="115"/>
      <c r="L536" s="115"/>
    </row>
    <row r="537" spans="7:12" s="113" customFormat="1" hidden="1" x14ac:dyDescent="0.35">
      <c r="G537" s="114"/>
      <c r="H537" s="115"/>
      <c r="I537" s="115"/>
      <c r="J537" s="115"/>
      <c r="K537" s="115"/>
      <c r="L537" s="115"/>
    </row>
    <row r="538" spans="7:12" s="113" customFormat="1" hidden="1" x14ac:dyDescent="0.35">
      <c r="G538" s="114"/>
      <c r="H538" s="115"/>
      <c r="I538" s="115"/>
      <c r="J538" s="115"/>
      <c r="K538" s="115"/>
      <c r="L538" s="115"/>
    </row>
    <row r="539" spans="7:12" s="113" customFormat="1" hidden="1" x14ac:dyDescent="0.35">
      <c r="G539" s="114"/>
      <c r="H539" s="115"/>
      <c r="I539" s="115"/>
      <c r="J539" s="115"/>
      <c r="K539" s="115"/>
      <c r="L539" s="115"/>
    </row>
    <row r="540" spans="7:12" s="113" customFormat="1" hidden="1" x14ac:dyDescent="0.35">
      <c r="G540" s="114"/>
      <c r="H540" s="115"/>
      <c r="I540" s="115"/>
      <c r="J540" s="115"/>
      <c r="K540" s="115"/>
      <c r="L540" s="115"/>
    </row>
    <row r="541" spans="7:12" s="113" customFormat="1" hidden="1" x14ac:dyDescent="0.35">
      <c r="G541" s="114"/>
      <c r="H541" s="115"/>
      <c r="I541" s="115"/>
      <c r="J541" s="115"/>
      <c r="K541" s="115"/>
      <c r="L541" s="115"/>
    </row>
    <row r="542" spans="7:12" s="113" customFormat="1" hidden="1" x14ac:dyDescent="0.35">
      <c r="G542" s="114"/>
      <c r="H542" s="115"/>
      <c r="I542" s="115"/>
      <c r="J542" s="115"/>
      <c r="K542" s="115"/>
      <c r="L542" s="115"/>
    </row>
    <row r="543" spans="7:12" s="113" customFormat="1" hidden="1" x14ac:dyDescent="0.35">
      <c r="G543" s="114"/>
      <c r="H543" s="115"/>
      <c r="I543" s="115"/>
      <c r="J543" s="115"/>
      <c r="K543" s="115"/>
      <c r="L543" s="115"/>
    </row>
    <row r="544" spans="7:12" s="113" customFormat="1" hidden="1" x14ac:dyDescent="0.35">
      <c r="G544" s="114"/>
      <c r="H544" s="115"/>
      <c r="I544" s="115"/>
      <c r="J544" s="115"/>
      <c r="K544" s="115"/>
      <c r="L544" s="115"/>
    </row>
    <row r="545" spans="7:12" s="113" customFormat="1" hidden="1" x14ac:dyDescent="0.35">
      <c r="G545" s="114"/>
      <c r="H545" s="115"/>
      <c r="I545" s="115"/>
      <c r="J545" s="115"/>
      <c r="K545" s="115"/>
      <c r="L545" s="115"/>
    </row>
    <row r="546" spans="7:12" s="113" customFormat="1" hidden="1" x14ac:dyDescent="0.35">
      <c r="G546" s="114"/>
      <c r="H546" s="115"/>
      <c r="I546" s="115"/>
      <c r="J546" s="115"/>
      <c r="K546" s="115"/>
      <c r="L546" s="115"/>
    </row>
    <row r="547" spans="7:12" s="113" customFormat="1" hidden="1" x14ac:dyDescent="0.35">
      <c r="G547" s="114"/>
      <c r="H547" s="115"/>
      <c r="I547" s="115"/>
      <c r="J547" s="115"/>
      <c r="K547" s="115"/>
      <c r="L547" s="115"/>
    </row>
    <row r="548" spans="7:12" s="113" customFormat="1" hidden="1" x14ac:dyDescent="0.35">
      <c r="G548" s="114"/>
      <c r="H548" s="115"/>
      <c r="I548" s="115"/>
      <c r="J548" s="115"/>
      <c r="K548" s="115"/>
      <c r="L548" s="115"/>
    </row>
    <row r="549" spans="7:12" s="113" customFormat="1" hidden="1" x14ac:dyDescent="0.35">
      <c r="G549" s="114"/>
      <c r="H549" s="115"/>
      <c r="I549" s="115"/>
      <c r="J549" s="115"/>
      <c r="K549" s="115"/>
      <c r="L549" s="115"/>
    </row>
    <row r="550" spans="7:12" s="113" customFormat="1" hidden="1" x14ac:dyDescent="0.35">
      <c r="G550" s="114"/>
      <c r="H550" s="115"/>
      <c r="I550" s="115"/>
      <c r="J550" s="115"/>
      <c r="K550" s="115"/>
      <c r="L550" s="115"/>
    </row>
    <row r="551" spans="7:12" s="113" customFormat="1" hidden="1" x14ac:dyDescent="0.35">
      <c r="G551" s="114"/>
      <c r="H551" s="115"/>
      <c r="I551" s="115"/>
      <c r="J551" s="115"/>
      <c r="K551" s="115"/>
      <c r="L551" s="115"/>
    </row>
    <row r="552" spans="7:12" s="113" customFormat="1" hidden="1" x14ac:dyDescent="0.35">
      <c r="G552" s="114"/>
      <c r="H552" s="115"/>
      <c r="I552" s="115"/>
      <c r="J552" s="115"/>
      <c r="K552" s="115"/>
      <c r="L552" s="115"/>
    </row>
    <row r="553" spans="7:12" s="113" customFormat="1" hidden="1" x14ac:dyDescent="0.35">
      <c r="G553" s="114"/>
      <c r="H553" s="115"/>
      <c r="I553" s="115"/>
      <c r="J553" s="115"/>
      <c r="K553" s="115"/>
      <c r="L553" s="115"/>
    </row>
    <row r="554" spans="7:12" s="113" customFormat="1" hidden="1" x14ac:dyDescent="0.35">
      <c r="G554" s="114"/>
      <c r="H554" s="115"/>
      <c r="I554" s="115"/>
      <c r="J554" s="115"/>
      <c r="K554" s="115"/>
      <c r="L554" s="115"/>
    </row>
    <row r="555" spans="7:12" s="113" customFormat="1" hidden="1" x14ac:dyDescent="0.35">
      <c r="G555" s="114"/>
      <c r="H555" s="115"/>
      <c r="I555" s="115"/>
      <c r="J555" s="115"/>
      <c r="K555" s="115"/>
      <c r="L555" s="115"/>
    </row>
    <row r="556" spans="7:12" s="113" customFormat="1" hidden="1" x14ac:dyDescent="0.35">
      <c r="G556" s="114"/>
      <c r="H556" s="115"/>
      <c r="I556" s="115"/>
      <c r="J556" s="115"/>
      <c r="K556" s="115"/>
      <c r="L556" s="115"/>
    </row>
    <row r="557" spans="7:12" s="113" customFormat="1" hidden="1" x14ac:dyDescent="0.35">
      <c r="G557" s="114"/>
      <c r="H557" s="115"/>
      <c r="I557" s="115"/>
      <c r="J557" s="115"/>
      <c r="K557" s="115"/>
      <c r="L557" s="115"/>
    </row>
    <row r="558" spans="7:12" s="113" customFormat="1" hidden="1" x14ac:dyDescent="0.35">
      <c r="G558" s="114"/>
      <c r="H558" s="115"/>
      <c r="I558" s="115"/>
      <c r="J558" s="115"/>
      <c r="K558" s="115"/>
      <c r="L558" s="115"/>
    </row>
    <row r="559" spans="7:12" s="113" customFormat="1" hidden="1" x14ac:dyDescent="0.35">
      <c r="G559" s="114"/>
      <c r="H559" s="115"/>
      <c r="I559" s="115"/>
      <c r="J559" s="115"/>
      <c r="K559" s="115"/>
      <c r="L559" s="115"/>
    </row>
    <row r="560" spans="7:12" s="113" customFormat="1" hidden="1" x14ac:dyDescent="0.35">
      <c r="G560" s="114"/>
      <c r="H560" s="115"/>
      <c r="I560" s="115"/>
      <c r="J560" s="115"/>
      <c r="K560" s="115"/>
      <c r="L560" s="115"/>
    </row>
    <row r="561" spans="7:12" s="113" customFormat="1" hidden="1" x14ac:dyDescent="0.35">
      <c r="G561" s="114"/>
      <c r="H561" s="115"/>
      <c r="I561" s="115"/>
      <c r="J561" s="115"/>
      <c r="K561" s="115"/>
      <c r="L561" s="115"/>
    </row>
    <row r="562" spans="7:12" s="113" customFormat="1" hidden="1" x14ac:dyDescent="0.35">
      <c r="G562" s="114"/>
      <c r="H562" s="115"/>
      <c r="I562" s="115"/>
      <c r="J562" s="115"/>
      <c r="K562" s="115"/>
      <c r="L562" s="115"/>
    </row>
    <row r="563" spans="7:12" s="113" customFormat="1" hidden="1" x14ac:dyDescent="0.35">
      <c r="G563" s="114"/>
      <c r="H563" s="115"/>
      <c r="I563" s="115"/>
      <c r="J563" s="115"/>
      <c r="K563" s="115"/>
      <c r="L563" s="115"/>
    </row>
    <row r="564" spans="7:12" s="113" customFormat="1" hidden="1" x14ac:dyDescent="0.35">
      <c r="G564" s="114"/>
      <c r="H564" s="115"/>
      <c r="I564" s="115"/>
      <c r="J564" s="115"/>
      <c r="K564" s="115"/>
      <c r="L564" s="115"/>
    </row>
    <row r="565" spans="7:12" s="113" customFormat="1" hidden="1" x14ac:dyDescent="0.35">
      <c r="G565" s="114"/>
      <c r="H565" s="115"/>
      <c r="I565" s="115"/>
      <c r="J565" s="115"/>
      <c r="K565" s="115"/>
      <c r="L565" s="115"/>
    </row>
    <row r="566" spans="7:12" s="113" customFormat="1" hidden="1" x14ac:dyDescent="0.35">
      <c r="G566" s="114"/>
      <c r="H566" s="115"/>
      <c r="I566" s="115"/>
      <c r="J566" s="115"/>
      <c r="K566" s="115"/>
      <c r="L566" s="115"/>
    </row>
    <row r="567" spans="7:12" s="113" customFormat="1" hidden="1" x14ac:dyDescent="0.35">
      <c r="G567" s="114"/>
      <c r="H567" s="115"/>
      <c r="I567" s="115"/>
      <c r="J567" s="115"/>
      <c r="K567" s="115"/>
      <c r="L567" s="115"/>
    </row>
    <row r="568" spans="7:12" s="113" customFormat="1" hidden="1" x14ac:dyDescent="0.35">
      <c r="G568" s="114"/>
      <c r="H568" s="115"/>
      <c r="I568" s="115"/>
      <c r="J568" s="115"/>
      <c r="K568" s="115"/>
      <c r="L568" s="115"/>
    </row>
    <row r="569" spans="7:12" s="113" customFormat="1" hidden="1" x14ac:dyDescent="0.35">
      <c r="G569" s="114"/>
      <c r="H569" s="115"/>
      <c r="I569" s="115"/>
      <c r="J569" s="115"/>
      <c r="K569" s="115"/>
      <c r="L569" s="115"/>
    </row>
    <row r="570" spans="7:12" s="113" customFormat="1" hidden="1" x14ac:dyDescent="0.35">
      <c r="G570" s="114"/>
      <c r="H570" s="115"/>
      <c r="I570" s="115"/>
      <c r="J570" s="115"/>
      <c r="K570" s="115"/>
      <c r="L570" s="115"/>
    </row>
    <row r="571" spans="7:12" s="113" customFormat="1" hidden="1" x14ac:dyDescent="0.35">
      <c r="G571" s="114"/>
      <c r="H571" s="115"/>
      <c r="I571" s="115"/>
      <c r="J571" s="115"/>
      <c r="K571" s="115"/>
      <c r="L571" s="115"/>
    </row>
    <row r="572" spans="7:12" s="113" customFormat="1" hidden="1" x14ac:dyDescent="0.35">
      <c r="G572" s="114"/>
      <c r="H572" s="115"/>
      <c r="I572" s="115"/>
      <c r="J572" s="115"/>
      <c r="K572" s="115"/>
      <c r="L572" s="115"/>
    </row>
    <row r="573" spans="7:12" s="113" customFormat="1" hidden="1" x14ac:dyDescent="0.35">
      <c r="G573" s="114"/>
      <c r="H573" s="115"/>
      <c r="I573" s="115"/>
      <c r="J573" s="115"/>
      <c r="K573" s="115"/>
      <c r="L573" s="115"/>
    </row>
    <row r="574" spans="7:12" s="113" customFormat="1" hidden="1" x14ac:dyDescent="0.35">
      <c r="G574" s="114"/>
      <c r="H574" s="115"/>
      <c r="I574" s="115"/>
      <c r="J574" s="115"/>
      <c r="K574" s="115"/>
      <c r="L574" s="115"/>
    </row>
    <row r="575" spans="7:12" s="113" customFormat="1" hidden="1" x14ac:dyDescent="0.35">
      <c r="G575" s="114"/>
      <c r="H575" s="115"/>
      <c r="I575" s="115"/>
      <c r="J575" s="115"/>
      <c r="K575" s="115"/>
      <c r="L575" s="115"/>
    </row>
    <row r="576" spans="7:12" s="113" customFormat="1" hidden="1" x14ac:dyDescent="0.35">
      <c r="G576" s="114"/>
      <c r="H576" s="115"/>
      <c r="I576" s="115"/>
      <c r="J576" s="115"/>
      <c r="K576" s="115"/>
      <c r="L576" s="115"/>
    </row>
    <row r="577" spans="7:12" s="113" customFormat="1" hidden="1" x14ac:dyDescent="0.35">
      <c r="G577" s="114"/>
      <c r="H577" s="115"/>
      <c r="I577" s="115"/>
      <c r="J577" s="115"/>
      <c r="K577" s="115"/>
      <c r="L577" s="115"/>
    </row>
    <row r="578" spans="7:12" s="113" customFormat="1" hidden="1" x14ac:dyDescent="0.35">
      <c r="G578" s="114"/>
      <c r="H578" s="115"/>
      <c r="I578" s="115"/>
      <c r="J578" s="115"/>
      <c r="K578" s="115"/>
      <c r="L578" s="115"/>
    </row>
    <row r="579" spans="7:12" s="113" customFormat="1" hidden="1" x14ac:dyDescent="0.35">
      <c r="G579" s="114"/>
      <c r="H579" s="115"/>
      <c r="I579" s="115"/>
      <c r="J579" s="115"/>
      <c r="K579" s="115"/>
      <c r="L579" s="115"/>
    </row>
    <row r="580" spans="7:12" s="113" customFormat="1" hidden="1" x14ac:dyDescent="0.35">
      <c r="G580" s="114"/>
      <c r="H580" s="115"/>
      <c r="I580" s="115"/>
      <c r="J580" s="115"/>
      <c r="K580" s="115"/>
      <c r="L580" s="115"/>
    </row>
    <row r="581" spans="7:12" s="113" customFormat="1" hidden="1" x14ac:dyDescent="0.35">
      <c r="G581" s="114"/>
      <c r="H581" s="115"/>
      <c r="I581" s="115"/>
      <c r="J581" s="115"/>
      <c r="K581" s="115"/>
      <c r="L581" s="115"/>
    </row>
    <row r="582" spans="7:12" s="113" customFormat="1" hidden="1" x14ac:dyDescent="0.35">
      <c r="G582" s="114"/>
      <c r="H582" s="115"/>
      <c r="I582" s="115"/>
      <c r="J582" s="115"/>
      <c r="K582" s="115"/>
      <c r="L582" s="115"/>
    </row>
    <row r="583" spans="7:12" s="113" customFormat="1" hidden="1" x14ac:dyDescent="0.35">
      <c r="G583" s="114"/>
      <c r="H583" s="115"/>
      <c r="I583" s="115"/>
      <c r="J583" s="115"/>
      <c r="K583" s="115"/>
      <c r="L583" s="115"/>
    </row>
    <row r="584" spans="7:12" s="113" customFormat="1" hidden="1" x14ac:dyDescent="0.35">
      <c r="G584" s="114"/>
      <c r="H584" s="115"/>
      <c r="I584" s="115"/>
      <c r="J584" s="115"/>
      <c r="K584" s="115"/>
      <c r="L584" s="115"/>
    </row>
    <row r="585" spans="7:12" s="113" customFormat="1" hidden="1" x14ac:dyDescent="0.35">
      <c r="G585" s="114"/>
      <c r="H585" s="115"/>
      <c r="I585" s="115"/>
      <c r="J585" s="115"/>
      <c r="K585" s="115"/>
      <c r="L585" s="115"/>
    </row>
    <row r="586" spans="7:12" s="113" customFormat="1" hidden="1" x14ac:dyDescent="0.35">
      <c r="G586" s="114"/>
      <c r="H586" s="115"/>
      <c r="I586" s="115"/>
      <c r="J586" s="115"/>
      <c r="K586" s="115"/>
      <c r="L586" s="115"/>
    </row>
    <row r="587" spans="7:12" s="113" customFormat="1" hidden="1" x14ac:dyDescent="0.35">
      <c r="G587" s="114"/>
      <c r="H587" s="115"/>
      <c r="I587" s="115"/>
      <c r="J587" s="115"/>
      <c r="K587" s="115"/>
      <c r="L587" s="115"/>
    </row>
    <row r="588" spans="7:12" s="113" customFormat="1" hidden="1" x14ac:dyDescent="0.35">
      <c r="G588" s="114"/>
      <c r="H588" s="115"/>
      <c r="I588" s="115"/>
      <c r="J588" s="115"/>
      <c r="K588" s="115"/>
      <c r="L588" s="115"/>
    </row>
    <row r="589" spans="7:12" s="113" customFormat="1" hidden="1" x14ac:dyDescent="0.35">
      <c r="G589" s="114"/>
      <c r="H589" s="115"/>
      <c r="I589" s="115"/>
      <c r="J589" s="115"/>
      <c r="K589" s="115"/>
      <c r="L589" s="115"/>
    </row>
    <row r="590" spans="7:12" s="113" customFormat="1" hidden="1" x14ac:dyDescent="0.35">
      <c r="G590" s="114"/>
      <c r="H590" s="115"/>
      <c r="I590" s="115"/>
      <c r="J590" s="115"/>
      <c r="K590" s="115"/>
      <c r="L590" s="115"/>
    </row>
    <row r="591" spans="7:12" s="113" customFormat="1" hidden="1" x14ac:dyDescent="0.35">
      <c r="G591" s="114"/>
      <c r="H591" s="115"/>
      <c r="I591" s="115"/>
      <c r="J591" s="115"/>
      <c r="K591" s="115"/>
      <c r="L591" s="115"/>
    </row>
    <row r="592" spans="7:12" s="113" customFormat="1" hidden="1" x14ac:dyDescent="0.35">
      <c r="G592" s="114"/>
      <c r="H592" s="115"/>
      <c r="I592" s="115"/>
      <c r="J592" s="115"/>
      <c r="K592" s="115"/>
      <c r="L592" s="115"/>
    </row>
    <row r="593" spans="7:12" s="113" customFormat="1" hidden="1" x14ac:dyDescent="0.35">
      <c r="G593" s="114"/>
      <c r="H593" s="115"/>
      <c r="I593" s="115"/>
      <c r="J593" s="115"/>
      <c r="K593" s="115"/>
      <c r="L593" s="115"/>
    </row>
    <row r="594" spans="7:12" s="113" customFormat="1" hidden="1" x14ac:dyDescent="0.35">
      <c r="G594" s="114"/>
      <c r="H594" s="115"/>
      <c r="I594" s="115"/>
      <c r="J594" s="115"/>
      <c r="K594" s="115"/>
      <c r="L594" s="115"/>
    </row>
    <row r="595" spans="7:12" s="113" customFormat="1" hidden="1" x14ac:dyDescent="0.35">
      <c r="G595" s="114"/>
      <c r="H595" s="115"/>
      <c r="I595" s="115"/>
      <c r="J595" s="115"/>
      <c r="K595" s="115"/>
      <c r="L595" s="115"/>
    </row>
    <row r="596" spans="7:12" s="113" customFormat="1" hidden="1" x14ac:dyDescent="0.35">
      <c r="G596" s="114"/>
      <c r="H596" s="115"/>
      <c r="I596" s="115"/>
      <c r="J596" s="115"/>
      <c r="K596" s="115"/>
      <c r="L596" s="115"/>
    </row>
    <row r="597" spans="7:12" s="113" customFormat="1" hidden="1" x14ac:dyDescent="0.35">
      <c r="G597" s="114"/>
      <c r="H597" s="115"/>
      <c r="I597" s="115"/>
      <c r="J597" s="115"/>
      <c r="K597" s="115"/>
      <c r="L597" s="115"/>
    </row>
    <row r="598" spans="7:12" s="113" customFormat="1" hidden="1" x14ac:dyDescent="0.35">
      <c r="G598" s="114"/>
      <c r="H598" s="115"/>
      <c r="I598" s="115"/>
      <c r="J598" s="115"/>
      <c r="K598" s="115"/>
      <c r="L598" s="115"/>
    </row>
    <row r="599" spans="7:12" s="113" customFormat="1" hidden="1" x14ac:dyDescent="0.35">
      <c r="G599" s="114"/>
      <c r="H599" s="115"/>
      <c r="I599" s="115"/>
      <c r="J599" s="115"/>
      <c r="K599" s="115"/>
      <c r="L599" s="115"/>
    </row>
    <row r="600" spans="7:12" s="113" customFormat="1" hidden="1" x14ac:dyDescent="0.35">
      <c r="G600" s="114"/>
      <c r="H600" s="115"/>
      <c r="I600" s="115"/>
      <c r="J600" s="115"/>
      <c r="K600" s="115"/>
      <c r="L600" s="115"/>
    </row>
    <row r="601" spans="7:12" s="113" customFormat="1" hidden="1" x14ac:dyDescent="0.35">
      <c r="G601" s="114"/>
      <c r="H601" s="115"/>
      <c r="I601" s="115"/>
      <c r="J601" s="115"/>
      <c r="K601" s="115"/>
      <c r="L601" s="115"/>
    </row>
    <row r="602" spans="7:12" s="113" customFormat="1" hidden="1" x14ac:dyDescent="0.35">
      <c r="G602" s="114"/>
      <c r="H602" s="115"/>
      <c r="I602" s="115"/>
      <c r="J602" s="115"/>
      <c r="K602" s="115"/>
      <c r="L602" s="115"/>
    </row>
    <row r="603" spans="7:12" s="113" customFormat="1" hidden="1" x14ac:dyDescent="0.35">
      <c r="G603" s="114"/>
      <c r="H603" s="115"/>
      <c r="I603" s="115"/>
      <c r="J603" s="115"/>
      <c r="K603" s="115"/>
      <c r="L603" s="115"/>
    </row>
    <row r="604" spans="7:12" s="113" customFormat="1" hidden="1" x14ac:dyDescent="0.35">
      <c r="G604" s="114"/>
      <c r="H604" s="115"/>
      <c r="I604" s="115"/>
      <c r="J604" s="115"/>
      <c r="K604" s="115"/>
      <c r="L604" s="115"/>
    </row>
    <row r="605" spans="7:12" s="113" customFormat="1" hidden="1" x14ac:dyDescent="0.35">
      <c r="G605" s="114"/>
      <c r="H605" s="115"/>
      <c r="I605" s="115"/>
      <c r="J605" s="115"/>
      <c r="K605" s="115"/>
      <c r="L605" s="115"/>
    </row>
    <row r="606" spans="7:12" s="113" customFormat="1" hidden="1" x14ac:dyDescent="0.35">
      <c r="G606" s="114"/>
      <c r="H606" s="115"/>
      <c r="I606" s="115"/>
      <c r="J606" s="115"/>
      <c r="K606" s="115"/>
      <c r="L606" s="115"/>
    </row>
    <row r="607" spans="7:12" s="113" customFormat="1" hidden="1" x14ac:dyDescent="0.35">
      <c r="G607" s="114"/>
      <c r="H607" s="115"/>
      <c r="I607" s="115"/>
      <c r="J607" s="115"/>
      <c r="K607" s="115"/>
      <c r="L607" s="115"/>
    </row>
    <row r="608" spans="7:12" s="113" customFormat="1" hidden="1" x14ac:dyDescent="0.35">
      <c r="G608" s="114"/>
      <c r="H608" s="115"/>
      <c r="I608" s="115"/>
      <c r="J608" s="115"/>
      <c r="K608" s="115"/>
      <c r="L608" s="115"/>
    </row>
    <row r="609" spans="7:12" s="113" customFormat="1" hidden="1" x14ac:dyDescent="0.35">
      <c r="G609" s="114"/>
      <c r="H609" s="115"/>
      <c r="I609" s="115"/>
      <c r="J609" s="115"/>
      <c r="K609" s="115"/>
      <c r="L609" s="115"/>
    </row>
    <row r="610" spans="7:12" s="113" customFormat="1" hidden="1" x14ac:dyDescent="0.35">
      <c r="G610" s="114"/>
      <c r="H610" s="115"/>
      <c r="I610" s="115"/>
      <c r="J610" s="115"/>
      <c r="K610" s="115"/>
      <c r="L610" s="115"/>
    </row>
    <row r="611" spans="7:12" s="113" customFormat="1" hidden="1" x14ac:dyDescent="0.35">
      <c r="G611" s="114"/>
      <c r="H611" s="115"/>
      <c r="I611" s="115"/>
      <c r="J611" s="115"/>
      <c r="K611" s="115"/>
      <c r="L611" s="115"/>
    </row>
    <row r="612" spans="7:12" s="113" customFormat="1" hidden="1" x14ac:dyDescent="0.35">
      <c r="G612" s="114"/>
      <c r="H612" s="115"/>
      <c r="I612" s="115"/>
      <c r="J612" s="115"/>
      <c r="K612" s="115"/>
      <c r="L612" s="115"/>
    </row>
    <row r="613" spans="7:12" s="113" customFormat="1" hidden="1" x14ac:dyDescent="0.35">
      <c r="G613" s="114"/>
      <c r="H613" s="115"/>
      <c r="I613" s="115"/>
      <c r="J613" s="115"/>
      <c r="K613" s="115"/>
      <c r="L613" s="115"/>
    </row>
    <row r="614" spans="7:12" s="113" customFormat="1" hidden="1" x14ac:dyDescent="0.35">
      <c r="G614" s="114"/>
      <c r="H614" s="115"/>
      <c r="I614" s="115"/>
      <c r="J614" s="115"/>
      <c r="K614" s="115"/>
      <c r="L614" s="115"/>
    </row>
    <row r="615" spans="7:12" s="113" customFormat="1" hidden="1" x14ac:dyDescent="0.35">
      <c r="G615" s="114"/>
      <c r="H615" s="115"/>
      <c r="I615" s="115"/>
      <c r="J615" s="115"/>
      <c r="K615" s="115"/>
      <c r="L615" s="115"/>
    </row>
    <row r="616" spans="7:12" s="113" customFormat="1" hidden="1" x14ac:dyDescent="0.35">
      <c r="G616" s="114"/>
      <c r="H616" s="115"/>
      <c r="I616" s="115"/>
      <c r="J616" s="115"/>
      <c r="K616" s="115"/>
      <c r="L616" s="115"/>
    </row>
    <row r="617" spans="7:12" s="113" customFormat="1" hidden="1" x14ac:dyDescent="0.35">
      <c r="G617" s="114"/>
      <c r="H617" s="115"/>
      <c r="I617" s="115"/>
      <c r="J617" s="115"/>
      <c r="K617" s="115"/>
      <c r="L617" s="115"/>
    </row>
    <row r="618" spans="7:12" s="113" customFormat="1" hidden="1" x14ac:dyDescent="0.35">
      <c r="G618" s="114"/>
      <c r="H618" s="115"/>
      <c r="I618" s="115"/>
      <c r="J618" s="115"/>
      <c r="K618" s="115"/>
      <c r="L618" s="115"/>
    </row>
    <row r="619" spans="7:12" s="113" customFormat="1" hidden="1" x14ac:dyDescent="0.35">
      <c r="G619" s="114"/>
      <c r="H619" s="115"/>
      <c r="I619" s="115"/>
      <c r="J619" s="115"/>
      <c r="K619" s="115"/>
      <c r="L619" s="115"/>
    </row>
    <row r="620" spans="7:12" s="113" customFormat="1" hidden="1" x14ac:dyDescent="0.35">
      <c r="G620" s="114"/>
      <c r="H620" s="115"/>
      <c r="I620" s="115"/>
      <c r="J620" s="115"/>
      <c r="K620" s="115"/>
      <c r="L620" s="115"/>
    </row>
    <row r="621" spans="7:12" s="113" customFormat="1" hidden="1" x14ac:dyDescent="0.35">
      <c r="G621" s="114"/>
      <c r="H621" s="115"/>
      <c r="I621" s="115"/>
      <c r="J621" s="115"/>
      <c r="K621" s="115"/>
      <c r="L621" s="115"/>
    </row>
    <row r="622" spans="7:12" s="113" customFormat="1" hidden="1" x14ac:dyDescent="0.35">
      <c r="G622" s="114"/>
      <c r="H622" s="115"/>
      <c r="I622" s="115"/>
      <c r="J622" s="115"/>
      <c r="K622" s="115"/>
      <c r="L622" s="115"/>
    </row>
    <row r="623" spans="7:12" s="113" customFormat="1" hidden="1" x14ac:dyDescent="0.35">
      <c r="G623" s="114"/>
      <c r="H623" s="115"/>
      <c r="I623" s="115"/>
      <c r="J623" s="115"/>
      <c r="K623" s="115"/>
      <c r="L623" s="115"/>
    </row>
    <row r="624" spans="7:12" s="113" customFormat="1" hidden="1" x14ac:dyDescent="0.35">
      <c r="G624" s="114"/>
      <c r="H624" s="115"/>
      <c r="I624" s="115"/>
      <c r="J624" s="115"/>
      <c r="K624" s="115"/>
      <c r="L624" s="115"/>
    </row>
    <row r="625" spans="7:12" s="113" customFormat="1" hidden="1" x14ac:dyDescent="0.35">
      <c r="G625" s="114"/>
      <c r="H625" s="115"/>
      <c r="I625" s="115"/>
      <c r="J625" s="115"/>
      <c r="K625" s="115"/>
      <c r="L625" s="115"/>
    </row>
    <row r="626" spans="7:12" s="113" customFormat="1" hidden="1" x14ac:dyDescent="0.35">
      <c r="G626" s="114"/>
      <c r="H626" s="115"/>
      <c r="I626" s="115"/>
      <c r="J626" s="115"/>
      <c r="K626" s="115"/>
      <c r="L626" s="115"/>
    </row>
    <row r="627" spans="7:12" s="113" customFormat="1" hidden="1" x14ac:dyDescent="0.35">
      <c r="G627" s="114"/>
      <c r="H627" s="115"/>
      <c r="I627" s="115"/>
      <c r="J627" s="115"/>
      <c r="K627" s="115"/>
      <c r="L627" s="115"/>
    </row>
    <row r="628" spans="7:12" s="113" customFormat="1" hidden="1" x14ac:dyDescent="0.35">
      <c r="G628" s="114"/>
      <c r="H628" s="115"/>
      <c r="I628" s="115"/>
      <c r="J628" s="115"/>
      <c r="K628" s="115"/>
      <c r="L628" s="115"/>
    </row>
    <row r="629" spans="7:12" s="113" customFormat="1" hidden="1" x14ac:dyDescent="0.35">
      <c r="G629" s="114"/>
      <c r="H629" s="115"/>
      <c r="I629" s="115"/>
      <c r="J629" s="115"/>
      <c r="K629" s="115"/>
      <c r="L629" s="115"/>
    </row>
    <row r="630" spans="7:12" s="113" customFormat="1" hidden="1" x14ac:dyDescent="0.35">
      <c r="G630" s="114"/>
      <c r="H630" s="115"/>
      <c r="I630" s="115"/>
      <c r="J630" s="115"/>
      <c r="K630" s="115"/>
      <c r="L630" s="115"/>
    </row>
    <row r="631" spans="7:12" s="113" customFormat="1" hidden="1" x14ac:dyDescent="0.35">
      <c r="G631" s="114"/>
      <c r="H631" s="115"/>
      <c r="I631" s="115"/>
      <c r="J631" s="115"/>
      <c r="K631" s="115"/>
      <c r="L631" s="115"/>
    </row>
    <row r="632" spans="7:12" s="113" customFormat="1" hidden="1" x14ac:dyDescent="0.35">
      <c r="G632" s="114"/>
      <c r="H632" s="115"/>
      <c r="I632" s="115"/>
      <c r="J632" s="115"/>
      <c r="K632" s="115"/>
      <c r="L632" s="115"/>
    </row>
    <row r="633" spans="7:12" s="113" customFormat="1" hidden="1" x14ac:dyDescent="0.35">
      <c r="G633" s="114"/>
      <c r="H633" s="115"/>
      <c r="I633" s="115"/>
      <c r="J633" s="115"/>
      <c r="K633" s="115"/>
      <c r="L633" s="115"/>
    </row>
    <row r="634" spans="7:12" s="113" customFormat="1" hidden="1" x14ac:dyDescent="0.35">
      <c r="G634" s="114"/>
      <c r="H634" s="115"/>
      <c r="I634" s="115"/>
      <c r="J634" s="115"/>
      <c r="K634" s="115"/>
      <c r="L634" s="115"/>
    </row>
    <row r="635" spans="7:12" s="113" customFormat="1" hidden="1" x14ac:dyDescent="0.35">
      <c r="G635" s="114"/>
      <c r="H635" s="115"/>
      <c r="I635" s="115"/>
      <c r="J635" s="115"/>
      <c r="K635" s="115"/>
      <c r="L635" s="115"/>
    </row>
    <row r="636" spans="7:12" s="113" customFormat="1" hidden="1" x14ac:dyDescent="0.35">
      <c r="G636" s="114"/>
      <c r="H636" s="115"/>
      <c r="I636" s="115"/>
      <c r="J636" s="115"/>
      <c r="K636" s="115"/>
      <c r="L636" s="115"/>
    </row>
    <row r="637" spans="7:12" s="113" customFormat="1" hidden="1" x14ac:dyDescent="0.35">
      <c r="G637" s="114"/>
      <c r="H637" s="115"/>
      <c r="I637" s="115"/>
      <c r="J637" s="115"/>
      <c r="K637" s="115"/>
      <c r="L637" s="115"/>
    </row>
    <row r="638" spans="7:12" s="113" customFormat="1" hidden="1" x14ac:dyDescent="0.35">
      <c r="G638" s="114"/>
      <c r="H638" s="115"/>
      <c r="I638" s="115"/>
      <c r="J638" s="115"/>
      <c r="K638" s="115"/>
      <c r="L638" s="115"/>
    </row>
    <row r="639" spans="7:12" s="113" customFormat="1" hidden="1" x14ac:dyDescent="0.35">
      <c r="G639" s="114"/>
      <c r="H639" s="115"/>
      <c r="I639" s="115"/>
      <c r="J639" s="115"/>
      <c r="K639" s="115"/>
      <c r="L639" s="115"/>
    </row>
    <row r="640" spans="7:12" s="113" customFormat="1" hidden="1" x14ac:dyDescent="0.35">
      <c r="G640" s="114"/>
      <c r="H640" s="115"/>
      <c r="I640" s="115"/>
      <c r="J640" s="115"/>
      <c r="K640" s="115"/>
      <c r="L640" s="115"/>
    </row>
    <row r="641" spans="7:12" s="113" customFormat="1" hidden="1" x14ac:dyDescent="0.35">
      <c r="G641" s="114"/>
      <c r="H641" s="115"/>
      <c r="I641" s="115"/>
      <c r="J641" s="115"/>
      <c r="K641" s="115"/>
      <c r="L641" s="115"/>
    </row>
    <row r="642" spans="7:12" s="113" customFormat="1" hidden="1" x14ac:dyDescent="0.35">
      <c r="G642" s="114"/>
      <c r="H642" s="115"/>
      <c r="I642" s="115"/>
      <c r="J642" s="115"/>
      <c r="K642" s="115"/>
      <c r="L642" s="115"/>
    </row>
    <row r="643" spans="7:12" s="113" customFormat="1" hidden="1" x14ac:dyDescent="0.35">
      <c r="G643" s="114"/>
      <c r="H643" s="115"/>
      <c r="I643" s="115"/>
      <c r="J643" s="115"/>
      <c r="K643" s="115"/>
      <c r="L643" s="115"/>
    </row>
    <row r="644" spans="7:12" s="113" customFormat="1" hidden="1" x14ac:dyDescent="0.35">
      <c r="G644" s="114"/>
      <c r="H644" s="115"/>
      <c r="I644" s="115"/>
      <c r="J644" s="115"/>
      <c r="K644" s="115"/>
      <c r="L644" s="115"/>
    </row>
    <row r="645" spans="7:12" s="113" customFormat="1" hidden="1" x14ac:dyDescent="0.35">
      <c r="G645" s="114"/>
      <c r="H645" s="115"/>
      <c r="I645" s="115"/>
      <c r="J645" s="115"/>
      <c r="K645" s="115"/>
      <c r="L645" s="115"/>
    </row>
    <row r="646" spans="7:12" s="113" customFormat="1" hidden="1" x14ac:dyDescent="0.35">
      <c r="G646" s="114"/>
      <c r="H646" s="115"/>
      <c r="I646" s="115"/>
      <c r="J646" s="115"/>
      <c r="K646" s="115"/>
      <c r="L646" s="115"/>
    </row>
    <row r="647" spans="7:12" s="113" customFormat="1" hidden="1" x14ac:dyDescent="0.35">
      <c r="G647" s="114"/>
      <c r="H647" s="115"/>
      <c r="I647" s="115"/>
      <c r="J647" s="115"/>
      <c r="K647" s="115"/>
      <c r="L647" s="115"/>
    </row>
    <row r="648" spans="7:12" s="113" customFormat="1" hidden="1" x14ac:dyDescent="0.35">
      <c r="G648" s="114"/>
      <c r="H648" s="115"/>
      <c r="I648" s="115"/>
      <c r="J648" s="115"/>
      <c r="K648" s="115"/>
      <c r="L648" s="115"/>
    </row>
    <row r="649" spans="7:12" s="113" customFormat="1" hidden="1" x14ac:dyDescent="0.35">
      <c r="G649" s="114"/>
      <c r="H649" s="115"/>
      <c r="I649" s="115"/>
      <c r="J649" s="115"/>
      <c r="K649" s="115"/>
      <c r="L649" s="115"/>
    </row>
    <row r="650" spans="7:12" s="113" customFormat="1" hidden="1" x14ac:dyDescent="0.35">
      <c r="G650" s="114"/>
      <c r="H650" s="115"/>
      <c r="I650" s="115"/>
      <c r="J650" s="115"/>
      <c r="K650" s="115"/>
      <c r="L650" s="115"/>
    </row>
    <row r="651" spans="7:12" s="113" customFormat="1" hidden="1" x14ac:dyDescent="0.35">
      <c r="G651" s="114"/>
      <c r="H651" s="115"/>
      <c r="I651" s="115"/>
      <c r="J651" s="115"/>
      <c r="K651" s="115"/>
      <c r="L651" s="115"/>
    </row>
    <row r="652" spans="7:12" s="113" customFormat="1" hidden="1" x14ac:dyDescent="0.35">
      <c r="G652" s="114"/>
      <c r="H652" s="115"/>
      <c r="I652" s="115"/>
      <c r="J652" s="115"/>
      <c r="K652" s="115"/>
      <c r="L652" s="115"/>
    </row>
    <row r="653" spans="7:12" s="113" customFormat="1" hidden="1" x14ac:dyDescent="0.35">
      <c r="G653" s="114"/>
      <c r="H653" s="115"/>
      <c r="I653" s="115"/>
      <c r="J653" s="115"/>
      <c r="K653" s="115"/>
      <c r="L653" s="115"/>
    </row>
    <row r="654" spans="7:12" s="113" customFormat="1" hidden="1" x14ac:dyDescent="0.35">
      <c r="G654" s="114"/>
      <c r="H654" s="115"/>
      <c r="I654" s="115"/>
      <c r="J654" s="115"/>
      <c r="K654" s="115"/>
      <c r="L654" s="115"/>
    </row>
    <row r="655" spans="7:12" s="113" customFormat="1" hidden="1" x14ac:dyDescent="0.35">
      <c r="G655" s="114"/>
      <c r="H655" s="115"/>
      <c r="I655" s="115"/>
      <c r="J655" s="115"/>
      <c r="K655" s="115"/>
      <c r="L655" s="115"/>
    </row>
    <row r="656" spans="7:12" s="113" customFormat="1" hidden="1" x14ac:dyDescent="0.35">
      <c r="G656" s="114"/>
      <c r="H656" s="115"/>
      <c r="I656" s="115"/>
      <c r="J656" s="115"/>
      <c r="K656" s="115"/>
      <c r="L656" s="115"/>
    </row>
    <row r="657" spans="7:12" s="113" customFormat="1" hidden="1" x14ac:dyDescent="0.35">
      <c r="G657" s="114"/>
      <c r="H657" s="115"/>
      <c r="I657" s="115"/>
      <c r="J657" s="115"/>
      <c r="K657" s="115"/>
      <c r="L657" s="115"/>
    </row>
    <row r="658" spans="7:12" s="113" customFormat="1" hidden="1" x14ac:dyDescent="0.35">
      <c r="G658" s="114"/>
      <c r="H658" s="115"/>
      <c r="I658" s="115"/>
      <c r="J658" s="115"/>
      <c r="K658" s="115"/>
      <c r="L658" s="115"/>
    </row>
    <row r="659" spans="7:12" s="113" customFormat="1" hidden="1" x14ac:dyDescent="0.35">
      <c r="G659" s="114"/>
      <c r="H659" s="115"/>
      <c r="I659" s="115"/>
      <c r="J659" s="115"/>
      <c r="K659" s="115"/>
      <c r="L659" s="115"/>
    </row>
    <row r="660" spans="7:12" s="113" customFormat="1" hidden="1" x14ac:dyDescent="0.35">
      <c r="G660" s="114"/>
      <c r="H660" s="115"/>
      <c r="I660" s="115"/>
      <c r="J660" s="115"/>
      <c r="K660" s="115"/>
      <c r="L660" s="115"/>
    </row>
    <row r="661" spans="7:12" s="113" customFormat="1" hidden="1" x14ac:dyDescent="0.35">
      <c r="G661" s="114"/>
      <c r="H661" s="115"/>
      <c r="I661" s="115"/>
      <c r="J661" s="115"/>
      <c r="K661" s="115"/>
      <c r="L661" s="115"/>
    </row>
    <row r="662" spans="7:12" s="113" customFormat="1" hidden="1" x14ac:dyDescent="0.35">
      <c r="G662" s="114"/>
      <c r="H662" s="115"/>
      <c r="I662" s="115"/>
      <c r="J662" s="115"/>
      <c r="K662" s="115"/>
      <c r="L662" s="115"/>
    </row>
    <row r="663" spans="7:12" s="113" customFormat="1" hidden="1" x14ac:dyDescent="0.35">
      <c r="G663" s="114"/>
      <c r="H663" s="115"/>
      <c r="I663" s="115"/>
      <c r="J663" s="115"/>
      <c r="K663" s="115"/>
      <c r="L663" s="115"/>
    </row>
    <row r="664" spans="7:12" s="113" customFormat="1" hidden="1" x14ac:dyDescent="0.35">
      <c r="G664" s="114"/>
      <c r="H664" s="115"/>
      <c r="I664" s="115"/>
      <c r="J664" s="115"/>
      <c r="K664" s="115"/>
      <c r="L664" s="115"/>
    </row>
    <row r="665" spans="7:12" s="113" customFormat="1" hidden="1" x14ac:dyDescent="0.35">
      <c r="G665" s="114"/>
      <c r="H665" s="115"/>
      <c r="I665" s="115"/>
      <c r="J665" s="115"/>
      <c r="K665" s="115"/>
      <c r="L665" s="115"/>
    </row>
    <row r="666" spans="7:12" s="113" customFormat="1" hidden="1" x14ac:dyDescent="0.35">
      <c r="G666" s="114"/>
      <c r="H666" s="115"/>
      <c r="I666" s="115"/>
      <c r="J666" s="115"/>
      <c r="K666" s="115"/>
      <c r="L666" s="115"/>
    </row>
    <row r="667" spans="7:12" s="113" customFormat="1" hidden="1" x14ac:dyDescent="0.35">
      <c r="G667" s="114"/>
      <c r="H667" s="115"/>
      <c r="I667" s="115"/>
      <c r="J667" s="115"/>
      <c r="K667" s="115"/>
      <c r="L667" s="115"/>
    </row>
    <row r="668" spans="7:12" s="113" customFormat="1" hidden="1" x14ac:dyDescent="0.35">
      <c r="G668" s="114"/>
      <c r="H668" s="115"/>
      <c r="I668" s="115"/>
      <c r="J668" s="115"/>
      <c r="K668" s="115"/>
      <c r="L668" s="115"/>
    </row>
    <row r="669" spans="7:12" s="113" customFormat="1" hidden="1" x14ac:dyDescent="0.35">
      <c r="G669" s="114"/>
      <c r="H669" s="115"/>
      <c r="I669" s="115"/>
      <c r="J669" s="115"/>
      <c r="K669" s="115"/>
      <c r="L669" s="115"/>
    </row>
    <row r="670" spans="7:12" s="113" customFormat="1" hidden="1" x14ac:dyDescent="0.35">
      <c r="G670" s="114"/>
      <c r="H670" s="115"/>
      <c r="I670" s="115"/>
      <c r="J670" s="115"/>
      <c r="K670" s="115"/>
      <c r="L670" s="115"/>
    </row>
    <row r="671" spans="7:12" s="113" customFormat="1" hidden="1" x14ac:dyDescent="0.35">
      <c r="G671" s="114"/>
      <c r="H671" s="115"/>
      <c r="I671" s="115"/>
      <c r="J671" s="115"/>
      <c r="K671" s="115"/>
      <c r="L671" s="115"/>
    </row>
    <row r="672" spans="7:12" s="113" customFormat="1" hidden="1" x14ac:dyDescent="0.35">
      <c r="G672" s="114"/>
      <c r="H672" s="115"/>
      <c r="I672" s="115"/>
      <c r="J672" s="115"/>
      <c r="K672" s="115"/>
      <c r="L672" s="115"/>
    </row>
    <row r="673" spans="7:12" s="113" customFormat="1" hidden="1" x14ac:dyDescent="0.35">
      <c r="G673" s="114"/>
      <c r="H673" s="115"/>
      <c r="I673" s="115"/>
      <c r="J673" s="115"/>
      <c r="K673" s="115"/>
      <c r="L673" s="115"/>
    </row>
    <row r="674" spans="7:12" s="113" customFormat="1" hidden="1" x14ac:dyDescent="0.35">
      <c r="G674" s="114"/>
      <c r="H674" s="115"/>
      <c r="I674" s="115"/>
      <c r="J674" s="115"/>
      <c r="K674" s="115"/>
      <c r="L674" s="115"/>
    </row>
    <row r="675" spans="7:12" s="113" customFormat="1" hidden="1" x14ac:dyDescent="0.35">
      <c r="G675" s="114"/>
      <c r="H675" s="115"/>
      <c r="I675" s="115"/>
      <c r="J675" s="115"/>
      <c r="K675" s="115"/>
      <c r="L675" s="115"/>
    </row>
    <row r="676" spans="7:12" s="113" customFormat="1" hidden="1" x14ac:dyDescent="0.35">
      <c r="G676" s="114"/>
      <c r="H676" s="115"/>
      <c r="I676" s="115"/>
      <c r="J676" s="115"/>
      <c r="K676" s="115"/>
      <c r="L676" s="115"/>
    </row>
    <row r="677" spans="7:12" s="113" customFormat="1" hidden="1" x14ac:dyDescent="0.35">
      <c r="G677" s="114"/>
      <c r="H677" s="115"/>
      <c r="I677" s="115"/>
      <c r="J677" s="115"/>
      <c r="K677" s="115"/>
      <c r="L677" s="115"/>
    </row>
    <row r="678" spans="7:12" s="113" customFormat="1" hidden="1" x14ac:dyDescent="0.35">
      <c r="G678" s="114"/>
      <c r="H678" s="115"/>
      <c r="I678" s="115"/>
      <c r="J678" s="115"/>
      <c r="K678" s="115"/>
      <c r="L678" s="115"/>
    </row>
    <row r="679" spans="7:12" s="113" customFormat="1" hidden="1" x14ac:dyDescent="0.35">
      <c r="G679" s="114"/>
      <c r="H679" s="115"/>
      <c r="I679" s="115"/>
      <c r="J679" s="115"/>
      <c r="K679" s="115"/>
      <c r="L679" s="115"/>
    </row>
    <row r="680" spans="7:12" s="113" customFormat="1" hidden="1" x14ac:dyDescent="0.35">
      <c r="G680" s="114"/>
      <c r="H680" s="115"/>
      <c r="I680" s="115"/>
      <c r="J680" s="115"/>
      <c r="K680" s="115"/>
      <c r="L680" s="115"/>
    </row>
    <row r="681" spans="7:12" s="113" customFormat="1" hidden="1" x14ac:dyDescent="0.35">
      <c r="G681" s="114"/>
      <c r="H681" s="115"/>
      <c r="I681" s="115"/>
      <c r="J681" s="115"/>
      <c r="K681" s="115"/>
      <c r="L681" s="115"/>
    </row>
    <row r="682" spans="7:12" s="113" customFormat="1" hidden="1" x14ac:dyDescent="0.35">
      <c r="G682" s="114"/>
      <c r="H682" s="115"/>
      <c r="I682" s="115"/>
      <c r="J682" s="115"/>
      <c r="K682" s="115"/>
      <c r="L682" s="115"/>
    </row>
    <row r="683" spans="7:12" s="113" customFormat="1" hidden="1" x14ac:dyDescent="0.35">
      <c r="G683" s="114"/>
      <c r="H683" s="115"/>
      <c r="I683" s="115"/>
      <c r="J683" s="115"/>
      <c r="K683" s="115"/>
      <c r="L683" s="115"/>
    </row>
    <row r="684" spans="7:12" s="113" customFormat="1" hidden="1" x14ac:dyDescent="0.35">
      <c r="G684" s="114"/>
      <c r="H684" s="115"/>
      <c r="I684" s="115"/>
      <c r="J684" s="115"/>
      <c r="K684" s="115"/>
      <c r="L684" s="115"/>
    </row>
    <row r="685" spans="7:12" s="113" customFormat="1" hidden="1" x14ac:dyDescent="0.35">
      <c r="G685" s="114"/>
      <c r="H685" s="115"/>
      <c r="I685" s="115"/>
      <c r="J685" s="115"/>
      <c r="K685" s="115"/>
      <c r="L685" s="115"/>
    </row>
    <row r="686" spans="7:12" s="113" customFormat="1" hidden="1" x14ac:dyDescent="0.35">
      <c r="G686" s="114"/>
      <c r="H686" s="115"/>
      <c r="I686" s="115"/>
      <c r="J686" s="115"/>
      <c r="K686" s="115"/>
      <c r="L686" s="115"/>
    </row>
    <row r="687" spans="7:12" s="113" customFormat="1" hidden="1" x14ac:dyDescent="0.35">
      <c r="G687" s="114"/>
      <c r="H687" s="115"/>
      <c r="I687" s="115"/>
      <c r="J687" s="115"/>
      <c r="K687" s="115"/>
      <c r="L687" s="115"/>
    </row>
    <row r="688" spans="7:12" s="113" customFormat="1" hidden="1" x14ac:dyDescent="0.35">
      <c r="G688" s="114"/>
      <c r="H688" s="115"/>
      <c r="I688" s="115"/>
      <c r="J688" s="115"/>
      <c r="K688" s="115"/>
      <c r="L688" s="115"/>
    </row>
    <row r="689" spans="7:12" s="113" customFormat="1" hidden="1" x14ac:dyDescent="0.35">
      <c r="G689" s="114"/>
      <c r="H689" s="115"/>
      <c r="I689" s="115"/>
      <c r="J689" s="115"/>
      <c r="K689" s="115"/>
      <c r="L689" s="115"/>
    </row>
    <row r="690" spans="7:12" s="113" customFormat="1" hidden="1" x14ac:dyDescent="0.35">
      <c r="G690" s="114"/>
      <c r="H690" s="115"/>
      <c r="I690" s="115"/>
      <c r="J690" s="115"/>
      <c r="K690" s="115"/>
      <c r="L690" s="115"/>
    </row>
    <row r="691" spans="7:12" s="113" customFormat="1" hidden="1" x14ac:dyDescent="0.35">
      <c r="G691" s="114"/>
      <c r="H691" s="115"/>
      <c r="I691" s="115"/>
      <c r="J691" s="115"/>
      <c r="K691" s="115"/>
      <c r="L691" s="115"/>
    </row>
    <row r="692" spans="7:12" s="113" customFormat="1" hidden="1" x14ac:dyDescent="0.35">
      <c r="G692" s="114"/>
      <c r="H692" s="115"/>
      <c r="I692" s="115"/>
      <c r="J692" s="115"/>
      <c r="K692" s="115"/>
      <c r="L692" s="115"/>
    </row>
    <row r="693" spans="7:12" s="113" customFormat="1" hidden="1" x14ac:dyDescent="0.35">
      <c r="G693" s="114"/>
      <c r="H693" s="115"/>
      <c r="I693" s="115"/>
      <c r="J693" s="115"/>
      <c r="K693" s="115"/>
      <c r="L693" s="115"/>
    </row>
    <row r="694" spans="7:12" s="113" customFormat="1" hidden="1" x14ac:dyDescent="0.35">
      <c r="G694" s="114"/>
      <c r="H694" s="115"/>
      <c r="I694" s="115"/>
      <c r="J694" s="115"/>
      <c r="K694" s="115"/>
      <c r="L694" s="115"/>
    </row>
    <row r="695" spans="7:12" s="113" customFormat="1" hidden="1" x14ac:dyDescent="0.35">
      <c r="G695" s="114"/>
      <c r="H695" s="115"/>
      <c r="I695" s="115"/>
      <c r="J695" s="115"/>
      <c r="K695" s="115"/>
      <c r="L695" s="115"/>
    </row>
    <row r="696" spans="7:12" s="113" customFormat="1" hidden="1" x14ac:dyDescent="0.35">
      <c r="G696" s="114"/>
      <c r="H696" s="115"/>
      <c r="I696" s="115"/>
      <c r="J696" s="115"/>
      <c r="K696" s="115"/>
      <c r="L696" s="115"/>
    </row>
    <row r="697" spans="7:12" s="113" customFormat="1" hidden="1" x14ac:dyDescent="0.35">
      <c r="G697" s="114"/>
      <c r="H697" s="115"/>
      <c r="I697" s="115"/>
      <c r="J697" s="115"/>
      <c r="K697" s="115"/>
      <c r="L697" s="115"/>
    </row>
    <row r="698" spans="7:12" s="113" customFormat="1" hidden="1" x14ac:dyDescent="0.35">
      <c r="G698" s="114"/>
      <c r="H698" s="115"/>
      <c r="I698" s="115"/>
      <c r="J698" s="115"/>
      <c r="K698" s="115"/>
      <c r="L698" s="115"/>
    </row>
    <row r="699" spans="7:12" s="113" customFormat="1" hidden="1" x14ac:dyDescent="0.35">
      <c r="G699" s="114"/>
      <c r="H699" s="115"/>
      <c r="I699" s="115"/>
      <c r="J699" s="115"/>
      <c r="K699" s="115"/>
      <c r="L699" s="115"/>
    </row>
    <row r="700" spans="7:12" s="113" customFormat="1" hidden="1" x14ac:dyDescent="0.35">
      <c r="G700" s="114"/>
      <c r="H700" s="115"/>
      <c r="I700" s="115"/>
      <c r="J700" s="115"/>
      <c r="K700" s="115"/>
      <c r="L700" s="115"/>
    </row>
    <row r="701" spans="7:12" s="113" customFormat="1" hidden="1" x14ac:dyDescent="0.35">
      <c r="G701" s="114"/>
      <c r="H701" s="115"/>
      <c r="I701" s="115"/>
      <c r="J701" s="115"/>
      <c r="K701" s="115"/>
      <c r="L701" s="115"/>
    </row>
    <row r="702" spans="7:12" s="113" customFormat="1" hidden="1" x14ac:dyDescent="0.35">
      <c r="G702" s="114"/>
      <c r="H702" s="115"/>
      <c r="I702" s="115"/>
      <c r="J702" s="115"/>
      <c r="K702" s="115"/>
      <c r="L702" s="115"/>
    </row>
    <row r="703" spans="7:12" s="113" customFormat="1" hidden="1" x14ac:dyDescent="0.35">
      <c r="G703" s="114"/>
      <c r="H703" s="115"/>
      <c r="I703" s="115"/>
      <c r="J703" s="115"/>
      <c r="K703" s="115"/>
      <c r="L703" s="115"/>
    </row>
    <row r="704" spans="7:12" s="113" customFormat="1" hidden="1" x14ac:dyDescent="0.35">
      <c r="G704" s="114"/>
      <c r="H704" s="115"/>
      <c r="I704" s="115"/>
      <c r="J704" s="115"/>
      <c r="K704" s="115"/>
      <c r="L704" s="115"/>
    </row>
    <row r="705" spans="7:12" s="113" customFormat="1" hidden="1" x14ac:dyDescent="0.35">
      <c r="G705" s="114"/>
      <c r="H705" s="115"/>
      <c r="I705" s="115"/>
      <c r="J705" s="115"/>
      <c r="K705" s="115"/>
      <c r="L705" s="115"/>
    </row>
    <row r="706" spans="7:12" s="113" customFormat="1" hidden="1" x14ac:dyDescent="0.35">
      <c r="G706" s="114"/>
      <c r="H706" s="115"/>
      <c r="I706" s="115"/>
      <c r="J706" s="115"/>
      <c r="K706" s="115"/>
      <c r="L706" s="115"/>
    </row>
    <row r="707" spans="7:12" s="113" customFormat="1" hidden="1" x14ac:dyDescent="0.35">
      <c r="G707" s="114"/>
      <c r="H707" s="115"/>
      <c r="I707" s="115"/>
      <c r="J707" s="115"/>
      <c r="K707" s="115"/>
      <c r="L707" s="115"/>
    </row>
    <row r="708" spans="7:12" s="113" customFormat="1" hidden="1" x14ac:dyDescent="0.35">
      <c r="G708" s="114"/>
      <c r="H708" s="115"/>
      <c r="I708" s="115"/>
      <c r="J708" s="115"/>
      <c r="K708" s="115"/>
      <c r="L708" s="115"/>
    </row>
    <row r="709" spans="7:12" s="113" customFormat="1" hidden="1" x14ac:dyDescent="0.35">
      <c r="G709" s="114"/>
      <c r="H709" s="115"/>
      <c r="I709" s="115"/>
      <c r="J709" s="115"/>
      <c r="K709" s="115"/>
      <c r="L709" s="115"/>
    </row>
    <row r="710" spans="7:12" s="113" customFormat="1" hidden="1" x14ac:dyDescent="0.35">
      <c r="G710" s="114"/>
      <c r="H710" s="115"/>
      <c r="I710" s="115"/>
      <c r="J710" s="115"/>
      <c r="K710" s="115"/>
      <c r="L710" s="115"/>
    </row>
    <row r="711" spans="7:12" s="113" customFormat="1" hidden="1" x14ac:dyDescent="0.35">
      <c r="G711" s="114"/>
      <c r="H711" s="115"/>
      <c r="I711" s="115"/>
      <c r="J711" s="115"/>
      <c r="K711" s="115"/>
      <c r="L711" s="115"/>
    </row>
    <row r="712" spans="7:12" s="113" customFormat="1" hidden="1" x14ac:dyDescent="0.35">
      <c r="G712" s="114"/>
      <c r="H712" s="115"/>
      <c r="I712" s="115"/>
      <c r="J712" s="115"/>
      <c r="K712" s="115"/>
      <c r="L712" s="115"/>
    </row>
    <row r="713" spans="7:12" s="113" customFormat="1" hidden="1" x14ac:dyDescent="0.35">
      <c r="G713" s="114"/>
      <c r="H713" s="115"/>
      <c r="I713" s="115"/>
      <c r="J713" s="115"/>
      <c r="K713" s="115"/>
      <c r="L713" s="115"/>
    </row>
    <row r="714" spans="7:12" s="113" customFormat="1" hidden="1" x14ac:dyDescent="0.35">
      <c r="G714" s="114"/>
      <c r="H714" s="115"/>
      <c r="I714" s="115"/>
      <c r="J714" s="115"/>
      <c r="K714" s="115"/>
      <c r="L714" s="115"/>
    </row>
    <row r="715" spans="7:12" s="113" customFormat="1" hidden="1" x14ac:dyDescent="0.35">
      <c r="G715" s="114"/>
      <c r="H715" s="115"/>
      <c r="I715" s="115"/>
      <c r="J715" s="115"/>
      <c r="K715" s="115"/>
      <c r="L715" s="115"/>
    </row>
    <row r="716" spans="7:12" s="113" customFormat="1" hidden="1" x14ac:dyDescent="0.35">
      <c r="G716" s="114"/>
      <c r="H716" s="115"/>
      <c r="I716" s="115"/>
      <c r="J716" s="115"/>
      <c r="K716" s="115"/>
      <c r="L716" s="115"/>
    </row>
    <row r="717" spans="7:12" s="113" customFormat="1" hidden="1" x14ac:dyDescent="0.35">
      <c r="G717" s="114"/>
      <c r="H717" s="115"/>
      <c r="I717" s="115"/>
      <c r="J717" s="115"/>
      <c r="K717" s="115"/>
      <c r="L717" s="115"/>
    </row>
    <row r="718" spans="7:12" s="113" customFormat="1" hidden="1" x14ac:dyDescent="0.35">
      <c r="G718" s="114"/>
      <c r="H718" s="115"/>
      <c r="I718" s="115"/>
      <c r="J718" s="115"/>
      <c r="K718" s="115"/>
      <c r="L718" s="115"/>
    </row>
    <row r="719" spans="7:12" s="113" customFormat="1" hidden="1" x14ac:dyDescent="0.35">
      <c r="G719" s="114"/>
      <c r="H719" s="115"/>
      <c r="I719" s="115"/>
      <c r="J719" s="115"/>
      <c r="K719" s="115"/>
      <c r="L719" s="115"/>
    </row>
    <row r="720" spans="7:12" s="113" customFormat="1" hidden="1" x14ac:dyDescent="0.35">
      <c r="G720" s="114"/>
      <c r="H720" s="115"/>
      <c r="I720" s="115"/>
      <c r="J720" s="115"/>
      <c r="K720" s="115"/>
      <c r="L720" s="115"/>
    </row>
    <row r="721" spans="7:12" s="113" customFormat="1" hidden="1" x14ac:dyDescent="0.35">
      <c r="G721" s="114"/>
      <c r="H721" s="115"/>
      <c r="I721" s="115"/>
      <c r="J721" s="115"/>
      <c r="K721" s="115"/>
      <c r="L721" s="115"/>
    </row>
    <row r="722" spans="7:12" s="113" customFormat="1" hidden="1" x14ac:dyDescent="0.35">
      <c r="G722" s="114"/>
      <c r="H722" s="115"/>
      <c r="I722" s="115"/>
      <c r="J722" s="115"/>
      <c r="K722" s="115"/>
      <c r="L722" s="115"/>
    </row>
    <row r="723" spans="7:12" s="113" customFormat="1" hidden="1" x14ac:dyDescent="0.35">
      <c r="G723" s="114"/>
      <c r="H723" s="115"/>
      <c r="I723" s="115"/>
      <c r="J723" s="115"/>
      <c r="K723" s="115"/>
      <c r="L723" s="115"/>
    </row>
    <row r="724" spans="7:12" s="113" customFormat="1" hidden="1" x14ac:dyDescent="0.35">
      <c r="G724" s="114"/>
      <c r="H724" s="115"/>
      <c r="I724" s="115"/>
      <c r="J724" s="115"/>
      <c r="K724" s="115"/>
      <c r="L724" s="115"/>
    </row>
    <row r="725" spans="7:12" s="113" customFormat="1" hidden="1" x14ac:dyDescent="0.35">
      <c r="G725" s="114"/>
      <c r="H725" s="115"/>
      <c r="I725" s="115"/>
      <c r="J725" s="115"/>
      <c r="K725" s="115"/>
      <c r="L725" s="115"/>
    </row>
    <row r="726" spans="7:12" s="113" customFormat="1" hidden="1" x14ac:dyDescent="0.35">
      <c r="G726" s="114"/>
      <c r="H726" s="115"/>
      <c r="I726" s="115"/>
      <c r="J726" s="115"/>
      <c r="K726" s="115"/>
      <c r="L726" s="115"/>
    </row>
    <row r="727" spans="7:12" s="113" customFormat="1" hidden="1" x14ac:dyDescent="0.35">
      <c r="G727" s="114"/>
      <c r="H727" s="115"/>
      <c r="I727" s="115"/>
      <c r="J727" s="115"/>
      <c r="K727" s="115"/>
      <c r="L727" s="115"/>
    </row>
    <row r="728" spans="7:12" s="113" customFormat="1" hidden="1" x14ac:dyDescent="0.35">
      <c r="G728" s="114"/>
      <c r="H728" s="115"/>
      <c r="I728" s="115"/>
      <c r="J728" s="115"/>
      <c r="K728" s="115"/>
      <c r="L728" s="115"/>
    </row>
    <row r="729" spans="7:12" s="113" customFormat="1" hidden="1" x14ac:dyDescent="0.35">
      <c r="G729" s="114"/>
      <c r="H729" s="115"/>
      <c r="I729" s="115"/>
      <c r="J729" s="115"/>
      <c r="K729" s="115"/>
      <c r="L729" s="115"/>
    </row>
    <row r="730" spans="7:12" s="113" customFormat="1" hidden="1" x14ac:dyDescent="0.35">
      <c r="G730" s="114"/>
      <c r="H730" s="115"/>
      <c r="I730" s="115"/>
      <c r="J730" s="115"/>
      <c r="K730" s="115"/>
      <c r="L730" s="115"/>
    </row>
    <row r="731" spans="7:12" s="113" customFormat="1" hidden="1" x14ac:dyDescent="0.35">
      <c r="G731" s="114"/>
      <c r="H731" s="115"/>
      <c r="I731" s="115"/>
      <c r="J731" s="115"/>
      <c r="K731" s="115"/>
      <c r="L731" s="115"/>
    </row>
    <row r="732" spans="7:12" s="113" customFormat="1" hidden="1" x14ac:dyDescent="0.35">
      <c r="G732" s="114"/>
      <c r="H732" s="115"/>
      <c r="I732" s="115"/>
      <c r="J732" s="115"/>
      <c r="K732" s="115"/>
      <c r="L732" s="115"/>
    </row>
    <row r="733" spans="7:12" s="113" customFormat="1" hidden="1" x14ac:dyDescent="0.35">
      <c r="G733" s="114"/>
      <c r="H733" s="115"/>
      <c r="I733" s="115"/>
      <c r="J733" s="115"/>
      <c r="K733" s="115"/>
      <c r="L733" s="115"/>
    </row>
    <row r="734" spans="7:12" s="113" customFormat="1" hidden="1" x14ac:dyDescent="0.35">
      <c r="G734" s="114"/>
      <c r="H734" s="115"/>
      <c r="I734" s="115"/>
      <c r="J734" s="115"/>
      <c r="K734" s="115"/>
      <c r="L734" s="115"/>
    </row>
    <row r="735" spans="7:12" s="113" customFormat="1" hidden="1" x14ac:dyDescent="0.35">
      <c r="G735" s="114"/>
      <c r="H735" s="115"/>
      <c r="I735" s="115"/>
      <c r="J735" s="115"/>
      <c r="K735" s="115"/>
      <c r="L735" s="115"/>
    </row>
    <row r="736" spans="7:12" s="113" customFormat="1" hidden="1" x14ac:dyDescent="0.35">
      <c r="G736" s="114"/>
      <c r="H736" s="115"/>
      <c r="I736" s="115"/>
      <c r="J736" s="115"/>
      <c r="K736" s="115"/>
      <c r="L736" s="115"/>
    </row>
    <row r="737" spans="7:12" s="113" customFormat="1" hidden="1" x14ac:dyDescent="0.35">
      <c r="G737" s="114"/>
      <c r="H737" s="115"/>
      <c r="I737" s="115"/>
      <c r="J737" s="115"/>
      <c r="K737" s="115"/>
      <c r="L737" s="115"/>
    </row>
    <row r="738" spans="7:12" s="113" customFormat="1" hidden="1" x14ac:dyDescent="0.35">
      <c r="G738" s="114"/>
      <c r="H738" s="115"/>
      <c r="I738" s="115"/>
      <c r="J738" s="115"/>
      <c r="K738" s="115"/>
      <c r="L738" s="115"/>
    </row>
    <row r="739" spans="7:12" s="113" customFormat="1" hidden="1" x14ac:dyDescent="0.35">
      <c r="G739" s="114"/>
      <c r="H739" s="115"/>
      <c r="I739" s="115"/>
      <c r="J739" s="115"/>
      <c r="K739" s="115"/>
      <c r="L739" s="115"/>
    </row>
    <row r="740" spans="7:12" s="113" customFormat="1" hidden="1" x14ac:dyDescent="0.35">
      <c r="G740" s="114"/>
      <c r="H740" s="115"/>
      <c r="I740" s="115"/>
      <c r="J740" s="115"/>
      <c r="K740" s="115"/>
      <c r="L740" s="115"/>
    </row>
    <row r="741" spans="7:12" s="113" customFormat="1" hidden="1" x14ac:dyDescent="0.35">
      <c r="G741" s="114"/>
      <c r="H741" s="115"/>
      <c r="I741" s="115"/>
      <c r="J741" s="115"/>
      <c r="K741" s="115"/>
      <c r="L741" s="115"/>
    </row>
    <row r="742" spans="7:12" s="113" customFormat="1" hidden="1" x14ac:dyDescent="0.35">
      <c r="G742" s="114"/>
      <c r="H742" s="115"/>
      <c r="I742" s="115"/>
      <c r="J742" s="115"/>
      <c r="K742" s="115"/>
      <c r="L742" s="115"/>
    </row>
    <row r="743" spans="7:12" s="113" customFormat="1" hidden="1" x14ac:dyDescent="0.35">
      <c r="G743" s="114"/>
      <c r="H743" s="115"/>
      <c r="I743" s="115"/>
      <c r="J743" s="115"/>
      <c r="K743" s="115"/>
      <c r="L743" s="115"/>
    </row>
    <row r="744" spans="7:12" s="113" customFormat="1" hidden="1" x14ac:dyDescent="0.35">
      <c r="G744" s="114"/>
      <c r="H744" s="115"/>
      <c r="I744" s="115"/>
      <c r="J744" s="115"/>
      <c r="K744" s="115"/>
      <c r="L744" s="115"/>
    </row>
    <row r="745" spans="7:12" s="113" customFormat="1" hidden="1" x14ac:dyDescent="0.35">
      <c r="G745" s="114"/>
      <c r="H745" s="115"/>
      <c r="I745" s="115"/>
      <c r="J745" s="115"/>
      <c r="K745" s="115"/>
      <c r="L745" s="115"/>
    </row>
    <row r="746" spans="7:12" s="113" customFormat="1" hidden="1" x14ac:dyDescent="0.35">
      <c r="G746" s="114"/>
      <c r="H746" s="115"/>
      <c r="I746" s="115"/>
      <c r="J746" s="115"/>
      <c r="K746" s="115"/>
      <c r="L746" s="115"/>
    </row>
    <row r="747" spans="7:12" s="113" customFormat="1" hidden="1" x14ac:dyDescent="0.35">
      <c r="G747" s="114"/>
      <c r="H747" s="115"/>
      <c r="I747" s="115"/>
      <c r="J747" s="115"/>
      <c r="K747" s="115"/>
      <c r="L747" s="115"/>
    </row>
    <row r="748" spans="7:12" s="113" customFormat="1" hidden="1" x14ac:dyDescent="0.35">
      <c r="G748" s="114"/>
      <c r="H748" s="115"/>
      <c r="I748" s="115"/>
      <c r="J748" s="115"/>
      <c r="K748" s="115"/>
      <c r="L748" s="115"/>
    </row>
    <row r="749" spans="7:12" s="113" customFormat="1" hidden="1" x14ac:dyDescent="0.35">
      <c r="G749" s="114"/>
      <c r="H749" s="115"/>
      <c r="I749" s="115"/>
      <c r="J749" s="115"/>
      <c r="K749" s="115"/>
      <c r="L749" s="115"/>
    </row>
    <row r="750" spans="7:12" s="113" customFormat="1" hidden="1" x14ac:dyDescent="0.35">
      <c r="G750" s="114"/>
      <c r="H750" s="115"/>
      <c r="I750" s="115"/>
      <c r="J750" s="115"/>
      <c r="K750" s="115"/>
      <c r="L750" s="115"/>
    </row>
    <row r="751" spans="7:12" s="113" customFormat="1" hidden="1" x14ac:dyDescent="0.35">
      <c r="G751" s="114"/>
      <c r="H751" s="115"/>
      <c r="I751" s="115"/>
      <c r="J751" s="115"/>
      <c r="K751" s="115"/>
      <c r="L751" s="115"/>
    </row>
    <row r="752" spans="7:12" s="113" customFormat="1" hidden="1" x14ac:dyDescent="0.35">
      <c r="G752" s="114"/>
      <c r="H752" s="115"/>
      <c r="I752" s="115"/>
      <c r="J752" s="115"/>
      <c r="K752" s="115"/>
      <c r="L752" s="115"/>
    </row>
    <row r="753" spans="7:12" s="113" customFormat="1" hidden="1" x14ac:dyDescent="0.35">
      <c r="G753" s="114"/>
      <c r="H753" s="115"/>
      <c r="I753" s="115"/>
      <c r="J753" s="115"/>
      <c r="K753" s="115"/>
      <c r="L753" s="115"/>
    </row>
    <row r="754" spans="7:12" s="113" customFormat="1" hidden="1" x14ac:dyDescent="0.35">
      <c r="G754" s="114"/>
      <c r="H754" s="115"/>
      <c r="I754" s="115"/>
      <c r="J754" s="115"/>
      <c r="K754" s="115"/>
      <c r="L754" s="115"/>
    </row>
    <row r="755" spans="7:12" s="113" customFormat="1" hidden="1" x14ac:dyDescent="0.35">
      <c r="G755" s="114"/>
      <c r="H755" s="115"/>
      <c r="I755" s="115"/>
      <c r="J755" s="115"/>
      <c r="K755" s="115"/>
      <c r="L755" s="115"/>
    </row>
    <row r="756" spans="7:12" s="113" customFormat="1" hidden="1" x14ac:dyDescent="0.35">
      <c r="G756" s="114"/>
      <c r="H756" s="115"/>
      <c r="I756" s="115"/>
      <c r="J756" s="115"/>
      <c r="K756" s="115"/>
      <c r="L756" s="115"/>
    </row>
    <row r="757" spans="7:12" s="113" customFormat="1" hidden="1" x14ac:dyDescent="0.35">
      <c r="G757" s="114"/>
      <c r="H757" s="115"/>
      <c r="I757" s="115"/>
      <c r="J757" s="115"/>
      <c r="K757" s="115"/>
      <c r="L757" s="115"/>
    </row>
    <row r="758" spans="7:12" s="113" customFormat="1" hidden="1" x14ac:dyDescent="0.35">
      <c r="G758" s="114"/>
      <c r="H758" s="115"/>
      <c r="I758" s="115"/>
      <c r="J758" s="115"/>
      <c r="K758" s="115"/>
      <c r="L758" s="115"/>
    </row>
    <row r="759" spans="7:12" s="113" customFormat="1" hidden="1" x14ac:dyDescent="0.35">
      <c r="G759" s="114"/>
      <c r="H759" s="115"/>
      <c r="I759" s="115"/>
      <c r="J759" s="115"/>
      <c r="K759" s="115"/>
      <c r="L759" s="115"/>
    </row>
    <row r="760" spans="7:12" s="113" customFormat="1" hidden="1" x14ac:dyDescent="0.35">
      <c r="G760" s="114"/>
      <c r="H760" s="115"/>
      <c r="I760" s="115"/>
      <c r="J760" s="115"/>
      <c r="K760" s="115"/>
      <c r="L760" s="115"/>
    </row>
    <row r="761" spans="7:12" s="113" customFormat="1" hidden="1" x14ac:dyDescent="0.35">
      <c r="G761" s="114"/>
      <c r="H761" s="115"/>
      <c r="I761" s="115"/>
      <c r="J761" s="115"/>
      <c r="K761" s="115"/>
      <c r="L761" s="115"/>
    </row>
    <row r="762" spans="7:12" s="113" customFormat="1" hidden="1" x14ac:dyDescent="0.35">
      <c r="G762" s="114"/>
      <c r="H762" s="115"/>
      <c r="I762" s="115"/>
      <c r="J762" s="115"/>
      <c r="K762" s="115"/>
      <c r="L762" s="115"/>
    </row>
    <row r="763" spans="7:12" s="113" customFormat="1" hidden="1" x14ac:dyDescent="0.35">
      <c r="G763" s="114"/>
      <c r="H763" s="115"/>
      <c r="I763" s="115"/>
      <c r="J763" s="115"/>
      <c r="K763" s="115"/>
      <c r="L763" s="115"/>
    </row>
    <row r="764" spans="7:12" s="113" customFormat="1" hidden="1" x14ac:dyDescent="0.35">
      <c r="G764" s="114"/>
      <c r="H764" s="115"/>
      <c r="I764" s="115"/>
      <c r="J764" s="115"/>
      <c r="K764" s="115"/>
      <c r="L764" s="115"/>
    </row>
    <row r="765" spans="7:12" s="113" customFormat="1" hidden="1" x14ac:dyDescent="0.35">
      <c r="G765" s="114"/>
      <c r="H765" s="115"/>
      <c r="I765" s="115"/>
      <c r="J765" s="115"/>
      <c r="K765" s="115"/>
      <c r="L765" s="115"/>
    </row>
    <row r="766" spans="7:12" s="113" customFormat="1" hidden="1" x14ac:dyDescent="0.35">
      <c r="G766" s="114"/>
      <c r="H766" s="115"/>
      <c r="I766" s="115"/>
      <c r="J766" s="115"/>
      <c r="K766" s="115"/>
      <c r="L766" s="115"/>
    </row>
    <row r="767" spans="7:12" s="113" customFormat="1" hidden="1" x14ac:dyDescent="0.35">
      <c r="G767" s="114"/>
      <c r="H767" s="115"/>
      <c r="I767" s="115"/>
      <c r="J767" s="115"/>
      <c r="K767" s="115"/>
      <c r="L767" s="115"/>
    </row>
    <row r="768" spans="7:12" s="113" customFormat="1" hidden="1" x14ac:dyDescent="0.35">
      <c r="G768" s="114"/>
      <c r="H768" s="115"/>
      <c r="I768" s="115"/>
      <c r="J768" s="115"/>
      <c r="K768" s="115"/>
      <c r="L768" s="115"/>
    </row>
    <row r="769" spans="7:12" s="113" customFormat="1" hidden="1" x14ac:dyDescent="0.35">
      <c r="G769" s="114"/>
      <c r="H769" s="115"/>
      <c r="I769" s="115"/>
      <c r="J769" s="115"/>
      <c r="K769" s="115"/>
      <c r="L769" s="115"/>
    </row>
    <row r="770" spans="7:12" s="113" customFormat="1" hidden="1" x14ac:dyDescent="0.35">
      <c r="G770" s="114"/>
      <c r="H770" s="115"/>
      <c r="I770" s="115"/>
      <c r="J770" s="115"/>
      <c r="K770" s="115"/>
      <c r="L770" s="115"/>
    </row>
    <row r="771" spans="7:12" s="113" customFormat="1" hidden="1" x14ac:dyDescent="0.35">
      <c r="G771" s="114"/>
      <c r="H771" s="115"/>
      <c r="I771" s="115"/>
      <c r="J771" s="115"/>
      <c r="K771" s="115"/>
      <c r="L771" s="115"/>
    </row>
    <row r="772" spans="7:12" s="113" customFormat="1" hidden="1" x14ac:dyDescent="0.35">
      <c r="G772" s="114"/>
      <c r="H772" s="115"/>
      <c r="I772" s="115"/>
      <c r="J772" s="115"/>
      <c r="K772" s="115"/>
      <c r="L772" s="115"/>
    </row>
    <row r="773" spans="7:12" s="113" customFormat="1" hidden="1" x14ac:dyDescent="0.35">
      <c r="G773" s="114"/>
      <c r="H773" s="115"/>
      <c r="I773" s="115"/>
      <c r="J773" s="115"/>
      <c r="K773" s="115"/>
      <c r="L773" s="115"/>
    </row>
    <row r="774" spans="7:12" s="113" customFormat="1" hidden="1" x14ac:dyDescent="0.35">
      <c r="G774" s="114"/>
      <c r="H774" s="115"/>
      <c r="I774" s="115"/>
      <c r="J774" s="115"/>
      <c r="K774" s="115"/>
      <c r="L774" s="115"/>
    </row>
    <row r="775" spans="7:12" s="113" customFormat="1" hidden="1" x14ac:dyDescent="0.35">
      <c r="G775" s="114"/>
      <c r="H775" s="115"/>
      <c r="I775" s="115"/>
      <c r="J775" s="115"/>
      <c r="K775" s="115"/>
      <c r="L775" s="115"/>
    </row>
    <row r="776" spans="7:12" s="113" customFormat="1" hidden="1" x14ac:dyDescent="0.35">
      <c r="G776" s="114"/>
      <c r="H776" s="115"/>
      <c r="I776" s="115"/>
      <c r="J776" s="115"/>
      <c r="K776" s="115"/>
      <c r="L776" s="115"/>
    </row>
    <row r="777" spans="7:12" s="113" customFormat="1" hidden="1" x14ac:dyDescent="0.35">
      <c r="G777" s="114"/>
      <c r="H777" s="115"/>
      <c r="I777" s="115"/>
      <c r="J777" s="115"/>
      <c r="K777" s="115"/>
      <c r="L777" s="115"/>
    </row>
    <row r="778" spans="7:12" s="113" customFormat="1" hidden="1" x14ac:dyDescent="0.35">
      <c r="G778" s="114"/>
      <c r="H778" s="115"/>
      <c r="I778" s="115"/>
      <c r="J778" s="115"/>
      <c r="K778" s="115"/>
      <c r="L778" s="115"/>
    </row>
    <row r="779" spans="7:12" s="113" customFormat="1" hidden="1" x14ac:dyDescent="0.35">
      <c r="G779" s="114"/>
      <c r="H779" s="115"/>
      <c r="I779" s="115"/>
      <c r="J779" s="115"/>
      <c r="K779" s="115"/>
      <c r="L779" s="115"/>
    </row>
    <row r="780" spans="7:12" s="113" customFormat="1" hidden="1" x14ac:dyDescent="0.35">
      <c r="G780" s="114"/>
      <c r="H780" s="115"/>
      <c r="I780" s="115"/>
      <c r="J780" s="115"/>
      <c r="K780" s="115"/>
      <c r="L780" s="115"/>
    </row>
    <row r="781" spans="7:12" s="113" customFormat="1" hidden="1" x14ac:dyDescent="0.35">
      <c r="G781" s="114"/>
      <c r="H781" s="115"/>
      <c r="I781" s="115"/>
      <c r="J781" s="115"/>
      <c r="K781" s="115"/>
      <c r="L781" s="115"/>
    </row>
    <row r="782" spans="7:12" s="113" customFormat="1" hidden="1" x14ac:dyDescent="0.35">
      <c r="G782" s="114"/>
      <c r="H782" s="115"/>
      <c r="I782" s="115"/>
      <c r="J782" s="115"/>
      <c r="K782" s="115"/>
      <c r="L782" s="115"/>
    </row>
    <row r="783" spans="7:12" s="113" customFormat="1" hidden="1" x14ac:dyDescent="0.35">
      <c r="G783" s="114"/>
      <c r="H783" s="115"/>
      <c r="I783" s="115"/>
      <c r="J783" s="115"/>
      <c r="K783" s="115"/>
      <c r="L783" s="115"/>
    </row>
    <row r="784" spans="7:12" s="113" customFormat="1" hidden="1" x14ac:dyDescent="0.35">
      <c r="G784" s="114"/>
      <c r="H784" s="115"/>
      <c r="I784" s="115"/>
      <c r="J784" s="115"/>
      <c r="K784" s="115"/>
      <c r="L784" s="115"/>
    </row>
    <row r="785" spans="7:12" s="113" customFormat="1" hidden="1" x14ac:dyDescent="0.35">
      <c r="G785" s="114"/>
      <c r="H785" s="115"/>
      <c r="I785" s="115"/>
      <c r="J785" s="115"/>
      <c r="K785" s="115"/>
      <c r="L785" s="115"/>
    </row>
    <row r="786" spans="7:12" s="113" customFormat="1" hidden="1" x14ac:dyDescent="0.35">
      <c r="G786" s="114"/>
      <c r="H786" s="115"/>
      <c r="I786" s="115"/>
      <c r="J786" s="115"/>
      <c r="K786" s="115"/>
      <c r="L786" s="115"/>
    </row>
    <row r="787" spans="7:12" s="113" customFormat="1" hidden="1" x14ac:dyDescent="0.35">
      <c r="G787" s="114"/>
      <c r="H787" s="115"/>
      <c r="I787" s="115"/>
      <c r="J787" s="115"/>
      <c r="K787" s="115"/>
      <c r="L787" s="115"/>
    </row>
    <row r="788" spans="7:12" s="113" customFormat="1" hidden="1" x14ac:dyDescent="0.35">
      <c r="G788" s="114"/>
      <c r="H788" s="115"/>
      <c r="I788" s="115"/>
      <c r="J788" s="115"/>
      <c r="K788" s="115"/>
      <c r="L788" s="115"/>
    </row>
    <row r="789" spans="7:12" s="113" customFormat="1" hidden="1" x14ac:dyDescent="0.35">
      <c r="G789" s="114"/>
      <c r="H789" s="115"/>
      <c r="I789" s="115"/>
      <c r="J789" s="115"/>
      <c r="K789" s="115"/>
      <c r="L789" s="115"/>
    </row>
    <row r="790" spans="7:12" s="113" customFormat="1" hidden="1" x14ac:dyDescent="0.35">
      <c r="G790" s="114"/>
      <c r="H790" s="115"/>
      <c r="I790" s="115"/>
      <c r="J790" s="115"/>
      <c r="K790" s="115"/>
      <c r="L790" s="115"/>
    </row>
    <row r="791" spans="7:12" s="113" customFormat="1" hidden="1" x14ac:dyDescent="0.35">
      <c r="G791" s="114"/>
      <c r="H791" s="115"/>
      <c r="I791" s="115"/>
      <c r="J791" s="115"/>
      <c r="K791" s="115"/>
      <c r="L791" s="115"/>
    </row>
    <row r="792" spans="7:12" s="113" customFormat="1" hidden="1" x14ac:dyDescent="0.35">
      <c r="G792" s="114"/>
      <c r="H792" s="115"/>
      <c r="I792" s="115"/>
      <c r="J792" s="115"/>
      <c r="K792" s="115"/>
      <c r="L792" s="115"/>
    </row>
    <row r="793" spans="7:12" s="113" customFormat="1" hidden="1" x14ac:dyDescent="0.35">
      <c r="G793" s="114"/>
      <c r="H793" s="115"/>
      <c r="I793" s="115"/>
      <c r="J793" s="115"/>
      <c r="K793" s="115"/>
      <c r="L793" s="115"/>
    </row>
    <row r="794" spans="7:12" s="113" customFormat="1" hidden="1" x14ac:dyDescent="0.35">
      <c r="G794" s="114"/>
      <c r="H794" s="115"/>
      <c r="I794" s="115"/>
      <c r="J794" s="115"/>
      <c r="K794" s="115"/>
      <c r="L794" s="115"/>
    </row>
    <row r="795" spans="7:12" s="113" customFormat="1" hidden="1" x14ac:dyDescent="0.35">
      <c r="G795" s="114"/>
      <c r="H795" s="115"/>
      <c r="I795" s="115"/>
      <c r="J795" s="115"/>
      <c r="K795" s="115"/>
      <c r="L795" s="115"/>
    </row>
    <row r="796" spans="7:12" s="113" customFormat="1" hidden="1" x14ac:dyDescent="0.35">
      <c r="G796" s="114"/>
      <c r="H796" s="115"/>
      <c r="I796" s="115"/>
      <c r="J796" s="115"/>
      <c r="K796" s="115"/>
      <c r="L796" s="115"/>
    </row>
    <row r="797" spans="7:12" s="113" customFormat="1" hidden="1" x14ac:dyDescent="0.35">
      <c r="G797" s="114"/>
      <c r="H797" s="115"/>
      <c r="I797" s="115"/>
      <c r="J797" s="115"/>
      <c r="K797" s="115"/>
      <c r="L797" s="115"/>
    </row>
    <row r="798" spans="7:12" s="113" customFormat="1" hidden="1" x14ac:dyDescent="0.35">
      <c r="G798" s="114"/>
      <c r="H798" s="115"/>
      <c r="I798" s="115"/>
      <c r="J798" s="115"/>
      <c r="K798" s="115"/>
      <c r="L798" s="115"/>
    </row>
    <row r="799" spans="7:12" s="113" customFormat="1" hidden="1" x14ac:dyDescent="0.35">
      <c r="G799" s="114"/>
      <c r="H799" s="115"/>
      <c r="I799" s="115"/>
      <c r="J799" s="115"/>
      <c r="K799" s="115"/>
      <c r="L799" s="115"/>
    </row>
    <row r="800" spans="7:12" s="113" customFormat="1" hidden="1" x14ac:dyDescent="0.35">
      <c r="G800" s="114"/>
      <c r="H800" s="115"/>
      <c r="I800" s="115"/>
      <c r="J800" s="115"/>
      <c r="K800" s="115"/>
      <c r="L800" s="115"/>
    </row>
    <row r="801" spans="7:12" s="113" customFormat="1" hidden="1" x14ac:dyDescent="0.35">
      <c r="G801" s="114"/>
      <c r="H801" s="115"/>
      <c r="I801" s="115"/>
      <c r="J801" s="115"/>
      <c r="K801" s="115"/>
      <c r="L801" s="115"/>
    </row>
    <row r="802" spans="7:12" s="113" customFormat="1" hidden="1" x14ac:dyDescent="0.35">
      <c r="G802" s="114"/>
      <c r="H802" s="115"/>
      <c r="I802" s="115"/>
      <c r="J802" s="115"/>
      <c r="K802" s="115"/>
      <c r="L802" s="115"/>
    </row>
    <row r="803" spans="7:12" s="113" customFormat="1" hidden="1" x14ac:dyDescent="0.35">
      <c r="G803" s="114"/>
      <c r="H803" s="115"/>
      <c r="I803" s="115"/>
      <c r="J803" s="115"/>
      <c r="K803" s="115"/>
      <c r="L803" s="115"/>
    </row>
    <row r="804" spans="7:12" s="113" customFormat="1" hidden="1" x14ac:dyDescent="0.35">
      <c r="G804" s="114"/>
      <c r="H804" s="115"/>
      <c r="I804" s="115"/>
      <c r="J804" s="115"/>
      <c r="K804" s="115"/>
      <c r="L804" s="115"/>
    </row>
    <row r="805" spans="7:12" s="113" customFormat="1" hidden="1" x14ac:dyDescent="0.35">
      <c r="G805" s="114"/>
      <c r="H805" s="115"/>
      <c r="I805" s="115"/>
      <c r="J805" s="115"/>
      <c r="K805" s="115"/>
      <c r="L805" s="115"/>
    </row>
    <row r="806" spans="7:12" s="113" customFormat="1" hidden="1" x14ac:dyDescent="0.35">
      <c r="G806" s="114"/>
      <c r="H806" s="115"/>
      <c r="I806" s="115"/>
      <c r="J806" s="115"/>
      <c r="K806" s="115"/>
      <c r="L806" s="115"/>
    </row>
    <row r="807" spans="7:12" s="113" customFormat="1" hidden="1" x14ac:dyDescent="0.35">
      <c r="G807" s="114"/>
      <c r="H807" s="115"/>
      <c r="I807" s="115"/>
      <c r="J807" s="115"/>
      <c r="K807" s="115"/>
      <c r="L807" s="115"/>
    </row>
    <row r="808" spans="7:12" s="113" customFormat="1" hidden="1" x14ac:dyDescent="0.35">
      <c r="G808" s="114"/>
      <c r="H808" s="115"/>
      <c r="I808" s="115"/>
      <c r="J808" s="115"/>
      <c r="K808" s="115"/>
      <c r="L808" s="115"/>
    </row>
    <row r="809" spans="7:12" s="113" customFormat="1" hidden="1" x14ac:dyDescent="0.35">
      <c r="G809" s="114"/>
      <c r="H809" s="115"/>
      <c r="I809" s="115"/>
      <c r="J809" s="115"/>
      <c r="K809" s="115"/>
      <c r="L809" s="115"/>
    </row>
    <row r="810" spans="7:12" s="113" customFormat="1" hidden="1" x14ac:dyDescent="0.35">
      <c r="G810" s="114"/>
      <c r="H810" s="115"/>
      <c r="I810" s="115"/>
      <c r="J810" s="115"/>
      <c r="K810" s="115"/>
      <c r="L810" s="115"/>
    </row>
    <row r="811" spans="7:12" s="113" customFormat="1" hidden="1" x14ac:dyDescent="0.35">
      <c r="G811" s="114"/>
      <c r="H811" s="115"/>
      <c r="I811" s="115"/>
      <c r="J811" s="115"/>
      <c r="K811" s="115"/>
      <c r="L811" s="115"/>
    </row>
    <row r="812" spans="7:12" s="113" customFormat="1" hidden="1" x14ac:dyDescent="0.35">
      <c r="G812" s="114"/>
      <c r="H812" s="115"/>
      <c r="I812" s="115"/>
      <c r="J812" s="115"/>
      <c r="K812" s="115"/>
      <c r="L812" s="115"/>
    </row>
    <row r="813" spans="7:12" s="113" customFormat="1" hidden="1" x14ac:dyDescent="0.35">
      <c r="G813" s="114"/>
      <c r="H813" s="115"/>
      <c r="I813" s="115"/>
      <c r="J813" s="115"/>
      <c r="K813" s="115"/>
      <c r="L813" s="115"/>
    </row>
    <row r="814" spans="7:12" s="113" customFormat="1" hidden="1" x14ac:dyDescent="0.35">
      <c r="G814" s="114"/>
      <c r="H814" s="115"/>
      <c r="I814" s="115"/>
      <c r="J814" s="115"/>
      <c r="K814" s="115"/>
      <c r="L814" s="115"/>
    </row>
    <row r="815" spans="7:12" s="113" customFormat="1" hidden="1" x14ac:dyDescent="0.35">
      <c r="G815" s="114"/>
      <c r="H815" s="115"/>
      <c r="I815" s="115"/>
      <c r="J815" s="115"/>
      <c r="K815" s="115"/>
      <c r="L815" s="115"/>
    </row>
    <row r="816" spans="7:12" s="113" customFormat="1" hidden="1" x14ac:dyDescent="0.35">
      <c r="G816" s="114"/>
      <c r="H816" s="115"/>
      <c r="I816" s="115"/>
      <c r="J816" s="115"/>
      <c r="K816" s="115"/>
      <c r="L816" s="115"/>
    </row>
    <row r="817" spans="7:12" s="113" customFormat="1" hidden="1" x14ac:dyDescent="0.35">
      <c r="G817" s="114"/>
      <c r="H817" s="115"/>
      <c r="I817" s="115"/>
      <c r="J817" s="115"/>
      <c r="K817" s="115"/>
      <c r="L817" s="115"/>
    </row>
    <row r="818" spans="7:12" s="113" customFormat="1" hidden="1" x14ac:dyDescent="0.35">
      <c r="G818" s="114"/>
      <c r="H818" s="115"/>
      <c r="I818" s="115"/>
      <c r="J818" s="115"/>
      <c r="K818" s="115"/>
      <c r="L818" s="115"/>
    </row>
    <row r="819" spans="7:12" s="113" customFormat="1" hidden="1" x14ac:dyDescent="0.35">
      <c r="G819" s="114"/>
      <c r="H819" s="115"/>
      <c r="I819" s="115"/>
      <c r="J819" s="115"/>
      <c r="K819" s="115"/>
      <c r="L819" s="115"/>
    </row>
    <row r="820" spans="7:12" s="113" customFormat="1" hidden="1" x14ac:dyDescent="0.35">
      <c r="G820" s="114"/>
      <c r="H820" s="115"/>
      <c r="I820" s="115"/>
      <c r="J820" s="115"/>
      <c r="K820" s="115"/>
      <c r="L820" s="115"/>
    </row>
    <row r="821" spans="7:12" s="113" customFormat="1" hidden="1" x14ac:dyDescent="0.35">
      <c r="G821" s="114"/>
      <c r="H821" s="115"/>
      <c r="I821" s="115"/>
      <c r="J821" s="115"/>
      <c r="K821" s="115"/>
      <c r="L821" s="115"/>
    </row>
    <row r="822" spans="7:12" s="113" customFormat="1" hidden="1" x14ac:dyDescent="0.35">
      <c r="G822" s="114"/>
      <c r="H822" s="115"/>
      <c r="I822" s="115"/>
      <c r="J822" s="115"/>
      <c r="K822" s="115"/>
      <c r="L822" s="115"/>
    </row>
    <row r="823" spans="7:12" s="113" customFormat="1" hidden="1" x14ac:dyDescent="0.35">
      <c r="G823" s="114"/>
      <c r="H823" s="115"/>
      <c r="I823" s="115"/>
      <c r="J823" s="115"/>
      <c r="K823" s="115"/>
      <c r="L823" s="115"/>
    </row>
    <row r="824" spans="7:12" s="113" customFormat="1" hidden="1" x14ac:dyDescent="0.35">
      <c r="G824" s="114"/>
      <c r="H824" s="115"/>
      <c r="I824" s="115"/>
      <c r="J824" s="115"/>
      <c r="K824" s="115"/>
      <c r="L824" s="115"/>
    </row>
    <row r="825" spans="7:12" s="113" customFormat="1" hidden="1" x14ac:dyDescent="0.35">
      <c r="G825" s="114"/>
      <c r="H825" s="115"/>
      <c r="I825" s="115"/>
      <c r="J825" s="115"/>
      <c r="K825" s="115"/>
      <c r="L825" s="115"/>
    </row>
    <row r="826" spans="7:12" s="113" customFormat="1" hidden="1" x14ac:dyDescent="0.35">
      <c r="G826" s="114"/>
      <c r="H826" s="115"/>
      <c r="I826" s="115"/>
      <c r="J826" s="115"/>
      <c r="K826" s="115"/>
      <c r="L826" s="115"/>
    </row>
    <row r="827" spans="7:12" s="113" customFormat="1" hidden="1" x14ac:dyDescent="0.35">
      <c r="G827" s="114"/>
      <c r="H827" s="115"/>
      <c r="I827" s="115"/>
      <c r="J827" s="115"/>
      <c r="K827" s="115"/>
      <c r="L827" s="115"/>
    </row>
    <row r="828" spans="7:12" s="113" customFormat="1" hidden="1" x14ac:dyDescent="0.35">
      <c r="G828" s="114"/>
      <c r="H828" s="115"/>
      <c r="I828" s="115"/>
      <c r="J828" s="115"/>
      <c r="K828" s="115"/>
      <c r="L828" s="115"/>
    </row>
    <row r="829" spans="7:12" s="113" customFormat="1" hidden="1" x14ac:dyDescent="0.35">
      <c r="G829" s="114"/>
      <c r="H829" s="115"/>
      <c r="I829" s="115"/>
      <c r="J829" s="115"/>
      <c r="K829" s="115"/>
      <c r="L829" s="115"/>
    </row>
    <row r="830" spans="7:12" s="113" customFormat="1" hidden="1" x14ac:dyDescent="0.35">
      <c r="G830" s="114"/>
      <c r="H830" s="115"/>
      <c r="I830" s="115"/>
      <c r="J830" s="115"/>
      <c r="K830" s="115"/>
      <c r="L830" s="115"/>
    </row>
    <row r="831" spans="7:12" s="113" customFormat="1" hidden="1" x14ac:dyDescent="0.35">
      <c r="G831" s="114"/>
      <c r="H831" s="115"/>
      <c r="I831" s="115"/>
      <c r="J831" s="115"/>
      <c r="K831" s="115"/>
      <c r="L831" s="115"/>
    </row>
    <row r="832" spans="7:12" s="113" customFormat="1" hidden="1" x14ac:dyDescent="0.35">
      <c r="G832" s="114"/>
      <c r="H832" s="115"/>
      <c r="I832" s="115"/>
      <c r="J832" s="115"/>
      <c r="K832" s="115"/>
      <c r="L832" s="115"/>
    </row>
    <row r="833" spans="7:12" s="113" customFormat="1" hidden="1" x14ac:dyDescent="0.35">
      <c r="G833" s="114"/>
      <c r="H833" s="115"/>
      <c r="I833" s="115"/>
      <c r="J833" s="115"/>
      <c r="K833" s="115"/>
      <c r="L833" s="115"/>
    </row>
    <row r="834" spans="7:12" s="113" customFormat="1" hidden="1" x14ac:dyDescent="0.35">
      <c r="G834" s="114"/>
      <c r="H834" s="115"/>
      <c r="I834" s="115"/>
      <c r="J834" s="115"/>
      <c r="K834" s="115"/>
      <c r="L834" s="115"/>
    </row>
    <row r="835" spans="7:12" s="113" customFormat="1" hidden="1" x14ac:dyDescent="0.35">
      <c r="G835" s="114"/>
      <c r="H835" s="115"/>
      <c r="I835" s="115"/>
      <c r="J835" s="115"/>
      <c r="K835" s="115"/>
      <c r="L835" s="115"/>
    </row>
    <row r="836" spans="7:12" s="113" customFormat="1" hidden="1" x14ac:dyDescent="0.35">
      <c r="G836" s="114"/>
      <c r="H836" s="115"/>
      <c r="I836" s="115"/>
      <c r="J836" s="115"/>
      <c r="K836" s="115"/>
      <c r="L836" s="115"/>
    </row>
    <row r="837" spans="7:12" s="113" customFormat="1" hidden="1" x14ac:dyDescent="0.35">
      <c r="G837" s="114"/>
      <c r="H837" s="115"/>
      <c r="I837" s="115"/>
      <c r="J837" s="115"/>
      <c r="K837" s="115"/>
      <c r="L837" s="115"/>
    </row>
    <row r="838" spans="7:12" s="113" customFormat="1" hidden="1" x14ac:dyDescent="0.35">
      <c r="G838" s="114"/>
      <c r="H838" s="115"/>
      <c r="I838" s="115"/>
      <c r="J838" s="115"/>
      <c r="K838" s="115"/>
      <c r="L838" s="115"/>
    </row>
    <row r="839" spans="7:12" s="113" customFormat="1" hidden="1" x14ac:dyDescent="0.35">
      <c r="G839" s="114"/>
      <c r="H839" s="115"/>
      <c r="I839" s="115"/>
      <c r="J839" s="115"/>
      <c r="K839" s="115"/>
      <c r="L839" s="115"/>
    </row>
    <row r="840" spans="7:12" s="113" customFormat="1" hidden="1" x14ac:dyDescent="0.35">
      <c r="G840" s="114"/>
      <c r="H840" s="115"/>
      <c r="I840" s="115"/>
      <c r="J840" s="115"/>
      <c r="K840" s="115"/>
      <c r="L840" s="115"/>
    </row>
    <row r="841" spans="7:12" s="113" customFormat="1" hidden="1" x14ac:dyDescent="0.35">
      <c r="G841" s="114"/>
      <c r="H841" s="115"/>
      <c r="I841" s="115"/>
      <c r="J841" s="115"/>
      <c r="K841" s="115"/>
      <c r="L841" s="115"/>
    </row>
    <row r="842" spans="7:12" s="113" customFormat="1" hidden="1" x14ac:dyDescent="0.35">
      <c r="G842" s="114"/>
      <c r="H842" s="115"/>
      <c r="I842" s="115"/>
      <c r="J842" s="115"/>
      <c r="K842" s="115"/>
      <c r="L842" s="115"/>
    </row>
    <row r="843" spans="7:12" s="113" customFormat="1" hidden="1" x14ac:dyDescent="0.35">
      <c r="G843" s="114"/>
      <c r="H843" s="115"/>
      <c r="I843" s="115"/>
      <c r="J843" s="115"/>
      <c r="K843" s="115"/>
      <c r="L843" s="115"/>
    </row>
    <row r="844" spans="7:12" s="113" customFormat="1" hidden="1" x14ac:dyDescent="0.35">
      <c r="G844" s="114"/>
      <c r="H844" s="115"/>
      <c r="I844" s="115"/>
      <c r="J844" s="115"/>
      <c r="K844" s="115"/>
      <c r="L844" s="115"/>
    </row>
    <row r="845" spans="7:12" s="113" customFormat="1" hidden="1" x14ac:dyDescent="0.35">
      <c r="G845" s="114"/>
      <c r="H845" s="115"/>
      <c r="I845" s="115"/>
      <c r="J845" s="115"/>
      <c r="K845" s="115"/>
      <c r="L845" s="115"/>
    </row>
    <row r="846" spans="7:12" s="113" customFormat="1" hidden="1" x14ac:dyDescent="0.35">
      <c r="G846" s="114"/>
      <c r="H846" s="115"/>
      <c r="I846" s="115"/>
      <c r="J846" s="115"/>
      <c r="K846" s="115"/>
      <c r="L846" s="115"/>
    </row>
    <row r="847" spans="7:12" s="113" customFormat="1" hidden="1" x14ac:dyDescent="0.35">
      <c r="G847" s="114"/>
      <c r="H847" s="115"/>
      <c r="I847" s="115"/>
      <c r="J847" s="115"/>
      <c r="K847" s="115"/>
      <c r="L847" s="115"/>
    </row>
    <row r="848" spans="7:12" s="113" customFormat="1" hidden="1" x14ac:dyDescent="0.35">
      <c r="G848" s="114"/>
      <c r="H848" s="115"/>
      <c r="I848" s="115"/>
      <c r="J848" s="115"/>
      <c r="K848" s="115"/>
      <c r="L848" s="115"/>
    </row>
    <row r="849" spans="7:12" s="113" customFormat="1" hidden="1" x14ac:dyDescent="0.35">
      <c r="G849" s="114"/>
      <c r="H849" s="115"/>
      <c r="I849" s="115"/>
      <c r="J849" s="115"/>
      <c r="K849" s="115"/>
      <c r="L849" s="115"/>
    </row>
    <row r="850" spans="7:12" s="113" customFormat="1" hidden="1" x14ac:dyDescent="0.35">
      <c r="G850" s="114"/>
      <c r="H850" s="115"/>
      <c r="I850" s="115"/>
      <c r="J850" s="115"/>
      <c r="K850" s="115"/>
      <c r="L850" s="115"/>
    </row>
    <row r="851" spans="7:12" s="113" customFormat="1" hidden="1" x14ac:dyDescent="0.35">
      <c r="G851" s="114"/>
      <c r="H851" s="115"/>
      <c r="I851" s="115"/>
      <c r="J851" s="115"/>
      <c r="K851" s="115"/>
      <c r="L851" s="115"/>
    </row>
    <row r="852" spans="7:12" s="113" customFormat="1" hidden="1" x14ac:dyDescent="0.35">
      <c r="G852" s="114"/>
      <c r="H852" s="115"/>
      <c r="I852" s="115"/>
      <c r="J852" s="115"/>
      <c r="K852" s="115"/>
      <c r="L852" s="115"/>
    </row>
    <row r="853" spans="7:12" s="113" customFormat="1" hidden="1" x14ac:dyDescent="0.35">
      <c r="G853" s="114"/>
      <c r="H853" s="115"/>
      <c r="I853" s="115"/>
      <c r="J853" s="115"/>
      <c r="K853" s="115"/>
      <c r="L853" s="115"/>
    </row>
    <row r="854" spans="7:12" s="113" customFormat="1" hidden="1" x14ac:dyDescent="0.35">
      <c r="G854" s="114"/>
      <c r="H854" s="115"/>
      <c r="I854" s="115"/>
      <c r="J854" s="115"/>
      <c r="K854" s="115"/>
      <c r="L854" s="115"/>
    </row>
    <row r="855" spans="7:12" s="113" customFormat="1" hidden="1" x14ac:dyDescent="0.35">
      <c r="G855" s="114"/>
      <c r="H855" s="115"/>
      <c r="I855" s="115"/>
      <c r="J855" s="115"/>
      <c r="K855" s="115"/>
      <c r="L855" s="115"/>
    </row>
    <row r="856" spans="7:12" s="113" customFormat="1" hidden="1" x14ac:dyDescent="0.35">
      <c r="G856" s="114"/>
      <c r="H856" s="115"/>
      <c r="I856" s="115"/>
      <c r="J856" s="115"/>
      <c r="K856" s="115"/>
      <c r="L856" s="115"/>
    </row>
    <row r="857" spans="7:12" s="113" customFormat="1" hidden="1" x14ac:dyDescent="0.35">
      <c r="G857" s="114"/>
      <c r="H857" s="115"/>
      <c r="I857" s="115"/>
      <c r="J857" s="115"/>
      <c r="K857" s="115"/>
      <c r="L857" s="115"/>
    </row>
    <row r="858" spans="7:12" s="113" customFormat="1" hidden="1" x14ac:dyDescent="0.35">
      <c r="G858" s="114"/>
      <c r="H858" s="115"/>
      <c r="I858" s="115"/>
      <c r="J858" s="115"/>
      <c r="K858" s="115"/>
      <c r="L858" s="115"/>
    </row>
    <row r="859" spans="7:12" s="113" customFormat="1" hidden="1" x14ac:dyDescent="0.35">
      <c r="G859" s="114"/>
      <c r="H859" s="115"/>
      <c r="I859" s="115"/>
      <c r="J859" s="115"/>
      <c r="K859" s="115"/>
      <c r="L859" s="115"/>
    </row>
    <row r="860" spans="7:12" s="113" customFormat="1" hidden="1" x14ac:dyDescent="0.35">
      <c r="G860" s="114"/>
      <c r="H860" s="115"/>
      <c r="I860" s="115"/>
      <c r="J860" s="115"/>
      <c r="K860" s="115"/>
      <c r="L860" s="115"/>
    </row>
    <row r="861" spans="7:12" s="113" customFormat="1" hidden="1" x14ac:dyDescent="0.35">
      <c r="G861" s="114"/>
      <c r="H861" s="115"/>
      <c r="I861" s="115"/>
      <c r="J861" s="115"/>
      <c r="K861" s="115"/>
      <c r="L861" s="115"/>
    </row>
    <row r="862" spans="7:12" s="113" customFormat="1" hidden="1" x14ac:dyDescent="0.35">
      <c r="G862" s="114"/>
      <c r="H862" s="115"/>
      <c r="I862" s="115"/>
      <c r="J862" s="115"/>
      <c r="K862" s="115"/>
      <c r="L862" s="115"/>
    </row>
    <row r="863" spans="7:12" s="113" customFormat="1" hidden="1" x14ac:dyDescent="0.35">
      <c r="G863" s="114"/>
      <c r="H863" s="115"/>
      <c r="I863" s="115"/>
      <c r="J863" s="115"/>
      <c r="K863" s="115"/>
      <c r="L863" s="115"/>
    </row>
    <row r="864" spans="7:12" s="113" customFormat="1" hidden="1" x14ac:dyDescent="0.35">
      <c r="G864" s="114"/>
      <c r="H864" s="115"/>
      <c r="I864" s="115"/>
      <c r="J864" s="115"/>
      <c r="K864" s="115"/>
      <c r="L864" s="115"/>
    </row>
    <row r="865" spans="7:12" s="113" customFormat="1" hidden="1" x14ac:dyDescent="0.35">
      <c r="G865" s="114"/>
      <c r="H865" s="115"/>
      <c r="I865" s="115"/>
      <c r="J865" s="115"/>
      <c r="K865" s="115"/>
      <c r="L865" s="115"/>
    </row>
    <row r="866" spans="7:12" s="113" customFormat="1" hidden="1" x14ac:dyDescent="0.35">
      <c r="G866" s="114"/>
      <c r="H866" s="115"/>
      <c r="I866" s="115"/>
      <c r="J866" s="115"/>
      <c r="K866" s="115"/>
      <c r="L866" s="115"/>
    </row>
    <row r="867" spans="7:12" s="113" customFormat="1" hidden="1" x14ac:dyDescent="0.35">
      <c r="G867" s="114"/>
      <c r="H867" s="115"/>
      <c r="I867" s="115"/>
      <c r="J867" s="115"/>
      <c r="K867" s="115"/>
      <c r="L867" s="115"/>
    </row>
    <row r="868" spans="7:12" s="113" customFormat="1" hidden="1" x14ac:dyDescent="0.35">
      <c r="G868" s="114"/>
      <c r="H868" s="115"/>
      <c r="I868" s="115"/>
      <c r="J868" s="115"/>
      <c r="K868" s="115"/>
      <c r="L868" s="115"/>
    </row>
    <row r="869" spans="7:12" s="113" customFormat="1" hidden="1" x14ac:dyDescent="0.35">
      <c r="G869" s="114"/>
      <c r="H869" s="115"/>
      <c r="I869" s="115"/>
      <c r="J869" s="115"/>
      <c r="K869" s="115"/>
      <c r="L869" s="115"/>
    </row>
    <row r="870" spans="7:12" s="113" customFormat="1" hidden="1" x14ac:dyDescent="0.35">
      <c r="G870" s="114"/>
      <c r="H870" s="115"/>
      <c r="I870" s="115"/>
      <c r="J870" s="115"/>
      <c r="K870" s="115"/>
      <c r="L870" s="115"/>
    </row>
    <row r="871" spans="7:12" s="113" customFormat="1" hidden="1" x14ac:dyDescent="0.35">
      <c r="G871" s="114"/>
      <c r="H871" s="115"/>
      <c r="I871" s="115"/>
      <c r="J871" s="115"/>
      <c r="K871" s="115"/>
      <c r="L871" s="115"/>
    </row>
    <row r="872" spans="7:12" s="113" customFormat="1" hidden="1" x14ac:dyDescent="0.35">
      <c r="G872" s="114"/>
      <c r="H872" s="115"/>
      <c r="I872" s="115"/>
      <c r="J872" s="115"/>
      <c r="K872" s="115"/>
      <c r="L872" s="115"/>
    </row>
    <row r="873" spans="7:12" s="113" customFormat="1" hidden="1" x14ac:dyDescent="0.35">
      <c r="G873" s="114"/>
      <c r="H873" s="115"/>
      <c r="I873" s="115"/>
      <c r="J873" s="115"/>
      <c r="K873" s="115"/>
      <c r="L873" s="115"/>
    </row>
    <row r="874" spans="7:12" s="113" customFormat="1" hidden="1" x14ac:dyDescent="0.35">
      <c r="G874" s="114"/>
      <c r="H874" s="115"/>
      <c r="I874" s="115"/>
      <c r="J874" s="115"/>
      <c r="K874" s="115"/>
      <c r="L874" s="115"/>
    </row>
    <row r="875" spans="7:12" s="113" customFormat="1" hidden="1" x14ac:dyDescent="0.35">
      <c r="G875" s="114"/>
      <c r="H875" s="115"/>
      <c r="I875" s="115"/>
      <c r="J875" s="115"/>
      <c r="K875" s="115"/>
      <c r="L875" s="115"/>
    </row>
    <row r="876" spans="7:12" s="113" customFormat="1" hidden="1" x14ac:dyDescent="0.35">
      <c r="G876" s="114"/>
      <c r="H876" s="115"/>
      <c r="I876" s="115"/>
      <c r="J876" s="115"/>
      <c r="K876" s="115"/>
      <c r="L876" s="115"/>
    </row>
    <row r="877" spans="7:12" s="113" customFormat="1" hidden="1" x14ac:dyDescent="0.35">
      <c r="G877" s="114"/>
      <c r="H877" s="115"/>
      <c r="I877" s="115"/>
      <c r="J877" s="115"/>
      <c r="K877" s="115"/>
      <c r="L877" s="115"/>
    </row>
    <row r="878" spans="7:12" s="113" customFormat="1" hidden="1" x14ac:dyDescent="0.35">
      <c r="G878" s="114"/>
      <c r="H878" s="115"/>
      <c r="I878" s="115"/>
      <c r="J878" s="115"/>
      <c r="K878" s="115"/>
      <c r="L878" s="115"/>
    </row>
    <row r="879" spans="7:12" s="113" customFormat="1" hidden="1" x14ac:dyDescent="0.35">
      <c r="G879" s="114"/>
      <c r="H879" s="115"/>
      <c r="I879" s="115"/>
      <c r="J879" s="115"/>
      <c r="K879" s="115"/>
      <c r="L879" s="115"/>
    </row>
    <row r="880" spans="7:12" s="113" customFormat="1" hidden="1" x14ac:dyDescent="0.35">
      <c r="G880" s="114"/>
      <c r="H880" s="115"/>
      <c r="I880" s="115"/>
      <c r="J880" s="115"/>
      <c r="K880" s="115"/>
      <c r="L880" s="115"/>
    </row>
    <row r="881" spans="7:12" s="113" customFormat="1" hidden="1" x14ac:dyDescent="0.35">
      <c r="G881" s="114"/>
      <c r="H881" s="115"/>
      <c r="I881" s="115"/>
      <c r="J881" s="115"/>
      <c r="K881" s="115"/>
      <c r="L881" s="115"/>
    </row>
    <row r="882" spans="7:12" s="113" customFormat="1" hidden="1" x14ac:dyDescent="0.35">
      <c r="G882" s="114"/>
      <c r="H882" s="115"/>
      <c r="I882" s="115"/>
      <c r="J882" s="115"/>
      <c r="K882" s="115"/>
      <c r="L882" s="115"/>
    </row>
    <row r="883" spans="7:12" s="113" customFormat="1" hidden="1" x14ac:dyDescent="0.35">
      <c r="G883" s="114"/>
      <c r="H883" s="115"/>
      <c r="I883" s="115"/>
      <c r="J883" s="115"/>
      <c r="K883" s="115"/>
      <c r="L883" s="115"/>
    </row>
    <row r="884" spans="7:12" s="113" customFormat="1" hidden="1" x14ac:dyDescent="0.35">
      <c r="G884" s="114"/>
      <c r="H884" s="115"/>
      <c r="I884" s="115"/>
      <c r="J884" s="115"/>
      <c r="K884" s="115"/>
      <c r="L884" s="115"/>
    </row>
    <row r="885" spans="7:12" s="113" customFormat="1" hidden="1" x14ac:dyDescent="0.35">
      <c r="G885" s="114"/>
      <c r="H885" s="115"/>
      <c r="I885" s="115"/>
      <c r="J885" s="115"/>
      <c r="K885" s="115"/>
      <c r="L885" s="115"/>
    </row>
    <row r="886" spans="7:12" s="113" customFormat="1" hidden="1" x14ac:dyDescent="0.35">
      <c r="G886" s="114"/>
      <c r="H886" s="115"/>
      <c r="I886" s="115"/>
      <c r="J886" s="115"/>
      <c r="K886" s="115"/>
      <c r="L886" s="115"/>
    </row>
    <row r="887" spans="7:12" s="113" customFormat="1" hidden="1" x14ac:dyDescent="0.35">
      <c r="G887" s="114"/>
      <c r="H887" s="115"/>
      <c r="I887" s="115"/>
      <c r="J887" s="115"/>
      <c r="K887" s="115"/>
      <c r="L887" s="115"/>
    </row>
    <row r="888" spans="7:12" s="113" customFormat="1" hidden="1" x14ac:dyDescent="0.35">
      <c r="G888" s="114"/>
      <c r="H888" s="115"/>
      <c r="I888" s="115"/>
      <c r="J888" s="115"/>
      <c r="K888" s="115"/>
      <c r="L888" s="115"/>
    </row>
    <row r="889" spans="7:12" s="113" customFormat="1" hidden="1" x14ac:dyDescent="0.35">
      <c r="G889" s="114"/>
      <c r="H889" s="115"/>
      <c r="I889" s="115"/>
      <c r="J889" s="115"/>
      <c r="K889" s="115"/>
      <c r="L889" s="115"/>
    </row>
    <row r="890" spans="7:12" s="113" customFormat="1" hidden="1" x14ac:dyDescent="0.35">
      <c r="G890" s="114"/>
      <c r="H890" s="115"/>
      <c r="I890" s="115"/>
      <c r="J890" s="115"/>
      <c r="K890" s="115"/>
      <c r="L890" s="115"/>
    </row>
    <row r="891" spans="7:12" s="113" customFormat="1" hidden="1" x14ac:dyDescent="0.35">
      <c r="G891" s="114"/>
      <c r="H891" s="115"/>
      <c r="I891" s="115"/>
      <c r="J891" s="115"/>
      <c r="K891" s="115"/>
      <c r="L891" s="115"/>
    </row>
    <row r="892" spans="7:12" s="113" customFormat="1" hidden="1" x14ac:dyDescent="0.35">
      <c r="G892" s="114"/>
      <c r="H892" s="115"/>
      <c r="I892" s="115"/>
      <c r="J892" s="115"/>
      <c r="K892" s="115"/>
      <c r="L892" s="115"/>
    </row>
    <row r="893" spans="7:12" s="113" customFormat="1" hidden="1" x14ac:dyDescent="0.35">
      <c r="G893" s="114"/>
      <c r="H893" s="115"/>
      <c r="I893" s="115"/>
      <c r="J893" s="115"/>
      <c r="K893" s="115"/>
      <c r="L893" s="115"/>
    </row>
    <row r="894" spans="7:12" s="113" customFormat="1" hidden="1" x14ac:dyDescent="0.35">
      <c r="G894" s="114"/>
      <c r="H894" s="115"/>
      <c r="I894" s="115"/>
      <c r="J894" s="115"/>
      <c r="K894" s="115"/>
      <c r="L894" s="115"/>
    </row>
    <row r="895" spans="7:12" s="113" customFormat="1" hidden="1" x14ac:dyDescent="0.35">
      <c r="G895" s="114"/>
      <c r="H895" s="115"/>
      <c r="I895" s="115"/>
      <c r="J895" s="115"/>
      <c r="K895" s="115"/>
      <c r="L895" s="115"/>
    </row>
    <row r="896" spans="7:12" s="113" customFormat="1" hidden="1" x14ac:dyDescent="0.35">
      <c r="G896" s="114"/>
      <c r="H896" s="115"/>
      <c r="I896" s="115"/>
      <c r="J896" s="115"/>
      <c r="K896" s="115"/>
      <c r="L896" s="115"/>
    </row>
    <row r="897" spans="7:12" s="113" customFormat="1" hidden="1" x14ac:dyDescent="0.35">
      <c r="G897" s="114"/>
      <c r="H897" s="115"/>
      <c r="I897" s="115"/>
      <c r="J897" s="115"/>
      <c r="K897" s="115"/>
      <c r="L897" s="115"/>
    </row>
    <row r="898" spans="7:12" s="113" customFormat="1" hidden="1" x14ac:dyDescent="0.35">
      <c r="G898" s="114"/>
      <c r="H898" s="115"/>
      <c r="I898" s="115"/>
      <c r="J898" s="115"/>
      <c r="K898" s="115"/>
      <c r="L898" s="115"/>
    </row>
    <row r="899" spans="7:12" s="113" customFormat="1" hidden="1" x14ac:dyDescent="0.35">
      <c r="G899" s="114"/>
      <c r="H899" s="115"/>
      <c r="I899" s="115"/>
      <c r="J899" s="115"/>
      <c r="K899" s="115"/>
      <c r="L899" s="115"/>
    </row>
    <row r="900" spans="7:12" s="113" customFormat="1" hidden="1" x14ac:dyDescent="0.35">
      <c r="G900" s="114"/>
      <c r="H900" s="115"/>
      <c r="I900" s="115"/>
      <c r="J900" s="115"/>
      <c r="K900" s="115"/>
      <c r="L900" s="115"/>
    </row>
    <row r="901" spans="7:12" s="113" customFormat="1" hidden="1" x14ac:dyDescent="0.35">
      <c r="G901" s="114"/>
      <c r="H901" s="115"/>
      <c r="I901" s="115"/>
      <c r="J901" s="115"/>
      <c r="K901" s="115"/>
      <c r="L901" s="115"/>
    </row>
    <row r="902" spans="7:12" s="113" customFormat="1" hidden="1" x14ac:dyDescent="0.35">
      <c r="G902" s="114"/>
      <c r="H902" s="115"/>
      <c r="I902" s="115"/>
      <c r="J902" s="115"/>
      <c r="K902" s="115"/>
      <c r="L902" s="115"/>
    </row>
    <row r="903" spans="7:12" s="113" customFormat="1" hidden="1" x14ac:dyDescent="0.35">
      <c r="G903" s="114"/>
      <c r="H903" s="115"/>
      <c r="I903" s="115"/>
      <c r="J903" s="115"/>
      <c r="K903" s="115"/>
      <c r="L903" s="115"/>
    </row>
    <row r="904" spans="7:12" s="113" customFormat="1" hidden="1" x14ac:dyDescent="0.35">
      <c r="G904" s="114"/>
      <c r="H904" s="115"/>
      <c r="I904" s="115"/>
      <c r="J904" s="115"/>
      <c r="K904" s="115"/>
      <c r="L904" s="115"/>
    </row>
    <row r="905" spans="7:12" s="113" customFormat="1" hidden="1" x14ac:dyDescent="0.35">
      <c r="G905" s="114"/>
      <c r="H905" s="115"/>
      <c r="I905" s="115"/>
      <c r="J905" s="115"/>
      <c r="K905" s="115"/>
      <c r="L905" s="115"/>
    </row>
    <row r="906" spans="7:12" s="113" customFormat="1" hidden="1" x14ac:dyDescent="0.35">
      <c r="G906" s="114"/>
      <c r="H906" s="115"/>
      <c r="I906" s="115"/>
      <c r="J906" s="115"/>
      <c r="K906" s="115"/>
      <c r="L906" s="115"/>
    </row>
    <row r="907" spans="7:12" s="113" customFormat="1" hidden="1" x14ac:dyDescent="0.35">
      <c r="G907" s="114"/>
      <c r="H907" s="115"/>
      <c r="I907" s="115"/>
      <c r="J907" s="115"/>
      <c r="K907" s="115"/>
      <c r="L907" s="115"/>
    </row>
    <row r="908" spans="7:12" s="113" customFormat="1" hidden="1" x14ac:dyDescent="0.35">
      <c r="G908" s="114"/>
      <c r="H908" s="115"/>
      <c r="I908" s="115"/>
      <c r="J908" s="115"/>
      <c r="K908" s="115"/>
      <c r="L908" s="115"/>
    </row>
    <row r="909" spans="7:12" s="113" customFormat="1" hidden="1" x14ac:dyDescent="0.35">
      <c r="G909" s="114"/>
      <c r="H909" s="115"/>
      <c r="I909" s="115"/>
      <c r="J909" s="115"/>
      <c r="K909" s="115"/>
      <c r="L909" s="115"/>
    </row>
    <row r="910" spans="7:12" s="113" customFormat="1" hidden="1" x14ac:dyDescent="0.35">
      <c r="G910" s="114"/>
      <c r="H910" s="115"/>
      <c r="I910" s="115"/>
      <c r="J910" s="115"/>
      <c r="K910" s="115"/>
      <c r="L910" s="115"/>
    </row>
    <row r="911" spans="7:12" s="113" customFormat="1" hidden="1" x14ac:dyDescent="0.35">
      <c r="G911" s="114"/>
      <c r="H911" s="115"/>
      <c r="I911" s="115"/>
      <c r="J911" s="115"/>
      <c r="K911" s="115"/>
      <c r="L911" s="115"/>
    </row>
    <row r="912" spans="7:12" s="113" customFormat="1" hidden="1" x14ac:dyDescent="0.35">
      <c r="G912" s="114"/>
      <c r="H912" s="115"/>
      <c r="I912" s="115"/>
      <c r="J912" s="115"/>
      <c r="K912" s="115"/>
      <c r="L912" s="115"/>
    </row>
    <row r="913" spans="7:12" s="113" customFormat="1" hidden="1" x14ac:dyDescent="0.35">
      <c r="G913" s="114"/>
      <c r="H913" s="115"/>
      <c r="I913" s="115"/>
      <c r="J913" s="115"/>
      <c r="K913" s="115"/>
      <c r="L913" s="115"/>
    </row>
    <row r="914" spans="7:12" s="113" customFormat="1" hidden="1" x14ac:dyDescent="0.35">
      <c r="G914" s="114"/>
      <c r="H914" s="115"/>
      <c r="I914" s="115"/>
      <c r="J914" s="115"/>
      <c r="K914" s="115"/>
      <c r="L914" s="115"/>
    </row>
    <row r="915" spans="7:12" s="113" customFormat="1" hidden="1" x14ac:dyDescent="0.35">
      <c r="G915" s="114"/>
      <c r="H915" s="115"/>
      <c r="I915" s="115"/>
      <c r="J915" s="115"/>
      <c r="K915" s="115"/>
      <c r="L915" s="115"/>
    </row>
    <row r="916" spans="7:12" s="113" customFormat="1" hidden="1" x14ac:dyDescent="0.35">
      <c r="G916" s="114"/>
      <c r="H916" s="115"/>
      <c r="I916" s="115"/>
      <c r="J916" s="115"/>
      <c r="K916" s="115"/>
      <c r="L916" s="115"/>
    </row>
    <row r="917" spans="7:12" s="113" customFormat="1" hidden="1" x14ac:dyDescent="0.35">
      <c r="G917" s="114"/>
      <c r="H917" s="115"/>
      <c r="I917" s="115"/>
      <c r="J917" s="115"/>
      <c r="K917" s="115"/>
      <c r="L917" s="115"/>
    </row>
    <row r="918" spans="7:12" s="113" customFormat="1" hidden="1" x14ac:dyDescent="0.35">
      <c r="G918" s="114"/>
      <c r="H918" s="115"/>
      <c r="I918" s="115"/>
      <c r="J918" s="115"/>
      <c r="K918" s="115"/>
      <c r="L918" s="115"/>
    </row>
    <row r="919" spans="7:12" s="113" customFormat="1" hidden="1" x14ac:dyDescent="0.35">
      <c r="G919" s="114"/>
      <c r="H919" s="115"/>
      <c r="I919" s="115"/>
      <c r="J919" s="115"/>
      <c r="K919" s="115"/>
      <c r="L919" s="115"/>
    </row>
    <row r="920" spans="7:12" s="113" customFormat="1" hidden="1" x14ac:dyDescent="0.35">
      <c r="G920" s="114"/>
      <c r="H920" s="115"/>
      <c r="I920" s="115"/>
      <c r="J920" s="115"/>
      <c r="K920" s="115"/>
      <c r="L920" s="115"/>
    </row>
    <row r="921" spans="7:12" s="113" customFormat="1" hidden="1" x14ac:dyDescent="0.35">
      <c r="G921" s="114"/>
      <c r="H921" s="115"/>
      <c r="I921" s="115"/>
      <c r="J921" s="115"/>
      <c r="K921" s="115"/>
      <c r="L921" s="115"/>
    </row>
    <row r="922" spans="7:12" s="113" customFormat="1" hidden="1" x14ac:dyDescent="0.35">
      <c r="G922" s="114"/>
      <c r="H922" s="115"/>
      <c r="I922" s="115"/>
      <c r="J922" s="115"/>
      <c r="K922" s="115"/>
      <c r="L922" s="115"/>
    </row>
    <row r="923" spans="7:12" s="113" customFormat="1" hidden="1" x14ac:dyDescent="0.35">
      <c r="G923" s="114"/>
      <c r="H923" s="115"/>
      <c r="I923" s="115"/>
      <c r="J923" s="115"/>
      <c r="K923" s="115"/>
      <c r="L923" s="115"/>
    </row>
    <row r="924" spans="7:12" s="113" customFormat="1" hidden="1" x14ac:dyDescent="0.35">
      <c r="G924" s="114"/>
      <c r="H924" s="115"/>
      <c r="I924" s="115"/>
      <c r="J924" s="115"/>
      <c r="K924" s="115"/>
      <c r="L924" s="115"/>
    </row>
    <row r="925" spans="7:12" s="113" customFormat="1" hidden="1" x14ac:dyDescent="0.35">
      <c r="G925" s="114"/>
      <c r="H925" s="115"/>
      <c r="I925" s="115"/>
      <c r="J925" s="115"/>
      <c r="K925" s="115"/>
      <c r="L925" s="115"/>
    </row>
    <row r="926" spans="7:12" s="113" customFormat="1" hidden="1" x14ac:dyDescent="0.35">
      <c r="G926" s="114"/>
      <c r="H926" s="115"/>
      <c r="I926" s="115"/>
      <c r="J926" s="115"/>
      <c r="K926" s="115"/>
      <c r="L926" s="115"/>
    </row>
    <row r="927" spans="7:12" s="113" customFormat="1" hidden="1" x14ac:dyDescent="0.35">
      <c r="G927" s="114"/>
      <c r="H927" s="115"/>
      <c r="I927" s="115"/>
      <c r="J927" s="115"/>
      <c r="K927" s="115"/>
      <c r="L927" s="115"/>
    </row>
    <row r="928" spans="7:12" s="113" customFormat="1" hidden="1" x14ac:dyDescent="0.35">
      <c r="G928" s="114"/>
      <c r="H928" s="115"/>
      <c r="I928" s="115"/>
      <c r="J928" s="115"/>
      <c r="K928" s="115"/>
      <c r="L928" s="115"/>
    </row>
    <row r="929" spans="7:12" s="113" customFormat="1" hidden="1" x14ac:dyDescent="0.35">
      <c r="G929" s="114"/>
      <c r="H929" s="115"/>
      <c r="I929" s="115"/>
      <c r="J929" s="115"/>
      <c r="K929" s="115"/>
      <c r="L929" s="115"/>
    </row>
    <row r="930" spans="7:12" s="113" customFormat="1" hidden="1" x14ac:dyDescent="0.35">
      <c r="G930" s="114"/>
      <c r="H930" s="115"/>
      <c r="I930" s="115"/>
      <c r="J930" s="115"/>
      <c r="K930" s="115"/>
      <c r="L930" s="115"/>
    </row>
    <row r="931" spans="7:12" s="113" customFormat="1" hidden="1" x14ac:dyDescent="0.35">
      <c r="G931" s="114"/>
      <c r="H931" s="115"/>
      <c r="I931" s="115"/>
      <c r="J931" s="115"/>
      <c r="K931" s="115"/>
      <c r="L931" s="115"/>
    </row>
    <row r="932" spans="7:12" s="113" customFormat="1" hidden="1" x14ac:dyDescent="0.35">
      <c r="G932" s="114"/>
      <c r="H932" s="115"/>
      <c r="I932" s="115"/>
      <c r="J932" s="115"/>
      <c r="K932" s="115"/>
      <c r="L932" s="115"/>
    </row>
    <row r="933" spans="7:12" s="113" customFormat="1" hidden="1" x14ac:dyDescent="0.35">
      <c r="G933" s="114"/>
      <c r="H933" s="115"/>
      <c r="I933" s="115"/>
      <c r="J933" s="115"/>
      <c r="K933" s="115"/>
      <c r="L933" s="115"/>
    </row>
    <row r="934" spans="7:12" s="113" customFormat="1" hidden="1" x14ac:dyDescent="0.35">
      <c r="G934" s="114"/>
      <c r="H934" s="115"/>
      <c r="I934" s="115"/>
      <c r="J934" s="115"/>
      <c r="K934" s="115"/>
      <c r="L934" s="115"/>
    </row>
    <row r="935" spans="7:12" s="113" customFormat="1" hidden="1" x14ac:dyDescent="0.35">
      <c r="G935" s="114"/>
      <c r="H935" s="115"/>
      <c r="I935" s="115"/>
      <c r="J935" s="115"/>
      <c r="K935" s="115"/>
      <c r="L935" s="115"/>
    </row>
    <row r="936" spans="7:12" s="113" customFormat="1" hidden="1" x14ac:dyDescent="0.35">
      <c r="G936" s="114"/>
      <c r="H936" s="115"/>
      <c r="I936" s="115"/>
      <c r="J936" s="115"/>
      <c r="K936" s="115"/>
      <c r="L936" s="115"/>
    </row>
    <row r="937" spans="7:12" s="113" customFormat="1" hidden="1" x14ac:dyDescent="0.35">
      <c r="G937" s="114"/>
      <c r="H937" s="115"/>
      <c r="I937" s="115"/>
      <c r="J937" s="115"/>
      <c r="K937" s="115"/>
      <c r="L937" s="115"/>
    </row>
    <row r="938" spans="7:12" s="113" customFormat="1" hidden="1" x14ac:dyDescent="0.35">
      <c r="G938" s="114"/>
      <c r="H938" s="115"/>
      <c r="I938" s="115"/>
      <c r="J938" s="115"/>
      <c r="K938" s="115"/>
      <c r="L938" s="115"/>
    </row>
    <row r="939" spans="7:12" s="113" customFormat="1" hidden="1" x14ac:dyDescent="0.35">
      <c r="G939" s="114"/>
      <c r="H939" s="115"/>
      <c r="I939" s="115"/>
      <c r="J939" s="115"/>
      <c r="K939" s="115"/>
      <c r="L939" s="115"/>
    </row>
    <row r="940" spans="7:12" s="113" customFormat="1" hidden="1" x14ac:dyDescent="0.35">
      <c r="G940" s="114"/>
      <c r="H940" s="115"/>
      <c r="I940" s="115"/>
      <c r="J940" s="115"/>
      <c r="K940" s="115"/>
      <c r="L940" s="115"/>
    </row>
    <row r="941" spans="7:12" s="113" customFormat="1" hidden="1" x14ac:dyDescent="0.35">
      <c r="G941" s="114"/>
      <c r="H941" s="115"/>
      <c r="I941" s="115"/>
      <c r="J941" s="115"/>
      <c r="K941" s="115"/>
      <c r="L941" s="115"/>
    </row>
    <row r="942" spans="7:12" s="113" customFormat="1" hidden="1" x14ac:dyDescent="0.35">
      <c r="G942" s="114"/>
      <c r="H942" s="115"/>
      <c r="I942" s="115"/>
      <c r="J942" s="115"/>
      <c r="K942" s="115"/>
      <c r="L942" s="115"/>
    </row>
    <row r="943" spans="7:12" s="113" customFormat="1" hidden="1" x14ac:dyDescent="0.35">
      <c r="G943" s="114"/>
      <c r="H943" s="115"/>
      <c r="I943" s="115"/>
      <c r="J943" s="115"/>
      <c r="K943" s="115"/>
      <c r="L943" s="115"/>
    </row>
    <row r="944" spans="7:12" s="113" customFormat="1" hidden="1" x14ac:dyDescent="0.35">
      <c r="G944" s="114"/>
      <c r="H944" s="115"/>
      <c r="I944" s="115"/>
      <c r="J944" s="115"/>
      <c r="K944" s="115"/>
      <c r="L944" s="115"/>
    </row>
    <row r="945" spans="7:12" s="113" customFormat="1" hidden="1" x14ac:dyDescent="0.35">
      <c r="G945" s="114"/>
      <c r="H945" s="115"/>
      <c r="I945" s="115"/>
      <c r="J945" s="115"/>
      <c r="K945" s="115"/>
      <c r="L945" s="115"/>
    </row>
    <row r="946" spans="7:12" s="113" customFormat="1" hidden="1" x14ac:dyDescent="0.35">
      <c r="G946" s="114"/>
      <c r="H946" s="115"/>
      <c r="I946" s="115"/>
      <c r="J946" s="115"/>
      <c r="K946" s="115"/>
      <c r="L946" s="115"/>
    </row>
    <row r="947" spans="7:12" s="113" customFormat="1" hidden="1" x14ac:dyDescent="0.35">
      <c r="G947" s="114"/>
      <c r="H947" s="115"/>
      <c r="I947" s="115"/>
      <c r="J947" s="115"/>
      <c r="K947" s="115"/>
      <c r="L947" s="115"/>
    </row>
    <row r="948" spans="7:12" s="113" customFormat="1" hidden="1" x14ac:dyDescent="0.35">
      <c r="G948" s="114"/>
      <c r="H948" s="115"/>
      <c r="I948" s="115"/>
      <c r="J948" s="115"/>
      <c r="K948" s="115"/>
      <c r="L948" s="115"/>
    </row>
    <row r="949" spans="7:12" s="113" customFormat="1" hidden="1" x14ac:dyDescent="0.35">
      <c r="G949" s="114"/>
      <c r="H949" s="115"/>
      <c r="I949" s="115"/>
      <c r="J949" s="115"/>
      <c r="K949" s="115"/>
      <c r="L949" s="115"/>
    </row>
    <row r="950" spans="7:12" s="113" customFormat="1" hidden="1" x14ac:dyDescent="0.35">
      <c r="G950" s="114"/>
      <c r="H950" s="115"/>
      <c r="I950" s="115"/>
      <c r="J950" s="115"/>
      <c r="K950" s="115"/>
      <c r="L950" s="115"/>
    </row>
    <row r="951" spans="7:12" s="113" customFormat="1" hidden="1" x14ac:dyDescent="0.35">
      <c r="G951" s="114"/>
      <c r="H951" s="115"/>
      <c r="I951" s="115"/>
      <c r="J951" s="115"/>
      <c r="K951" s="115"/>
      <c r="L951" s="115"/>
    </row>
    <row r="952" spans="7:12" s="113" customFormat="1" hidden="1" x14ac:dyDescent="0.35">
      <c r="G952" s="114"/>
      <c r="H952" s="115"/>
      <c r="I952" s="115"/>
      <c r="J952" s="115"/>
      <c r="K952" s="115"/>
      <c r="L952" s="115"/>
    </row>
    <row r="953" spans="7:12" s="113" customFormat="1" hidden="1" x14ac:dyDescent="0.35">
      <c r="G953" s="114"/>
      <c r="H953" s="115"/>
      <c r="I953" s="115"/>
      <c r="J953" s="115"/>
      <c r="K953" s="115"/>
      <c r="L953" s="115"/>
    </row>
    <row r="954" spans="7:12" s="113" customFormat="1" hidden="1" x14ac:dyDescent="0.35">
      <c r="G954" s="114"/>
      <c r="H954" s="115"/>
      <c r="I954" s="115"/>
      <c r="J954" s="115"/>
      <c r="K954" s="115"/>
      <c r="L954" s="115"/>
    </row>
    <row r="955" spans="7:12" s="113" customFormat="1" hidden="1" x14ac:dyDescent="0.35">
      <c r="G955" s="114"/>
      <c r="H955" s="115"/>
      <c r="I955" s="115"/>
      <c r="J955" s="115"/>
      <c r="K955" s="115"/>
      <c r="L955" s="115"/>
    </row>
    <row r="956" spans="7:12" s="113" customFormat="1" hidden="1" x14ac:dyDescent="0.35">
      <c r="G956" s="114"/>
      <c r="H956" s="115"/>
      <c r="I956" s="115"/>
      <c r="J956" s="115"/>
      <c r="K956" s="115"/>
      <c r="L956" s="115"/>
    </row>
    <row r="957" spans="7:12" s="113" customFormat="1" hidden="1" x14ac:dyDescent="0.35">
      <c r="G957" s="114"/>
      <c r="H957" s="115"/>
      <c r="I957" s="115"/>
      <c r="J957" s="115"/>
      <c r="K957" s="115"/>
      <c r="L957" s="115"/>
    </row>
    <row r="958" spans="7:12" s="113" customFormat="1" hidden="1" x14ac:dyDescent="0.35">
      <c r="G958" s="114"/>
      <c r="H958" s="115"/>
      <c r="I958" s="115"/>
      <c r="J958" s="115"/>
      <c r="K958" s="115"/>
      <c r="L958" s="115"/>
    </row>
    <row r="959" spans="7:12" s="113" customFormat="1" hidden="1" x14ac:dyDescent="0.35">
      <c r="G959" s="114"/>
      <c r="H959" s="115"/>
      <c r="I959" s="115"/>
      <c r="J959" s="115"/>
      <c r="K959" s="115"/>
      <c r="L959" s="115"/>
    </row>
    <row r="960" spans="7:12" s="113" customFormat="1" hidden="1" x14ac:dyDescent="0.35">
      <c r="G960" s="114"/>
      <c r="H960" s="115"/>
      <c r="I960" s="115"/>
      <c r="J960" s="115"/>
      <c r="K960" s="115"/>
      <c r="L960" s="115"/>
    </row>
    <row r="961" spans="7:12" s="113" customFormat="1" hidden="1" x14ac:dyDescent="0.35">
      <c r="G961" s="114"/>
      <c r="H961" s="115"/>
      <c r="I961" s="115"/>
      <c r="J961" s="115"/>
      <c r="K961" s="115"/>
      <c r="L961" s="115"/>
    </row>
    <row r="962" spans="7:12" s="113" customFormat="1" hidden="1" x14ac:dyDescent="0.35">
      <c r="G962" s="114"/>
      <c r="H962" s="115"/>
      <c r="I962" s="115"/>
      <c r="J962" s="115"/>
      <c r="K962" s="115"/>
      <c r="L962" s="115"/>
    </row>
    <row r="963" spans="7:12" s="113" customFormat="1" hidden="1" x14ac:dyDescent="0.35">
      <c r="G963" s="114"/>
      <c r="H963" s="115"/>
      <c r="I963" s="115"/>
      <c r="J963" s="115"/>
      <c r="K963" s="115"/>
      <c r="L963" s="115"/>
    </row>
    <row r="964" spans="7:12" s="113" customFormat="1" hidden="1" x14ac:dyDescent="0.35">
      <c r="G964" s="114"/>
      <c r="H964" s="115"/>
      <c r="I964" s="115"/>
      <c r="J964" s="115"/>
      <c r="K964" s="115"/>
      <c r="L964" s="115"/>
    </row>
    <row r="965" spans="7:12" s="113" customFormat="1" hidden="1" x14ac:dyDescent="0.35">
      <c r="G965" s="114"/>
      <c r="H965" s="115"/>
      <c r="I965" s="115"/>
      <c r="J965" s="115"/>
      <c r="K965" s="115"/>
      <c r="L965" s="115"/>
    </row>
    <row r="966" spans="7:12" s="113" customFormat="1" hidden="1" x14ac:dyDescent="0.35">
      <c r="G966" s="114"/>
      <c r="H966" s="115"/>
      <c r="I966" s="115"/>
      <c r="J966" s="115"/>
      <c r="K966" s="115"/>
      <c r="L966" s="115"/>
    </row>
    <row r="967" spans="7:12" s="113" customFormat="1" hidden="1" x14ac:dyDescent="0.35">
      <c r="G967" s="114"/>
      <c r="H967" s="115"/>
      <c r="I967" s="115"/>
      <c r="J967" s="115"/>
      <c r="K967" s="115"/>
      <c r="L967" s="115"/>
    </row>
    <row r="968" spans="7:12" s="113" customFormat="1" hidden="1" x14ac:dyDescent="0.35">
      <c r="G968" s="114"/>
      <c r="H968" s="115"/>
      <c r="I968" s="115"/>
      <c r="J968" s="115"/>
      <c r="K968" s="115"/>
      <c r="L968" s="115"/>
    </row>
    <row r="969" spans="7:12" s="113" customFormat="1" hidden="1" x14ac:dyDescent="0.35">
      <c r="G969" s="114"/>
      <c r="H969" s="115"/>
      <c r="I969" s="115"/>
      <c r="J969" s="115"/>
      <c r="K969" s="115"/>
      <c r="L969" s="115"/>
    </row>
    <row r="970" spans="7:12" s="113" customFormat="1" hidden="1" x14ac:dyDescent="0.35">
      <c r="G970" s="114"/>
      <c r="H970" s="115"/>
      <c r="I970" s="115"/>
      <c r="J970" s="115"/>
      <c r="K970" s="115"/>
      <c r="L970" s="115"/>
    </row>
    <row r="971" spans="7:12" s="113" customFormat="1" hidden="1" x14ac:dyDescent="0.35">
      <c r="G971" s="114"/>
      <c r="H971" s="115"/>
      <c r="I971" s="115"/>
      <c r="J971" s="115"/>
      <c r="K971" s="115"/>
      <c r="L971" s="115"/>
    </row>
    <row r="972" spans="7:12" s="113" customFormat="1" hidden="1" x14ac:dyDescent="0.35">
      <c r="G972" s="114"/>
      <c r="H972" s="115"/>
      <c r="I972" s="115"/>
      <c r="J972" s="115"/>
      <c r="K972" s="115"/>
      <c r="L972" s="115"/>
    </row>
    <row r="973" spans="7:12" s="113" customFormat="1" hidden="1" x14ac:dyDescent="0.35">
      <c r="G973" s="114"/>
      <c r="H973" s="115"/>
      <c r="I973" s="115"/>
      <c r="J973" s="115"/>
      <c r="K973" s="115"/>
      <c r="L973" s="115"/>
    </row>
    <row r="974" spans="7:12" s="113" customFormat="1" hidden="1" x14ac:dyDescent="0.35">
      <c r="G974" s="114"/>
      <c r="H974" s="115"/>
      <c r="I974" s="115"/>
      <c r="J974" s="115"/>
      <c r="K974" s="115"/>
      <c r="L974" s="115"/>
    </row>
    <row r="975" spans="7:12" s="113" customFormat="1" hidden="1" x14ac:dyDescent="0.35">
      <c r="G975" s="114"/>
      <c r="H975" s="115"/>
      <c r="I975" s="115"/>
      <c r="J975" s="115"/>
      <c r="K975" s="115"/>
      <c r="L975" s="115"/>
    </row>
    <row r="976" spans="7:12" s="113" customFormat="1" hidden="1" x14ac:dyDescent="0.35">
      <c r="G976" s="114"/>
      <c r="H976" s="115"/>
      <c r="I976" s="115"/>
      <c r="J976" s="115"/>
      <c r="K976" s="115"/>
      <c r="L976" s="115"/>
    </row>
    <row r="977" spans="7:12" s="113" customFormat="1" hidden="1" x14ac:dyDescent="0.35">
      <c r="G977" s="114"/>
      <c r="H977" s="115"/>
      <c r="I977" s="115"/>
      <c r="J977" s="115"/>
      <c r="K977" s="115"/>
      <c r="L977" s="115"/>
    </row>
    <row r="978" spans="7:12" s="113" customFormat="1" hidden="1" x14ac:dyDescent="0.35">
      <c r="G978" s="114"/>
      <c r="H978" s="115"/>
      <c r="I978" s="115"/>
      <c r="J978" s="115"/>
      <c r="K978" s="115"/>
      <c r="L978" s="115"/>
    </row>
    <row r="979" spans="7:12" s="113" customFormat="1" hidden="1" x14ac:dyDescent="0.35">
      <c r="G979" s="114"/>
      <c r="H979" s="115"/>
      <c r="I979" s="115"/>
      <c r="J979" s="115"/>
      <c r="K979" s="115"/>
      <c r="L979" s="115"/>
    </row>
    <row r="980" spans="7:12" s="113" customFormat="1" hidden="1" x14ac:dyDescent="0.35">
      <c r="G980" s="114"/>
      <c r="H980" s="115"/>
      <c r="I980" s="115"/>
      <c r="J980" s="115"/>
      <c r="K980" s="115"/>
      <c r="L980" s="115"/>
    </row>
    <row r="981" spans="7:12" s="113" customFormat="1" hidden="1" x14ac:dyDescent="0.35">
      <c r="G981" s="114"/>
      <c r="H981" s="115"/>
      <c r="I981" s="115"/>
      <c r="J981" s="115"/>
      <c r="K981" s="115"/>
      <c r="L981" s="115"/>
    </row>
    <row r="982" spans="7:12" s="113" customFormat="1" hidden="1" x14ac:dyDescent="0.35">
      <c r="G982" s="114"/>
      <c r="H982" s="115"/>
      <c r="I982" s="115"/>
      <c r="J982" s="115"/>
      <c r="K982" s="115"/>
      <c r="L982" s="115"/>
    </row>
    <row r="983" spans="7:12" s="113" customFormat="1" hidden="1" x14ac:dyDescent="0.35">
      <c r="G983" s="114"/>
      <c r="H983" s="115"/>
      <c r="I983" s="115"/>
      <c r="J983" s="115"/>
      <c r="K983" s="115"/>
      <c r="L983" s="115"/>
    </row>
    <row r="984" spans="7:12" s="113" customFormat="1" hidden="1" x14ac:dyDescent="0.35">
      <c r="G984" s="114"/>
      <c r="H984" s="115"/>
      <c r="I984" s="115"/>
      <c r="J984" s="115"/>
      <c r="K984" s="115"/>
      <c r="L984" s="115"/>
    </row>
    <row r="985" spans="7:12" s="113" customFormat="1" hidden="1" x14ac:dyDescent="0.35">
      <c r="G985" s="114"/>
      <c r="H985" s="115"/>
      <c r="I985" s="115"/>
      <c r="J985" s="115"/>
      <c r="K985" s="115"/>
      <c r="L985" s="115"/>
    </row>
    <row r="986" spans="7:12" s="113" customFormat="1" hidden="1" x14ac:dyDescent="0.35">
      <c r="G986" s="114"/>
      <c r="H986" s="115"/>
      <c r="I986" s="115"/>
      <c r="J986" s="115"/>
      <c r="K986" s="115"/>
      <c r="L986" s="115"/>
    </row>
    <row r="987" spans="7:12" s="113" customFormat="1" hidden="1" x14ac:dyDescent="0.35">
      <c r="G987" s="114"/>
      <c r="H987" s="115"/>
      <c r="I987" s="115"/>
      <c r="J987" s="115"/>
      <c r="K987" s="115"/>
      <c r="L987" s="115"/>
    </row>
    <row r="988" spans="7:12" s="113" customFormat="1" hidden="1" x14ac:dyDescent="0.35">
      <c r="G988" s="114"/>
      <c r="H988" s="115"/>
      <c r="I988" s="115"/>
      <c r="J988" s="115"/>
      <c r="K988" s="115"/>
      <c r="L988" s="115"/>
    </row>
    <row r="989" spans="7:12" s="113" customFormat="1" hidden="1" x14ac:dyDescent="0.35">
      <c r="G989" s="114"/>
      <c r="H989" s="115"/>
      <c r="I989" s="115"/>
      <c r="J989" s="115"/>
      <c r="K989" s="115"/>
      <c r="L989" s="115"/>
    </row>
    <row r="990" spans="7:12" s="113" customFormat="1" hidden="1" x14ac:dyDescent="0.35">
      <c r="G990" s="114"/>
      <c r="H990" s="115"/>
      <c r="I990" s="115"/>
      <c r="J990" s="115"/>
      <c r="K990" s="115"/>
      <c r="L990" s="115"/>
    </row>
    <row r="991" spans="7:12" s="113" customFormat="1" hidden="1" x14ac:dyDescent="0.35">
      <c r="G991" s="114"/>
      <c r="H991" s="115"/>
      <c r="I991" s="115"/>
      <c r="J991" s="115"/>
      <c r="K991" s="115"/>
      <c r="L991" s="115"/>
    </row>
    <row r="992" spans="7:12" s="113" customFormat="1" hidden="1" x14ac:dyDescent="0.35">
      <c r="G992" s="114"/>
      <c r="H992" s="115"/>
      <c r="I992" s="115"/>
      <c r="J992" s="115"/>
      <c r="K992" s="115"/>
      <c r="L992" s="115"/>
    </row>
    <row r="993" spans="7:12" s="113" customFormat="1" hidden="1" x14ac:dyDescent="0.35">
      <c r="G993" s="114"/>
      <c r="H993" s="115"/>
      <c r="I993" s="115"/>
      <c r="J993" s="115"/>
      <c r="K993" s="115"/>
      <c r="L993" s="115"/>
    </row>
    <row r="994" spans="7:12" s="113" customFormat="1" hidden="1" x14ac:dyDescent="0.35">
      <c r="G994" s="114"/>
      <c r="H994" s="115"/>
      <c r="I994" s="115"/>
      <c r="J994" s="115"/>
      <c r="K994" s="115"/>
      <c r="L994" s="115"/>
    </row>
    <row r="995" spans="7:12" s="113" customFormat="1" hidden="1" x14ac:dyDescent="0.35">
      <c r="G995" s="114"/>
      <c r="H995" s="115"/>
      <c r="I995" s="115"/>
      <c r="J995" s="115"/>
      <c r="K995" s="115"/>
      <c r="L995" s="115"/>
    </row>
    <row r="996" spans="7:12" s="113" customFormat="1" hidden="1" x14ac:dyDescent="0.35">
      <c r="G996" s="114"/>
      <c r="H996" s="115"/>
      <c r="I996" s="115"/>
      <c r="J996" s="115"/>
      <c r="K996" s="115"/>
      <c r="L996" s="115"/>
    </row>
    <row r="997" spans="7:12" s="113" customFormat="1" hidden="1" x14ac:dyDescent="0.35">
      <c r="G997" s="114"/>
      <c r="H997" s="115"/>
      <c r="I997" s="115"/>
      <c r="J997" s="115"/>
      <c r="K997" s="115"/>
      <c r="L997" s="115"/>
    </row>
    <row r="998" spans="7:12" s="113" customFormat="1" hidden="1" x14ac:dyDescent="0.35">
      <c r="G998" s="114"/>
      <c r="H998" s="115"/>
      <c r="I998" s="115"/>
      <c r="J998" s="115"/>
      <c r="K998" s="115"/>
      <c r="L998" s="115"/>
    </row>
    <row r="999" spans="7:12" s="113" customFormat="1" hidden="1" x14ac:dyDescent="0.35">
      <c r="G999" s="114"/>
      <c r="H999" s="115"/>
      <c r="I999" s="115"/>
      <c r="J999" s="115"/>
      <c r="K999" s="115"/>
      <c r="L999" s="115"/>
    </row>
    <row r="1000" spans="7:12" s="113" customFormat="1" hidden="1" x14ac:dyDescent="0.35">
      <c r="G1000" s="114"/>
      <c r="H1000" s="115"/>
      <c r="I1000" s="115"/>
      <c r="J1000" s="115"/>
      <c r="K1000" s="115"/>
      <c r="L1000" s="115"/>
    </row>
    <row r="1001" spans="7:12" s="113" customFormat="1" hidden="1" x14ac:dyDescent="0.35">
      <c r="G1001" s="114"/>
      <c r="H1001" s="115"/>
      <c r="I1001" s="115"/>
      <c r="J1001" s="115"/>
      <c r="K1001" s="115"/>
      <c r="L1001" s="115"/>
    </row>
    <row r="1002" spans="7:12" s="113" customFormat="1" hidden="1" x14ac:dyDescent="0.35">
      <c r="G1002" s="114"/>
      <c r="H1002" s="115"/>
      <c r="I1002" s="115"/>
      <c r="J1002" s="115"/>
      <c r="K1002" s="115"/>
      <c r="L1002" s="115"/>
    </row>
    <row r="1003" spans="7:12" s="113" customFormat="1" hidden="1" x14ac:dyDescent="0.35">
      <c r="G1003" s="114"/>
      <c r="H1003" s="115"/>
      <c r="I1003" s="115"/>
      <c r="J1003" s="115"/>
      <c r="K1003" s="115"/>
      <c r="L1003" s="115"/>
    </row>
    <row r="1004" spans="7:12" s="113" customFormat="1" hidden="1" x14ac:dyDescent="0.35">
      <c r="G1004" s="114"/>
      <c r="H1004" s="115"/>
      <c r="I1004" s="115"/>
      <c r="J1004" s="115"/>
      <c r="K1004" s="115"/>
      <c r="L1004" s="115"/>
    </row>
    <row r="1005" spans="7:12" s="113" customFormat="1" hidden="1" x14ac:dyDescent="0.35">
      <c r="G1005" s="114"/>
      <c r="H1005" s="115"/>
      <c r="I1005" s="115"/>
      <c r="J1005" s="115"/>
      <c r="K1005" s="115"/>
      <c r="L1005" s="115"/>
    </row>
    <row r="1006" spans="7:12" s="113" customFormat="1" hidden="1" x14ac:dyDescent="0.35">
      <c r="G1006" s="114"/>
      <c r="H1006" s="115"/>
      <c r="I1006" s="115"/>
      <c r="J1006" s="115"/>
      <c r="K1006" s="115"/>
      <c r="L1006" s="115"/>
    </row>
    <row r="1007" spans="7:12" s="113" customFormat="1" hidden="1" x14ac:dyDescent="0.35">
      <c r="G1007" s="114"/>
      <c r="H1007" s="115"/>
      <c r="I1007" s="115"/>
      <c r="J1007" s="115"/>
      <c r="K1007" s="115"/>
      <c r="L1007" s="115"/>
    </row>
    <row r="1008" spans="7:12" s="113" customFormat="1" hidden="1" x14ac:dyDescent="0.35">
      <c r="G1008" s="114"/>
      <c r="H1008" s="115"/>
      <c r="I1008" s="115"/>
      <c r="J1008" s="115"/>
      <c r="K1008" s="115"/>
      <c r="L1008" s="115"/>
    </row>
    <row r="1009" spans="7:12" s="113" customFormat="1" hidden="1" x14ac:dyDescent="0.35">
      <c r="G1009" s="114"/>
      <c r="H1009" s="115"/>
      <c r="I1009" s="115"/>
      <c r="J1009" s="115"/>
      <c r="K1009" s="115"/>
      <c r="L1009" s="115"/>
    </row>
    <row r="1010" spans="7:12" s="113" customFormat="1" hidden="1" x14ac:dyDescent="0.35">
      <c r="G1010" s="114"/>
      <c r="H1010" s="115"/>
      <c r="I1010" s="115"/>
      <c r="J1010" s="115"/>
      <c r="K1010" s="115"/>
      <c r="L1010" s="115"/>
    </row>
    <row r="1011" spans="7:12" s="113" customFormat="1" hidden="1" x14ac:dyDescent="0.35">
      <c r="G1011" s="114"/>
      <c r="H1011" s="115"/>
      <c r="I1011" s="115"/>
      <c r="J1011" s="115"/>
      <c r="K1011" s="115"/>
      <c r="L1011" s="115"/>
    </row>
    <row r="1012" spans="7:12" s="113" customFormat="1" hidden="1" x14ac:dyDescent="0.35">
      <c r="G1012" s="114"/>
      <c r="H1012" s="115"/>
      <c r="I1012" s="115"/>
      <c r="J1012" s="115"/>
      <c r="K1012" s="115"/>
      <c r="L1012" s="115"/>
    </row>
    <row r="1013" spans="7:12" s="113" customFormat="1" hidden="1" x14ac:dyDescent="0.35">
      <c r="G1013" s="114"/>
      <c r="H1013" s="115"/>
      <c r="I1013" s="115"/>
      <c r="J1013" s="115"/>
      <c r="K1013" s="115"/>
      <c r="L1013" s="115"/>
    </row>
    <row r="1014" spans="7:12" s="113" customFormat="1" hidden="1" x14ac:dyDescent="0.35">
      <c r="G1014" s="114"/>
      <c r="H1014" s="115"/>
      <c r="I1014" s="115"/>
      <c r="J1014" s="115"/>
      <c r="K1014" s="115"/>
      <c r="L1014" s="115"/>
    </row>
    <row r="1015" spans="7:12" s="113" customFormat="1" hidden="1" x14ac:dyDescent="0.35">
      <c r="G1015" s="114"/>
      <c r="H1015" s="115"/>
      <c r="I1015" s="115"/>
      <c r="J1015" s="115"/>
      <c r="K1015" s="115"/>
      <c r="L1015" s="115"/>
    </row>
    <row r="1016" spans="7:12" s="113" customFormat="1" hidden="1" x14ac:dyDescent="0.35">
      <c r="G1016" s="114"/>
      <c r="H1016" s="115"/>
      <c r="I1016" s="115"/>
      <c r="J1016" s="115"/>
      <c r="K1016" s="115"/>
      <c r="L1016" s="115"/>
    </row>
    <row r="1017" spans="7:12" s="113" customFormat="1" hidden="1" x14ac:dyDescent="0.35">
      <c r="G1017" s="114"/>
      <c r="H1017" s="115"/>
      <c r="I1017" s="115"/>
      <c r="J1017" s="115"/>
      <c r="K1017" s="115"/>
      <c r="L1017" s="115"/>
    </row>
    <row r="1018" spans="7:12" s="113" customFormat="1" hidden="1" x14ac:dyDescent="0.35">
      <c r="G1018" s="114"/>
      <c r="H1018" s="115"/>
      <c r="I1018" s="115"/>
      <c r="J1018" s="115"/>
      <c r="K1018" s="115"/>
      <c r="L1018" s="115"/>
    </row>
    <row r="1019" spans="7:12" s="113" customFormat="1" hidden="1" x14ac:dyDescent="0.35">
      <c r="G1019" s="114"/>
      <c r="H1019" s="115"/>
      <c r="I1019" s="115"/>
      <c r="J1019" s="115"/>
      <c r="K1019" s="115"/>
      <c r="L1019" s="115"/>
    </row>
    <row r="1020" spans="7:12" s="113" customFormat="1" hidden="1" x14ac:dyDescent="0.35">
      <c r="G1020" s="114"/>
      <c r="H1020" s="115"/>
      <c r="I1020" s="115"/>
      <c r="J1020" s="115"/>
      <c r="K1020" s="115"/>
      <c r="L1020" s="115"/>
    </row>
    <row r="1021" spans="7:12" s="113" customFormat="1" hidden="1" x14ac:dyDescent="0.35">
      <c r="G1021" s="114"/>
      <c r="H1021" s="115"/>
      <c r="I1021" s="115"/>
      <c r="J1021" s="115"/>
      <c r="K1021" s="115"/>
      <c r="L1021" s="115"/>
    </row>
    <row r="1022" spans="7:12" s="113" customFormat="1" hidden="1" x14ac:dyDescent="0.35">
      <c r="G1022" s="114"/>
      <c r="H1022" s="115"/>
      <c r="I1022" s="115"/>
      <c r="J1022" s="115"/>
      <c r="K1022" s="115"/>
      <c r="L1022" s="115"/>
    </row>
    <row r="1023" spans="7:12" s="113" customFormat="1" hidden="1" x14ac:dyDescent="0.35">
      <c r="G1023" s="114"/>
      <c r="H1023" s="115"/>
      <c r="I1023" s="115"/>
      <c r="J1023" s="115"/>
      <c r="K1023" s="115"/>
      <c r="L1023" s="115"/>
    </row>
    <row r="1024" spans="7:12" s="113" customFormat="1" hidden="1" x14ac:dyDescent="0.35">
      <c r="G1024" s="114"/>
      <c r="H1024" s="115"/>
      <c r="I1024" s="115"/>
      <c r="J1024" s="115"/>
      <c r="K1024" s="115"/>
      <c r="L1024" s="115"/>
    </row>
    <row r="1025" spans="7:12" s="113" customFormat="1" hidden="1" x14ac:dyDescent="0.35">
      <c r="G1025" s="114"/>
      <c r="H1025" s="115"/>
      <c r="I1025" s="115"/>
      <c r="J1025" s="115"/>
      <c r="K1025" s="115"/>
      <c r="L1025" s="115"/>
    </row>
    <row r="1026" spans="7:12" s="113" customFormat="1" hidden="1" x14ac:dyDescent="0.35">
      <c r="G1026" s="114"/>
      <c r="H1026" s="115"/>
      <c r="I1026" s="115"/>
      <c r="J1026" s="115"/>
      <c r="K1026" s="115"/>
      <c r="L1026" s="115"/>
    </row>
    <row r="1027" spans="7:12" s="113" customFormat="1" hidden="1" x14ac:dyDescent="0.35">
      <c r="G1027" s="114"/>
      <c r="H1027" s="115"/>
      <c r="I1027" s="115"/>
      <c r="J1027" s="115"/>
      <c r="K1027" s="115"/>
      <c r="L1027" s="115"/>
    </row>
    <row r="1028" spans="7:12" s="113" customFormat="1" hidden="1" x14ac:dyDescent="0.35">
      <c r="G1028" s="114"/>
      <c r="H1028" s="115"/>
      <c r="I1028" s="115"/>
      <c r="J1028" s="115"/>
      <c r="K1028" s="115"/>
      <c r="L1028" s="115"/>
    </row>
    <row r="1029" spans="7:12" s="113" customFormat="1" hidden="1" x14ac:dyDescent="0.35">
      <c r="G1029" s="114"/>
      <c r="H1029" s="115"/>
      <c r="I1029" s="115"/>
      <c r="J1029" s="115"/>
      <c r="K1029" s="115"/>
      <c r="L1029" s="115"/>
    </row>
    <row r="1030" spans="7:12" s="113" customFormat="1" hidden="1" x14ac:dyDescent="0.35">
      <c r="G1030" s="114"/>
      <c r="H1030" s="115"/>
      <c r="I1030" s="115"/>
      <c r="J1030" s="115"/>
      <c r="K1030" s="115"/>
      <c r="L1030" s="115"/>
    </row>
    <row r="1031" spans="7:12" s="113" customFormat="1" hidden="1" x14ac:dyDescent="0.35">
      <c r="G1031" s="114"/>
      <c r="H1031" s="115"/>
      <c r="I1031" s="115"/>
      <c r="J1031" s="115"/>
      <c r="K1031" s="115"/>
      <c r="L1031" s="115"/>
    </row>
    <row r="1032" spans="7:12" s="113" customFormat="1" hidden="1" x14ac:dyDescent="0.35">
      <c r="G1032" s="114"/>
      <c r="H1032" s="115"/>
      <c r="I1032" s="115"/>
      <c r="J1032" s="115"/>
      <c r="K1032" s="115"/>
      <c r="L1032" s="115"/>
    </row>
    <row r="1033" spans="7:12" s="113" customFormat="1" hidden="1" x14ac:dyDescent="0.35">
      <c r="G1033" s="114"/>
      <c r="H1033" s="115"/>
      <c r="I1033" s="115"/>
      <c r="J1033" s="115"/>
      <c r="K1033" s="115"/>
      <c r="L1033" s="115"/>
    </row>
    <row r="1034" spans="7:12" s="113" customFormat="1" hidden="1" x14ac:dyDescent="0.35">
      <c r="G1034" s="114"/>
      <c r="H1034" s="115"/>
      <c r="I1034" s="115"/>
      <c r="J1034" s="115"/>
      <c r="K1034" s="115"/>
      <c r="L1034" s="115"/>
    </row>
    <row r="1035" spans="7:12" s="113" customFormat="1" hidden="1" x14ac:dyDescent="0.35">
      <c r="G1035" s="114"/>
      <c r="H1035" s="115"/>
      <c r="I1035" s="115"/>
      <c r="J1035" s="115"/>
      <c r="K1035" s="115"/>
      <c r="L1035" s="115"/>
    </row>
    <row r="1036" spans="7:12" s="113" customFormat="1" hidden="1" x14ac:dyDescent="0.35">
      <c r="G1036" s="114"/>
      <c r="H1036" s="115"/>
      <c r="I1036" s="115"/>
      <c r="J1036" s="115"/>
      <c r="K1036" s="115"/>
      <c r="L1036" s="115"/>
    </row>
    <row r="1037" spans="7:12" s="113" customFormat="1" hidden="1" x14ac:dyDescent="0.35">
      <c r="G1037" s="114"/>
      <c r="H1037" s="115"/>
      <c r="I1037" s="115"/>
      <c r="J1037" s="115"/>
      <c r="K1037" s="115"/>
      <c r="L1037" s="115"/>
    </row>
    <row r="1038" spans="7:12" s="113" customFormat="1" hidden="1" x14ac:dyDescent="0.35">
      <c r="G1038" s="114"/>
      <c r="H1038" s="115"/>
      <c r="I1038" s="115"/>
      <c r="J1038" s="115"/>
      <c r="K1038" s="115"/>
      <c r="L1038" s="115"/>
    </row>
    <row r="1039" spans="7:12" s="113" customFormat="1" hidden="1" x14ac:dyDescent="0.35">
      <c r="G1039" s="114"/>
      <c r="H1039" s="115"/>
      <c r="I1039" s="115"/>
      <c r="J1039" s="115"/>
      <c r="K1039" s="115"/>
      <c r="L1039" s="115"/>
    </row>
    <row r="1040" spans="7:12" s="113" customFormat="1" hidden="1" x14ac:dyDescent="0.35">
      <c r="G1040" s="114"/>
      <c r="H1040" s="115"/>
      <c r="I1040" s="115"/>
      <c r="J1040" s="115"/>
      <c r="K1040" s="115"/>
      <c r="L1040" s="115"/>
    </row>
    <row r="1041" spans="7:12" s="113" customFormat="1" hidden="1" x14ac:dyDescent="0.35">
      <c r="G1041" s="114"/>
      <c r="H1041" s="115"/>
      <c r="I1041" s="115"/>
      <c r="J1041" s="115"/>
      <c r="K1041" s="115"/>
      <c r="L1041" s="115"/>
    </row>
    <row r="1042" spans="7:12" s="113" customFormat="1" hidden="1" x14ac:dyDescent="0.35">
      <c r="G1042" s="114"/>
      <c r="H1042" s="115"/>
      <c r="I1042" s="115"/>
      <c r="J1042" s="115"/>
      <c r="K1042" s="115"/>
      <c r="L1042" s="115"/>
    </row>
    <row r="1043" spans="7:12" s="113" customFormat="1" hidden="1" x14ac:dyDescent="0.35">
      <c r="G1043" s="114"/>
      <c r="H1043" s="115"/>
      <c r="I1043" s="115"/>
      <c r="J1043" s="115"/>
      <c r="K1043" s="115"/>
      <c r="L1043" s="115"/>
    </row>
    <row r="1044" spans="7:12" s="113" customFormat="1" hidden="1" x14ac:dyDescent="0.35">
      <c r="G1044" s="114"/>
      <c r="H1044" s="115"/>
      <c r="I1044" s="115"/>
      <c r="J1044" s="115"/>
      <c r="K1044" s="115"/>
      <c r="L1044" s="115"/>
    </row>
    <row r="1045" spans="7:12" s="113" customFormat="1" hidden="1" x14ac:dyDescent="0.35">
      <c r="G1045" s="114"/>
      <c r="H1045" s="115"/>
      <c r="I1045" s="115"/>
      <c r="J1045" s="115"/>
      <c r="K1045" s="115"/>
      <c r="L1045" s="115"/>
    </row>
    <row r="1046" spans="7:12" s="113" customFormat="1" hidden="1" x14ac:dyDescent="0.35">
      <c r="G1046" s="114"/>
      <c r="H1046" s="115"/>
      <c r="I1046" s="115"/>
      <c r="J1046" s="115"/>
      <c r="K1046" s="115"/>
      <c r="L1046" s="115"/>
    </row>
    <row r="1047" spans="7:12" s="113" customFormat="1" hidden="1" x14ac:dyDescent="0.35">
      <c r="G1047" s="114"/>
      <c r="H1047" s="115"/>
      <c r="I1047" s="115"/>
      <c r="J1047" s="115"/>
      <c r="K1047" s="115"/>
      <c r="L1047" s="115"/>
    </row>
    <row r="1048" spans="7:12" s="113" customFormat="1" hidden="1" x14ac:dyDescent="0.35">
      <c r="G1048" s="114"/>
      <c r="H1048" s="115"/>
      <c r="I1048" s="115"/>
      <c r="J1048" s="115"/>
      <c r="K1048" s="115"/>
      <c r="L1048" s="115"/>
    </row>
    <row r="1049" spans="7:12" s="113" customFormat="1" hidden="1" x14ac:dyDescent="0.35">
      <c r="G1049" s="114"/>
      <c r="H1049" s="115"/>
      <c r="I1049" s="115"/>
      <c r="J1049" s="115"/>
      <c r="K1049" s="115"/>
      <c r="L1049" s="115"/>
    </row>
    <row r="1050" spans="7:12" s="113" customFormat="1" hidden="1" x14ac:dyDescent="0.35">
      <c r="G1050" s="114"/>
      <c r="H1050" s="115"/>
      <c r="I1050" s="115"/>
      <c r="J1050" s="115"/>
      <c r="K1050" s="115"/>
      <c r="L1050" s="115"/>
    </row>
    <row r="1051" spans="7:12" s="113" customFormat="1" hidden="1" x14ac:dyDescent="0.35">
      <c r="G1051" s="114"/>
      <c r="H1051" s="115"/>
      <c r="I1051" s="115"/>
      <c r="J1051" s="115"/>
      <c r="K1051" s="115"/>
      <c r="L1051" s="115"/>
    </row>
    <row r="1052" spans="7:12" s="113" customFormat="1" hidden="1" x14ac:dyDescent="0.35">
      <c r="G1052" s="114"/>
      <c r="H1052" s="115"/>
      <c r="I1052" s="115"/>
      <c r="J1052" s="115"/>
      <c r="K1052" s="115"/>
      <c r="L1052" s="115"/>
    </row>
    <row r="1053" spans="7:12" s="113" customFormat="1" hidden="1" x14ac:dyDescent="0.35">
      <c r="G1053" s="114"/>
      <c r="H1053" s="115"/>
      <c r="I1053" s="115"/>
      <c r="J1053" s="115"/>
      <c r="K1053" s="115"/>
      <c r="L1053" s="115"/>
    </row>
    <row r="1054" spans="7:12" s="113" customFormat="1" hidden="1" x14ac:dyDescent="0.35">
      <c r="G1054" s="114"/>
      <c r="H1054" s="115"/>
      <c r="I1054" s="115"/>
      <c r="J1054" s="115"/>
      <c r="K1054" s="115"/>
      <c r="L1054" s="115"/>
    </row>
    <row r="1055" spans="7:12" s="113" customFormat="1" hidden="1" x14ac:dyDescent="0.35">
      <c r="G1055" s="114"/>
      <c r="H1055" s="115"/>
      <c r="I1055" s="115"/>
      <c r="J1055" s="115"/>
      <c r="K1055" s="115"/>
      <c r="L1055" s="115"/>
    </row>
    <row r="1056" spans="7:12" s="113" customFormat="1" hidden="1" x14ac:dyDescent="0.35">
      <c r="G1056" s="114"/>
      <c r="H1056" s="115"/>
      <c r="I1056" s="115"/>
      <c r="J1056" s="115"/>
      <c r="K1056" s="115"/>
      <c r="L1056" s="115"/>
    </row>
    <row r="1057" spans="7:12" s="113" customFormat="1" hidden="1" x14ac:dyDescent="0.35">
      <c r="G1057" s="114"/>
      <c r="H1057" s="115"/>
      <c r="I1057" s="115"/>
      <c r="J1057" s="115"/>
      <c r="K1057" s="115"/>
      <c r="L1057" s="115"/>
    </row>
    <row r="1058" spans="7:12" s="113" customFormat="1" hidden="1" x14ac:dyDescent="0.35">
      <c r="G1058" s="114"/>
      <c r="H1058" s="115"/>
      <c r="I1058" s="115"/>
      <c r="J1058" s="115"/>
      <c r="K1058" s="115"/>
      <c r="L1058" s="115"/>
    </row>
    <row r="1059" spans="7:12" s="113" customFormat="1" hidden="1" x14ac:dyDescent="0.35">
      <c r="G1059" s="114"/>
      <c r="H1059" s="115"/>
      <c r="I1059" s="115"/>
      <c r="J1059" s="115"/>
      <c r="K1059" s="115"/>
      <c r="L1059" s="115"/>
    </row>
    <row r="1060" spans="7:12" s="113" customFormat="1" hidden="1" x14ac:dyDescent="0.35">
      <c r="G1060" s="114"/>
      <c r="H1060" s="115"/>
      <c r="I1060" s="115"/>
      <c r="J1060" s="115"/>
      <c r="K1060" s="115"/>
      <c r="L1060" s="115"/>
    </row>
    <row r="1061" spans="7:12" s="113" customFormat="1" hidden="1" x14ac:dyDescent="0.35">
      <c r="G1061" s="114"/>
      <c r="H1061" s="115"/>
      <c r="I1061" s="115"/>
      <c r="J1061" s="115"/>
      <c r="K1061" s="115"/>
      <c r="L1061" s="115"/>
    </row>
    <row r="1062" spans="7:12" s="113" customFormat="1" hidden="1" x14ac:dyDescent="0.35">
      <c r="G1062" s="114"/>
      <c r="H1062" s="115"/>
      <c r="I1062" s="115"/>
      <c r="J1062" s="115"/>
      <c r="K1062" s="115"/>
      <c r="L1062" s="115"/>
    </row>
    <row r="1063" spans="7:12" s="113" customFormat="1" hidden="1" x14ac:dyDescent="0.35">
      <c r="G1063" s="114"/>
      <c r="H1063" s="115"/>
      <c r="I1063" s="115"/>
      <c r="J1063" s="115"/>
      <c r="K1063" s="115"/>
      <c r="L1063" s="115"/>
    </row>
    <row r="1064" spans="7:12" s="113" customFormat="1" hidden="1" x14ac:dyDescent="0.35">
      <c r="G1064" s="114"/>
      <c r="H1064" s="115"/>
      <c r="I1064" s="115"/>
      <c r="J1064" s="115"/>
      <c r="K1064" s="115"/>
      <c r="L1064" s="115"/>
    </row>
    <row r="1065" spans="7:12" s="113" customFormat="1" hidden="1" x14ac:dyDescent="0.35">
      <c r="G1065" s="114"/>
      <c r="H1065" s="115"/>
      <c r="I1065" s="115"/>
      <c r="J1065" s="115"/>
      <c r="K1065" s="115"/>
      <c r="L1065" s="115"/>
    </row>
    <row r="1066" spans="7:12" s="113" customFormat="1" hidden="1" x14ac:dyDescent="0.35">
      <c r="G1066" s="114"/>
      <c r="H1066" s="115"/>
      <c r="I1066" s="115"/>
      <c r="J1066" s="115"/>
      <c r="K1066" s="115"/>
      <c r="L1066" s="115"/>
    </row>
    <row r="1067" spans="7:12" s="113" customFormat="1" hidden="1" x14ac:dyDescent="0.35">
      <c r="G1067" s="114"/>
      <c r="H1067" s="115"/>
      <c r="I1067" s="115"/>
      <c r="J1067" s="115"/>
      <c r="K1067" s="115"/>
      <c r="L1067" s="115"/>
    </row>
    <row r="1068" spans="7:12" s="113" customFormat="1" hidden="1" x14ac:dyDescent="0.35">
      <c r="G1068" s="114"/>
      <c r="H1068" s="115"/>
      <c r="I1068" s="115"/>
      <c r="J1068" s="115"/>
      <c r="K1068" s="115"/>
      <c r="L1068" s="115"/>
    </row>
    <row r="1069" spans="7:12" s="113" customFormat="1" hidden="1" x14ac:dyDescent="0.35">
      <c r="G1069" s="114"/>
      <c r="H1069" s="115"/>
      <c r="I1069" s="115"/>
      <c r="J1069" s="115"/>
      <c r="K1069" s="115"/>
      <c r="L1069" s="115"/>
    </row>
    <row r="1070" spans="7:12" s="113" customFormat="1" hidden="1" x14ac:dyDescent="0.35">
      <c r="G1070" s="114"/>
      <c r="H1070" s="115"/>
      <c r="I1070" s="115"/>
      <c r="J1070" s="115"/>
      <c r="K1070" s="115"/>
      <c r="L1070" s="115"/>
    </row>
    <row r="1071" spans="7:12" s="113" customFormat="1" hidden="1" x14ac:dyDescent="0.35">
      <c r="G1071" s="114"/>
      <c r="H1071" s="115"/>
      <c r="I1071" s="115"/>
      <c r="J1071" s="115"/>
      <c r="K1071" s="115"/>
      <c r="L1071" s="115"/>
    </row>
    <row r="1072" spans="7:12" s="113" customFormat="1" hidden="1" x14ac:dyDescent="0.35">
      <c r="G1072" s="114"/>
      <c r="H1072" s="115"/>
      <c r="I1072" s="115"/>
      <c r="J1072" s="115"/>
      <c r="K1072" s="115"/>
      <c r="L1072" s="115"/>
    </row>
    <row r="1073" spans="7:12" s="113" customFormat="1" hidden="1" x14ac:dyDescent="0.35">
      <c r="G1073" s="114"/>
      <c r="H1073" s="115"/>
      <c r="I1073" s="115"/>
      <c r="J1073" s="115"/>
      <c r="K1073" s="115"/>
      <c r="L1073" s="115"/>
    </row>
    <row r="1074" spans="7:12" s="113" customFormat="1" hidden="1" x14ac:dyDescent="0.35">
      <c r="G1074" s="114"/>
      <c r="H1074" s="115"/>
      <c r="I1074" s="115"/>
      <c r="J1074" s="115"/>
      <c r="K1074" s="115"/>
      <c r="L1074" s="115"/>
    </row>
    <row r="1075" spans="7:12" s="113" customFormat="1" hidden="1" x14ac:dyDescent="0.35">
      <c r="G1075" s="114"/>
      <c r="H1075" s="115"/>
      <c r="I1075" s="115"/>
      <c r="J1075" s="115"/>
      <c r="K1075" s="115"/>
      <c r="L1075" s="115"/>
    </row>
    <row r="1076" spans="7:12" s="113" customFormat="1" hidden="1" x14ac:dyDescent="0.35">
      <c r="G1076" s="114"/>
      <c r="H1076" s="115"/>
      <c r="I1076" s="115"/>
      <c r="J1076" s="115"/>
      <c r="K1076" s="115"/>
      <c r="L1076" s="115"/>
    </row>
    <row r="1077" spans="7:12" s="113" customFormat="1" hidden="1" x14ac:dyDescent="0.35">
      <c r="G1077" s="114"/>
      <c r="H1077" s="115"/>
      <c r="I1077" s="115"/>
      <c r="J1077" s="115"/>
      <c r="K1077" s="115"/>
      <c r="L1077" s="115"/>
    </row>
    <row r="1078" spans="7:12" s="113" customFormat="1" hidden="1" x14ac:dyDescent="0.35">
      <c r="G1078" s="114"/>
      <c r="H1078" s="115"/>
      <c r="I1078" s="115"/>
      <c r="J1078" s="115"/>
      <c r="K1078" s="115"/>
      <c r="L1078" s="115"/>
    </row>
    <row r="1079" spans="7:12" s="113" customFormat="1" hidden="1" x14ac:dyDescent="0.35">
      <c r="G1079" s="114"/>
      <c r="H1079" s="115"/>
      <c r="I1079" s="115"/>
      <c r="J1079" s="115"/>
      <c r="K1079" s="115"/>
      <c r="L1079" s="115"/>
    </row>
    <row r="1080" spans="7:12" s="113" customFormat="1" hidden="1" x14ac:dyDescent="0.35">
      <c r="G1080" s="114"/>
      <c r="H1080" s="115"/>
      <c r="I1080" s="115"/>
      <c r="J1080" s="115"/>
      <c r="K1080" s="115"/>
      <c r="L1080" s="115"/>
    </row>
    <row r="1081" spans="7:12" s="113" customFormat="1" hidden="1" x14ac:dyDescent="0.35">
      <c r="G1081" s="114"/>
      <c r="H1081" s="115"/>
      <c r="I1081" s="115"/>
      <c r="J1081" s="115"/>
      <c r="K1081" s="115"/>
      <c r="L1081" s="115"/>
    </row>
    <row r="1082" spans="7:12" s="113" customFormat="1" hidden="1" x14ac:dyDescent="0.35">
      <c r="G1082" s="114"/>
      <c r="H1082" s="115"/>
      <c r="I1082" s="115"/>
      <c r="J1082" s="115"/>
      <c r="K1082" s="115"/>
      <c r="L1082" s="115"/>
    </row>
    <row r="1083" spans="7:12" s="113" customFormat="1" hidden="1" x14ac:dyDescent="0.35">
      <c r="G1083" s="114"/>
      <c r="H1083" s="115"/>
      <c r="I1083" s="115"/>
      <c r="J1083" s="115"/>
      <c r="K1083" s="115"/>
      <c r="L1083" s="115"/>
    </row>
    <row r="1084" spans="7:12" s="113" customFormat="1" hidden="1" x14ac:dyDescent="0.35">
      <c r="G1084" s="114"/>
      <c r="H1084" s="115"/>
      <c r="I1084" s="115"/>
      <c r="J1084" s="115"/>
      <c r="K1084" s="115"/>
      <c r="L1084" s="115"/>
    </row>
    <row r="1085" spans="7:12" s="113" customFormat="1" hidden="1" x14ac:dyDescent="0.35">
      <c r="G1085" s="114"/>
      <c r="H1085" s="115"/>
      <c r="I1085" s="115"/>
      <c r="J1085" s="115"/>
      <c r="K1085" s="115"/>
      <c r="L1085" s="115"/>
    </row>
    <row r="1086" spans="7:12" s="113" customFormat="1" hidden="1" x14ac:dyDescent="0.35">
      <c r="G1086" s="114"/>
      <c r="H1086" s="115"/>
      <c r="I1086" s="115"/>
      <c r="J1086" s="115"/>
      <c r="K1086" s="115"/>
      <c r="L1086" s="115"/>
    </row>
    <row r="1087" spans="7:12" s="113" customFormat="1" hidden="1" x14ac:dyDescent="0.35">
      <c r="G1087" s="114"/>
      <c r="H1087" s="115"/>
      <c r="I1087" s="115"/>
      <c r="J1087" s="115"/>
      <c r="K1087" s="115"/>
      <c r="L1087" s="115"/>
    </row>
    <row r="1088" spans="7:12" s="113" customFormat="1" hidden="1" x14ac:dyDescent="0.35">
      <c r="G1088" s="114"/>
      <c r="H1088" s="115"/>
      <c r="I1088" s="115"/>
      <c r="J1088" s="115"/>
      <c r="K1088" s="115"/>
      <c r="L1088" s="115"/>
    </row>
    <row r="1089" spans="7:12" s="113" customFormat="1" hidden="1" x14ac:dyDescent="0.35">
      <c r="G1089" s="114"/>
      <c r="H1089" s="115"/>
      <c r="I1089" s="115"/>
      <c r="J1089" s="115"/>
      <c r="K1089" s="115"/>
      <c r="L1089" s="115"/>
    </row>
    <row r="1090" spans="7:12" s="113" customFormat="1" hidden="1" x14ac:dyDescent="0.35">
      <c r="G1090" s="114"/>
      <c r="H1090" s="115"/>
      <c r="I1090" s="115"/>
      <c r="J1090" s="115"/>
      <c r="K1090" s="115"/>
      <c r="L1090" s="115"/>
    </row>
    <row r="1091" spans="7:12" s="113" customFormat="1" hidden="1" x14ac:dyDescent="0.35">
      <c r="G1091" s="114"/>
      <c r="H1091" s="115"/>
      <c r="I1091" s="115"/>
      <c r="J1091" s="115"/>
      <c r="K1091" s="115"/>
      <c r="L1091" s="115"/>
    </row>
    <row r="1092" spans="7:12" s="113" customFormat="1" hidden="1" x14ac:dyDescent="0.35">
      <c r="G1092" s="114"/>
      <c r="H1092" s="115"/>
      <c r="I1092" s="115"/>
      <c r="J1092" s="115"/>
      <c r="K1092" s="115"/>
      <c r="L1092" s="115"/>
    </row>
    <row r="1093" spans="7:12" s="113" customFormat="1" hidden="1" x14ac:dyDescent="0.35">
      <c r="G1093" s="114"/>
      <c r="H1093" s="115"/>
      <c r="I1093" s="115"/>
      <c r="J1093" s="115"/>
      <c r="K1093" s="115"/>
      <c r="L1093" s="115"/>
    </row>
    <row r="1094" spans="7:12" s="113" customFormat="1" hidden="1" x14ac:dyDescent="0.35">
      <c r="G1094" s="114"/>
      <c r="H1094" s="115"/>
      <c r="I1094" s="115"/>
      <c r="J1094" s="115"/>
      <c r="K1094" s="115"/>
      <c r="L1094" s="115"/>
    </row>
    <row r="1095" spans="7:12" s="113" customFormat="1" hidden="1" x14ac:dyDescent="0.35">
      <c r="G1095" s="114"/>
      <c r="H1095" s="115"/>
      <c r="I1095" s="115"/>
      <c r="J1095" s="115"/>
      <c r="K1095" s="115"/>
      <c r="L1095" s="115"/>
    </row>
    <row r="1096" spans="7:12" s="113" customFormat="1" hidden="1" x14ac:dyDescent="0.35">
      <c r="G1096" s="114"/>
      <c r="H1096" s="115"/>
      <c r="I1096" s="115"/>
      <c r="J1096" s="115"/>
      <c r="K1096" s="115"/>
      <c r="L1096" s="115"/>
    </row>
    <row r="1097" spans="7:12" s="113" customFormat="1" hidden="1" x14ac:dyDescent="0.35">
      <c r="G1097" s="114"/>
      <c r="H1097" s="115"/>
      <c r="I1097" s="115"/>
      <c r="J1097" s="115"/>
      <c r="K1097" s="115"/>
      <c r="L1097" s="115"/>
    </row>
    <row r="1098" spans="7:12" s="113" customFormat="1" hidden="1" x14ac:dyDescent="0.35">
      <c r="G1098" s="114"/>
      <c r="H1098" s="115"/>
      <c r="I1098" s="115"/>
      <c r="J1098" s="115"/>
      <c r="K1098" s="115"/>
      <c r="L1098" s="115"/>
    </row>
    <row r="1099" spans="7:12" s="113" customFormat="1" hidden="1" x14ac:dyDescent="0.35">
      <c r="G1099" s="114"/>
      <c r="H1099" s="115"/>
      <c r="I1099" s="115"/>
      <c r="J1099" s="115"/>
      <c r="K1099" s="115"/>
      <c r="L1099" s="115"/>
    </row>
    <row r="1100" spans="7:12" s="113" customFormat="1" hidden="1" x14ac:dyDescent="0.35">
      <c r="G1100" s="114"/>
      <c r="H1100" s="115"/>
      <c r="I1100" s="115"/>
      <c r="J1100" s="115"/>
      <c r="K1100" s="115"/>
      <c r="L1100" s="115"/>
    </row>
    <row r="1101" spans="7:12" s="113" customFormat="1" hidden="1" x14ac:dyDescent="0.35">
      <c r="G1101" s="114"/>
      <c r="H1101" s="115"/>
      <c r="I1101" s="115"/>
      <c r="J1101" s="115"/>
      <c r="K1101" s="115"/>
      <c r="L1101" s="115"/>
    </row>
    <row r="1102" spans="7:12" s="113" customFormat="1" hidden="1" x14ac:dyDescent="0.35">
      <c r="G1102" s="114"/>
      <c r="H1102" s="115"/>
      <c r="I1102" s="115"/>
      <c r="J1102" s="115"/>
      <c r="K1102" s="115"/>
      <c r="L1102" s="115"/>
    </row>
    <row r="1103" spans="7:12" s="113" customFormat="1" hidden="1" x14ac:dyDescent="0.35">
      <c r="G1103" s="114"/>
      <c r="H1103" s="115"/>
      <c r="I1103" s="115"/>
      <c r="J1103" s="115"/>
      <c r="K1103" s="115"/>
      <c r="L1103" s="115"/>
    </row>
    <row r="1104" spans="7:12" s="113" customFormat="1" hidden="1" x14ac:dyDescent="0.35">
      <c r="G1104" s="114"/>
      <c r="H1104" s="115"/>
      <c r="I1104" s="115"/>
      <c r="J1104" s="115"/>
      <c r="K1104" s="115"/>
      <c r="L1104" s="115"/>
    </row>
    <row r="1105" spans="7:12" s="113" customFormat="1" hidden="1" x14ac:dyDescent="0.35">
      <c r="G1105" s="114"/>
      <c r="H1105" s="115"/>
      <c r="I1105" s="115"/>
      <c r="J1105" s="115"/>
      <c r="K1105" s="115"/>
      <c r="L1105" s="115"/>
    </row>
    <row r="1106" spans="7:12" s="113" customFormat="1" hidden="1" x14ac:dyDescent="0.35">
      <c r="G1106" s="114"/>
      <c r="H1106" s="115"/>
      <c r="I1106" s="115"/>
      <c r="J1106" s="115"/>
      <c r="K1106" s="115"/>
      <c r="L1106" s="115"/>
    </row>
    <row r="1107" spans="7:12" s="113" customFormat="1" hidden="1" x14ac:dyDescent="0.35">
      <c r="G1107" s="114"/>
      <c r="H1107" s="115"/>
      <c r="I1107" s="115"/>
      <c r="J1107" s="115"/>
      <c r="K1107" s="115"/>
      <c r="L1107" s="115"/>
    </row>
    <row r="1108" spans="7:12" s="113" customFormat="1" hidden="1" x14ac:dyDescent="0.35">
      <c r="G1108" s="114"/>
      <c r="H1108" s="115"/>
      <c r="I1108" s="115"/>
      <c r="J1108" s="115"/>
      <c r="K1108" s="115"/>
      <c r="L1108" s="115"/>
    </row>
  </sheetData>
  <sheetProtection algorithmName="SHA-512" hashValue="AFDlcmxaQp5gs2uG15aTbzugsHB7JHl1ZdVhBqwUJObkCfLBin2GjqpvPqNlIigvLsB33P2AiZBeVm8++4UKcQ==" saltValue="gW3fgHw3PqLedScvOJ7g5A==" spinCount="100000" sheet="1" sort="0" autoFilter="0"/>
  <dataValidations count="4">
    <dataValidation type="list" allowBlank="1" showInputMessage="1" showErrorMessage="1" sqref="F1109:F1048576" xr:uid="{00000000-0002-0000-0500-000002000000}">
      <formula1>"Inoperative, Out of Control"</formula1>
    </dataValidation>
    <dataValidation type="list" allowBlank="1" showInputMessage="1" showErrorMessage="1" sqref="D1109:E1048576" xr:uid="{00000000-0002-0000-0500-000003000000}">
      <formula1>CEMID</formula1>
    </dataValidation>
    <dataValidation type="date" operator="greaterThan" allowBlank="1" showInputMessage="1" showErrorMessage="1" sqref="H24:H500 F24:F500" xr:uid="{00000000-0002-0000-0500-000004000000}">
      <formula1>42736</formula1>
    </dataValidation>
    <dataValidation type="list" allowBlank="1" showInputMessage="1" showErrorMessage="1" sqref="E24:E500" xr:uid="{5DEFEF0A-4593-4B91-B027-269363C640F5}">
      <formula1>IDSHCMS</formula1>
    </dataValidation>
  </dataValidations>
  <pageMargins left="0.7" right="0.7" top="0.75" bottom="0.75" header="0.3" footer="0.3"/>
  <pageSetup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sheetPr>
  <dimension ref="B1:AC500"/>
  <sheetViews>
    <sheetView showGridLines="0" topLeftCell="K7" workbookViewId="0">
      <selection activeCell="C13" sqref="C13"/>
    </sheetView>
  </sheetViews>
  <sheetFormatPr defaultColWidth="0" defaultRowHeight="14.5" zeroHeight="1" x14ac:dyDescent="0.35"/>
  <cols>
    <col min="1" max="1" width="9.1796875" style="113" hidden="1" customWidth="1"/>
    <col min="2" max="2" width="21.81640625" style="113" customWidth="1"/>
    <col min="3" max="3" width="35.54296875" style="113" customWidth="1"/>
    <col min="4" max="4" width="54.81640625" style="113" bestFit="1" customWidth="1"/>
    <col min="5" max="5" width="54.81640625" style="113" customWidth="1"/>
    <col min="6" max="6" width="18.453125" style="113" customWidth="1"/>
    <col min="7" max="7" width="23.81640625" style="114" customWidth="1"/>
    <col min="8" max="8" width="23.1796875" style="115" customWidth="1"/>
    <col min="9" max="9" width="23.54296875" style="115" customWidth="1"/>
    <col min="10" max="10" width="24.1796875" style="115" customWidth="1"/>
    <col min="11" max="11" width="23.54296875" style="115" customWidth="1"/>
    <col min="12" max="13" width="49.453125" style="115" customWidth="1"/>
    <col min="14" max="14" width="32.1796875" style="113" customWidth="1"/>
    <col min="15" max="15" width="38.54296875" style="113" hidden="1" customWidth="1"/>
    <col min="16" max="22" width="23.453125" style="113" hidden="1" customWidth="1"/>
    <col min="23" max="24" width="15.54296875" style="113" hidden="1" customWidth="1"/>
    <col min="25" max="25" width="29.453125" style="113" hidden="1" customWidth="1"/>
    <col min="26" max="26" width="15.54296875" style="113" hidden="1" customWidth="1"/>
    <col min="27" max="27" width="33.54296875" style="113" hidden="1" customWidth="1"/>
    <col min="28" max="28" width="15.54296875" style="113" hidden="1" customWidth="1"/>
    <col min="29" max="29" width="33.54296875" style="113" hidden="1" customWidth="1"/>
    <col min="30" max="16384" width="9.1796875" style="113" hidden="1"/>
  </cols>
  <sheetData>
    <row r="1" spans="2:20" s="4" customFormat="1" ht="24.75" hidden="1" customHeight="1" x14ac:dyDescent="0.3">
      <c r="B1" s="19" t="s">
        <v>102</v>
      </c>
      <c r="C1" s="19"/>
      <c r="D1" s="19"/>
      <c r="E1" s="19"/>
      <c r="F1" s="19"/>
      <c r="G1" s="19"/>
      <c r="H1" s="19"/>
      <c r="I1" s="19"/>
      <c r="J1" s="19"/>
      <c r="K1" s="19"/>
      <c r="L1" s="19"/>
      <c r="M1" s="19"/>
      <c r="N1" s="44"/>
      <c r="O1" s="44"/>
    </row>
    <row r="2" spans="2:20" s="4" customFormat="1" ht="13" hidden="1" x14ac:dyDescent="0.3">
      <c r="B2" s="6" t="s">
        <v>98</v>
      </c>
      <c r="C2" s="20" t="str">
        <f>+Welcome!B2</f>
        <v>63.9050(l) Compliance Report (Spreadsheet Template)</v>
      </c>
      <c r="D2" s="20"/>
      <c r="E2" s="20"/>
      <c r="F2" s="7"/>
      <c r="G2" s="7"/>
      <c r="H2" s="7"/>
      <c r="I2" s="7"/>
      <c r="J2" s="7"/>
      <c r="K2" s="7"/>
      <c r="L2" s="7"/>
      <c r="M2" s="7"/>
      <c r="N2" s="20"/>
      <c r="O2" s="20"/>
    </row>
    <row r="3" spans="2:20" s="4" customFormat="1" ht="13" hidden="1" x14ac:dyDescent="0.3">
      <c r="B3" s="8" t="s">
        <v>99</v>
      </c>
      <c r="C3" s="21" t="str">
        <f>+Welcome!B3</f>
        <v>63.9050(l)</v>
      </c>
      <c r="D3" s="21"/>
      <c r="E3" s="21"/>
      <c r="F3" s="9"/>
      <c r="G3" s="9"/>
      <c r="H3" s="9"/>
      <c r="I3" s="9"/>
      <c r="J3" s="9"/>
      <c r="K3" s="9"/>
      <c r="L3" s="9"/>
      <c r="M3" s="9"/>
      <c r="N3" s="21"/>
      <c r="O3" s="21"/>
    </row>
    <row r="4" spans="2:20" s="4" customFormat="1" ht="13" hidden="1" x14ac:dyDescent="0.3">
      <c r="B4" s="8" t="s">
        <v>100</v>
      </c>
      <c r="C4" s="22" t="str">
        <f>+Welcome!B4</f>
        <v>v1.03</v>
      </c>
      <c r="D4" s="22"/>
      <c r="E4" s="22"/>
      <c r="F4" s="10"/>
      <c r="G4" s="10"/>
      <c r="H4" s="10"/>
      <c r="I4" s="10"/>
      <c r="J4" s="10"/>
      <c r="K4" s="10"/>
      <c r="L4" s="10"/>
      <c r="M4" s="10"/>
      <c r="N4" s="22"/>
      <c r="O4" s="22"/>
    </row>
    <row r="5" spans="2:20" s="4" customFormat="1" ht="13" hidden="1" x14ac:dyDescent="0.3">
      <c r="B5" s="8" t="s">
        <v>101</v>
      </c>
      <c r="C5" s="11">
        <f>+Welcome!B5</f>
        <v>45554</v>
      </c>
      <c r="D5" s="11"/>
      <c r="E5" s="11"/>
      <c r="F5" s="23"/>
      <c r="G5" s="23"/>
      <c r="H5" s="23"/>
      <c r="I5" s="23"/>
      <c r="J5" s="23"/>
      <c r="K5" s="23"/>
      <c r="L5" s="23"/>
      <c r="M5" s="23"/>
      <c r="N5" s="11"/>
      <c r="O5" s="11"/>
    </row>
    <row r="6" spans="2:20" customFormat="1" hidden="1" x14ac:dyDescent="0.35">
      <c r="B6" s="24" t="str">
        <f>Welcome!B6</f>
        <v>OMB No.: 2060-0529 Form 5900-598 For further Paperwork Reduction Act information see: 
https://www.epa.gov/electronic-reporting-air-emissions/paperwork-reduction-act-pra-cedri-and-ert</v>
      </c>
    </row>
    <row r="7" spans="2:20" customFormat="1" x14ac:dyDescent="0.35">
      <c r="B7" s="12" t="s">
        <v>218</v>
      </c>
      <c r="D7" s="59"/>
      <c r="E7" s="59"/>
      <c r="F7" s="25"/>
      <c r="G7" s="25"/>
      <c r="H7" s="61"/>
      <c r="I7" s="61"/>
      <c r="J7" s="61"/>
      <c r="K7" s="61"/>
      <c r="L7" s="61"/>
      <c r="M7" s="61"/>
      <c r="N7" s="61"/>
      <c r="O7" s="26"/>
      <c r="P7" s="26"/>
      <c r="Q7" s="26"/>
      <c r="R7" s="26"/>
      <c r="S7" s="26"/>
      <c r="T7" s="26"/>
    </row>
    <row r="8" spans="2:20" customFormat="1" x14ac:dyDescent="0.35">
      <c r="B8" s="26" t="s">
        <v>241</v>
      </c>
      <c r="C8" s="28"/>
      <c r="D8" s="28"/>
      <c r="E8" s="28"/>
      <c r="G8" s="28"/>
      <c r="H8" s="28"/>
      <c r="I8" s="28"/>
      <c r="J8" s="28"/>
      <c r="K8" s="28"/>
      <c r="L8" s="28"/>
      <c r="M8" s="28"/>
      <c r="N8" s="28"/>
      <c r="O8" s="28"/>
      <c r="P8" s="27"/>
      <c r="Q8" s="27"/>
      <c r="R8" s="27"/>
      <c r="S8" s="27"/>
      <c r="T8" s="27"/>
    </row>
    <row r="9" spans="2:20" customFormat="1" ht="17.25" hidden="1" customHeight="1" x14ac:dyDescent="0.35">
      <c r="B9" s="53"/>
      <c r="C9" s="53"/>
      <c r="D9" s="53"/>
      <c r="E9" s="53"/>
      <c r="F9" s="53"/>
      <c r="G9" s="53"/>
      <c r="H9" s="53"/>
      <c r="I9" s="53"/>
      <c r="J9" s="53"/>
      <c r="K9" s="53"/>
      <c r="L9" s="53"/>
      <c r="M9" s="53"/>
      <c r="N9" s="53"/>
      <c r="O9" s="53"/>
      <c r="P9" s="27"/>
      <c r="Q9" s="27"/>
      <c r="R9" s="27"/>
      <c r="S9" s="27"/>
      <c r="T9" s="27"/>
    </row>
    <row r="10" spans="2:20" customFormat="1" hidden="1" x14ac:dyDescent="0.35">
      <c r="F10" s="49"/>
      <c r="G10" s="49"/>
      <c r="H10" s="49"/>
      <c r="I10" s="49"/>
      <c r="J10" s="49"/>
      <c r="K10" s="49"/>
      <c r="L10" s="49"/>
      <c r="M10" s="49"/>
      <c r="N10" s="49"/>
      <c r="O10" s="49"/>
      <c r="P10" s="29"/>
      <c r="Q10" s="29"/>
      <c r="R10" s="29"/>
      <c r="S10" s="29"/>
      <c r="T10" s="29"/>
    </row>
    <row r="11" spans="2:20" customFormat="1" hidden="1" x14ac:dyDescent="0.35">
      <c r="B11" s="29"/>
      <c r="C11" s="55"/>
      <c r="D11" s="55"/>
      <c r="E11" s="55"/>
      <c r="F11" s="62"/>
      <c r="G11" s="62"/>
      <c r="H11" s="62"/>
      <c r="I11" s="62"/>
      <c r="J11" s="62"/>
      <c r="K11" s="62"/>
      <c r="L11" s="62"/>
      <c r="M11" s="62"/>
      <c r="N11" s="63"/>
      <c r="O11" s="63"/>
    </row>
    <row r="12" spans="2:20" s="37" customFormat="1" ht="73" thickBot="1" x14ac:dyDescent="0.4">
      <c r="B12" s="157" t="s">
        <v>213</v>
      </c>
      <c r="C12" s="158" t="s">
        <v>223</v>
      </c>
      <c r="D12" s="158" t="s">
        <v>226</v>
      </c>
      <c r="E12" s="161" t="s">
        <v>318</v>
      </c>
      <c r="F12" s="158" t="s">
        <v>212</v>
      </c>
      <c r="G12" s="158" t="s">
        <v>440</v>
      </c>
      <c r="H12" s="158" t="s">
        <v>441</v>
      </c>
      <c r="I12" s="158" t="s">
        <v>442</v>
      </c>
      <c r="J12" s="158" t="s">
        <v>444</v>
      </c>
      <c r="K12" s="158" t="s">
        <v>443</v>
      </c>
      <c r="L12" s="158" t="s">
        <v>450</v>
      </c>
      <c r="M12" s="158" t="s">
        <v>451</v>
      </c>
      <c r="N12" s="232" t="s">
        <v>449</v>
      </c>
    </row>
    <row r="13" spans="2:20" customFormat="1" x14ac:dyDescent="0.35">
      <c r="B13" s="107" t="s">
        <v>171</v>
      </c>
      <c r="C13" s="66" t="s">
        <v>464</v>
      </c>
      <c r="D13" s="88" t="s">
        <v>456</v>
      </c>
      <c r="E13" s="88" t="s">
        <v>362</v>
      </c>
      <c r="F13" s="88" t="s">
        <v>201</v>
      </c>
      <c r="G13" s="88" t="s">
        <v>202</v>
      </c>
      <c r="H13" s="88" t="s">
        <v>203</v>
      </c>
      <c r="I13" s="88" t="s">
        <v>204</v>
      </c>
      <c r="J13" s="88" t="s">
        <v>205</v>
      </c>
      <c r="K13" s="88" t="s">
        <v>206</v>
      </c>
      <c r="L13" s="88" t="s">
        <v>176</v>
      </c>
      <c r="M13" s="352" t="s">
        <v>453</v>
      </c>
      <c r="N13" s="167" t="s">
        <v>236</v>
      </c>
    </row>
    <row r="14" spans="2:20" customFormat="1" x14ac:dyDescent="0.35">
      <c r="B14" s="108" t="s">
        <v>119</v>
      </c>
      <c r="C14" s="67" t="s">
        <v>135</v>
      </c>
      <c r="D14" s="91" t="s">
        <v>136</v>
      </c>
      <c r="E14" s="91" t="s">
        <v>361</v>
      </c>
      <c r="F14" s="91" t="s">
        <v>141</v>
      </c>
      <c r="G14" s="91" t="s">
        <v>138</v>
      </c>
      <c r="H14" s="91" t="s">
        <v>139</v>
      </c>
      <c r="I14" s="91" t="s">
        <v>140</v>
      </c>
      <c r="J14" s="91" t="s">
        <v>139</v>
      </c>
      <c r="K14" s="91" t="s">
        <v>142</v>
      </c>
      <c r="L14" s="91" t="s">
        <v>207</v>
      </c>
      <c r="M14" s="91" t="s">
        <v>211</v>
      </c>
      <c r="N14" s="168" t="s">
        <v>237</v>
      </c>
    </row>
    <row r="15" spans="2:20" customFormat="1" hidden="1" x14ac:dyDescent="0.35">
      <c r="B15" s="108" t="s">
        <v>211</v>
      </c>
      <c r="C15" s="67" t="s">
        <v>211</v>
      </c>
      <c r="D15" s="91" t="s">
        <v>211</v>
      </c>
      <c r="E15" s="91" t="s">
        <v>211</v>
      </c>
      <c r="F15" s="91" t="s">
        <v>211</v>
      </c>
      <c r="G15" s="91" t="s">
        <v>211</v>
      </c>
      <c r="H15" s="91" t="s">
        <v>211</v>
      </c>
      <c r="I15" s="91" t="s">
        <v>211</v>
      </c>
      <c r="J15" s="91" t="s">
        <v>211</v>
      </c>
      <c r="K15" s="91" t="s">
        <v>211</v>
      </c>
      <c r="L15" s="91" t="s">
        <v>211</v>
      </c>
      <c r="M15" s="91" t="s">
        <v>211</v>
      </c>
      <c r="N15" s="91" t="s">
        <v>211</v>
      </c>
    </row>
    <row r="16" spans="2:20" customFormat="1" hidden="1" x14ac:dyDescent="0.35">
      <c r="B16" s="108" t="s">
        <v>211</v>
      </c>
      <c r="C16" s="67" t="s">
        <v>211</v>
      </c>
      <c r="D16" s="91" t="s">
        <v>211</v>
      </c>
      <c r="E16" s="91" t="s">
        <v>211</v>
      </c>
      <c r="F16" s="91" t="s">
        <v>211</v>
      </c>
      <c r="G16" s="91" t="s">
        <v>211</v>
      </c>
      <c r="H16" s="91" t="s">
        <v>211</v>
      </c>
      <c r="I16" s="91" t="s">
        <v>211</v>
      </c>
      <c r="J16" s="91" t="s">
        <v>211</v>
      </c>
      <c r="K16" s="91" t="s">
        <v>211</v>
      </c>
      <c r="L16" s="91" t="s">
        <v>211</v>
      </c>
      <c r="M16" s="91" t="s">
        <v>211</v>
      </c>
      <c r="N16" s="91" t="s">
        <v>211</v>
      </c>
    </row>
    <row r="17" spans="2:14" customFormat="1" hidden="1" x14ac:dyDescent="0.35">
      <c r="B17" s="108" t="s">
        <v>211</v>
      </c>
      <c r="C17" s="67" t="s">
        <v>211</v>
      </c>
      <c r="D17" s="91" t="s">
        <v>211</v>
      </c>
      <c r="E17" s="91" t="s">
        <v>211</v>
      </c>
      <c r="F17" s="91" t="s">
        <v>211</v>
      </c>
      <c r="G17" s="91" t="s">
        <v>211</v>
      </c>
      <c r="H17" s="91" t="s">
        <v>211</v>
      </c>
      <c r="I17" s="91" t="s">
        <v>211</v>
      </c>
      <c r="J17" s="91" t="s">
        <v>211</v>
      </c>
      <c r="K17" s="91" t="s">
        <v>211</v>
      </c>
      <c r="L17" s="91" t="s">
        <v>211</v>
      </c>
      <c r="M17" s="91" t="s">
        <v>211</v>
      </c>
      <c r="N17" s="91" t="s">
        <v>211</v>
      </c>
    </row>
    <row r="18" spans="2:14" customFormat="1" hidden="1" x14ac:dyDescent="0.35">
      <c r="B18" s="108" t="s">
        <v>211</v>
      </c>
      <c r="C18" s="67" t="s">
        <v>211</v>
      </c>
      <c r="D18" s="91" t="s">
        <v>211</v>
      </c>
      <c r="E18" s="91" t="s">
        <v>211</v>
      </c>
      <c r="F18" s="91" t="s">
        <v>211</v>
      </c>
      <c r="G18" s="91" t="s">
        <v>211</v>
      </c>
      <c r="H18" s="91" t="s">
        <v>211</v>
      </c>
      <c r="I18" s="91" t="s">
        <v>211</v>
      </c>
      <c r="J18" s="91" t="s">
        <v>211</v>
      </c>
      <c r="K18" s="91" t="s">
        <v>211</v>
      </c>
      <c r="L18" s="91" t="s">
        <v>211</v>
      </c>
      <c r="M18" s="91" t="s">
        <v>211</v>
      </c>
      <c r="N18" s="91" t="s">
        <v>211</v>
      </c>
    </row>
    <row r="19" spans="2:14" customFormat="1" hidden="1" x14ac:dyDescent="0.35">
      <c r="B19" s="108" t="s">
        <v>211</v>
      </c>
      <c r="C19" s="67" t="s">
        <v>211</v>
      </c>
      <c r="D19" s="91" t="s">
        <v>211</v>
      </c>
      <c r="E19" s="91" t="s">
        <v>211</v>
      </c>
      <c r="F19" s="91" t="s">
        <v>211</v>
      </c>
      <c r="G19" s="91" t="s">
        <v>211</v>
      </c>
      <c r="H19" s="91" t="s">
        <v>211</v>
      </c>
      <c r="I19" s="91" t="s">
        <v>211</v>
      </c>
      <c r="J19" s="91" t="s">
        <v>211</v>
      </c>
      <c r="K19" s="91" t="s">
        <v>211</v>
      </c>
      <c r="L19" s="91" t="s">
        <v>211</v>
      </c>
      <c r="M19" s="91" t="s">
        <v>211</v>
      </c>
      <c r="N19" s="91" t="s">
        <v>211</v>
      </c>
    </row>
    <row r="20" spans="2:14" customFormat="1" hidden="1" x14ac:dyDescent="0.35">
      <c r="B20" s="108" t="s">
        <v>211</v>
      </c>
      <c r="C20" s="67" t="s">
        <v>211</v>
      </c>
      <c r="D20" s="91" t="s">
        <v>211</v>
      </c>
      <c r="E20" s="91" t="s">
        <v>211</v>
      </c>
      <c r="F20" s="91" t="s">
        <v>211</v>
      </c>
      <c r="G20" s="91" t="s">
        <v>211</v>
      </c>
      <c r="H20" s="91" t="s">
        <v>211</v>
      </c>
      <c r="I20" s="91" t="s">
        <v>211</v>
      </c>
      <c r="J20" s="91" t="s">
        <v>211</v>
      </c>
      <c r="K20" s="91" t="s">
        <v>211</v>
      </c>
      <c r="L20" s="91" t="s">
        <v>211</v>
      </c>
      <c r="M20" s="91" t="s">
        <v>211</v>
      </c>
      <c r="N20" s="91" t="s">
        <v>211</v>
      </c>
    </row>
    <row r="21" spans="2:14" customFormat="1" hidden="1" x14ac:dyDescent="0.35">
      <c r="B21" s="108" t="s">
        <v>211</v>
      </c>
      <c r="C21" s="67" t="s">
        <v>211</v>
      </c>
      <c r="D21" s="91" t="s">
        <v>211</v>
      </c>
      <c r="E21" s="91" t="s">
        <v>211</v>
      </c>
      <c r="F21" s="91" t="s">
        <v>211</v>
      </c>
      <c r="G21" s="91" t="s">
        <v>211</v>
      </c>
      <c r="H21" s="91" t="s">
        <v>211</v>
      </c>
      <c r="I21" s="91" t="s">
        <v>211</v>
      </c>
      <c r="J21" s="91" t="s">
        <v>211</v>
      </c>
      <c r="K21" s="91" t="s">
        <v>211</v>
      </c>
      <c r="L21" s="91" t="s">
        <v>211</v>
      </c>
      <c r="M21" s="91" t="s">
        <v>211</v>
      </c>
      <c r="N21" s="91" t="s">
        <v>211</v>
      </c>
    </row>
    <row r="22" spans="2:14" customFormat="1" hidden="1" x14ac:dyDescent="0.35">
      <c r="B22" s="108" t="s">
        <v>211</v>
      </c>
      <c r="C22" s="67" t="s">
        <v>211</v>
      </c>
      <c r="D22" s="91" t="s">
        <v>211</v>
      </c>
      <c r="E22" s="91" t="s">
        <v>211</v>
      </c>
      <c r="F22" s="91" t="s">
        <v>211</v>
      </c>
      <c r="G22" s="91" t="s">
        <v>211</v>
      </c>
      <c r="H22" s="91" t="s">
        <v>211</v>
      </c>
      <c r="I22" s="91" t="s">
        <v>211</v>
      </c>
      <c r="J22" s="91" t="s">
        <v>211</v>
      </c>
      <c r="K22" s="91" t="s">
        <v>211</v>
      </c>
      <c r="L22" s="91" t="s">
        <v>211</v>
      </c>
      <c r="M22" s="91" t="s">
        <v>211</v>
      </c>
      <c r="N22" s="91" t="s">
        <v>211</v>
      </c>
    </row>
    <row r="23" spans="2:14" customFormat="1" hidden="1" x14ac:dyDescent="0.35">
      <c r="B23" s="108" t="s">
        <v>211</v>
      </c>
      <c r="C23" s="67" t="s">
        <v>211</v>
      </c>
      <c r="D23" s="91" t="s">
        <v>211</v>
      </c>
      <c r="E23" s="91" t="s">
        <v>211</v>
      </c>
      <c r="F23" s="91" t="s">
        <v>211</v>
      </c>
      <c r="G23" s="91" t="s">
        <v>211</v>
      </c>
      <c r="H23" s="91" t="s">
        <v>211</v>
      </c>
      <c r="I23" s="91" t="s">
        <v>211</v>
      </c>
      <c r="J23" s="91" t="s">
        <v>211</v>
      </c>
      <c r="K23" s="91" t="s">
        <v>211</v>
      </c>
      <c r="L23" s="91" t="s">
        <v>211</v>
      </c>
      <c r="M23" s="91" t="s">
        <v>211</v>
      </c>
      <c r="N23" s="91" t="s">
        <v>211</v>
      </c>
    </row>
    <row r="24" spans="2:14" s="316" customFormat="1" x14ac:dyDescent="0.35">
      <c r="B24" s="326" t="str">
        <f>IF($E24="","",VLOOKUP($E24,Lists!$BJ$2:$BM$478,2,FALSE))</f>
        <v/>
      </c>
      <c r="C24" s="326" t="str">
        <f>IF($E24="","",VLOOKUP($E24,Lists!$BJ$2:$BM$478,3,FALSE))</f>
        <v/>
      </c>
      <c r="D24" s="326" t="str">
        <f>IF($E24="","",VLOOKUP($E24,Lists!$BJ$2:$BM$478,4,FALSE))</f>
        <v/>
      </c>
      <c r="E24" s="309"/>
      <c r="F24" s="309"/>
      <c r="G24" s="312"/>
      <c r="H24" s="327"/>
      <c r="I24" s="328"/>
      <c r="J24" s="327"/>
      <c r="K24" s="329" t="str">
        <f t="shared" ref="K24:K87" si="0">IF(J24="","",(VALUE(TEXT(I24,"m/dd/yy ")&amp;TEXT(J24,"hh:mm:ss"))-(VALUE(TEXT(G24,"m/dd/yy ")&amp;TEXT(H24,"hh:mm:ss"))))*24)</f>
        <v/>
      </c>
      <c r="L24" s="327"/>
      <c r="M24" s="327"/>
      <c r="N24" s="330"/>
    </row>
    <row r="25" spans="2:14" s="316" customFormat="1" x14ac:dyDescent="0.35">
      <c r="B25" s="326" t="str">
        <f>IF($E25="","",VLOOKUP($E25,Lists!$BJ$2:$BM$478,2,FALSE))</f>
        <v/>
      </c>
      <c r="C25" s="326" t="str">
        <f>IF($E25="","",VLOOKUP($E25,Lists!$BJ$2:$BM$478,3,FALSE))</f>
        <v/>
      </c>
      <c r="D25" s="326" t="str">
        <f>IF($E25="","",VLOOKUP($E25,Lists!$BJ$2:$BM$478,4,FALSE))</f>
        <v/>
      </c>
      <c r="E25" s="309"/>
      <c r="F25" s="309"/>
      <c r="G25" s="312"/>
      <c r="H25" s="327"/>
      <c r="I25" s="328"/>
      <c r="J25" s="327"/>
      <c r="K25" s="329" t="str">
        <f t="shared" si="0"/>
        <v/>
      </c>
      <c r="L25" s="327"/>
      <c r="M25" s="327"/>
      <c r="N25" s="330"/>
    </row>
    <row r="26" spans="2:14" s="316" customFormat="1" x14ac:dyDescent="0.35">
      <c r="B26" s="326" t="str">
        <f>IF($E26="","",VLOOKUP($E26,Lists!$BJ$2:$BM$478,2,FALSE))</f>
        <v/>
      </c>
      <c r="C26" s="326" t="str">
        <f>IF($E26="","",VLOOKUP($E26,Lists!$BJ$2:$BM$478,3,FALSE))</f>
        <v/>
      </c>
      <c r="D26" s="326" t="str">
        <f>IF($E26="","",VLOOKUP($E26,Lists!$BJ$2:$BM$478,4,FALSE))</f>
        <v/>
      </c>
      <c r="E26" s="309"/>
      <c r="F26" s="309"/>
      <c r="G26" s="312"/>
      <c r="H26" s="327"/>
      <c r="I26" s="328"/>
      <c r="J26" s="327"/>
      <c r="K26" s="329" t="str">
        <f t="shared" si="0"/>
        <v/>
      </c>
      <c r="L26" s="327"/>
      <c r="M26" s="327"/>
      <c r="N26" s="330"/>
    </row>
    <row r="27" spans="2:14" s="316" customFormat="1" x14ac:dyDescent="0.35">
      <c r="B27" s="326" t="str">
        <f>IF($E27="","",VLOOKUP($E27,Lists!$BJ$2:$BM$478,2,FALSE))</f>
        <v/>
      </c>
      <c r="C27" s="326" t="str">
        <f>IF($E27="","",VLOOKUP($E27,Lists!$BJ$2:$BM$478,3,FALSE))</f>
        <v/>
      </c>
      <c r="D27" s="326" t="str">
        <f>IF($E27="","",VLOOKUP($E27,Lists!$BJ$2:$BM$478,4,FALSE))</f>
        <v/>
      </c>
      <c r="E27" s="309"/>
      <c r="F27" s="309"/>
      <c r="G27" s="312"/>
      <c r="H27" s="327"/>
      <c r="I27" s="328"/>
      <c r="J27" s="327"/>
      <c r="K27" s="329" t="str">
        <f t="shared" si="0"/>
        <v/>
      </c>
      <c r="L27" s="327"/>
      <c r="M27" s="327"/>
      <c r="N27" s="330"/>
    </row>
    <row r="28" spans="2:14" s="316" customFormat="1" x14ac:dyDescent="0.35">
      <c r="B28" s="326" t="str">
        <f>IF($E28="","",VLOOKUP($E28,Lists!$BJ$2:$BM$478,2,FALSE))</f>
        <v/>
      </c>
      <c r="C28" s="326" t="str">
        <f>IF($E28="","",VLOOKUP($E28,Lists!$BJ$2:$BM$478,3,FALSE))</f>
        <v/>
      </c>
      <c r="D28" s="326" t="str">
        <f>IF($E28="","",VLOOKUP($E28,Lists!$BJ$2:$BM$478,4,FALSE))</f>
        <v/>
      </c>
      <c r="E28" s="309"/>
      <c r="F28" s="309"/>
      <c r="G28" s="312"/>
      <c r="H28" s="327"/>
      <c r="I28" s="328"/>
      <c r="J28" s="327"/>
      <c r="K28" s="329" t="str">
        <f t="shared" si="0"/>
        <v/>
      </c>
      <c r="L28" s="327"/>
      <c r="M28" s="327"/>
      <c r="N28" s="330"/>
    </row>
    <row r="29" spans="2:14" s="316" customFormat="1" x14ac:dyDescent="0.35">
      <c r="B29" s="326" t="str">
        <f>IF($E29="","",VLOOKUP($E29,Lists!$BJ$2:$BM$478,2,FALSE))</f>
        <v/>
      </c>
      <c r="C29" s="326" t="str">
        <f>IF($E29="","",VLOOKUP($E29,Lists!$BJ$2:$BM$478,3,FALSE))</f>
        <v/>
      </c>
      <c r="D29" s="326" t="str">
        <f>IF($E29="","",VLOOKUP($E29,Lists!$BJ$2:$BM$478,4,FALSE))</f>
        <v/>
      </c>
      <c r="E29" s="309"/>
      <c r="F29" s="309"/>
      <c r="G29" s="312"/>
      <c r="H29" s="327"/>
      <c r="I29" s="328"/>
      <c r="J29" s="327"/>
      <c r="K29" s="329" t="str">
        <f t="shared" si="0"/>
        <v/>
      </c>
      <c r="L29" s="327"/>
      <c r="M29" s="327"/>
      <c r="N29" s="330"/>
    </row>
    <row r="30" spans="2:14" s="316" customFormat="1" x14ac:dyDescent="0.35">
      <c r="B30" s="326" t="str">
        <f>IF($E30="","",VLOOKUP($E30,Lists!$BJ$2:$BM$478,2,FALSE))</f>
        <v/>
      </c>
      <c r="C30" s="326" t="str">
        <f>IF($E30="","",VLOOKUP($E30,Lists!$BJ$2:$BM$478,3,FALSE))</f>
        <v/>
      </c>
      <c r="D30" s="326" t="str">
        <f>IF($E30="","",VLOOKUP($E30,Lists!$BJ$2:$BM$478,4,FALSE))</f>
        <v/>
      </c>
      <c r="E30" s="309"/>
      <c r="F30" s="309"/>
      <c r="G30" s="312"/>
      <c r="H30" s="327"/>
      <c r="I30" s="328"/>
      <c r="J30" s="327"/>
      <c r="K30" s="329" t="str">
        <f t="shared" si="0"/>
        <v/>
      </c>
      <c r="L30" s="327"/>
      <c r="M30" s="327"/>
      <c r="N30" s="330"/>
    </row>
    <row r="31" spans="2:14" s="316" customFormat="1" x14ac:dyDescent="0.35">
      <c r="B31" s="326" t="str">
        <f>IF($E31="","",VLOOKUP($E31,Lists!$BJ$2:$BM$478,2,FALSE))</f>
        <v/>
      </c>
      <c r="C31" s="326" t="str">
        <f>IF($E31="","",VLOOKUP($E31,Lists!$BJ$2:$BM$478,3,FALSE))</f>
        <v/>
      </c>
      <c r="D31" s="326" t="str">
        <f>IF($E31="","",VLOOKUP($E31,Lists!$BJ$2:$BM$478,4,FALSE))</f>
        <v/>
      </c>
      <c r="E31" s="309"/>
      <c r="F31" s="309"/>
      <c r="G31" s="312"/>
      <c r="H31" s="327"/>
      <c r="I31" s="328"/>
      <c r="J31" s="327"/>
      <c r="K31" s="329" t="str">
        <f t="shared" si="0"/>
        <v/>
      </c>
      <c r="L31" s="327"/>
      <c r="M31" s="327"/>
      <c r="N31" s="330"/>
    </row>
    <row r="32" spans="2:14" s="316" customFormat="1" x14ac:dyDescent="0.35">
      <c r="B32" s="326" t="str">
        <f>IF($E32="","",VLOOKUP($E32,Lists!$BJ$2:$BM$478,2,FALSE))</f>
        <v/>
      </c>
      <c r="C32" s="326" t="str">
        <f>IF($E32="","",VLOOKUP($E32,Lists!$BJ$2:$BM$478,3,FALSE))</f>
        <v/>
      </c>
      <c r="D32" s="326" t="str">
        <f>IF($E32="","",VLOOKUP($E32,Lists!$BJ$2:$BM$478,4,FALSE))</f>
        <v/>
      </c>
      <c r="E32" s="309"/>
      <c r="F32" s="309"/>
      <c r="G32" s="312"/>
      <c r="H32" s="327"/>
      <c r="I32" s="328"/>
      <c r="J32" s="327"/>
      <c r="K32" s="329" t="str">
        <f t="shared" si="0"/>
        <v/>
      </c>
      <c r="L32" s="327"/>
      <c r="M32" s="327"/>
      <c r="N32" s="330"/>
    </row>
    <row r="33" spans="2:14" s="316" customFormat="1" x14ac:dyDescent="0.35">
      <c r="B33" s="326" t="str">
        <f>IF($E33="","",VLOOKUP($E33,Lists!$BJ$2:$BM$478,2,FALSE))</f>
        <v/>
      </c>
      <c r="C33" s="326" t="str">
        <f>IF($E33="","",VLOOKUP($E33,Lists!$BJ$2:$BM$478,3,FALSE))</f>
        <v/>
      </c>
      <c r="D33" s="326" t="str">
        <f>IF($E33="","",VLOOKUP($E33,Lists!$BJ$2:$BM$478,4,FALSE))</f>
        <v/>
      </c>
      <c r="E33" s="309"/>
      <c r="F33" s="309"/>
      <c r="G33" s="312"/>
      <c r="H33" s="327"/>
      <c r="I33" s="328"/>
      <c r="J33" s="327"/>
      <c r="K33" s="329" t="str">
        <f t="shared" si="0"/>
        <v/>
      </c>
      <c r="L33" s="327"/>
      <c r="M33" s="327"/>
      <c r="N33" s="330"/>
    </row>
    <row r="34" spans="2:14" s="316" customFormat="1" x14ac:dyDescent="0.35">
      <c r="B34" s="326" t="str">
        <f>IF($E34="","",VLOOKUP($E34,Lists!$BJ$2:$BM$478,2,FALSE))</f>
        <v/>
      </c>
      <c r="C34" s="326" t="str">
        <f>IF($E34="","",VLOOKUP($E34,Lists!$BJ$2:$BM$478,3,FALSE))</f>
        <v/>
      </c>
      <c r="D34" s="326" t="str">
        <f>IF($E34="","",VLOOKUP($E34,Lists!$BJ$2:$BM$478,4,FALSE))</f>
        <v/>
      </c>
      <c r="E34" s="309"/>
      <c r="F34" s="309"/>
      <c r="G34" s="312"/>
      <c r="H34" s="327"/>
      <c r="I34" s="328"/>
      <c r="J34" s="327"/>
      <c r="K34" s="329" t="str">
        <f t="shared" si="0"/>
        <v/>
      </c>
      <c r="L34" s="327"/>
      <c r="M34" s="327"/>
      <c r="N34" s="330"/>
    </row>
    <row r="35" spans="2:14" s="316" customFormat="1" x14ac:dyDescent="0.35">
      <c r="B35" s="326" t="str">
        <f>IF($E35="","",VLOOKUP($E35,Lists!$BJ$2:$BM$478,2,FALSE))</f>
        <v/>
      </c>
      <c r="C35" s="326" t="str">
        <f>IF($E35="","",VLOOKUP($E35,Lists!$BJ$2:$BM$478,3,FALSE))</f>
        <v/>
      </c>
      <c r="D35" s="326" t="str">
        <f>IF($E35="","",VLOOKUP($E35,Lists!$BJ$2:$BM$478,4,FALSE))</f>
        <v/>
      </c>
      <c r="E35" s="309"/>
      <c r="F35" s="309"/>
      <c r="G35" s="312"/>
      <c r="H35" s="327"/>
      <c r="I35" s="328"/>
      <c r="J35" s="327"/>
      <c r="K35" s="329" t="str">
        <f t="shared" si="0"/>
        <v/>
      </c>
      <c r="L35" s="327"/>
      <c r="M35" s="327"/>
      <c r="N35" s="330"/>
    </row>
    <row r="36" spans="2:14" s="316" customFormat="1" x14ac:dyDescent="0.35">
      <c r="B36" s="326" t="str">
        <f>IF($E36="","",VLOOKUP($E36,Lists!$BJ$2:$BM$478,2,FALSE))</f>
        <v/>
      </c>
      <c r="C36" s="326" t="str">
        <f>IF($E36="","",VLOOKUP($E36,Lists!$BJ$2:$BM$478,3,FALSE))</f>
        <v/>
      </c>
      <c r="D36" s="326" t="str">
        <f>IF($E36="","",VLOOKUP($E36,Lists!$BJ$2:$BM$478,4,FALSE))</f>
        <v/>
      </c>
      <c r="E36" s="309"/>
      <c r="F36" s="309"/>
      <c r="G36" s="312"/>
      <c r="H36" s="327"/>
      <c r="I36" s="328"/>
      <c r="J36" s="327"/>
      <c r="K36" s="329" t="str">
        <f t="shared" si="0"/>
        <v/>
      </c>
      <c r="L36" s="327"/>
      <c r="M36" s="327"/>
      <c r="N36" s="330"/>
    </row>
    <row r="37" spans="2:14" s="316" customFormat="1" x14ac:dyDescent="0.35">
      <c r="B37" s="326" t="str">
        <f>IF($E37="","",VLOOKUP($E37,Lists!$BJ$2:$BM$478,2,FALSE))</f>
        <v/>
      </c>
      <c r="C37" s="326" t="str">
        <f>IF($E37="","",VLOOKUP($E37,Lists!$BJ$2:$BM$478,3,FALSE))</f>
        <v/>
      </c>
      <c r="D37" s="326" t="str">
        <f>IF($E37="","",VLOOKUP($E37,Lists!$BJ$2:$BM$478,4,FALSE))</f>
        <v/>
      </c>
      <c r="E37" s="309"/>
      <c r="F37" s="309"/>
      <c r="G37" s="312"/>
      <c r="H37" s="327"/>
      <c r="I37" s="328"/>
      <c r="J37" s="327"/>
      <c r="K37" s="329" t="str">
        <f t="shared" si="0"/>
        <v/>
      </c>
      <c r="L37" s="327"/>
      <c r="M37" s="327"/>
      <c r="N37" s="330"/>
    </row>
    <row r="38" spans="2:14" s="316" customFormat="1" x14ac:dyDescent="0.35">
      <c r="B38" s="326" t="str">
        <f>IF($E38="","",VLOOKUP($E38,Lists!$BJ$2:$BM$478,2,FALSE))</f>
        <v/>
      </c>
      <c r="C38" s="326" t="str">
        <f>IF($E38="","",VLOOKUP($E38,Lists!$BJ$2:$BM$478,3,FALSE))</f>
        <v/>
      </c>
      <c r="D38" s="326" t="str">
        <f>IF($E38="","",VLOOKUP($E38,Lists!$BJ$2:$BM$478,4,FALSE))</f>
        <v/>
      </c>
      <c r="E38" s="309"/>
      <c r="F38" s="309"/>
      <c r="G38" s="312"/>
      <c r="H38" s="327"/>
      <c r="I38" s="328"/>
      <c r="J38" s="327"/>
      <c r="K38" s="329" t="str">
        <f t="shared" si="0"/>
        <v/>
      </c>
      <c r="L38" s="327"/>
      <c r="M38" s="327"/>
      <c r="N38" s="330"/>
    </row>
    <row r="39" spans="2:14" s="316" customFormat="1" x14ac:dyDescent="0.35">
      <c r="B39" s="326" t="str">
        <f>IF($E39="","",VLOOKUP($E39,Lists!$BJ$2:$BM$478,2,FALSE))</f>
        <v/>
      </c>
      <c r="C39" s="326" t="str">
        <f>IF($E39="","",VLOOKUP($E39,Lists!$BJ$2:$BM$478,3,FALSE))</f>
        <v/>
      </c>
      <c r="D39" s="326" t="str">
        <f>IF($E39="","",VLOOKUP($E39,Lists!$BJ$2:$BM$478,4,FALSE))</f>
        <v/>
      </c>
      <c r="E39" s="309"/>
      <c r="F39" s="309"/>
      <c r="G39" s="312"/>
      <c r="H39" s="327"/>
      <c r="I39" s="328"/>
      <c r="J39" s="327"/>
      <c r="K39" s="329" t="str">
        <f t="shared" si="0"/>
        <v/>
      </c>
      <c r="L39" s="327"/>
      <c r="M39" s="327"/>
      <c r="N39" s="330"/>
    </row>
    <row r="40" spans="2:14" s="316" customFormat="1" x14ac:dyDescent="0.35">
      <c r="B40" s="326" t="str">
        <f>IF($E40="","",VLOOKUP($E40,Lists!$BJ$2:$BM$478,2,FALSE))</f>
        <v/>
      </c>
      <c r="C40" s="326" t="str">
        <f>IF($E40="","",VLOOKUP($E40,Lists!$BJ$2:$BM$478,3,FALSE))</f>
        <v/>
      </c>
      <c r="D40" s="326" t="str">
        <f>IF($E40="","",VLOOKUP($E40,Lists!$BJ$2:$BM$478,4,FALSE))</f>
        <v/>
      </c>
      <c r="E40" s="309"/>
      <c r="F40" s="309"/>
      <c r="G40" s="312"/>
      <c r="H40" s="327"/>
      <c r="I40" s="328"/>
      <c r="J40" s="327"/>
      <c r="K40" s="329" t="str">
        <f t="shared" si="0"/>
        <v/>
      </c>
      <c r="L40" s="327"/>
      <c r="M40" s="327"/>
      <c r="N40" s="330"/>
    </row>
    <row r="41" spans="2:14" s="316" customFormat="1" x14ac:dyDescent="0.35">
      <c r="B41" s="326" t="str">
        <f>IF($E41="","",VLOOKUP($E41,Lists!$BJ$2:$BM$478,2,FALSE))</f>
        <v/>
      </c>
      <c r="C41" s="326" t="str">
        <f>IF($E41="","",VLOOKUP($E41,Lists!$BJ$2:$BM$478,3,FALSE))</f>
        <v/>
      </c>
      <c r="D41" s="326" t="str">
        <f>IF($E41="","",VLOOKUP($E41,Lists!$BJ$2:$BM$478,4,FALSE))</f>
        <v/>
      </c>
      <c r="E41" s="309"/>
      <c r="F41" s="309"/>
      <c r="G41" s="312"/>
      <c r="H41" s="327"/>
      <c r="I41" s="328"/>
      <c r="J41" s="327"/>
      <c r="K41" s="329" t="str">
        <f t="shared" si="0"/>
        <v/>
      </c>
      <c r="L41" s="327"/>
      <c r="M41" s="327"/>
      <c r="N41" s="330"/>
    </row>
    <row r="42" spans="2:14" s="316" customFormat="1" x14ac:dyDescent="0.35">
      <c r="B42" s="326" t="str">
        <f>IF($E42="","",VLOOKUP($E42,Lists!$BJ$2:$BM$478,2,FALSE))</f>
        <v/>
      </c>
      <c r="C42" s="326" t="str">
        <f>IF($E42="","",VLOOKUP($E42,Lists!$BJ$2:$BM$478,3,FALSE))</f>
        <v/>
      </c>
      <c r="D42" s="326" t="str">
        <f>IF($E42="","",VLOOKUP($E42,Lists!$BJ$2:$BM$478,4,FALSE))</f>
        <v/>
      </c>
      <c r="E42" s="309"/>
      <c r="F42" s="309"/>
      <c r="G42" s="312"/>
      <c r="H42" s="327"/>
      <c r="I42" s="328"/>
      <c r="J42" s="327"/>
      <c r="K42" s="329" t="str">
        <f t="shared" si="0"/>
        <v/>
      </c>
      <c r="L42" s="327"/>
      <c r="M42" s="327"/>
      <c r="N42" s="330"/>
    </row>
    <row r="43" spans="2:14" s="316" customFormat="1" x14ac:dyDescent="0.35">
      <c r="B43" s="326" t="str">
        <f>IF($E43="","",VLOOKUP($E43,Lists!$BJ$2:$BM$478,2,FALSE))</f>
        <v/>
      </c>
      <c r="C43" s="326" t="str">
        <f>IF($E43="","",VLOOKUP($E43,Lists!$BJ$2:$BM$478,3,FALSE))</f>
        <v/>
      </c>
      <c r="D43" s="326" t="str">
        <f>IF($E43="","",VLOOKUP($E43,Lists!$BJ$2:$BM$478,4,FALSE))</f>
        <v/>
      </c>
      <c r="E43" s="309"/>
      <c r="F43" s="309"/>
      <c r="G43" s="312"/>
      <c r="H43" s="327"/>
      <c r="I43" s="328"/>
      <c r="J43" s="327"/>
      <c r="K43" s="329" t="str">
        <f t="shared" si="0"/>
        <v/>
      </c>
      <c r="L43" s="327"/>
      <c r="M43" s="327"/>
      <c r="N43" s="330"/>
    </row>
    <row r="44" spans="2:14" s="316" customFormat="1" x14ac:dyDescent="0.35">
      <c r="B44" s="326" t="str">
        <f>IF($E44="","",VLOOKUP($E44,Lists!$BJ$2:$BM$478,2,FALSE))</f>
        <v/>
      </c>
      <c r="C44" s="326" t="str">
        <f>IF($E44="","",VLOOKUP($E44,Lists!$BJ$2:$BM$478,3,FALSE))</f>
        <v/>
      </c>
      <c r="D44" s="326" t="str">
        <f>IF($E44="","",VLOOKUP($E44,Lists!$BJ$2:$BM$478,4,FALSE))</f>
        <v/>
      </c>
      <c r="E44" s="309"/>
      <c r="F44" s="309"/>
      <c r="G44" s="312"/>
      <c r="H44" s="327"/>
      <c r="I44" s="328"/>
      <c r="J44" s="327"/>
      <c r="K44" s="329" t="str">
        <f t="shared" si="0"/>
        <v/>
      </c>
      <c r="L44" s="327"/>
      <c r="M44" s="327"/>
      <c r="N44" s="330"/>
    </row>
    <row r="45" spans="2:14" s="316" customFormat="1" x14ac:dyDescent="0.35">
      <c r="B45" s="326" t="str">
        <f>IF($E45="","",VLOOKUP($E45,Lists!$BJ$2:$BM$478,2,FALSE))</f>
        <v/>
      </c>
      <c r="C45" s="326" t="str">
        <f>IF($E45="","",VLOOKUP($E45,Lists!$BJ$2:$BM$478,3,FALSE))</f>
        <v/>
      </c>
      <c r="D45" s="326" t="str">
        <f>IF($E45="","",VLOOKUP($E45,Lists!$BJ$2:$BM$478,4,FALSE))</f>
        <v/>
      </c>
      <c r="E45" s="309"/>
      <c r="F45" s="309"/>
      <c r="G45" s="312"/>
      <c r="H45" s="327"/>
      <c r="I45" s="328"/>
      <c r="J45" s="327"/>
      <c r="K45" s="329" t="str">
        <f t="shared" si="0"/>
        <v/>
      </c>
      <c r="L45" s="327"/>
      <c r="M45" s="327"/>
      <c r="N45" s="330"/>
    </row>
    <row r="46" spans="2:14" s="316" customFormat="1" x14ac:dyDescent="0.35">
      <c r="B46" s="326" t="str">
        <f>IF($E46="","",VLOOKUP($E46,Lists!$BJ$2:$BM$478,2,FALSE))</f>
        <v/>
      </c>
      <c r="C46" s="326" t="str">
        <f>IF($E46="","",VLOOKUP($E46,Lists!$BJ$2:$BM$478,3,FALSE))</f>
        <v/>
      </c>
      <c r="D46" s="326" t="str">
        <f>IF($E46="","",VLOOKUP($E46,Lists!$BJ$2:$BM$478,4,FALSE))</f>
        <v/>
      </c>
      <c r="E46" s="309"/>
      <c r="F46" s="309"/>
      <c r="G46" s="312"/>
      <c r="H46" s="327"/>
      <c r="I46" s="328"/>
      <c r="J46" s="327"/>
      <c r="K46" s="329" t="str">
        <f t="shared" si="0"/>
        <v/>
      </c>
      <c r="L46" s="327"/>
      <c r="M46" s="327"/>
      <c r="N46" s="330"/>
    </row>
    <row r="47" spans="2:14" s="316" customFormat="1" x14ac:dyDescent="0.35">
      <c r="B47" s="326" t="str">
        <f>IF($E47="","",VLOOKUP($E47,Lists!$BJ$2:$BM$478,2,FALSE))</f>
        <v/>
      </c>
      <c r="C47" s="326" t="str">
        <f>IF($E47="","",VLOOKUP($E47,Lists!$BJ$2:$BM$478,3,FALSE))</f>
        <v/>
      </c>
      <c r="D47" s="326" t="str">
        <f>IF($E47="","",VLOOKUP($E47,Lists!$BJ$2:$BM$478,4,FALSE))</f>
        <v/>
      </c>
      <c r="E47" s="309"/>
      <c r="F47" s="309"/>
      <c r="G47" s="312"/>
      <c r="H47" s="327"/>
      <c r="I47" s="328"/>
      <c r="J47" s="327"/>
      <c r="K47" s="329" t="str">
        <f t="shared" si="0"/>
        <v/>
      </c>
      <c r="L47" s="327"/>
      <c r="M47" s="327"/>
      <c r="N47" s="330"/>
    </row>
    <row r="48" spans="2:14" s="316" customFormat="1" x14ac:dyDescent="0.35">
      <c r="B48" s="326" t="str">
        <f>IF($E48="","",VLOOKUP($E48,Lists!$BJ$2:$BM$478,2,FALSE))</f>
        <v/>
      </c>
      <c r="C48" s="326" t="str">
        <f>IF($E48="","",VLOOKUP($E48,Lists!$BJ$2:$BM$478,3,FALSE))</f>
        <v/>
      </c>
      <c r="D48" s="326" t="str">
        <f>IF($E48="","",VLOOKUP($E48,Lists!$BJ$2:$BM$478,4,FALSE))</f>
        <v/>
      </c>
      <c r="E48" s="309"/>
      <c r="F48" s="309"/>
      <c r="G48" s="312"/>
      <c r="H48" s="327"/>
      <c r="I48" s="328"/>
      <c r="J48" s="327"/>
      <c r="K48" s="329" t="str">
        <f t="shared" si="0"/>
        <v/>
      </c>
      <c r="L48" s="327"/>
      <c r="M48" s="327"/>
      <c r="N48" s="330"/>
    </row>
    <row r="49" spans="2:14" s="316" customFormat="1" x14ac:dyDescent="0.35">
      <c r="B49" s="326" t="str">
        <f>IF($E49="","",VLOOKUP($E49,Lists!$BJ$2:$BM$478,2,FALSE))</f>
        <v/>
      </c>
      <c r="C49" s="326" t="str">
        <f>IF($E49="","",VLOOKUP($E49,Lists!$BJ$2:$BM$478,3,FALSE))</f>
        <v/>
      </c>
      <c r="D49" s="326" t="str">
        <f>IF($E49="","",VLOOKUP($E49,Lists!$BJ$2:$BM$478,4,FALSE))</f>
        <v/>
      </c>
      <c r="E49" s="309"/>
      <c r="F49" s="309"/>
      <c r="G49" s="312"/>
      <c r="H49" s="327"/>
      <c r="I49" s="328"/>
      <c r="J49" s="327"/>
      <c r="K49" s="329" t="str">
        <f t="shared" si="0"/>
        <v/>
      </c>
      <c r="L49" s="327"/>
      <c r="M49" s="327"/>
      <c r="N49" s="330"/>
    </row>
    <row r="50" spans="2:14" s="316" customFormat="1" x14ac:dyDescent="0.35">
      <c r="B50" s="326" t="str">
        <f>IF($E50="","",VLOOKUP($E50,Lists!$BJ$2:$BM$478,2,FALSE))</f>
        <v/>
      </c>
      <c r="C50" s="326" t="str">
        <f>IF($E50="","",VLOOKUP($E50,Lists!$BJ$2:$BM$478,3,FALSE))</f>
        <v/>
      </c>
      <c r="D50" s="326" t="str">
        <f>IF($E50="","",VLOOKUP($E50,Lists!$BJ$2:$BM$478,4,FALSE))</f>
        <v/>
      </c>
      <c r="E50" s="309"/>
      <c r="F50" s="309"/>
      <c r="G50" s="312"/>
      <c r="H50" s="327"/>
      <c r="I50" s="328"/>
      <c r="J50" s="327"/>
      <c r="K50" s="329" t="str">
        <f t="shared" si="0"/>
        <v/>
      </c>
      <c r="L50" s="327"/>
      <c r="M50" s="327"/>
      <c r="N50" s="330"/>
    </row>
    <row r="51" spans="2:14" s="316" customFormat="1" x14ac:dyDescent="0.35">
      <c r="B51" s="326" t="str">
        <f>IF($E51="","",VLOOKUP($E51,Lists!$BJ$2:$BM$478,2,FALSE))</f>
        <v/>
      </c>
      <c r="C51" s="326" t="str">
        <f>IF($E51="","",VLOOKUP($E51,Lists!$BJ$2:$BM$478,3,FALSE))</f>
        <v/>
      </c>
      <c r="D51" s="326" t="str">
        <f>IF($E51="","",VLOOKUP($E51,Lists!$BJ$2:$BM$478,4,FALSE))</f>
        <v/>
      </c>
      <c r="E51" s="309"/>
      <c r="F51" s="309"/>
      <c r="G51" s="312"/>
      <c r="H51" s="327"/>
      <c r="I51" s="328"/>
      <c r="J51" s="327"/>
      <c r="K51" s="329" t="str">
        <f t="shared" si="0"/>
        <v/>
      </c>
      <c r="L51" s="327"/>
      <c r="M51" s="327"/>
      <c r="N51" s="330"/>
    </row>
    <row r="52" spans="2:14" s="316" customFormat="1" x14ac:dyDescent="0.35">
      <c r="B52" s="326" t="str">
        <f>IF($E52="","",VLOOKUP($E52,Lists!$BJ$2:$BM$478,2,FALSE))</f>
        <v/>
      </c>
      <c r="C52" s="326" t="str">
        <f>IF($E52="","",VLOOKUP($E52,Lists!$BJ$2:$BM$478,3,FALSE))</f>
        <v/>
      </c>
      <c r="D52" s="326" t="str">
        <f>IF($E52="","",VLOOKUP($E52,Lists!$BJ$2:$BM$478,4,FALSE))</f>
        <v/>
      </c>
      <c r="E52" s="309"/>
      <c r="F52" s="309"/>
      <c r="G52" s="312"/>
      <c r="H52" s="327"/>
      <c r="I52" s="328"/>
      <c r="J52" s="327"/>
      <c r="K52" s="329" t="str">
        <f t="shared" si="0"/>
        <v/>
      </c>
      <c r="L52" s="327"/>
      <c r="M52" s="327"/>
      <c r="N52" s="330"/>
    </row>
    <row r="53" spans="2:14" s="316" customFormat="1" x14ac:dyDescent="0.35">
      <c r="B53" s="326" t="str">
        <f>IF($E53="","",VLOOKUP($E53,Lists!$BJ$2:$BM$478,2,FALSE))</f>
        <v/>
      </c>
      <c r="C53" s="326" t="str">
        <f>IF($E53="","",VLOOKUP($E53,Lists!$BJ$2:$BM$478,3,FALSE))</f>
        <v/>
      </c>
      <c r="D53" s="326" t="str">
        <f>IF($E53="","",VLOOKUP($E53,Lists!$BJ$2:$BM$478,4,FALSE))</f>
        <v/>
      </c>
      <c r="E53" s="309"/>
      <c r="F53" s="309"/>
      <c r="G53" s="312"/>
      <c r="H53" s="327"/>
      <c r="I53" s="328"/>
      <c r="J53" s="327"/>
      <c r="K53" s="329" t="str">
        <f t="shared" si="0"/>
        <v/>
      </c>
      <c r="L53" s="327"/>
      <c r="M53" s="327"/>
      <c r="N53" s="330"/>
    </row>
    <row r="54" spans="2:14" s="316" customFormat="1" x14ac:dyDescent="0.35">
      <c r="B54" s="326" t="str">
        <f>IF($E54="","",VLOOKUP($E54,Lists!$BJ$2:$BM$478,2,FALSE))</f>
        <v/>
      </c>
      <c r="C54" s="326" t="str">
        <f>IF($E54="","",VLOOKUP($E54,Lists!$BJ$2:$BM$478,3,FALSE))</f>
        <v/>
      </c>
      <c r="D54" s="326" t="str">
        <f>IF($E54="","",VLOOKUP($E54,Lists!$BJ$2:$BM$478,4,FALSE))</f>
        <v/>
      </c>
      <c r="E54" s="309"/>
      <c r="F54" s="309"/>
      <c r="G54" s="312"/>
      <c r="H54" s="327"/>
      <c r="I54" s="328"/>
      <c r="J54" s="327"/>
      <c r="K54" s="329" t="str">
        <f t="shared" si="0"/>
        <v/>
      </c>
      <c r="L54" s="327"/>
      <c r="M54" s="327"/>
      <c r="N54" s="330"/>
    </row>
    <row r="55" spans="2:14" s="316" customFormat="1" x14ac:dyDescent="0.35">
      <c r="B55" s="326" t="str">
        <f>IF($E55="","",VLOOKUP($E55,Lists!$BJ$2:$BM$478,2,FALSE))</f>
        <v/>
      </c>
      <c r="C55" s="326" t="str">
        <f>IF($E55="","",VLOOKUP($E55,Lists!$BJ$2:$BM$478,3,FALSE))</f>
        <v/>
      </c>
      <c r="D55" s="326" t="str">
        <f>IF($E55="","",VLOOKUP($E55,Lists!$BJ$2:$BM$478,4,FALSE))</f>
        <v/>
      </c>
      <c r="E55" s="309"/>
      <c r="F55" s="309"/>
      <c r="G55" s="312"/>
      <c r="H55" s="327"/>
      <c r="I55" s="328"/>
      <c r="J55" s="327"/>
      <c r="K55" s="329" t="str">
        <f t="shared" si="0"/>
        <v/>
      </c>
      <c r="L55" s="327"/>
      <c r="M55" s="327"/>
      <c r="N55" s="330"/>
    </row>
    <row r="56" spans="2:14" s="316" customFormat="1" x14ac:dyDescent="0.35">
      <c r="B56" s="326" t="str">
        <f>IF($E56="","",VLOOKUP($E56,Lists!$BJ$2:$BM$478,2,FALSE))</f>
        <v/>
      </c>
      <c r="C56" s="326" t="str">
        <f>IF($E56="","",VLOOKUP($E56,Lists!$BJ$2:$BM$478,3,FALSE))</f>
        <v/>
      </c>
      <c r="D56" s="326" t="str">
        <f>IF($E56="","",VLOOKUP($E56,Lists!$BJ$2:$BM$478,4,FALSE))</f>
        <v/>
      </c>
      <c r="E56" s="309"/>
      <c r="F56" s="309"/>
      <c r="G56" s="312"/>
      <c r="H56" s="327"/>
      <c r="I56" s="328"/>
      <c r="J56" s="327"/>
      <c r="K56" s="329" t="str">
        <f t="shared" si="0"/>
        <v/>
      </c>
      <c r="L56" s="327"/>
      <c r="M56" s="327"/>
      <c r="N56" s="330"/>
    </row>
    <row r="57" spans="2:14" s="316" customFormat="1" x14ac:dyDescent="0.35">
      <c r="B57" s="326" t="str">
        <f>IF($E57="","",VLOOKUP($E57,Lists!$BJ$2:$BM$478,2,FALSE))</f>
        <v/>
      </c>
      <c r="C57" s="326" t="str">
        <f>IF($E57="","",VLOOKUP($E57,Lists!$BJ$2:$BM$478,3,FALSE))</f>
        <v/>
      </c>
      <c r="D57" s="326" t="str">
        <f>IF($E57="","",VLOOKUP($E57,Lists!$BJ$2:$BM$478,4,FALSE))</f>
        <v/>
      </c>
      <c r="E57" s="309"/>
      <c r="F57" s="309"/>
      <c r="G57" s="312"/>
      <c r="H57" s="327"/>
      <c r="I57" s="328"/>
      <c r="J57" s="327"/>
      <c r="K57" s="329" t="str">
        <f t="shared" si="0"/>
        <v/>
      </c>
      <c r="L57" s="327"/>
      <c r="M57" s="327"/>
      <c r="N57" s="330"/>
    </row>
    <row r="58" spans="2:14" s="316" customFormat="1" x14ac:dyDescent="0.35">
      <c r="B58" s="326" t="str">
        <f>IF($E58="","",VLOOKUP($E58,Lists!$BJ$2:$BM$478,2,FALSE))</f>
        <v/>
      </c>
      <c r="C58" s="326" t="str">
        <f>IF($E58="","",VLOOKUP($E58,Lists!$BJ$2:$BM$478,3,FALSE))</f>
        <v/>
      </c>
      <c r="D58" s="326" t="str">
        <f>IF($E58="","",VLOOKUP($E58,Lists!$BJ$2:$BM$478,4,FALSE))</f>
        <v/>
      </c>
      <c r="E58" s="309"/>
      <c r="F58" s="309"/>
      <c r="G58" s="312"/>
      <c r="H58" s="327"/>
      <c r="I58" s="328"/>
      <c r="J58" s="327"/>
      <c r="K58" s="329" t="str">
        <f t="shared" si="0"/>
        <v/>
      </c>
      <c r="L58" s="327"/>
      <c r="M58" s="327"/>
      <c r="N58" s="330"/>
    </row>
    <row r="59" spans="2:14" s="316" customFormat="1" x14ac:dyDescent="0.35">
      <c r="B59" s="326" t="str">
        <f>IF($E59="","",VLOOKUP($E59,Lists!$BJ$2:$BM$478,2,FALSE))</f>
        <v/>
      </c>
      <c r="C59" s="326" t="str">
        <f>IF($E59="","",VLOOKUP($E59,Lists!$BJ$2:$BM$478,3,FALSE))</f>
        <v/>
      </c>
      <c r="D59" s="326" t="str">
        <f>IF($E59="","",VLOOKUP($E59,Lists!$BJ$2:$BM$478,4,FALSE))</f>
        <v/>
      </c>
      <c r="E59" s="309"/>
      <c r="F59" s="309"/>
      <c r="G59" s="312"/>
      <c r="H59" s="327"/>
      <c r="I59" s="328"/>
      <c r="J59" s="327"/>
      <c r="K59" s="329" t="str">
        <f t="shared" si="0"/>
        <v/>
      </c>
      <c r="L59" s="327"/>
      <c r="M59" s="327"/>
      <c r="N59" s="330"/>
    </row>
    <row r="60" spans="2:14" s="316" customFormat="1" x14ac:dyDescent="0.35">
      <c r="B60" s="326" t="str">
        <f>IF($E60="","",VLOOKUP($E60,Lists!$BJ$2:$BM$478,2,FALSE))</f>
        <v/>
      </c>
      <c r="C60" s="326" t="str">
        <f>IF($E60="","",VLOOKUP($E60,Lists!$BJ$2:$BM$478,3,FALSE))</f>
        <v/>
      </c>
      <c r="D60" s="326" t="str">
        <f>IF($E60="","",VLOOKUP($E60,Lists!$BJ$2:$BM$478,4,FALSE))</f>
        <v/>
      </c>
      <c r="E60" s="309"/>
      <c r="F60" s="309"/>
      <c r="G60" s="312"/>
      <c r="H60" s="327"/>
      <c r="I60" s="328"/>
      <c r="J60" s="327"/>
      <c r="K60" s="329" t="str">
        <f t="shared" si="0"/>
        <v/>
      </c>
      <c r="L60" s="327"/>
      <c r="M60" s="327"/>
      <c r="N60" s="330"/>
    </row>
    <row r="61" spans="2:14" s="316" customFormat="1" x14ac:dyDescent="0.35">
      <c r="B61" s="326" t="str">
        <f>IF($E61="","",VLOOKUP($E61,Lists!$BJ$2:$BM$478,2,FALSE))</f>
        <v/>
      </c>
      <c r="C61" s="326" t="str">
        <f>IF($E61="","",VLOOKUP($E61,Lists!$BJ$2:$BM$478,3,FALSE))</f>
        <v/>
      </c>
      <c r="D61" s="326" t="str">
        <f>IF($E61="","",VLOOKUP($E61,Lists!$BJ$2:$BM$478,4,FALSE))</f>
        <v/>
      </c>
      <c r="E61" s="309"/>
      <c r="F61" s="309"/>
      <c r="G61" s="312"/>
      <c r="H61" s="327"/>
      <c r="I61" s="328"/>
      <c r="J61" s="327"/>
      <c r="K61" s="329" t="str">
        <f t="shared" si="0"/>
        <v/>
      </c>
      <c r="L61" s="327"/>
      <c r="M61" s="327"/>
      <c r="N61" s="330"/>
    </row>
    <row r="62" spans="2:14" s="316" customFormat="1" x14ac:dyDescent="0.35">
      <c r="B62" s="326" t="str">
        <f>IF($E62="","",VLOOKUP($E62,Lists!$BJ$2:$BM$478,2,FALSE))</f>
        <v/>
      </c>
      <c r="C62" s="326" t="str">
        <f>IF($E62="","",VLOOKUP($E62,Lists!$BJ$2:$BM$478,3,FALSE))</f>
        <v/>
      </c>
      <c r="D62" s="326" t="str">
        <f>IF($E62="","",VLOOKUP($E62,Lists!$BJ$2:$BM$478,4,FALSE))</f>
        <v/>
      </c>
      <c r="E62" s="309"/>
      <c r="F62" s="309"/>
      <c r="G62" s="312"/>
      <c r="H62" s="327"/>
      <c r="I62" s="328"/>
      <c r="J62" s="327"/>
      <c r="K62" s="329" t="str">
        <f t="shared" si="0"/>
        <v/>
      </c>
      <c r="L62" s="327"/>
      <c r="M62" s="327"/>
      <c r="N62" s="330"/>
    </row>
    <row r="63" spans="2:14" s="316" customFormat="1" x14ac:dyDescent="0.35">
      <c r="B63" s="326" t="str">
        <f>IF($E63="","",VLOOKUP($E63,Lists!$BJ$2:$BM$478,2,FALSE))</f>
        <v/>
      </c>
      <c r="C63" s="326" t="str">
        <f>IF($E63="","",VLOOKUP($E63,Lists!$BJ$2:$BM$478,3,FALSE))</f>
        <v/>
      </c>
      <c r="D63" s="326" t="str">
        <f>IF($E63="","",VLOOKUP($E63,Lists!$BJ$2:$BM$478,4,FALSE))</f>
        <v/>
      </c>
      <c r="E63" s="309"/>
      <c r="F63" s="309"/>
      <c r="G63" s="312"/>
      <c r="H63" s="327"/>
      <c r="I63" s="328"/>
      <c r="J63" s="327"/>
      <c r="K63" s="329" t="str">
        <f t="shared" si="0"/>
        <v/>
      </c>
      <c r="L63" s="327"/>
      <c r="M63" s="327"/>
      <c r="N63" s="330"/>
    </row>
    <row r="64" spans="2:14" s="316" customFormat="1" x14ac:dyDescent="0.35">
      <c r="B64" s="326" t="str">
        <f>IF($E64="","",VLOOKUP($E64,Lists!$BJ$2:$BM$478,2,FALSE))</f>
        <v/>
      </c>
      <c r="C64" s="326" t="str">
        <f>IF($E64="","",VLOOKUP($E64,Lists!$BJ$2:$BM$478,3,FALSE))</f>
        <v/>
      </c>
      <c r="D64" s="326" t="str">
        <f>IF($E64="","",VLOOKUP($E64,Lists!$BJ$2:$BM$478,4,FALSE))</f>
        <v/>
      </c>
      <c r="E64" s="309"/>
      <c r="F64" s="309"/>
      <c r="G64" s="312"/>
      <c r="H64" s="327"/>
      <c r="I64" s="328"/>
      <c r="J64" s="327"/>
      <c r="K64" s="329" t="str">
        <f t="shared" si="0"/>
        <v/>
      </c>
      <c r="L64" s="327"/>
      <c r="M64" s="327"/>
      <c r="N64" s="330"/>
    </row>
    <row r="65" spans="2:14" s="316" customFormat="1" x14ac:dyDescent="0.35">
      <c r="B65" s="326" t="str">
        <f>IF($E65="","",VLOOKUP($E65,Lists!$BJ$2:$BM$478,2,FALSE))</f>
        <v/>
      </c>
      <c r="C65" s="326" t="str">
        <f>IF($E65="","",VLOOKUP($E65,Lists!$BJ$2:$BM$478,3,FALSE))</f>
        <v/>
      </c>
      <c r="D65" s="326" t="str">
        <f>IF($E65="","",VLOOKUP($E65,Lists!$BJ$2:$BM$478,4,FALSE))</f>
        <v/>
      </c>
      <c r="E65" s="309"/>
      <c r="F65" s="309"/>
      <c r="G65" s="312"/>
      <c r="H65" s="327"/>
      <c r="I65" s="328"/>
      <c r="J65" s="327"/>
      <c r="K65" s="329" t="str">
        <f t="shared" si="0"/>
        <v/>
      </c>
      <c r="L65" s="327"/>
      <c r="M65" s="327"/>
      <c r="N65" s="330"/>
    </row>
    <row r="66" spans="2:14" s="316" customFormat="1" x14ac:dyDescent="0.35">
      <c r="B66" s="326" t="str">
        <f>IF($E66="","",VLOOKUP($E66,Lists!$BJ$2:$BM$478,2,FALSE))</f>
        <v/>
      </c>
      <c r="C66" s="326" t="str">
        <f>IF($E66="","",VLOOKUP($E66,Lists!$BJ$2:$BM$478,3,FALSE))</f>
        <v/>
      </c>
      <c r="D66" s="326" t="str">
        <f>IF($E66="","",VLOOKUP($E66,Lists!$BJ$2:$BM$478,4,FALSE))</f>
        <v/>
      </c>
      <c r="E66" s="309"/>
      <c r="F66" s="309"/>
      <c r="G66" s="312"/>
      <c r="H66" s="327"/>
      <c r="I66" s="328"/>
      <c r="J66" s="327"/>
      <c r="K66" s="329" t="str">
        <f t="shared" si="0"/>
        <v/>
      </c>
      <c r="L66" s="327"/>
      <c r="M66" s="327"/>
      <c r="N66" s="330"/>
    </row>
    <row r="67" spans="2:14" s="316" customFormat="1" x14ac:dyDescent="0.35">
      <c r="B67" s="326" t="str">
        <f>IF($E67="","",VLOOKUP($E67,Lists!$BJ$2:$BM$478,2,FALSE))</f>
        <v/>
      </c>
      <c r="C67" s="326" t="str">
        <f>IF($E67="","",VLOOKUP($E67,Lists!$BJ$2:$BM$478,3,FALSE))</f>
        <v/>
      </c>
      <c r="D67" s="326" t="str">
        <f>IF($E67="","",VLOOKUP($E67,Lists!$BJ$2:$BM$478,4,FALSE))</f>
        <v/>
      </c>
      <c r="E67" s="309"/>
      <c r="F67" s="309"/>
      <c r="G67" s="312"/>
      <c r="H67" s="327"/>
      <c r="I67" s="328"/>
      <c r="J67" s="327"/>
      <c r="K67" s="329" t="str">
        <f t="shared" si="0"/>
        <v/>
      </c>
      <c r="L67" s="327"/>
      <c r="M67" s="327"/>
      <c r="N67" s="330"/>
    </row>
    <row r="68" spans="2:14" s="316" customFormat="1" x14ac:dyDescent="0.35">
      <c r="B68" s="326" t="str">
        <f>IF($E68="","",VLOOKUP($E68,Lists!$BJ$2:$BM$478,2,FALSE))</f>
        <v/>
      </c>
      <c r="C68" s="326" t="str">
        <f>IF($E68="","",VLOOKUP($E68,Lists!$BJ$2:$BM$478,3,FALSE))</f>
        <v/>
      </c>
      <c r="D68" s="326" t="str">
        <f>IF($E68="","",VLOOKUP($E68,Lists!$BJ$2:$BM$478,4,FALSE))</f>
        <v/>
      </c>
      <c r="E68" s="309"/>
      <c r="F68" s="309"/>
      <c r="G68" s="312"/>
      <c r="H68" s="327"/>
      <c r="I68" s="328"/>
      <c r="J68" s="327"/>
      <c r="K68" s="329" t="str">
        <f t="shared" si="0"/>
        <v/>
      </c>
      <c r="L68" s="327"/>
      <c r="M68" s="327"/>
      <c r="N68" s="330"/>
    </row>
    <row r="69" spans="2:14" s="316" customFormat="1" x14ac:dyDescent="0.35">
      <c r="B69" s="326" t="str">
        <f>IF($E69="","",VLOOKUP($E69,Lists!$BJ$2:$BM$478,2,FALSE))</f>
        <v/>
      </c>
      <c r="C69" s="326" t="str">
        <f>IF($E69="","",VLOOKUP($E69,Lists!$BJ$2:$BM$478,3,FALSE))</f>
        <v/>
      </c>
      <c r="D69" s="326" t="str">
        <f>IF($E69="","",VLOOKUP($E69,Lists!$BJ$2:$BM$478,4,FALSE))</f>
        <v/>
      </c>
      <c r="E69" s="309"/>
      <c r="F69" s="309"/>
      <c r="G69" s="312"/>
      <c r="H69" s="327"/>
      <c r="I69" s="328"/>
      <c r="J69" s="327"/>
      <c r="K69" s="329" t="str">
        <f t="shared" si="0"/>
        <v/>
      </c>
      <c r="L69" s="327"/>
      <c r="M69" s="327"/>
      <c r="N69" s="330"/>
    </row>
    <row r="70" spans="2:14" s="316" customFormat="1" x14ac:dyDescent="0.35">
      <c r="B70" s="326" t="str">
        <f>IF($E70="","",VLOOKUP($E70,Lists!$BJ$2:$BM$478,2,FALSE))</f>
        <v/>
      </c>
      <c r="C70" s="326" t="str">
        <f>IF($E70="","",VLOOKUP($E70,Lists!$BJ$2:$BM$478,3,FALSE))</f>
        <v/>
      </c>
      <c r="D70" s="326" t="str">
        <f>IF($E70="","",VLOOKUP($E70,Lists!$BJ$2:$BM$478,4,FALSE))</f>
        <v/>
      </c>
      <c r="E70" s="309"/>
      <c r="F70" s="309"/>
      <c r="G70" s="312"/>
      <c r="H70" s="327"/>
      <c r="I70" s="328"/>
      <c r="J70" s="327"/>
      <c r="K70" s="329" t="str">
        <f t="shared" si="0"/>
        <v/>
      </c>
      <c r="L70" s="327"/>
      <c r="M70" s="327"/>
      <c r="N70" s="330"/>
    </row>
    <row r="71" spans="2:14" s="316" customFormat="1" x14ac:dyDescent="0.35">
      <c r="B71" s="326" t="str">
        <f>IF($E71="","",VLOOKUP($E71,Lists!$BJ$2:$BM$478,2,FALSE))</f>
        <v/>
      </c>
      <c r="C71" s="326" t="str">
        <f>IF($E71="","",VLOOKUP($E71,Lists!$BJ$2:$BM$478,3,FALSE))</f>
        <v/>
      </c>
      <c r="D71" s="326" t="str">
        <f>IF($E71="","",VLOOKUP($E71,Lists!$BJ$2:$BM$478,4,FALSE))</f>
        <v/>
      </c>
      <c r="E71" s="309"/>
      <c r="F71" s="309"/>
      <c r="G71" s="312"/>
      <c r="H71" s="327"/>
      <c r="I71" s="328"/>
      <c r="J71" s="327"/>
      <c r="K71" s="329" t="str">
        <f t="shared" si="0"/>
        <v/>
      </c>
      <c r="L71" s="327"/>
      <c r="M71" s="327"/>
      <c r="N71" s="330"/>
    </row>
    <row r="72" spans="2:14" s="316" customFormat="1" x14ac:dyDescent="0.35">
      <c r="B72" s="326" t="str">
        <f>IF($E72="","",VLOOKUP($E72,Lists!$BJ$2:$BM$478,2,FALSE))</f>
        <v/>
      </c>
      <c r="C72" s="326" t="str">
        <f>IF($E72="","",VLOOKUP($E72,Lists!$BJ$2:$BM$478,3,FALSE))</f>
        <v/>
      </c>
      <c r="D72" s="326" t="str">
        <f>IF($E72="","",VLOOKUP($E72,Lists!$BJ$2:$BM$478,4,FALSE))</f>
        <v/>
      </c>
      <c r="E72" s="309"/>
      <c r="F72" s="309"/>
      <c r="G72" s="312"/>
      <c r="H72" s="327"/>
      <c r="I72" s="328"/>
      <c r="J72" s="327"/>
      <c r="K72" s="329" t="str">
        <f t="shared" si="0"/>
        <v/>
      </c>
      <c r="L72" s="327"/>
      <c r="M72" s="327"/>
      <c r="N72" s="330"/>
    </row>
    <row r="73" spans="2:14" s="316" customFormat="1" x14ac:dyDescent="0.35">
      <c r="B73" s="326" t="str">
        <f>IF($E73="","",VLOOKUP($E73,Lists!$BJ$2:$BM$478,2,FALSE))</f>
        <v/>
      </c>
      <c r="C73" s="326" t="str">
        <f>IF($E73="","",VLOOKUP($E73,Lists!$BJ$2:$BM$478,3,FALSE))</f>
        <v/>
      </c>
      <c r="D73" s="326" t="str">
        <f>IF($E73="","",VLOOKUP($E73,Lists!$BJ$2:$BM$478,4,FALSE))</f>
        <v/>
      </c>
      <c r="E73" s="309"/>
      <c r="F73" s="309"/>
      <c r="G73" s="312"/>
      <c r="H73" s="327"/>
      <c r="I73" s="328"/>
      <c r="J73" s="327"/>
      <c r="K73" s="329" t="str">
        <f t="shared" si="0"/>
        <v/>
      </c>
      <c r="L73" s="327"/>
      <c r="M73" s="327"/>
      <c r="N73" s="330"/>
    </row>
    <row r="74" spans="2:14" s="316" customFormat="1" x14ac:dyDescent="0.35">
      <c r="B74" s="326" t="str">
        <f>IF($E74="","",VLOOKUP($E74,Lists!$BJ$2:$BM$478,2,FALSE))</f>
        <v/>
      </c>
      <c r="C74" s="326" t="str">
        <f>IF($E74="","",VLOOKUP($E74,Lists!$BJ$2:$BM$478,3,FALSE))</f>
        <v/>
      </c>
      <c r="D74" s="326" t="str">
        <f>IF($E74="","",VLOOKUP($E74,Lists!$BJ$2:$BM$478,4,FALSE))</f>
        <v/>
      </c>
      <c r="E74" s="309"/>
      <c r="F74" s="309"/>
      <c r="G74" s="312"/>
      <c r="H74" s="327"/>
      <c r="I74" s="328"/>
      <c r="J74" s="327"/>
      <c r="K74" s="329" t="str">
        <f t="shared" si="0"/>
        <v/>
      </c>
      <c r="L74" s="327"/>
      <c r="M74" s="327"/>
      <c r="N74" s="330"/>
    </row>
    <row r="75" spans="2:14" s="316" customFormat="1" x14ac:dyDescent="0.35">
      <c r="B75" s="326" t="str">
        <f>IF($E75="","",VLOOKUP($E75,Lists!$BJ$2:$BM$478,2,FALSE))</f>
        <v/>
      </c>
      <c r="C75" s="326" t="str">
        <f>IF($E75="","",VLOOKUP($E75,Lists!$BJ$2:$BM$478,3,FALSE))</f>
        <v/>
      </c>
      <c r="D75" s="326" t="str">
        <f>IF($E75="","",VLOOKUP($E75,Lists!$BJ$2:$BM$478,4,FALSE))</f>
        <v/>
      </c>
      <c r="E75" s="309"/>
      <c r="F75" s="309"/>
      <c r="G75" s="312"/>
      <c r="H75" s="327"/>
      <c r="I75" s="328"/>
      <c r="J75" s="327"/>
      <c r="K75" s="329" t="str">
        <f t="shared" si="0"/>
        <v/>
      </c>
      <c r="L75" s="327"/>
      <c r="M75" s="327"/>
      <c r="N75" s="330"/>
    </row>
    <row r="76" spans="2:14" s="316" customFormat="1" x14ac:dyDescent="0.35">
      <c r="B76" s="326" t="str">
        <f>IF($E76="","",VLOOKUP($E76,Lists!$BJ$2:$BM$478,2,FALSE))</f>
        <v/>
      </c>
      <c r="C76" s="326" t="str">
        <f>IF($E76="","",VLOOKUP($E76,Lists!$BJ$2:$BM$478,3,FALSE))</f>
        <v/>
      </c>
      <c r="D76" s="326" t="str">
        <f>IF($E76="","",VLOOKUP($E76,Lists!$BJ$2:$BM$478,4,FALSE))</f>
        <v/>
      </c>
      <c r="E76" s="309"/>
      <c r="F76" s="309"/>
      <c r="G76" s="312"/>
      <c r="H76" s="327"/>
      <c r="I76" s="328"/>
      <c r="J76" s="327"/>
      <c r="K76" s="329" t="str">
        <f t="shared" si="0"/>
        <v/>
      </c>
      <c r="L76" s="327"/>
      <c r="M76" s="327"/>
      <c r="N76" s="330"/>
    </row>
    <row r="77" spans="2:14" s="316" customFormat="1" x14ac:dyDescent="0.35">
      <c r="B77" s="326" t="str">
        <f>IF($E77="","",VLOOKUP($E77,Lists!$BJ$2:$BM$478,2,FALSE))</f>
        <v/>
      </c>
      <c r="C77" s="326" t="str">
        <f>IF($E77="","",VLOOKUP($E77,Lists!$BJ$2:$BM$478,3,FALSE))</f>
        <v/>
      </c>
      <c r="D77" s="326" t="str">
        <f>IF($E77="","",VLOOKUP($E77,Lists!$BJ$2:$BM$478,4,FALSE))</f>
        <v/>
      </c>
      <c r="E77" s="309"/>
      <c r="F77" s="309"/>
      <c r="G77" s="312"/>
      <c r="H77" s="327"/>
      <c r="I77" s="328"/>
      <c r="J77" s="327"/>
      <c r="K77" s="329" t="str">
        <f t="shared" si="0"/>
        <v/>
      </c>
      <c r="L77" s="327"/>
      <c r="M77" s="327"/>
      <c r="N77" s="330"/>
    </row>
    <row r="78" spans="2:14" s="316" customFormat="1" x14ac:dyDescent="0.35">
      <c r="B78" s="326" t="str">
        <f>IF($E78="","",VLOOKUP($E78,Lists!$BJ$2:$BM$478,2,FALSE))</f>
        <v/>
      </c>
      <c r="C78" s="326" t="str">
        <f>IF($E78="","",VLOOKUP($E78,Lists!$BJ$2:$BM$478,3,FALSE))</f>
        <v/>
      </c>
      <c r="D78" s="326" t="str">
        <f>IF($E78="","",VLOOKUP($E78,Lists!$BJ$2:$BM$478,4,FALSE))</f>
        <v/>
      </c>
      <c r="E78" s="309"/>
      <c r="F78" s="309"/>
      <c r="G78" s="312"/>
      <c r="H78" s="327"/>
      <c r="I78" s="328"/>
      <c r="J78" s="327"/>
      <c r="K78" s="329" t="str">
        <f t="shared" si="0"/>
        <v/>
      </c>
      <c r="L78" s="327"/>
      <c r="M78" s="327"/>
      <c r="N78" s="330"/>
    </row>
    <row r="79" spans="2:14" s="316" customFormat="1" x14ac:dyDescent="0.35">
      <c r="B79" s="326" t="str">
        <f>IF($E79="","",VLOOKUP($E79,Lists!$BJ$2:$BM$478,2,FALSE))</f>
        <v/>
      </c>
      <c r="C79" s="326" t="str">
        <f>IF($E79="","",VLOOKUP($E79,Lists!$BJ$2:$BM$478,3,FALSE))</f>
        <v/>
      </c>
      <c r="D79" s="326" t="str">
        <f>IF($E79="","",VLOOKUP($E79,Lists!$BJ$2:$BM$478,4,FALSE))</f>
        <v/>
      </c>
      <c r="E79" s="309"/>
      <c r="F79" s="309"/>
      <c r="G79" s="312"/>
      <c r="H79" s="327"/>
      <c r="I79" s="328"/>
      <c r="J79" s="327"/>
      <c r="K79" s="329" t="str">
        <f t="shared" si="0"/>
        <v/>
      </c>
      <c r="L79" s="327"/>
      <c r="M79" s="327"/>
      <c r="N79" s="330"/>
    </row>
    <row r="80" spans="2:14" s="316" customFormat="1" x14ac:dyDescent="0.35">
      <c r="B80" s="326" t="str">
        <f>IF($E80="","",VLOOKUP($E80,Lists!$BJ$2:$BM$478,2,FALSE))</f>
        <v/>
      </c>
      <c r="C80" s="326" t="str">
        <f>IF($E80="","",VLOOKUP($E80,Lists!$BJ$2:$BM$478,3,FALSE))</f>
        <v/>
      </c>
      <c r="D80" s="326" t="str">
        <f>IF($E80="","",VLOOKUP($E80,Lists!$BJ$2:$BM$478,4,FALSE))</f>
        <v/>
      </c>
      <c r="E80" s="309"/>
      <c r="F80" s="309"/>
      <c r="G80" s="312"/>
      <c r="H80" s="327"/>
      <c r="I80" s="328"/>
      <c r="J80" s="327"/>
      <c r="K80" s="329" t="str">
        <f t="shared" si="0"/>
        <v/>
      </c>
      <c r="L80" s="327"/>
      <c r="M80" s="327"/>
      <c r="N80" s="330"/>
    </row>
    <row r="81" spans="2:14" s="316" customFormat="1" x14ac:dyDescent="0.35">
      <c r="B81" s="326" t="str">
        <f>IF($E81="","",VLOOKUP($E81,Lists!$BJ$2:$BM$478,2,FALSE))</f>
        <v/>
      </c>
      <c r="C81" s="326" t="str">
        <f>IF($E81="","",VLOOKUP($E81,Lists!$BJ$2:$BM$478,3,FALSE))</f>
        <v/>
      </c>
      <c r="D81" s="326" t="str">
        <f>IF($E81="","",VLOOKUP($E81,Lists!$BJ$2:$BM$478,4,FALSE))</f>
        <v/>
      </c>
      <c r="E81" s="309"/>
      <c r="F81" s="309"/>
      <c r="G81" s="312"/>
      <c r="H81" s="327"/>
      <c r="I81" s="328"/>
      <c r="J81" s="327"/>
      <c r="K81" s="329" t="str">
        <f t="shared" si="0"/>
        <v/>
      </c>
      <c r="L81" s="327"/>
      <c r="M81" s="327"/>
      <c r="N81" s="330"/>
    </row>
    <row r="82" spans="2:14" s="316" customFormat="1" x14ac:dyDescent="0.35">
      <c r="B82" s="326" t="str">
        <f>IF($E82="","",VLOOKUP($E82,Lists!$BJ$2:$BM$478,2,FALSE))</f>
        <v/>
      </c>
      <c r="C82" s="326" t="str">
        <f>IF($E82="","",VLOOKUP($E82,Lists!$BJ$2:$BM$478,3,FALSE))</f>
        <v/>
      </c>
      <c r="D82" s="326" t="str">
        <f>IF($E82="","",VLOOKUP($E82,Lists!$BJ$2:$BM$478,4,FALSE))</f>
        <v/>
      </c>
      <c r="E82" s="309"/>
      <c r="F82" s="309"/>
      <c r="G82" s="312"/>
      <c r="H82" s="327"/>
      <c r="I82" s="328"/>
      <c r="J82" s="327"/>
      <c r="K82" s="329" t="str">
        <f t="shared" si="0"/>
        <v/>
      </c>
      <c r="L82" s="327"/>
      <c r="M82" s="327"/>
      <c r="N82" s="330"/>
    </row>
    <row r="83" spans="2:14" s="316" customFormat="1" x14ac:dyDescent="0.35">
      <c r="B83" s="326" t="str">
        <f>IF($E83="","",VLOOKUP($E83,Lists!$BJ$2:$BM$478,2,FALSE))</f>
        <v/>
      </c>
      <c r="C83" s="326" t="str">
        <f>IF($E83="","",VLOOKUP($E83,Lists!$BJ$2:$BM$478,3,FALSE))</f>
        <v/>
      </c>
      <c r="D83" s="326" t="str">
        <f>IF($E83="","",VLOOKUP($E83,Lists!$BJ$2:$BM$478,4,FALSE))</f>
        <v/>
      </c>
      <c r="E83" s="309"/>
      <c r="F83" s="309"/>
      <c r="G83" s="312"/>
      <c r="H83" s="327"/>
      <c r="I83" s="328"/>
      <c r="J83" s="327"/>
      <c r="K83" s="329" t="str">
        <f t="shared" si="0"/>
        <v/>
      </c>
      <c r="L83" s="327"/>
      <c r="M83" s="327"/>
      <c r="N83" s="330"/>
    </row>
    <row r="84" spans="2:14" s="316" customFormat="1" x14ac:dyDescent="0.35">
      <c r="B84" s="326" t="str">
        <f>IF($E84="","",VLOOKUP($E84,Lists!$BJ$2:$BM$478,2,FALSE))</f>
        <v/>
      </c>
      <c r="C84" s="326" t="str">
        <f>IF($E84="","",VLOOKUP($E84,Lists!$BJ$2:$BM$478,3,FALSE))</f>
        <v/>
      </c>
      <c r="D84" s="326" t="str">
        <f>IF($E84="","",VLOOKUP($E84,Lists!$BJ$2:$BM$478,4,FALSE))</f>
        <v/>
      </c>
      <c r="E84" s="309"/>
      <c r="F84" s="309"/>
      <c r="G84" s="312"/>
      <c r="H84" s="327"/>
      <c r="I84" s="328"/>
      <c r="J84" s="327"/>
      <c r="K84" s="329" t="str">
        <f t="shared" si="0"/>
        <v/>
      </c>
      <c r="L84" s="327"/>
      <c r="M84" s="327"/>
      <c r="N84" s="330"/>
    </row>
    <row r="85" spans="2:14" s="316" customFormat="1" x14ac:dyDescent="0.35">
      <c r="B85" s="326" t="str">
        <f>IF($E85="","",VLOOKUP($E85,Lists!$BJ$2:$BM$478,2,FALSE))</f>
        <v/>
      </c>
      <c r="C85" s="326" t="str">
        <f>IF($E85="","",VLOOKUP($E85,Lists!$BJ$2:$BM$478,3,FALSE))</f>
        <v/>
      </c>
      <c r="D85" s="326" t="str">
        <f>IF($E85="","",VLOOKUP($E85,Lists!$BJ$2:$BM$478,4,FALSE))</f>
        <v/>
      </c>
      <c r="E85" s="309"/>
      <c r="F85" s="309"/>
      <c r="G85" s="312"/>
      <c r="H85" s="327"/>
      <c r="I85" s="328"/>
      <c r="J85" s="327"/>
      <c r="K85" s="329" t="str">
        <f t="shared" si="0"/>
        <v/>
      </c>
      <c r="L85" s="327"/>
      <c r="M85" s="327"/>
      <c r="N85" s="330"/>
    </row>
    <row r="86" spans="2:14" s="316" customFormat="1" x14ac:dyDescent="0.35">
      <c r="B86" s="326" t="str">
        <f>IF($E86="","",VLOOKUP($E86,Lists!$BJ$2:$BM$478,2,FALSE))</f>
        <v/>
      </c>
      <c r="C86" s="326" t="str">
        <f>IF($E86="","",VLOOKUP($E86,Lists!$BJ$2:$BM$478,3,FALSE))</f>
        <v/>
      </c>
      <c r="D86" s="326" t="str">
        <f>IF($E86="","",VLOOKUP($E86,Lists!$BJ$2:$BM$478,4,FALSE))</f>
        <v/>
      </c>
      <c r="E86" s="309"/>
      <c r="F86" s="309"/>
      <c r="G86" s="312"/>
      <c r="H86" s="327"/>
      <c r="I86" s="328"/>
      <c r="J86" s="327"/>
      <c r="K86" s="329" t="str">
        <f t="shared" si="0"/>
        <v/>
      </c>
      <c r="L86" s="327"/>
      <c r="M86" s="327"/>
      <c r="N86" s="330"/>
    </row>
    <row r="87" spans="2:14" s="316" customFormat="1" x14ac:dyDescent="0.35">
      <c r="B87" s="326" t="str">
        <f>IF($E87="","",VLOOKUP($E87,Lists!$BJ$2:$BM$478,2,FALSE))</f>
        <v/>
      </c>
      <c r="C87" s="326" t="str">
        <f>IF($E87="","",VLOOKUP($E87,Lists!$BJ$2:$BM$478,3,FALSE))</f>
        <v/>
      </c>
      <c r="D87" s="326" t="str">
        <f>IF($E87="","",VLOOKUP($E87,Lists!$BJ$2:$BM$478,4,FALSE))</f>
        <v/>
      </c>
      <c r="E87" s="309"/>
      <c r="F87" s="309"/>
      <c r="G87" s="312"/>
      <c r="H87" s="327"/>
      <c r="I87" s="328"/>
      <c r="J87" s="327"/>
      <c r="K87" s="329" t="str">
        <f t="shared" si="0"/>
        <v/>
      </c>
      <c r="L87" s="327"/>
      <c r="M87" s="327"/>
      <c r="N87" s="330"/>
    </row>
    <row r="88" spans="2:14" s="316" customFormat="1" x14ac:dyDescent="0.35">
      <c r="B88" s="326" t="str">
        <f>IF($E88="","",VLOOKUP($E88,Lists!$BJ$2:$BM$478,2,FALSE))</f>
        <v/>
      </c>
      <c r="C88" s="326" t="str">
        <f>IF($E88="","",VLOOKUP($E88,Lists!$BJ$2:$BM$478,3,FALSE))</f>
        <v/>
      </c>
      <c r="D88" s="326" t="str">
        <f>IF($E88="","",VLOOKUP($E88,Lists!$BJ$2:$BM$478,4,FALSE))</f>
        <v/>
      </c>
      <c r="E88" s="309"/>
      <c r="F88" s="309"/>
      <c r="G88" s="312"/>
      <c r="H88" s="327"/>
      <c r="I88" s="328"/>
      <c r="J88" s="327"/>
      <c r="K88" s="329" t="str">
        <f t="shared" ref="K88:K151" si="1">IF(J88="","",(VALUE(TEXT(I88,"m/dd/yy ")&amp;TEXT(J88,"hh:mm:ss"))-(VALUE(TEXT(G88,"m/dd/yy ")&amp;TEXT(H88,"hh:mm:ss"))))*24)</f>
        <v/>
      </c>
      <c r="L88" s="327"/>
      <c r="M88" s="327"/>
      <c r="N88" s="330"/>
    </row>
    <row r="89" spans="2:14" s="316" customFormat="1" x14ac:dyDescent="0.35">
      <c r="B89" s="326" t="str">
        <f>IF($E89="","",VLOOKUP($E89,Lists!$BJ$2:$BM$478,2,FALSE))</f>
        <v/>
      </c>
      <c r="C89" s="326" t="str">
        <f>IF($E89="","",VLOOKUP($E89,Lists!$BJ$2:$BM$478,3,FALSE))</f>
        <v/>
      </c>
      <c r="D89" s="326" t="str">
        <f>IF($E89="","",VLOOKUP($E89,Lists!$BJ$2:$BM$478,4,FALSE))</f>
        <v/>
      </c>
      <c r="E89" s="309"/>
      <c r="F89" s="309"/>
      <c r="G89" s="312"/>
      <c r="H89" s="327"/>
      <c r="I89" s="328"/>
      <c r="J89" s="327"/>
      <c r="K89" s="329" t="str">
        <f t="shared" si="1"/>
        <v/>
      </c>
      <c r="L89" s="327"/>
      <c r="M89" s="327"/>
      <c r="N89" s="330"/>
    </row>
    <row r="90" spans="2:14" s="316" customFormat="1" x14ac:dyDescent="0.35">
      <c r="B90" s="326" t="str">
        <f>IF($E90="","",VLOOKUP($E90,Lists!$BJ$2:$BM$478,2,FALSE))</f>
        <v/>
      </c>
      <c r="C90" s="326" t="str">
        <f>IF($E90="","",VLOOKUP($E90,Lists!$BJ$2:$BM$478,3,FALSE))</f>
        <v/>
      </c>
      <c r="D90" s="326" t="str">
        <f>IF($E90="","",VLOOKUP($E90,Lists!$BJ$2:$BM$478,4,FALSE))</f>
        <v/>
      </c>
      <c r="E90" s="309"/>
      <c r="F90" s="309"/>
      <c r="G90" s="312"/>
      <c r="H90" s="327"/>
      <c r="I90" s="328"/>
      <c r="J90" s="327"/>
      <c r="K90" s="329" t="str">
        <f t="shared" si="1"/>
        <v/>
      </c>
      <c r="L90" s="327"/>
      <c r="M90" s="327"/>
      <c r="N90" s="330"/>
    </row>
    <row r="91" spans="2:14" s="316" customFormat="1" x14ac:dyDescent="0.35">
      <c r="B91" s="326" t="str">
        <f>IF($E91="","",VLOOKUP($E91,Lists!$BJ$2:$BM$478,2,FALSE))</f>
        <v/>
      </c>
      <c r="C91" s="326" t="str">
        <f>IF($E91="","",VLOOKUP($E91,Lists!$BJ$2:$BM$478,3,FALSE))</f>
        <v/>
      </c>
      <c r="D91" s="326" t="str">
        <f>IF($E91="","",VLOOKUP($E91,Lists!$BJ$2:$BM$478,4,FALSE))</f>
        <v/>
      </c>
      <c r="E91" s="309"/>
      <c r="F91" s="309"/>
      <c r="G91" s="312"/>
      <c r="H91" s="327"/>
      <c r="I91" s="328"/>
      <c r="J91" s="327"/>
      <c r="K91" s="329" t="str">
        <f t="shared" si="1"/>
        <v/>
      </c>
      <c r="L91" s="327"/>
      <c r="M91" s="327"/>
      <c r="N91" s="330"/>
    </row>
    <row r="92" spans="2:14" s="316" customFormat="1" x14ac:dyDescent="0.35">
      <c r="B92" s="326" t="str">
        <f>IF($E92="","",VLOOKUP($E92,Lists!$BJ$2:$BM$478,2,FALSE))</f>
        <v/>
      </c>
      <c r="C92" s="326" t="str">
        <f>IF($E92="","",VLOOKUP($E92,Lists!$BJ$2:$BM$478,3,FALSE))</f>
        <v/>
      </c>
      <c r="D92" s="326" t="str">
        <f>IF($E92="","",VLOOKUP($E92,Lists!$BJ$2:$BM$478,4,FALSE))</f>
        <v/>
      </c>
      <c r="E92" s="309"/>
      <c r="F92" s="309"/>
      <c r="G92" s="312"/>
      <c r="H92" s="327"/>
      <c r="I92" s="328"/>
      <c r="J92" s="327"/>
      <c r="K92" s="329" t="str">
        <f t="shared" si="1"/>
        <v/>
      </c>
      <c r="L92" s="327"/>
      <c r="M92" s="327"/>
      <c r="N92" s="330"/>
    </row>
    <row r="93" spans="2:14" s="316" customFormat="1" x14ac:dyDescent="0.35">
      <c r="B93" s="326" t="str">
        <f>IF($E93="","",VLOOKUP($E93,Lists!$BJ$2:$BM$478,2,FALSE))</f>
        <v/>
      </c>
      <c r="C93" s="326" t="str">
        <f>IF($E93="","",VLOOKUP($E93,Lists!$BJ$2:$BM$478,3,FALSE))</f>
        <v/>
      </c>
      <c r="D93" s="326" t="str">
        <f>IF($E93="","",VLOOKUP($E93,Lists!$BJ$2:$BM$478,4,FALSE))</f>
        <v/>
      </c>
      <c r="E93" s="309"/>
      <c r="F93" s="309"/>
      <c r="G93" s="312"/>
      <c r="H93" s="327"/>
      <c r="I93" s="328"/>
      <c r="J93" s="327"/>
      <c r="K93" s="329" t="str">
        <f t="shared" si="1"/>
        <v/>
      </c>
      <c r="L93" s="327"/>
      <c r="M93" s="327"/>
      <c r="N93" s="330"/>
    </row>
    <row r="94" spans="2:14" s="316" customFormat="1" x14ac:dyDescent="0.35">
      <c r="B94" s="326" t="str">
        <f>IF($E94="","",VLOOKUP($E94,Lists!$BJ$2:$BM$478,2,FALSE))</f>
        <v/>
      </c>
      <c r="C94" s="326" t="str">
        <f>IF($E94="","",VLOOKUP($E94,Lists!$BJ$2:$BM$478,3,FALSE))</f>
        <v/>
      </c>
      <c r="D94" s="326" t="str">
        <f>IF($E94="","",VLOOKUP($E94,Lists!$BJ$2:$BM$478,4,FALSE))</f>
        <v/>
      </c>
      <c r="E94" s="309"/>
      <c r="F94" s="309"/>
      <c r="G94" s="312"/>
      <c r="H94" s="327"/>
      <c r="I94" s="328"/>
      <c r="J94" s="327"/>
      <c r="K94" s="329" t="str">
        <f t="shared" si="1"/>
        <v/>
      </c>
      <c r="L94" s="327"/>
      <c r="M94" s="327"/>
      <c r="N94" s="330"/>
    </row>
    <row r="95" spans="2:14" s="316" customFormat="1" x14ac:dyDescent="0.35">
      <c r="B95" s="326" t="str">
        <f>IF($E95="","",VLOOKUP($E95,Lists!$BJ$2:$BM$478,2,FALSE))</f>
        <v/>
      </c>
      <c r="C95" s="326" t="str">
        <f>IF($E95="","",VLOOKUP($E95,Lists!$BJ$2:$BM$478,3,FALSE))</f>
        <v/>
      </c>
      <c r="D95" s="326" t="str">
        <f>IF($E95="","",VLOOKUP($E95,Lists!$BJ$2:$BM$478,4,FALSE))</f>
        <v/>
      </c>
      <c r="E95" s="309"/>
      <c r="F95" s="309"/>
      <c r="G95" s="312"/>
      <c r="H95" s="327"/>
      <c r="I95" s="328"/>
      <c r="J95" s="327"/>
      <c r="K95" s="329" t="str">
        <f t="shared" si="1"/>
        <v/>
      </c>
      <c r="L95" s="327"/>
      <c r="M95" s="327"/>
      <c r="N95" s="330"/>
    </row>
    <row r="96" spans="2:14" s="316" customFormat="1" x14ac:dyDescent="0.35">
      <c r="B96" s="326" t="str">
        <f>IF($E96="","",VLOOKUP($E96,Lists!$BJ$2:$BM$478,2,FALSE))</f>
        <v/>
      </c>
      <c r="C96" s="326" t="str">
        <f>IF($E96="","",VLOOKUP($E96,Lists!$BJ$2:$BM$478,3,FALSE))</f>
        <v/>
      </c>
      <c r="D96" s="326" t="str">
        <f>IF($E96="","",VLOOKUP($E96,Lists!$BJ$2:$BM$478,4,FALSE))</f>
        <v/>
      </c>
      <c r="E96" s="309"/>
      <c r="F96" s="309"/>
      <c r="G96" s="312"/>
      <c r="H96" s="327"/>
      <c r="I96" s="328"/>
      <c r="J96" s="327"/>
      <c r="K96" s="329" t="str">
        <f t="shared" si="1"/>
        <v/>
      </c>
      <c r="L96" s="327"/>
      <c r="M96" s="327"/>
      <c r="N96" s="330"/>
    </row>
    <row r="97" spans="2:14" s="316" customFormat="1" x14ac:dyDescent="0.35">
      <c r="B97" s="326" t="str">
        <f>IF($E97="","",VLOOKUP($E97,Lists!$BJ$2:$BM$478,2,FALSE))</f>
        <v/>
      </c>
      <c r="C97" s="326" t="str">
        <f>IF($E97="","",VLOOKUP($E97,Lists!$BJ$2:$BM$478,3,FALSE))</f>
        <v/>
      </c>
      <c r="D97" s="326" t="str">
        <f>IF($E97="","",VLOOKUP($E97,Lists!$BJ$2:$BM$478,4,FALSE))</f>
        <v/>
      </c>
      <c r="E97" s="309"/>
      <c r="F97" s="309"/>
      <c r="G97" s="312"/>
      <c r="H97" s="327"/>
      <c r="I97" s="328"/>
      <c r="J97" s="327"/>
      <c r="K97" s="329" t="str">
        <f t="shared" si="1"/>
        <v/>
      </c>
      <c r="L97" s="327"/>
      <c r="M97" s="327"/>
      <c r="N97" s="330"/>
    </row>
    <row r="98" spans="2:14" s="316" customFormat="1" x14ac:dyDescent="0.35">
      <c r="B98" s="326" t="str">
        <f>IF($E98="","",VLOOKUP($E98,Lists!$BJ$2:$BM$478,2,FALSE))</f>
        <v/>
      </c>
      <c r="C98" s="326" t="str">
        <f>IF($E98="","",VLOOKUP($E98,Lists!$BJ$2:$BM$478,3,FALSE))</f>
        <v/>
      </c>
      <c r="D98" s="326" t="str">
        <f>IF($E98="","",VLOOKUP($E98,Lists!$BJ$2:$BM$478,4,FALSE))</f>
        <v/>
      </c>
      <c r="E98" s="309"/>
      <c r="F98" s="309"/>
      <c r="G98" s="312"/>
      <c r="H98" s="327"/>
      <c r="I98" s="328"/>
      <c r="J98" s="327"/>
      <c r="K98" s="329" t="str">
        <f t="shared" si="1"/>
        <v/>
      </c>
      <c r="L98" s="327"/>
      <c r="M98" s="327"/>
      <c r="N98" s="330"/>
    </row>
    <row r="99" spans="2:14" s="316" customFormat="1" x14ac:dyDescent="0.35">
      <c r="B99" s="326" t="str">
        <f>IF($E99="","",VLOOKUP($E99,Lists!$BJ$2:$BM$478,2,FALSE))</f>
        <v/>
      </c>
      <c r="C99" s="326" t="str">
        <f>IF($E99="","",VLOOKUP($E99,Lists!$BJ$2:$BM$478,3,FALSE))</f>
        <v/>
      </c>
      <c r="D99" s="326" t="str">
        <f>IF($E99="","",VLOOKUP($E99,Lists!$BJ$2:$BM$478,4,FALSE))</f>
        <v/>
      </c>
      <c r="E99" s="309"/>
      <c r="F99" s="309"/>
      <c r="G99" s="312"/>
      <c r="H99" s="327"/>
      <c r="I99" s="328"/>
      <c r="J99" s="327"/>
      <c r="K99" s="329" t="str">
        <f t="shared" si="1"/>
        <v/>
      </c>
      <c r="L99" s="327"/>
      <c r="M99" s="327"/>
      <c r="N99" s="330"/>
    </row>
    <row r="100" spans="2:14" s="316" customFormat="1" x14ac:dyDescent="0.35">
      <c r="B100" s="326" t="str">
        <f>IF($E100="","",VLOOKUP($E100,Lists!$BJ$2:$BM$478,2,FALSE))</f>
        <v/>
      </c>
      <c r="C100" s="326" t="str">
        <f>IF($E100="","",VLOOKUP($E100,Lists!$BJ$2:$BM$478,3,FALSE))</f>
        <v/>
      </c>
      <c r="D100" s="326" t="str">
        <f>IF($E100="","",VLOOKUP($E100,Lists!$BJ$2:$BM$478,4,FALSE))</f>
        <v/>
      </c>
      <c r="E100" s="309"/>
      <c r="F100" s="309"/>
      <c r="G100" s="312"/>
      <c r="H100" s="327"/>
      <c r="I100" s="328"/>
      <c r="J100" s="327"/>
      <c r="K100" s="329" t="str">
        <f t="shared" si="1"/>
        <v/>
      </c>
      <c r="L100" s="327"/>
      <c r="M100" s="327"/>
      <c r="N100" s="331"/>
    </row>
    <row r="101" spans="2:14" s="316" customFormat="1" x14ac:dyDescent="0.35">
      <c r="B101" s="326" t="str">
        <f>IF($E101="","",VLOOKUP($E101,Lists!$BJ$2:$BM$478,2,FALSE))</f>
        <v/>
      </c>
      <c r="C101" s="326" t="str">
        <f>IF($E101="","",VLOOKUP($E101,Lists!$BJ$2:$BM$478,3,FALSE))</f>
        <v/>
      </c>
      <c r="D101" s="326" t="str">
        <f>IF($E101="","",VLOOKUP($E101,Lists!$BJ$2:$BM$478,4,FALSE))</f>
        <v/>
      </c>
      <c r="E101" s="309"/>
      <c r="F101" s="309"/>
      <c r="G101" s="312"/>
      <c r="H101" s="327"/>
      <c r="I101" s="328"/>
      <c r="J101" s="327"/>
      <c r="K101" s="329" t="str">
        <f t="shared" si="1"/>
        <v/>
      </c>
      <c r="L101" s="327"/>
      <c r="M101" s="327"/>
      <c r="N101" s="330"/>
    </row>
    <row r="102" spans="2:14" s="316" customFormat="1" x14ac:dyDescent="0.35">
      <c r="B102" s="326" t="str">
        <f>IF($E102="","",VLOOKUP($E102,Lists!$BJ$2:$BM$478,2,FALSE))</f>
        <v/>
      </c>
      <c r="C102" s="326" t="str">
        <f>IF($E102="","",VLOOKUP($E102,Lists!$BJ$2:$BM$478,3,FALSE))</f>
        <v/>
      </c>
      <c r="D102" s="326" t="str">
        <f>IF($E102="","",VLOOKUP($E102,Lists!$BJ$2:$BM$478,4,FALSE))</f>
        <v/>
      </c>
      <c r="E102" s="309"/>
      <c r="F102" s="309"/>
      <c r="G102" s="312"/>
      <c r="H102" s="327"/>
      <c r="I102" s="328"/>
      <c r="J102" s="327"/>
      <c r="K102" s="329" t="str">
        <f t="shared" si="1"/>
        <v/>
      </c>
      <c r="L102" s="327"/>
      <c r="M102" s="327"/>
      <c r="N102" s="330"/>
    </row>
    <row r="103" spans="2:14" s="316" customFormat="1" x14ac:dyDescent="0.35">
      <c r="B103" s="326" t="str">
        <f>IF($E103="","",VLOOKUP($E103,Lists!$BJ$2:$BM$478,2,FALSE))</f>
        <v/>
      </c>
      <c r="C103" s="326" t="str">
        <f>IF($E103="","",VLOOKUP($E103,Lists!$BJ$2:$BM$478,3,FALSE))</f>
        <v/>
      </c>
      <c r="D103" s="326" t="str">
        <f>IF($E103="","",VLOOKUP($E103,Lists!$BJ$2:$BM$478,4,FALSE))</f>
        <v/>
      </c>
      <c r="E103" s="309"/>
      <c r="F103" s="309"/>
      <c r="G103" s="312"/>
      <c r="H103" s="327"/>
      <c r="I103" s="328"/>
      <c r="J103" s="327"/>
      <c r="K103" s="329" t="str">
        <f t="shared" si="1"/>
        <v/>
      </c>
      <c r="L103" s="327"/>
      <c r="M103" s="327"/>
      <c r="N103" s="330"/>
    </row>
    <row r="104" spans="2:14" s="316" customFormat="1" x14ac:dyDescent="0.35">
      <c r="B104" s="326" t="str">
        <f>IF($E104="","",VLOOKUP($E104,Lists!$BJ$2:$BM$478,2,FALSE))</f>
        <v/>
      </c>
      <c r="C104" s="326" t="str">
        <f>IF($E104="","",VLOOKUP($E104,Lists!$BJ$2:$BM$478,3,FALSE))</f>
        <v/>
      </c>
      <c r="D104" s="326" t="str">
        <f>IF($E104="","",VLOOKUP($E104,Lists!$BJ$2:$BM$478,4,FALSE))</f>
        <v/>
      </c>
      <c r="E104" s="309"/>
      <c r="F104" s="309"/>
      <c r="G104" s="312"/>
      <c r="H104" s="327"/>
      <c r="I104" s="328"/>
      <c r="J104" s="327"/>
      <c r="K104" s="329" t="str">
        <f t="shared" si="1"/>
        <v/>
      </c>
      <c r="L104" s="327"/>
      <c r="M104" s="327"/>
      <c r="N104" s="330"/>
    </row>
    <row r="105" spans="2:14" s="316" customFormat="1" x14ac:dyDescent="0.35">
      <c r="B105" s="326" t="str">
        <f>IF($E105="","",VLOOKUP($E105,Lists!$BJ$2:$BM$478,2,FALSE))</f>
        <v/>
      </c>
      <c r="C105" s="326" t="str">
        <f>IF($E105="","",VLOOKUP($E105,Lists!$BJ$2:$BM$478,3,FALSE))</f>
        <v/>
      </c>
      <c r="D105" s="326" t="str">
        <f>IF($E105="","",VLOOKUP($E105,Lists!$BJ$2:$BM$478,4,FALSE))</f>
        <v/>
      </c>
      <c r="E105" s="309"/>
      <c r="F105" s="309"/>
      <c r="G105" s="312"/>
      <c r="H105" s="327"/>
      <c r="I105" s="328"/>
      <c r="J105" s="327"/>
      <c r="K105" s="329" t="str">
        <f t="shared" si="1"/>
        <v/>
      </c>
      <c r="L105" s="327"/>
      <c r="M105" s="327"/>
      <c r="N105" s="330"/>
    </row>
    <row r="106" spans="2:14" s="316" customFormat="1" x14ac:dyDescent="0.35">
      <c r="B106" s="326" t="str">
        <f>IF($E106="","",VLOOKUP($E106,Lists!$BJ$2:$BM$478,2,FALSE))</f>
        <v/>
      </c>
      <c r="C106" s="326" t="str">
        <f>IF($E106="","",VLOOKUP($E106,Lists!$BJ$2:$BM$478,3,FALSE))</f>
        <v/>
      </c>
      <c r="D106" s="326" t="str">
        <f>IF($E106="","",VLOOKUP($E106,Lists!$BJ$2:$BM$478,4,FALSE))</f>
        <v/>
      </c>
      <c r="E106" s="309"/>
      <c r="F106" s="309"/>
      <c r="G106" s="312"/>
      <c r="H106" s="327"/>
      <c r="I106" s="328"/>
      <c r="J106" s="327"/>
      <c r="K106" s="329" t="str">
        <f t="shared" si="1"/>
        <v/>
      </c>
      <c r="L106" s="327"/>
      <c r="M106" s="327"/>
      <c r="N106" s="330"/>
    </row>
    <row r="107" spans="2:14" s="316" customFormat="1" x14ac:dyDescent="0.35">
      <c r="B107" s="326" t="str">
        <f>IF($E107="","",VLOOKUP($E107,Lists!$BJ$2:$BM$478,2,FALSE))</f>
        <v/>
      </c>
      <c r="C107" s="326" t="str">
        <f>IF($E107="","",VLOOKUP($E107,Lists!$BJ$2:$BM$478,3,FALSE))</f>
        <v/>
      </c>
      <c r="D107" s="326" t="str">
        <f>IF($E107="","",VLOOKUP($E107,Lists!$BJ$2:$BM$478,4,FALSE))</f>
        <v/>
      </c>
      <c r="E107" s="309"/>
      <c r="F107" s="309"/>
      <c r="G107" s="312"/>
      <c r="H107" s="327"/>
      <c r="I107" s="328"/>
      <c r="J107" s="327"/>
      <c r="K107" s="329" t="str">
        <f t="shared" si="1"/>
        <v/>
      </c>
      <c r="L107" s="327"/>
      <c r="M107" s="327"/>
      <c r="N107" s="330"/>
    </row>
    <row r="108" spans="2:14" s="316" customFormat="1" x14ac:dyDescent="0.35">
      <c r="B108" s="326" t="str">
        <f>IF($E108="","",VLOOKUP($E108,Lists!$BJ$2:$BM$478,2,FALSE))</f>
        <v/>
      </c>
      <c r="C108" s="326" t="str">
        <f>IF($E108="","",VLOOKUP($E108,Lists!$BJ$2:$BM$478,3,FALSE))</f>
        <v/>
      </c>
      <c r="D108" s="326" t="str">
        <f>IF($E108="","",VLOOKUP($E108,Lists!$BJ$2:$BM$478,4,FALSE))</f>
        <v/>
      </c>
      <c r="E108" s="309"/>
      <c r="F108" s="309"/>
      <c r="G108" s="312"/>
      <c r="H108" s="327"/>
      <c r="I108" s="328"/>
      <c r="J108" s="327"/>
      <c r="K108" s="329" t="str">
        <f t="shared" si="1"/>
        <v/>
      </c>
      <c r="L108" s="327"/>
      <c r="M108" s="327"/>
      <c r="N108" s="330"/>
    </row>
    <row r="109" spans="2:14" s="316" customFormat="1" x14ac:dyDescent="0.35">
      <c r="B109" s="326" t="str">
        <f>IF($E109="","",VLOOKUP($E109,Lists!$BJ$2:$BM$478,2,FALSE))</f>
        <v/>
      </c>
      <c r="C109" s="326" t="str">
        <f>IF($E109="","",VLOOKUP($E109,Lists!$BJ$2:$BM$478,3,FALSE))</f>
        <v/>
      </c>
      <c r="D109" s="326" t="str">
        <f>IF($E109="","",VLOOKUP($E109,Lists!$BJ$2:$BM$478,4,FALSE))</f>
        <v/>
      </c>
      <c r="E109" s="309"/>
      <c r="F109" s="309"/>
      <c r="G109" s="312"/>
      <c r="H109" s="327"/>
      <c r="I109" s="328"/>
      <c r="J109" s="327"/>
      <c r="K109" s="329" t="str">
        <f t="shared" si="1"/>
        <v/>
      </c>
      <c r="L109" s="327"/>
      <c r="M109" s="327"/>
      <c r="N109" s="330"/>
    </row>
    <row r="110" spans="2:14" s="316" customFormat="1" x14ac:dyDescent="0.35">
      <c r="B110" s="326" t="str">
        <f>IF($E110="","",VLOOKUP($E110,Lists!$BJ$2:$BM$478,2,FALSE))</f>
        <v/>
      </c>
      <c r="C110" s="326" t="str">
        <f>IF($E110="","",VLOOKUP($E110,Lists!$BJ$2:$BM$478,3,FALSE))</f>
        <v/>
      </c>
      <c r="D110" s="326" t="str">
        <f>IF($E110="","",VLOOKUP($E110,Lists!$BJ$2:$BM$478,4,FALSE))</f>
        <v/>
      </c>
      <c r="E110" s="309"/>
      <c r="F110" s="309"/>
      <c r="G110" s="312"/>
      <c r="H110" s="327"/>
      <c r="I110" s="328"/>
      <c r="J110" s="327"/>
      <c r="K110" s="329" t="str">
        <f t="shared" si="1"/>
        <v/>
      </c>
      <c r="L110" s="327"/>
      <c r="M110" s="327"/>
      <c r="N110" s="330"/>
    </row>
    <row r="111" spans="2:14" s="316" customFormat="1" x14ac:dyDescent="0.35">
      <c r="B111" s="326" t="str">
        <f>IF($E111="","",VLOOKUP($E111,Lists!$BJ$2:$BM$478,2,FALSE))</f>
        <v/>
      </c>
      <c r="C111" s="326" t="str">
        <f>IF($E111="","",VLOOKUP($E111,Lists!$BJ$2:$BM$478,3,FALSE))</f>
        <v/>
      </c>
      <c r="D111" s="326" t="str">
        <f>IF($E111="","",VLOOKUP($E111,Lists!$BJ$2:$BM$478,4,FALSE))</f>
        <v/>
      </c>
      <c r="E111" s="309"/>
      <c r="F111" s="309"/>
      <c r="G111" s="312"/>
      <c r="H111" s="327"/>
      <c r="I111" s="328"/>
      <c r="J111" s="327"/>
      <c r="K111" s="329" t="str">
        <f t="shared" si="1"/>
        <v/>
      </c>
      <c r="L111" s="327"/>
      <c r="M111" s="327"/>
      <c r="N111" s="330"/>
    </row>
    <row r="112" spans="2:14" s="316" customFormat="1" x14ac:dyDescent="0.35">
      <c r="B112" s="326" t="str">
        <f>IF($E112="","",VLOOKUP($E112,Lists!$BJ$2:$BM$478,2,FALSE))</f>
        <v/>
      </c>
      <c r="C112" s="326" t="str">
        <f>IF($E112="","",VLOOKUP($E112,Lists!$BJ$2:$BM$478,3,FALSE))</f>
        <v/>
      </c>
      <c r="D112" s="326" t="str">
        <f>IF($E112="","",VLOOKUP($E112,Lists!$BJ$2:$BM$478,4,FALSE))</f>
        <v/>
      </c>
      <c r="E112" s="309"/>
      <c r="F112" s="309"/>
      <c r="G112" s="312"/>
      <c r="H112" s="327"/>
      <c r="I112" s="328"/>
      <c r="J112" s="327"/>
      <c r="K112" s="329" t="str">
        <f t="shared" si="1"/>
        <v/>
      </c>
      <c r="L112" s="327"/>
      <c r="M112" s="327"/>
      <c r="N112" s="330"/>
    </row>
    <row r="113" spans="2:14" s="316" customFormat="1" x14ac:dyDescent="0.35">
      <c r="B113" s="326" t="str">
        <f>IF($E113="","",VLOOKUP($E113,Lists!$BJ$2:$BM$478,2,FALSE))</f>
        <v/>
      </c>
      <c r="C113" s="326" t="str">
        <f>IF($E113="","",VLOOKUP($E113,Lists!$BJ$2:$BM$478,3,FALSE))</f>
        <v/>
      </c>
      <c r="D113" s="326" t="str">
        <f>IF($E113="","",VLOOKUP($E113,Lists!$BJ$2:$BM$478,4,FALSE))</f>
        <v/>
      </c>
      <c r="E113" s="309"/>
      <c r="F113" s="309"/>
      <c r="G113" s="312"/>
      <c r="H113" s="327"/>
      <c r="I113" s="328"/>
      <c r="J113" s="327"/>
      <c r="K113" s="329" t="str">
        <f t="shared" si="1"/>
        <v/>
      </c>
      <c r="L113" s="327"/>
      <c r="M113" s="327"/>
      <c r="N113" s="330"/>
    </row>
    <row r="114" spans="2:14" s="316" customFormat="1" x14ac:dyDescent="0.35">
      <c r="B114" s="326" t="str">
        <f>IF($E114="","",VLOOKUP($E114,Lists!$BJ$2:$BM$478,2,FALSE))</f>
        <v/>
      </c>
      <c r="C114" s="326" t="str">
        <f>IF($E114="","",VLOOKUP($E114,Lists!$BJ$2:$BM$478,3,FALSE))</f>
        <v/>
      </c>
      <c r="D114" s="326" t="str">
        <f>IF($E114="","",VLOOKUP($E114,Lists!$BJ$2:$BM$478,4,FALSE))</f>
        <v/>
      </c>
      <c r="E114" s="309"/>
      <c r="F114" s="309"/>
      <c r="G114" s="312"/>
      <c r="H114" s="327"/>
      <c r="I114" s="328"/>
      <c r="J114" s="327"/>
      <c r="K114" s="329" t="str">
        <f t="shared" si="1"/>
        <v/>
      </c>
      <c r="L114" s="327"/>
      <c r="M114" s="327"/>
      <c r="N114" s="330"/>
    </row>
    <row r="115" spans="2:14" s="316" customFormat="1" x14ac:dyDescent="0.35">
      <c r="B115" s="326" t="str">
        <f>IF($E115="","",VLOOKUP($E115,Lists!$BJ$2:$BM$478,2,FALSE))</f>
        <v/>
      </c>
      <c r="C115" s="326" t="str">
        <f>IF($E115="","",VLOOKUP($E115,Lists!$BJ$2:$BM$478,3,FALSE))</f>
        <v/>
      </c>
      <c r="D115" s="326" t="str">
        <f>IF($E115="","",VLOOKUP($E115,Lists!$BJ$2:$BM$478,4,FALSE))</f>
        <v/>
      </c>
      <c r="E115" s="309"/>
      <c r="F115" s="309"/>
      <c r="G115" s="312"/>
      <c r="H115" s="327"/>
      <c r="I115" s="328"/>
      <c r="J115" s="327"/>
      <c r="K115" s="329" t="str">
        <f t="shared" si="1"/>
        <v/>
      </c>
      <c r="L115" s="327"/>
      <c r="M115" s="327"/>
      <c r="N115" s="330"/>
    </row>
    <row r="116" spans="2:14" s="316" customFormat="1" x14ac:dyDescent="0.35">
      <c r="B116" s="326" t="str">
        <f>IF($E116="","",VLOOKUP($E116,Lists!$BJ$2:$BM$478,2,FALSE))</f>
        <v/>
      </c>
      <c r="C116" s="326" t="str">
        <f>IF($E116="","",VLOOKUP($E116,Lists!$BJ$2:$BM$478,3,FALSE))</f>
        <v/>
      </c>
      <c r="D116" s="326" t="str">
        <f>IF($E116="","",VLOOKUP($E116,Lists!$BJ$2:$BM$478,4,FALSE))</f>
        <v/>
      </c>
      <c r="E116" s="309"/>
      <c r="F116" s="309"/>
      <c r="G116" s="312"/>
      <c r="H116" s="327"/>
      <c r="I116" s="328"/>
      <c r="J116" s="327"/>
      <c r="K116" s="329" t="str">
        <f t="shared" si="1"/>
        <v/>
      </c>
      <c r="L116" s="327"/>
      <c r="M116" s="327"/>
      <c r="N116" s="330"/>
    </row>
    <row r="117" spans="2:14" s="316" customFormat="1" x14ac:dyDescent="0.35">
      <c r="B117" s="326" t="str">
        <f>IF($E117="","",VLOOKUP($E117,Lists!$BJ$2:$BM$478,2,FALSE))</f>
        <v/>
      </c>
      <c r="C117" s="326" t="str">
        <f>IF($E117="","",VLOOKUP($E117,Lists!$BJ$2:$BM$478,3,FALSE))</f>
        <v/>
      </c>
      <c r="D117" s="326" t="str">
        <f>IF($E117="","",VLOOKUP($E117,Lists!$BJ$2:$BM$478,4,FALSE))</f>
        <v/>
      </c>
      <c r="E117" s="309"/>
      <c r="F117" s="309"/>
      <c r="G117" s="312"/>
      <c r="H117" s="327"/>
      <c r="I117" s="328"/>
      <c r="J117" s="327"/>
      <c r="K117" s="329" t="str">
        <f t="shared" si="1"/>
        <v/>
      </c>
      <c r="L117" s="327"/>
      <c r="M117" s="327"/>
      <c r="N117" s="330"/>
    </row>
    <row r="118" spans="2:14" s="316" customFormat="1" x14ac:dyDescent="0.35">
      <c r="B118" s="326" t="str">
        <f>IF($E118="","",VLOOKUP($E118,Lists!$BJ$2:$BM$478,2,FALSE))</f>
        <v/>
      </c>
      <c r="C118" s="326" t="str">
        <f>IF($E118="","",VLOOKUP($E118,Lists!$BJ$2:$BM$478,3,FALSE))</f>
        <v/>
      </c>
      <c r="D118" s="326" t="str">
        <f>IF($E118="","",VLOOKUP($E118,Lists!$BJ$2:$BM$478,4,FALSE))</f>
        <v/>
      </c>
      <c r="E118" s="309"/>
      <c r="F118" s="309"/>
      <c r="G118" s="312"/>
      <c r="H118" s="327"/>
      <c r="I118" s="328"/>
      <c r="J118" s="327"/>
      <c r="K118" s="329" t="str">
        <f t="shared" si="1"/>
        <v/>
      </c>
      <c r="L118" s="327"/>
      <c r="M118" s="327"/>
      <c r="N118" s="330"/>
    </row>
    <row r="119" spans="2:14" s="316" customFormat="1" x14ac:dyDescent="0.35">
      <c r="B119" s="326" t="str">
        <f>IF($E119="","",VLOOKUP($E119,Lists!$BJ$2:$BM$478,2,FALSE))</f>
        <v/>
      </c>
      <c r="C119" s="326" t="str">
        <f>IF($E119="","",VLOOKUP($E119,Lists!$BJ$2:$BM$478,3,FALSE))</f>
        <v/>
      </c>
      <c r="D119" s="326" t="str">
        <f>IF($E119="","",VLOOKUP($E119,Lists!$BJ$2:$BM$478,4,FALSE))</f>
        <v/>
      </c>
      <c r="E119" s="309"/>
      <c r="F119" s="309"/>
      <c r="G119" s="312"/>
      <c r="H119" s="327"/>
      <c r="I119" s="328"/>
      <c r="J119" s="327"/>
      <c r="K119" s="329" t="str">
        <f t="shared" si="1"/>
        <v/>
      </c>
      <c r="L119" s="327"/>
      <c r="M119" s="327"/>
      <c r="N119" s="330"/>
    </row>
    <row r="120" spans="2:14" s="316" customFormat="1" x14ac:dyDescent="0.35">
      <c r="B120" s="326" t="str">
        <f>IF($E120="","",VLOOKUP($E120,Lists!$BJ$2:$BM$478,2,FALSE))</f>
        <v/>
      </c>
      <c r="C120" s="326" t="str">
        <f>IF($E120="","",VLOOKUP($E120,Lists!$BJ$2:$BM$478,3,FALSE))</f>
        <v/>
      </c>
      <c r="D120" s="326" t="str">
        <f>IF($E120="","",VLOOKUP($E120,Lists!$BJ$2:$BM$478,4,FALSE))</f>
        <v/>
      </c>
      <c r="E120" s="309"/>
      <c r="F120" s="309"/>
      <c r="G120" s="312"/>
      <c r="H120" s="327"/>
      <c r="I120" s="328"/>
      <c r="J120" s="327"/>
      <c r="K120" s="329" t="str">
        <f t="shared" si="1"/>
        <v/>
      </c>
      <c r="L120" s="327"/>
      <c r="M120" s="327"/>
      <c r="N120" s="330"/>
    </row>
    <row r="121" spans="2:14" s="316" customFormat="1" x14ac:dyDescent="0.35">
      <c r="B121" s="326" t="str">
        <f>IF($E121="","",VLOOKUP($E121,Lists!$BJ$2:$BM$478,2,FALSE))</f>
        <v/>
      </c>
      <c r="C121" s="326" t="str">
        <f>IF($E121="","",VLOOKUP($E121,Lists!$BJ$2:$BM$478,3,FALSE))</f>
        <v/>
      </c>
      <c r="D121" s="326" t="str">
        <f>IF($E121="","",VLOOKUP($E121,Lists!$BJ$2:$BM$478,4,FALSE))</f>
        <v/>
      </c>
      <c r="E121" s="309"/>
      <c r="F121" s="309"/>
      <c r="G121" s="312"/>
      <c r="H121" s="327"/>
      <c r="I121" s="328"/>
      <c r="J121" s="327"/>
      <c r="K121" s="329" t="str">
        <f t="shared" si="1"/>
        <v/>
      </c>
      <c r="L121" s="327"/>
      <c r="M121" s="327"/>
      <c r="N121" s="330"/>
    </row>
    <row r="122" spans="2:14" s="316" customFormat="1" x14ac:dyDescent="0.35">
      <c r="B122" s="326" t="str">
        <f>IF($E122="","",VLOOKUP($E122,Lists!$BJ$2:$BM$478,2,FALSE))</f>
        <v/>
      </c>
      <c r="C122" s="326" t="str">
        <f>IF($E122="","",VLOOKUP($E122,Lists!$BJ$2:$BM$478,3,FALSE))</f>
        <v/>
      </c>
      <c r="D122" s="326" t="str">
        <f>IF($E122="","",VLOOKUP($E122,Lists!$BJ$2:$BM$478,4,FALSE))</f>
        <v/>
      </c>
      <c r="E122" s="309"/>
      <c r="F122" s="309"/>
      <c r="G122" s="312"/>
      <c r="H122" s="327"/>
      <c r="I122" s="328"/>
      <c r="J122" s="327"/>
      <c r="K122" s="329" t="str">
        <f t="shared" si="1"/>
        <v/>
      </c>
      <c r="L122" s="327"/>
      <c r="M122" s="327"/>
      <c r="N122" s="330"/>
    </row>
    <row r="123" spans="2:14" s="316" customFormat="1" x14ac:dyDescent="0.35">
      <c r="B123" s="326" t="str">
        <f>IF($E123="","",VLOOKUP($E123,Lists!$BJ$2:$BM$478,2,FALSE))</f>
        <v/>
      </c>
      <c r="C123" s="326" t="str">
        <f>IF($E123="","",VLOOKUP($E123,Lists!$BJ$2:$BM$478,3,FALSE))</f>
        <v/>
      </c>
      <c r="D123" s="326" t="str">
        <f>IF($E123="","",VLOOKUP($E123,Lists!$BJ$2:$BM$478,4,FALSE))</f>
        <v/>
      </c>
      <c r="E123" s="309"/>
      <c r="F123" s="309"/>
      <c r="G123" s="312"/>
      <c r="H123" s="327"/>
      <c r="I123" s="328"/>
      <c r="J123" s="327"/>
      <c r="K123" s="329" t="str">
        <f t="shared" si="1"/>
        <v/>
      </c>
      <c r="L123" s="327"/>
      <c r="M123" s="327"/>
      <c r="N123" s="330"/>
    </row>
    <row r="124" spans="2:14" s="316" customFormat="1" x14ac:dyDescent="0.35">
      <c r="B124" s="326" t="str">
        <f>IF($E124="","",VLOOKUP($E124,Lists!$BJ$2:$BM$478,2,FALSE))</f>
        <v/>
      </c>
      <c r="C124" s="326" t="str">
        <f>IF($E124="","",VLOOKUP($E124,Lists!$BJ$2:$BM$478,3,FALSE))</f>
        <v/>
      </c>
      <c r="D124" s="326" t="str">
        <f>IF($E124="","",VLOOKUP($E124,Lists!$BJ$2:$BM$478,4,FALSE))</f>
        <v/>
      </c>
      <c r="E124" s="309"/>
      <c r="F124" s="309"/>
      <c r="G124" s="312"/>
      <c r="H124" s="327"/>
      <c r="I124" s="328"/>
      <c r="J124" s="327"/>
      <c r="K124" s="329" t="str">
        <f t="shared" si="1"/>
        <v/>
      </c>
      <c r="L124" s="327"/>
      <c r="M124" s="327"/>
      <c r="N124" s="330"/>
    </row>
    <row r="125" spans="2:14" s="316" customFormat="1" x14ac:dyDescent="0.35">
      <c r="B125" s="326" t="str">
        <f>IF($E125="","",VLOOKUP($E125,Lists!$BJ$2:$BM$478,2,FALSE))</f>
        <v/>
      </c>
      <c r="C125" s="326" t="str">
        <f>IF($E125="","",VLOOKUP($E125,Lists!$BJ$2:$BM$478,3,FALSE))</f>
        <v/>
      </c>
      <c r="D125" s="326" t="str">
        <f>IF($E125="","",VLOOKUP($E125,Lists!$BJ$2:$BM$478,4,FALSE))</f>
        <v/>
      </c>
      <c r="E125" s="309"/>
      <c r="F125" s="309"/>
      <c r="G125" s="312"/>
      <c r="H125" s="327"/>
      <c r="I125" s="328"/>
      <c r="J125" s="327"/>
      <c r="K125" s="329" t="str">
        <f t="shared" si="1"/>
        <v/>
      </c>
      <c r="L125" s="327"/>
      <c r="M125" s="327"/>
      <c r="N125" s="330"/>
    </row>
    <row r="126" spans="2:14" s="316" customFormat="1" x14ac:dyDescent="0.35">
      <c r="B126" s="326" t="str">
        <f>IF($E126="","",VLOOKUP($E126,Lists!$BJ$2:$BM$478,2,FALSE))</f>
        <v/>
      </c>
      <c r="C126" s="326" t="str">
        <f>IF($E126="","",VLOOKUP($E126,Lists!$BJ$2:$BM$478,3,FALSE))</f>
        <v/>
      </c>
      <c r="D126" s="326" t="str">
        <f>IF($E126="","",VLOOKUP($E126,Lists!$BJ$2:$BM$478,4,FALSE))</f>
        <v/>
      </c>
      <c r="E126" s="309"/>
      <c r="F126" s="309"/>
      <c r="G126" s="312"/>
      <c r="H126" s="327"/>
      <c r="I126" s="328"/>
      <c r="J126" s="327"/>
      <c r="K126" s="329" t="str">
        <f t="shared" si="1"/>
        <v/>
      </c>
      <c r="L126" s="327"/>
      <c r="M126" s="327"/>
      <c r="N126" s="330"/>
    </row>
    <row r="127" spans="2:14" s="316" customFormat="1" x14ac:dyDescent="0.35">
      <c r="B127" s="326" t="str">
        <f>IF($E127="","",VLOOKUP($E127,Lists!$BJ$2:$BM$478,2,FALSE))</f>
        <v/>
      </c>
      <c r="C127" s="326" t="str">
        <f>IF($E127="","",VLOOKUP($E127,Lists!$BJ$2:$BM$478,3,FALSE))</f>
        <v/>
      </c>
      <c r="D127" s="326" t="str">
        <f>IF($E127="","",VLOOKUP($E127,Lists!$BJ$2:$BM$478,4,FALSE))</f>
        <v/>
      </c>
      <c r="E127" s="309"/>
      <c r="F127" s="309"/>
      <c r="G127" s="312"/>
      <c r="H127" s="327"/>
      <c r="I127" s="328"/>
      <c r="J127" s="327"/>
      <c r="K127" s="329" t="str">
        <f t="shared" si="1"/>
        <v/>
      </c>
      <c r="L127" s="327"/>
      <c r="M127" s="327"/>
      <c r="N127" s="330"/>
    </row>
    <row r="128" spans="2:14" s="316" customFormat="1" x14ac:dyDescent="0.35">
      <c r="B128" s="326" t="str">
        <f>IF($E128="","",VLOOKUP($E128,Lists!$BJ$2:$BM$478,2,FALSE))</f>
        <v/>
      </c>
      <c r="C128" s="326" t="str">
        <f>IF($E128="","",VLOOKUP($E128,Lists!$BJ$2:$BM$478,3,FALSE))</f>
        <v/>
      </c>
      <c r="D128" s="326" t="str">
        <f>IF($E128="","",VLOOKUP($E128,Lists!$BJ$2:$BM$478,4,FALSE))</f>
        <v/>
      </c>
      <c r="E128" s="309"/>
      <c r="F128" s="309"/>
      <c r="G128" s="312"/>
      <c r="H128" s="327"/>
      <c r="I128" s="328"/>
      <c r="J128" s="327"/>
      <c r="K128" s="329" t="str">
        <f t="shared" si="1"/>
        <v/>
      </c>
      <c r="L128" s="327"/>
      <c r="M128" s="327"/>
      <c r="N128" s="330"/>
    </row>
    <row r="129" spans="2:14" s="316" customFormat="1" x14ac:dyDescent="0.35">
      <c r="B129" s="326" t="str">
        <f>IF($E129="","",VLOOKUP($E129,Lists!$BJ$2:$BM$478,2,FALSE))</f>
        <v/>
      </c>
      <c r="C129" s="326" t="str">
        <f>IF($E129="","",VLOOKUP($E129,Lists!$BJ$2:$BM$478,3,FALSE))</f>
        <v/>
      </c>
      <c r="D129" s="326" t="str">
        <f>IF($E129="","",VLOOKUP($E129,Lists!$BJ$2:$BM$478,4,FALSE))</f>
        <v/>
      </c>
      <c r="E129" s="309"/>
      <c r="F129" s="309"/>
      <c r="G129" s="312"/>
      <c r="H129" s="327"/>
      <c r="I129" s="328"/>
      <c r="J129" s="327"/>
      <c r="K129" s="329" t="str">
        <f t="shared" si="1"/>
        <v/>
      </c>
      <c r="L129" s="327"/>
      <c r="M129" s="327"/>
      <c r="N129" s="330"/>
    </row>
    <row r="130" spans="2:14" s="316" customFormat="1" x14ac:dyDescent="0.35">
      <c r="B130" s="326" t="str">
        <f>IF($E130="","",VLOOKUP($E130,Lists!$BJ$2:$BM$478,2,FALSE))</f>
        <v/>
      </c>
      <c r="C130" s="326" t="str">
        <f>IF($E130="","",VLOOKUP($E130,Lists!$BJ$2:$BM$478,3,FALSE))</f>
        <v/>
      </c>
      <c r="D130" s="326" t="str">
        <f>IF($E130="","",VLOOKUP($E130,Lists!$BJ$2:$BM$478,4,FALSE))</f>
        <v/>
      </c>
      <c r="E130" s="309"/>
      <c r="F130" s="309"/>
      <c r="G130" s="312"/>
      <c r="H130" s="327"/>
      <c r="I130" s="328"/>
      <c r="J130" s="327"/>
      <c r="K130" s="329" t="str">
        <f t="shared" si="1"/>
        <v/>
      </c>
      <c r="L130" s="327"/>
      <c r="M130" s="327"/>
      <c r="N130" s="330"/>
    </row>
    <row r="131" spans="2:14" s="316" customFormat="1" x14ac:dyDescent="0.35">
      <c r="B131" s="326" t="str">
        <f>IF($E131="","",VLOOKUP($E131,Lists!$BJ$2:$BM$478,2,FALSE))</f>
        <v/>
      </c>
      <c r="C131" s="326" t="str">
        <f>IF($E131="","",VLOOKUP($E131,Lists!$BJ$2:$BM$478,3,FALSE))</f>
        <v/>
      </c>
      <c r="D131" s="326" t="str">
        <f>IF($E131="","",VLOOKUP($E131,Lists!$BJ$2:$BM$478,4,FALSE))</f>
        <v/>
      </c>
      <c r="E131" s="309"/>
      <c r="F131" s="309"/>
      <c r="G131" s="312"/>
      <c r="H131" s="327"/>
      <c r="I131" s="328"/>
      <c r="J131" s="327"/>
      <c r="K131" s="329" t="str">
        <f t="shared" si="1"/>
        <v/>
      </c>
      <c r="L131" s="327"/>
      <c r="M131" s="327"/>
      <c r="N131" s="330"/>
    </row>
    <row r="132" spans="2:14" s="316" customFormat="1" x14ac:dyDescent="0.35">
      <c r="B132" s="326" t="str">
        <f>IF($E132="","",VLOOKUP($E132,Lists!$BJ$2:$BM$478,2,FALSE))</f>
        <v/>
      </c>
      <c r="C132" s="326" t="str">
        <f>IF($E132="","",VLOOKUP($E132,Lists!$BJ$2:$BM$478,3,FALSE))</f>
        <v/>
      </c>
      <c r="D132" s="326" t="str">
        <f>IF($E132="","",VLOOKUP($E132,Lists!$BJ$2:$BM$478,4,FALSE))</f>
        <v/>
      </c>
      <c r="E132" s="309"/>
      <c r="F132" s="309"/>
      <c r="G132" s="312"/>
      <c r="H132" s="327"/>
      <c r="I132" s="328"/>
      <c r="J132" s="327"/>
      <c r="K132" s="329" t="str">
        <f t="shared" si="1"/>
        <v/>
      </c>
      <c r="L132" s="327"/>
      <c r="M132" s="327"/>
      <c r="N132" s="330"/>
    </row>
    <row r="133" spans="2:14" s="316" customFormat="1" x14ac:dyDescent="0.35">
      <c r="B133" s="326" t="str">
        <f>IF($E133="","",VLOOKUP($E133,Lists!$BJ$2:$BM$478,2,FALSE))</f>
        <v/>
      </c>
      <c r="C133" s="326" t="str">
        <f>IF($E133="","",VLOOKUP($E133,Lists!$BJ$2:$BM$478,3,FALSE))</f>
        <v/>
      </c>
      <c r="D133" s="326" t="str">
        <f>IF($E133="","",VLOOKUP($E133,Lists!$BJ$2:$BM$478,4,FALSE))</f>
        <v/>
      </c>
      <c r="E133" s="309"/>
      <c r="F133" s="309"/>
      <c r="G133" s="312"/>
      <c r="H133" s="327"/>
      <c r="I133" s="328"/>
      <c r="J133" s="327"/>
      <c r="K133" s="329" t="str">
        <f t="shared" si="1"/>
        <v/>
      </c>
      <c r="L133" s="327"/>
      <c r="M133" s="327"/>
      <c r="N133" s="330"/>
    </row>
    <row r="134" spans="2:14" s="316" customFormat="1" x14ac:dyDescent="0.35">
      <c r="B134" s="326" t="str">
        <f>IF($E134="","",VLOOKUP($E134,Lists!$BJ$2:$BM$478,2,FALSE))</f>
        <v/>
      </c>
      <c r="C134" s="326" t="str">
        <f>IF($E134="","",VLOOKUP($E134,Lists!$BJ$2:$BM$478,3,FALSE))</f>
        <v/>
      </c>
      <c r="D134" s="326" t="str">
        <f>IF($E134="","",VLOOKUP($E134,Lists!$BJ$2:$BM$478,4,FALSE))</f>
        <v/>
      </c>
      <c r="E134" s="309"/>
      <c r="F134" s="309"/>
      <c r="G134" s="312"/>
      <c r="H134" s="327"/>
      <c r="I134" s="328"/>
      <c r="J134" s="327"/>
      <c r="K134" s="329" t="str">
        <f t="shared" si="1"/>
        <v/>
      </c>
      <c r="L134" s="327"/>
      <c r="M134" s="327"/>
      <c r="N134" s="330"/>
    </row>
    <row r="135" spans="2:14" s="316" customFormat="1" x14ac:dyDescent="0.35">
      <c r="B135" s="326" t="str">
        <f>IF($E135="","",VLOOKUP($E135,Lists!$BJ$2:$BM$478,2,FALSE))</f>
        <v/>
      </c>
      <c r="C135" s="326" t="str">
        <f>IF($E135="","",VLOOKUP($E135,Lists!$BJ$2:$BM$478,3,FALSE))</f>
        <v/>
      </c>
      <c r="D135" s="326" t="str">
        <f>IF($E135="","",VLOOKUP($E135,Lists!$BJ$2:$BM$478,4,FALSE))</f>
        <v/>
      </c>
      <c r="E135" s="309"/>
      <c r="F135" s="309"/>
      <c r="G135" s="312"/>
      <c r="H135" s="327"/>
      <c r="I135" s="328"/>
      <c r="J135" s="327"/>
      <c r="K135" s="329" t="str">
        <f t="shared" si="1"/>
        <v/>
      </c>
      <c r="L135" s="327"/>
      <c r="M135" s="327"/>
      <c r="N135" s="330"/>
    </row>
    <row r="136" spans="2:14" s="316" customFormat="1" x14ac:dyDescent="0.35">
      <c r="B136" s="326" t="str">
        <f>IF($E136="","",VLOOKUP($E136,Lists!$BJ$2:$BM$478,2,FALSE))</f>
        <v/>
      </c>
      <c r="C136" s="326" t="str">
        <f>IF($E136="","",VLOOKUP($E136,Lists!$BJ$2:$BM$478,3,FALSE))</f>
        <v/>
      </c>
      <c r="D136" s="326" t="str">
        <f>IF($E136="","",VLOOKUP($E136,Lists!$BJ$2:$BM$478,4,FALSE))</f>
        <v/>
      </c>
      <c r="E136" s="309"/>
      <c r="F136" s="309"/>
      <c r="G136" s="312"/>
      <c r="H136" s="327"/>
      <c r="I136" s="328"/>
      <c r="J136" s="327"/>
      <c r="K136" s="329" t="str">
        <f t="shared" si="1"/>
        <v/>
      </c>
      <c r="L136" s="327"/>
      <c r="M136" s="327"/>
      <c r="N136" s="330"/>
    </row>
    <row r="137" spans="2:14" s="316" customFormat="1" x14ac:dyDescent="0.35">
      <c r="B137" s="326" t="str">
        <f>IF($E137="","",VLOOKUP($E137,Lists!$BJ$2:$BM$478,2,FALSE))</f>
        <v/>
      </c>
      <c r="C137" s="326" t="str">
        <f>IF($E137="","",VLOOKUP($E137,Lists!$BJ$2:$BM$478,3,FALSE))</f>
        <v/>
      </c>
      <c r="D137" s="326" t="str">
        <f>IF($E137="","",VLOOKUP($E137,Lists!$BJ$2:$BM$478,4,FALSE))</f>
        <v/>
      </c>
      <c r="E137" s="309"/>
      <c r="F137" s="309"/>
      <c r="G137" s="312"/>
      <c r="H137" s="327"/>
      <c r="I137" s="328"/>
      <c r="J137" s="327"/>
      <c r="K137" s="329" t="str">
        <f t="shared" si="1"/>
        <v/>
      </c>
      <c r="L137" s="327"/>
      <c r="M137" s="327"/>
      <c r="N137" s="330"/>
    </row>
    <row r="138" spans="2:14" s="316" customFormat="1" x14ac:dyDescent="0.35">
      <c r="B138" s="326" t="str">
        <f>IF($E138="","",VLOOKUP($E138,Lists!$BJ$2:$BM$478,2,FALSE))</f>
        <v/>
      </c>
      <c r="C138" s="326" t="str">
        <f>IF($E138="","",VLOOKUP($E138,Lists!$BJ$2:$BM$478,3,FALSE))</f>
        <v/>
      </c>
      <c r="D138" s="326" t="str">
        <f>IF($E138="","",VLOOKUP($E138,Lists!$BJ$2:$BM$478,4,FALSE))</f>
        <v/>
      </c>
      <c r="E138" s="309"/>
      <c r="F138" s="309"/>
      <c r="G138" s="312"/>
      <c r="H138" s="327"/>
      <c r="I138" s="328"/>
      <c r="J138" s="327"/>
      <c r="K138" s="329" t="str">
        <f t="shared" si="1"/>
        <v/>
      </c>
      <c r="L138" s="327"/>
      <c r="M138" s="327"/>
      <c r="N138" s="330"/>
    </row>
    <row r="139" spans="2:14" s="316" customFormat="1" x14ac:dyDescent="0.35">
      <c r="B139" s="326" t="str">
        <f>IF($E139="","",VLOOKUP($E139,Lists!$BJ$2:$BM$478,2,FALSE))</f>
        <v/>
      </c>
      <c r="C139" s="326" t="str">
        <f>IF($E139="","",VLOOKUP($E139,Lists!$BJ$2:$BM$478,3,FALSE))</f>
        <v/>
      </c>
      <c r="D139" s="326" t="str">
        <f>IF($E139="","",VLOOKUP($E139,Lists!$BJ$2:$BM$478,4,FALSE))</f>
        <v/>
      </c>
      <c r="E139" s="309"/>
      <c r="F139" s="309"/>
      <c r="G139" s="312"/>
      <c r="H139" s="327"/>
      <c r="I139" s="328"/>
      <c r="J139" s="327"/>
      <c r="K139" s="329" t="str">
        <f t="shared" si="1"/>
        <v/>
      </c>
      <c r="L139" s="327"/>
      <c r="M139" s="327"/>
      <c r="N139" s="330"/>
    </row>
    <row r="140" spans="2:14" s="316" customFormat="1" x14ac:dyDescent="0.35">
      <c r="B140" s="326" t="str">
        <f>IF($E140="","",VLOOKUP($E140,Lists!$BJ$2:$BM$478,2,FALSE))</f>
        <v/>
      </c>
      <c r="C140" s="326" t="str">
        <f>IF($E140="","",VLOOKUP($E140,Lists!$BJ$2:$BM$478,3,FALSE))</f>
        <v/>
      </c>
      <c r="D140" s="326" t="str">
        <f>IF($E140="","",VLOOKUP($E140,Lists!$BJ$2:$BM$478,4,FALSE))</f>
        <v/>
      </c>
      <c r="E140" s="309"/>
      <c r="F140" s="309"/>
      <c r="G140" s="312"/>
      <c r="H140" s="327"/>
      <c r="I140" s="328"/>
      <c r="J140" s="327"/>
      <c r="K140" s="329" t="str">
        <f t="shared" si="1"/>
        <v/>
      </c>
      <c r="L140" s="327"/>
      <c r="M140" s="327"/>
      <c r="N140" s="330"/>
    </row>
    <row r="141" spans="2:14" s="316" customFormat="1" x14ac:dyDescent="0.35">
      <c r="B141" s="326" t="str">
        <f>IF($E141="","",VLOOKUP($E141,Lists!$BJ$2:$BM$478,2,FALSE))</f>
        <v/>
      </c>
      <c r="C141" s="326" t="str">
        <f>IF($E141="","",VLOOKUP($E141,Lists!$BJ$2:$BM$478,3,FALSE))</f>
        <v/>
      </c>
      <c r="D141" s="326" t="str">
        <f>IF($E141="","",VLOOKUP($E141,Lists!$BJ$2:$BM$478,4,FALSE))</f>
        <v/>
      </c>
      <c r="E141" s="309"/>
      <c r="F141" s="309"/>
      <c r="G141" s="312"/>
      <c r="H141" s="327"/>
      <c r="I141" s="328"/>
      <c r="J141" s="327"/>
      <c r="K141" s="329" t="str">
        <f t="shared" si="1"/>
        <v/>
      </c>
      <c r="L141" s="327"/>
      <c r="M141" s="327"/>
      <c r="N141" s="330"/>
    </row>
    <row r="142" spans="2:14" s="316" customFormat="1" x14ac:dyDescent="0.35">
      <c r="B142" s="326" t="str">
        <f>IF($E142="","",VLOOKUP($E142,Lists!$BJ$2:$BM$478,2,FALSE))</f>
        <v/>
      </c>
      <c r="C142" s="326" t="str">
        <f>IF($E142="","",VLOOKUP($E142,Lists!$BJ$2:$BM$478,3,FALSE))</f>
        <v/>
      </c>
      <c r="D142" s="326" t="str">
        <f>IF($E142="","",VLOOKUP($E142,Lists!$BJ$2:$BM$478,4,FALSE))</f>
        <v/>
      </c>
      <c r="E142" s="309"/>
      <c r="F142" s="309"/>
      <c r="G142" s="312"/>
      <c r="H142" s="327"/>
      <c r="I142" s="328"/>
      <c r="J142" s="327"/>
      <c r="K142" s="329" t="str">
        <f t="shared" si="1"/>
        <v/>
      </c>
      <c r="L142" s="327"/>
      <c r="M142" s="327"/>
      <c r="N142" s="330"/>
    </row>
    <row r="143" spans="2:14" s="316" customFormat="1" x14ac:dyDescent="0.35">
      <c r="B143" s="326" t="str">
        <f>IF($E143="","",VLOOKUP($E143,Lists!$BJ$2:$BM$478,2,FALSE))</f>
        <v/>
      </c>
      <c r="C143" s="326" t="str">
        <f>IF($E143="","",VLOOKUP($E143,Lists!$BJ$2:$BM$478,3,FALSE))</f>
        <v/>
      </c>
      <c r="D143" s="326" t="str">
        <f>IF($E143="","",VLOOKUP($E143,Lists!$BJ$2:$BM$478,4,FALSE))</f>
        <v/>
      </c>
      <c r="E143" s="309"/>
      <c r="F143" s="309"/>
      <c r="G143" s="312"/>
      <c r="H143" s="327"/>
      <c r="I143" s="328"/>
      <c r="J143" s="327"/>
      <c r="K143" s="329" t="str">
        <f t="shared" si="1"/>
        <v/>
      </c>
      <c r="L143" s="327"/>
      <c r="M143" s="327"/>
      <c r="N143" s="330"/>
    </row>
    <row r="144" spans="2:14" s="316" customFormat="1" x14ac:dyDescent="0.35">
      <c r="B144" s="326" t="str">
        <f>IF($E144="","",VLOOKUP($E144,Lists!$BJ$2:$BM$478,2,FALSE))</f>
        <v/>
      </c>
      <c r="C144" s="326" t="str">
        <f>IF($E144="","",VLOOKUP($E144,Lists!$BJ$2:$BM$478,3,FALSE))</f>
        <v/>
      </c>
      <c r="D144" s="326" t="str">
        <f>IF($E144="","",VLOOKUP($E144,Lists!$BJ$2:$BM$478,4,FALSE))</f>
        <v/>
      </c>
      <c r="E144" s="309"/>
      <c r="F144" s="309"/>
      <c r="G144" s="312"/>
      <c r="H144" s="327"/>
      <c r="I144" s="328"/>
      <c r="J144" s="327"/>
      <c r="K144" s="329" t="str">
        <f t="shared" si="1"/>
        <v/>
      </c>
      <c r="L144" s="327"/>
      <c r="M144" s="327"/>
      <c r="N144" s="330"/>
    </row>
    <row r="145" spans="2:14" s="316" customFormat="1" x14ac:dyDescent="0.35">
      <c r="B145" s="326" t="str">
        <f>IF($E145="","",VLOOKUP($E145,Lists!$BJ$2:$BM$478,2,FALSE))</f>
        <v/>
      </c>
      <c r="C145" s="326" t="str">
        <f>IF($E145="","",VLOOKUP($E145,Lists!$BJ$2:$BM$478,3,FALSE))</f>
        <v/>
      </c>
      <c r="D145" s="326" t="str">
        <f>IF($E145="","",VLOOKUP($E145,Lists!$BJ$2:$BM$478,4,FALSE))</f>
        <v/>
      </c>
      <c r="E145" s="309"/>
      <c r="F145" s="309"/>
      <c r="G145" s="312"/>
      <c r="H145" s="327"/>
      <c r="I145" s="328"/>
      <c r="J145" s="327"/>
      <c r="K145" s="329" t="str">
        <f t="shared" si="1"/>
        <v/>
      </c>
      <c r="L145" s="327"/>
      <c r="M145" s="327"/>
      <c r="N145" s="330"/>
    </row>
    <row r="146" spans="2:14" s="316" customFormat="1" x14ac:dyDescent="0.35">
      <c r="B146" s="326" t="str">
        <f>IF($E146="","",VLOOKUP($E146,Lists!$BJ$2:$BM$478,2,FALSE))</f>
        <v/>
      </c>
      <c r="C146" s="326" t="str">
        <f>IF($E146="","",VLOOKUP($E146,Lists!$BJ$2:$BM$478,3,FALSE))</f>
        <v/>
      </c>
      <c r="D146" s="326" t="str">
        <f>IF($E146="","",VLOOKUP($E146,Lists!$BJ$2:$BM$478,4,FALSE))</f>
        <v/>
      </c>
      <c r="E146" s="309"/>
      <c r="F146" s="309"/>
      <c r="G146" s="312"/>
      <c r="H146" s="327"/>
      <c r="I146" s="328"/>
      <c r="J146" s="327"/>
      <c r="K146" s="329" t="str">
        <f t="shared" si="1"/>
        <v/>
      </c>
      <c r="L146" s="327"/>
      <c r="M146" s="327"/>
      <c r="N146" s="330"/>
    </row>
    <row r="147" spans="2:14" s="316" customFormat="1" x14ac:dyDescent="0.35">
      <c r="B147" s="326" t="str">
        <f>IF($E147="","",VLOOKUP($E147,Lists!$BJ$2:$BM$478,2,FALSE))</f>
        <v/>
      </c>
      <c r="C147" s="326" t="str">
        <f>IF($E147="","",VLOOKUP($E147,Lists!$BJ$2:$BM$478,3,FALSE))</f>
        <v/>
      </c>
      <c r="D147" s="326" t="str">
        <f>IF($E147="","",VLOOKUP($E147,Lists!$BJ$2:$BM$478,4,FALSE))</f>
        <v/>
      </c>
      <c r="E147" s="309"/>
      <c r="F147" s="309"/>
      <c r="G147" s="312"/>
      <c r="H147" s="327"/>
      <c r="I147" s="328"/>
      <c r="J147" s="327"/>
      <c r="K147" s="329" t="str">
        <f t="shared" si="1"/>
        <v/>
      </c>
      <c r="L147" s="327"/>
      <c r="M147" s="327"/>
      <c r="N147" s="330"/>
    </row>
    <row r="148" spans="2:14" s="316" customFormat="1" x14ac:dyDescent="0.35">
      <c r="B148" s="326" t="str">
        <f>IF($E148="","",VLOOKUP($E148,Lists!$BJ$2:$BM$478,2,FALSE))</f>
        <v/>
      </c>
      <c r="C148" s="326" t="str">
        <f>IF($E148="","",VLOOKUP($E148,Lists!$BJ$2:$BM$478,3,FALSE))</f>
        <v/>
      </c>
      <c r="D148" s="326" t="str">
        <f>IF($E148="","",VLOOKUP($E148,Lists!$BJ$2:$BM$478,4,FALSE))</f>
        <v/>
      </c>
      <c r="E148" s="309"/>
      <c r="F148" s="309"/>
      <c r="G148" s="312"/>
      <c r="H148" s="327"/>
      <c r="I148" s="328"/>
      <c r="J148" s="327"/>
      <c r="K148" s="329" t="str">
        <f t="shared" si="1"/>
        <v/>
      </c>
      <c r="L148" s="327"/>
      <c r="M148" s="327"/>
      <c r="N148" s="330"/>
    </row>
    <row r="149" spans="2:14" s="316" customFormat="1" x14ac:dyDescent="0.35">
      <c r="B149" s="326" t="str">
        <f>IF($E149="","",VLOOKUP($E149,Lists!$BJ$2:$BM$478,2,FALSE))</f>
        <v/>
      </c>
      <c r="C149" s="326" t="str">
        <f>IF($E149="","",VLOOKUP($E149,Lists!$BJ$2:$BM$478,3,FALSE))</f>
        <v/>
      </c>
      <c r="D149" s="326" t="str">
        <f>IF($E149="","",VLOOKUP($E149,Lists!$BJ$2:$BM$478,4,FALSE))</f>
        <v/>
      </c>
      <c r="E149" s="309"/>
      <c r="F149" s="309"/>
      <c r="G149" s="312"/>
      <c r="H149" s="327"/>
      <c r="I149" s="328"/>
      <c r="J149" s="327"/>
      <c r="K149" s="329" t="str">
        <f t="shared" si="1"/>
        <v/>
      </c>
      <c r="L149" s="327"/>
      <c r="M149" s="327"/>
      <c r="N149" s="330"/>
    </row>
    <row r="150" spans="2:14" s="316" customFormat="1" x14ac:dyDescent="0.35">
      <c r="B150" s="326" t="str">
        <f>IF($E150="","",VLOOKUP($E150,Lists!$BJ$2:$BM$478,2,FALSE))</f>
        <v/>
      </c>
      <c r="C150" s="326" t="str">
        <f>IF($E150="","",VLOOKUP($E150,Lists!$BJ$2:$BM$478,3,FALSE))</f>
        <v/>
      </c>
      <c r="D150" s="326" t="str">
        <f>IF($E150="","",VLOOKUP($E150,Lists!$BJ$2:$BM$478,4,FALSE))</f>
        <v/>
      </c>
      <c r="E150" s="309"/>
      <c r="F150" s="309"/>
      <c r="G150" s="312"/>
      <c r="H150" s="327"/>
      <c r="I150" s="328"/>
      <c r="J150" s="327"/>
      <c r="K150" s="329" t="str">
        <f t="shared" si="1"/>
        <v/>
      </c>
      <c r="L150" s="327"/>
      <c r="M150" s="327"/>
      <c r="N150" s="330"/>
    </row>
    <row r="151" spans="2:14" s="316" customFormat="1" x14ac:dyDescent="0.35">
      <c r="B151" s="326" t="str">
        <f>IF($E151="","",VLOOKUP($E151,Lists!$BJ$2:$BM$478,2,FALSE))</f>
        <v/>
      </c>
      <c r="C151" s="326" t="str">
        <f>IF($E151="","",VLOOKUP($E151,Lists!$BJ$2:$BM$478,3,FALSE))</f>
        <v/>
      </c>
      <c r="D151" s="326" t="str">
        <f>IF($E151="","",VLOOKUP($E151,Lists!$BJ$2:$BM$478,4,FALSE))</f>
        <v/>
      </c>
      <c r="E151" s="309"/>
      <c r="F151" s="309"/>
      <c r="G151" s="312"/>
      <c r="H151" s="327"/>
      <c r="I151" s="328"/>
      <c r="J151" s="327"/>
      <c r="K151" s="329" t="str">
        <f t="shared" si="1"/>
        <v/>
      </c>
      <c r="L151" s="327"/>
      <c r="M151" s="327"/>
      <c r="N151" s="330"/>
    </row>
    <row r="152" spans="2:14" s="316" customFormat="1" x14ac:dyDescent="0.35">
      <c r="B152" s="326" t="str">
        <f>IF($E152="","",VLOOKUP($E152,Lists!$BJ$2:$BM$478,2,FALSE))</f>
        <v/>
      </c>
      <c r="C152" s="326" t="str">
        <f>IF($E152="","",VLOOKUP($E152,Lists!$BJ$2:$BM$478,3,FALSE))</f>
        <v/>
      </c>
      <c r="D152" s="326" t="str">
        <f>IF($E152="","",VLOOKUP($E152,Lists!$BJ$2:$BM$478,4,FALSE))</f>
        <v/>
      </c>
      <c r="E152" s="309"/>
      <c r="F152" s="309"/>
      <c r="G152" s="312"/>
      <c r="H152" s="327"/>
      <c r="I152" s="328"/>
      <c r="J152" s="327"/>
      <c r="K152" s="329" t="str">
        <f t="shared" ref="K152:K215" si="2">IF(J152="","",(VALUE(TEXT(I152,"m/dd/yy ")&amp;TEXT(J152,"hh:mm:ss"))-(VALUE(TEXT(G152,"m/dd/yy ")&amp;TEXT(H152,"hh:mm:ss"))))*24)</f>
        <v/>
      </c>
      <c r="L152" s="327"/>
      <c r="M152" s="327"/>
      <c r="N152" s="330"/>
    </row>
    <row r="153" spans="2:14" s="316" customFormat="1" x14ac:dyDescent="0.35">
      <c r="B153" s="326" t="str">
        <f>IF($E153="","",VLOOKUP($E153,Lists!$BJ$2:$BM$478,2,FALSE))</f>
        <v/>
      </c>
      <c r="C153" s="326" t="str">
        <f>IF($E153="","",VLOOKUP($E153,Lists!$BJ$2:$BM$478,3,FALSE))</f>
        <v/>
      </c>
      <c r="D153" s="326" t="str">
        <f>IF($E153="","",VLOOKUP($E153,Lists!$BJ$2:$BM$478,4,FALSE))</f>
        <v/>
      </c>
      <c r="E153" s="309"/>
      <c r="F153" s="309"/>
      <c r="G153" s="312"/>
      <c r="H153" s="327"/>
      <c r="I153" s="328"/>
      <c r="J153" s="327"/>
      <c r="K153" s="329" t="str">
        <f t="shared" si="2"/>
        <v/>
      </c>
      <c r="L153" s="327"/>
      <c r="M153" s="327"/>
      <c r="N153" s="330"/>
    </row>
    <row r="154" spans="2:14" s="316" customFormat="1" x14ac:dyDescent="0.35">
      <c r="B154" s="326" t="str">
        <f>IF($E154="","",VLOOKUP($E154,Lists!$BJ$2:$BM$478,2,FALSE))</f>
        <v/>
      </c>
      <c r="C154" s="326" t="str">
        <f>IF($E154="","",VLOOKUP($E154,Lists!$BJ$2:$BM$478,3,FALSE))</f>
        <v/>
      </c>
      <c r="D154" s="326" t="str">
        <f>IF($E154="","",VLOOKUP($E154,Lists!$BJ$2:$BM$478,4,FALSE))</f>
        <v/>
      </c>
      <c r="E154" s="309"/>
      <c r="F154" s="309"/>
      <c r="G154" s="312"/>
      <c r="H154" s="327"/>
      <c r="I154" s="328"/>
      <c r="J154" s="327"/>
      <c r="K154" s="329" t="str">
        <f t="shared" si="2"/>
        <v/>
      </c>
      <c r="L154" s="327"/>
      <c r="M154" s="327"/>
      <c r="N154" s="330"/>
    </row>
    <row r="155" spans="2:14" s="316" customFormat="1" x14ac:dyDescent="0.35">
      <c r="B155" s="326" t="str">
        <f>IF($E155="","",VLOOKUP($E155,Lists!$BJ$2:$BM$478,2,FALSE))</f>
        <v/>
      </c>
      <c r="C155" s="326" t="str">
        <f>IF($E155="","",VLOOKUP($E155,Lists!$BJ$2:$BM$478,3,FALSE))</f>
        <v/>
      </c>
      <c r="D155" s="326" t="str">
        <f>IF($E155="","",VLOOKUP($E155,Lists!$BJ$2:$BM$478,4,FALSE))</f>
        <v/>
      </c>
      <c r="E155" s="309"/>
      <c r="F155" s="309"/>
      <c r="G155" s="312"/>
      <c r="H155" s="327"/>
      <c r="I155" s="328"/>
      <c r="J155" s="327"/>
      <c r="K155" s="329" t="str">
        <f t="shared" si="2"/>
        <v/>
      </c>
      <c r="L155" s="327"/>
      <c r="M155" s="327"/>
      <c r="N155" s="330"/>
    </row>
    <row r="156" spans="2:14" s="316" customFormat="1" x14ac:dyDescent="0.35">
      <c r="B156" s="326" t="str">
        <f>IF($E156="","",VLOOKUP($E156,Lists!$BJ$2:$BM$478,2,FALSE))</f>
        <v/>
      </c>
      <c r="C156" s="326" t="str">
        <f>IF($E156="","",VLOOKUP($E156,Lists!$BJ$2:$BM$478,3,FALSE))</f>
        <v/>
      </c>
      <c r="D156" s="326" t="str">
        <f>IF($E156="","",VLOOKUP($E156,Lists!$BJ$2:$BM$478,4,FALSE))</f>
        <v/>
      </c>
      <c r="E156" s="309"/>
      <c r="F156" s="309"/>
      <c r="G156" s="312"/>
      <c r="H156" s="327"/>
      <c r="I156" s="328"/>
      <c r="J156" s="327"/>
      <c r="K156" s="329" t="str">
        <f t="shared" si="2"/>
        <v/>
      </c>
      <c r="L156" s="327"/>
      <c r="M156" s="327"/>
      <c r="N156" s="330"/>
    </row>
    <row r="157" spans="2:14" s="316" customFormat="1" x14ac:dyDescent="0.35">
      <c r="B157" s="326" t="str">
        <f>IF($E157="","",VLOOKUP($E157,Lists!$BJ$2:$BM$478,2,FALSE))</f>
        <v/>
      </c>
      <c r="C157" s="326" t="str">
        <f>IF($E157="","",VLOOKUP($E157,Lists!$BJ$2:$BM$478,3,FALSE))</f>
        <v/>
      </c>
      <c r="D157" s="326" t="str">
        <f>IF($E157="","",VLOOKUP($E157,Lists!$BJ$2:$BM$478,4,FALSE))</f>
        <v/>
      </c>
      <c r="E157" s="309"/>
      <c r="F157" s="309"/>
      <c r="G157" s="312"/>
      <c r="H157" s="327"/>
      <c r="I157" s="328"/>
      <c r="J157" s="327"/>
      <c r="K157" s="329" t="str">
        <f t="shared" si="2"/>
        <v/>
      </c>
      <c r="L157" s="327"/>
      <c r="M157" s="327"/>
      <c r="N157" s="330"/>
    </row>
    <row r="158" spans="2:14" s="316" customFormat="1" x14ac:dyDescent="0.35">
      <c r="B158" s="326" t="str">
        <f>IF($E158="","",VLOOKUP($E158,Lists!$BJ$2:$BM$478,2,FALSE))</f>
        <v/>
      </c>
      <c r="C158" s="326" t="str">
        <f>IF($E158="","",VLOOKUP($E158,Lists!$BJ$2:$BM$478,3,FALSE))</f>
        <v/>
      </c>
      <c r="D158" s="326" t="str">
        <f>IF($E158="","",VLOOKUP($E158,Lists!$BJ$2:$BM$478,4,FALSE))</f>
        <v/>
      </c>
      <c r="E158" s="309"/>
      <c r="F158" s="309"/>
      <c r="G158" s="312"/>
      <c r="H158" s="327"/>
      <c r="I158" s="328"/>
      <c r="J158" s="327"/>
      <c r="K158" s="329" t="str">
        <f t="shared" si="2"/>
        <v/>
      </c>
      <c r="L158" s="327"/>
      <c r="M158" s="327"/>
      <c r="N158" s="330"/>
    </row>
    <row r="159" spans="2:14" s="316" customFormat="1" x14ac:dyDescent="0.35">
      <c r="B159" s="326" t="str">
        <f>IF($E159="","",VLOOKUP($E159,Lists!$BJ$2:$BM$478,2,FALSE))</f>
        <v/>
      </c>
      <c r="C159" s="326" t="str">
        <f>IF($E159="","",VLOOKUP($E159,Lists!$BJ$2:$BM$478,3,FALSE))</f>
        <v/>
      </c>
      <c r="D159" s="326" t="str">
        <f>IF($E159="","",VLOOKUP($E159,Lists!$BJ$2:$BM$478,4,FALSE))</f>
        <v/>
      </c>
      <c r="E159" s="309"/>
      <c r="F159" s="309"/>
      <c r="G159" s="312"/>
      <c r="H159" s="327"/>
      <c r="I159" s="328"/>
      <c r="J159" s="327"/>
      <c r="K159" s="329" t="str">
        <f t="shared" si="2"/>
        <v/>
      </c>
      <c r="L159" s="327"/>
      <c r="M159" s="327"/>
      <c r="N159" s="330"/>
    </row>
    <row r="160" spans="2:14" s="316" customFormat="1" x14ac:dyDescent="0.35">
      <c r="B160" s="326" t="str">
        <f>IF($E160="","",VLOOKUP($E160,Lists!$BJ$2:$BM$478,2,FALSE))</f>
        <v/>
      </c>
      <c r="C160" s="326" t="str">
        <f>IF($E160="","",VLOOKUP($E160,Lists!$BJ$2:$BM$478,3,FALSE))</f>
        <v/>
      </c>
      <c r="D160" s="326" t="str">
        <f>IF($E160="","",VLOOKUP($E160,Lists!$BJ$2:$BM$478,4,FALSE))</f>
        <v/>
      </c>
      <c r="E160" s="309"/>
      <c r="F160" s="309"/>
      <c r="G160" s="312"/>
      <c r="H160" s="327"/>
      <c r="I160" s="328"/>
      <c r="J160" s="327"/>
      <c r="K160" s="329" t="str">
        <f t="shared" si="2"/>
        <v/>
      </c>
      <c r="L160" s="327"/>
      <c r="M160" s="327"/>
      <c r="N160" s="330"/>
    </row>
    <row r="161" spans="2:14" s="316" customFormat="1" x14ac:dyDescent="0.35">
      <c r="B161" s="326" t="str">
        <f>IF($E161="","",VLOOKUP($E161,Lists!$BJ$2:$BM$478,2,FALSE))</f>
        <v/>
      </c>
      <c r="C161" s="326" t="str">
        <f>IF($E161="","",VLOOKUP($E161,Lists!$BJ$2:$BM$478,3,FALSE))</f>
        <v/>
      </c>
      <c r="D161" s="326" t="str">
        <f>IF($E161="","",VLOOKUP($E161,Lists!$BJ$2:$BM$478,4,FALSE))</f>
        <v/>
      </c>
      <c r="E161" s="309"/>
      <c r="F161" s="309"/>
      <c r="G161" s="312"/>
      <c r="H161" s="327"/>
      <c r="I161" s="328"/>
      <c r="J161" s="327"/>
      <c r="K161" s="329" t="str">
        <f t="shared" si="2"/>
        <v/>
      </c>
      <c r="L161" s="327"/>
      <c r="M161" s="327"/>
      <c r="N161" s="330"/>
    </row>
    <row r="162" spans="2:14" s="316" customFormat="1" x14ac:dyDescent="0.35">
      <c r="B162" s="326" t="str">
        <f>IF($E162="","",VLOOKUP($E162,Lists!$BJ$2:$BM$478,2,FALSE))</f>
        <v/>
      </c>
      <c r="C162" s="326" t="str">
        <f>IF($E162="","",VLOOKUP($E162,Lists!$BJ$2:$BM$478,3,FALSE))</f>
        <v/>
      </c>
      <c r="D162" s="326" t="str">
        <f>IF($E162="","",VLOOKUP($E162,Lists!$BJ$2:$BM$478,4,FALSE))</f>
        <v/>
      </c>
      <c r="E162" s="309"/>
      <c r="F162" s="309"/>
      <c r="G162" s="312"/>
      <c r="H162" s="327"/>
      <c r="I162" s="328"/>
      <c r="J162" s="327"/>
      <c r="K162" s="329" t="str">
        <f t="shared" si="2"/>
        <v/>
      </c>
      <c r="L162" s="327"/>
      <c r="M162" s="327"/>
      <c r="N162" s="330"/>
    </row>
    <row r="163" spans="2:14" s="316" customFormat="1" x14ac:dyDescent="0.35">
      <c r="B163" s="326" t="str">
        <f>IF($E163="","",VLOOKUP($E163,Lists!$BJ$2:$BM$478,2,FALSE))</f>
        <v/>
      </c>
      <c r="C163" s="326" t="str">
        <f>IF($E163="","",VLOOKUP($E163,Lists!$BJ$2:$BM$478,3,FALSE))</f>
        <v/>
      </c>
      <c r="D163" s="326" t="str">
        <f>IF($E163="","",VLOOKUP($E163,Lists!$BJ$2:$BM$478,4,FALSE))</f>
        <v/>
      </c>
      <c r="E163" s="309"/>
      <c r="F163" s="309"/>
      <c r="G163" s="312"/>
      <c r="H163" s="327"/>
      <c r="I163" s="328"/>
      <c r="J163" s="327"/>
      <c r="K163" s="329" t="str">
        <f t="shared" si="2"/>
        <v/>
      </c>
      <c r="L163" s="327"/>
      <c r="M163" s="327"/>
      <c r="N163" s="330"/>
    </row>
    <row r="164" spans="2:14" s="316" customFormat="1" x14ac:dyDescent="0.35">
      <c r="B164" s="326" t="str">
        <f>IF($E164="","",VLOOKUP($E164,Lists!$BJ$2:$BM$478,2,FALSE))</f>
        <v/>
      </c>
      <c r="C164" s="326" t="str">
        <f>IF($E164="","",VLOOKUP($E164,Lists!$BJ$2:$BM$478,3,FALSE))</f>
        <v/>
      </c>
      <c r="D164" s="326" t="str">
        <f>IF($E164="","",VLOOKUP($E164,Lists!$BJ$2:$BM$478,4,FALSE))</f>
        <v/>
      </c>
      <c r="E164" s="309"/>
      <c r="F164" s="309"/>
      <c r="G164" s="312"/>
      <c r="H164" s="327"/>
      <c r="I164" s="328"/>
      <c r="J164" s="327"/>
      <c r="K164" s="329" t="str">
        <f t="shared" si="2"/>
        <v/>
      </c>
      <c r="L164" s="327"/>
      <c r="M164" s="327"/>
      <c r="N164" s="330"/>
    </row>
    <row r="165" spans="2:14" s="316" customFormat="1" x14ac:dyDescent="0.35">
      <c r="B165" s="326" t="str">
        <f>IF($E165="","",VLOOKUP($E165,Lists!$BJ$2:$BM$478,2,FALSE))</f>
        <v/>
      </c>
      <c r="C165" s="326" t="str">
        <f>IF($E165="","",VLOOKUP($E165,Lists!$BJ$2:$BM$478,3,FALSE))</f>
        <v/>
      </c>
      <c r="D165" s="326" t="str">
        <f>IF($E165="","",VLOOKUP($E165,Lists!$BJ$2:$BM$478,4,FALSE))</f>
        <v/>
      </c>
      <c r="E165" s="309"/>
      <c r="F165" s="309"/>
      <c r="G165" s="312"/>
      <c r="H165" s="327"/>
      <c r="I165" s="328"/>
      <c r="J165" s="327"/>
      <c r="K165" s="329" t="str">
        <f t="shared" si="2"/>
        <v/>
      </c>
      <c r="L165" s="327"/>
      <c r="M165" s="327"/>
      <c r="N165" s="330"/>
    </row>
    <row r="166" spans="2:14" s="316" customFormat="1" x14ac:dyDescent="0.35">
      <c r="B166" s="326" t="str">
        <f>IF($E166="","",VLOOKUP($E166,Lists!$BJ$2:$BM$478,2,FALSE))</f>
        <v/>
      </c>
      <c r="C166" s="326" t="str">
        <f>IF($E166="","",VLOOKUP($E166,Lists!$BJ$2:$BM$478,3,FALSE))</f>
        <v/>
      </c>
      <c r="D166" s="326" t="str">
        <f>IF($E166="","",VLOOKUP($E166,Lists!$BJ$2:$BM$478,4,FALSE))</f>
        <v/>
      </c>
      <c r="E166" s="309"/>
      <c r="F166" s="309"/>
      <c r="G166" s="312"/>
      <c r="H166" s="327"/>
      <c r="I166" s="328"/>
      <c r="J166" s="327"/>
      <c r="K166" s="329" t="str">
        <f t="shared" si="2"/>
        <v/>
      </c>
      <c r="L166" s="327"/>
      <c r="M166" s="327"/>
      <c r="N166" s="330"/>
    </row>
    <row r="167" spans="2:14" s="316" customFormat="1" x14ac:dyDescent="0.35">
      <c r="B167" s="326" t="str">
        <f>IF($E167="","",VLOOKUP($E167,Lists!$BJ$2:$BM$478,2,FALSE))</f>
        <v/>
      </c>
      <c r="C167" s="326" t="str">
        <f>IF($E167="","",VLOOKUP($E167,Lists!$BJ$2:$BM$478,3,FALSE))</f>
        <v/>
      </c>
      <c r="D167" s="326" t="str">
        <f>IF($E167="","",VLOOKUP($E167,Lists!$BJ$2:$BM$478,4,FALSE))</f>
        <v/>
      </c>
      <c r="E167" s="309"/>
      <c r="F167" s="309"/>
      <c r="G167" s="312"/>
      <c r="H167" s="327"/>
      <c r="I167" s="328"/>
      <c r="J167" s="327"/>
      <c r="K167" s="329" t="str">
        <f t="shared" si="2"/>
        <v/>
      </c>
      <c r="L167" s="327"/>
      <c r="M167" s="327"/>
      <c r="N167" s="330"/>
    </row>
    <row r="168" spans="2:14" s="316" customFormat="1" x14ac:dyDescent="0.35">
      <c r="B168" s="326" t="str">
        <f>IF($E168="","",VLOOKUP($E168,Lists!$BJ$2:$BM$478,2,FALSE))</f>
        <v/>
      </c>
      <c r="C168" s="326" t="str">
        <f>IF($E168="","",VLOOKUP($E168,Lists!$BJ$2:$BM$478,3,FALSE))</f>
        <v/>
      </c>
      <c r="D168" s="326" t="str">
        <f>IF($E168="","",VLOOKUP($E168,Lists!$BJ$2:$BM$478,4,FALSE))</f>
        <v/>
      </c>
      <c r="E168" s="309"/>
      <c r="F168" s="309"/>
      <c r="G168" s="312"/>
      <c r="H168" s="327"/>
      <c r="I168" s="328"/>
      <c r="J168" s="327"/>
      <c r="K168" s="329" t="str">
        <f t="shared" si="2"/>
        <v/>
      </c>
      <c r="L168" s="327"/>
      <c r="M168" s="327"/>
      <c r="N168" s="330"/>
    </row>
    <row r="169" spans="2:14" s="316" customFormat="1" x14ac:dyDescent="0.35">
      <c r="B169" s="326" t="str">
        <f>IF($E169="","",VLOOKUP($E169,Lists!$BJ$2:$BM$478,2,FALSE))</f>
        <v/>
      </c>
      <c r="C169" s="326" t="str">
        <f>IF($E169="","",VLOOKUP($E169,Lists!$BJ$2:$BM$478,3,FALSE))</f>
        <v/>
      </c>
      <c r="D169" s="326" t="str">
        <f>IF($E169="","",VLOOKUP($E169,Lists!$BJ$2:$BM$478,4,FALSE))</f>
        <v/>
      </c>
      <c r="E169" s="309"/>
      <c r="F169" s="309"/>
      <c r="G169" s="312"/>
      <c r="H169" s="327"/>
      <c r="I169" s="328"/>
      <c r="J169" s="327"/>
      <c r="K169" s="329" t="str">
        <f t="shared" si="2"/>
        <v/>
      </c>
      <c r="L169" s="327"/>
      <c r="M169" s="327"/>
      <c r="N169" s="330"/>
    </row>
    <row r="170" spans="2:14" s="316" customFormat="1" x14ac:dyDescent="0.35">
      <c r="B170" s="326" t="str">
        <f>IF($E170="","",VLOOKUP($E170,Lists!$BJ$2:$BM$478,2,FALSE))</f>
        <v/>
      </c>
      <c r="C170" s="326" t="str">
        <f>IF($E170="","",VLOOKUP($E170,Lists!$BJ$2:$BM$478,3,FALSE))</f>
        <v/>
      </c>
      <c r="D170" s="326" t="str">
        <f>IF($E170="","",VLOOKUP($E170,Lists!$BJ$2:$BM$478,4,FALSE))</f>
        <v/>
      </c>
      <c r="E170" s="309"/>
      <c r="F170" s="309"/>
      <c r="G170" s="312"/>
      <c r="H170" s="327"/>
      <c r="I170" s="328"/>
      <c r="J170" s="327"/>
      <c r="K170" s="329" t="str">
        <f t="shared" si="2"/>
        <v/>
      </c>
      <c r="L170" s="327"/>
      <c r="M170" s="327"/>
      <c r="N170" s="330"/>
    </row>
    <row r="171" spans="2:14" s="316" customFormat="1" x14ac:dyDescent="0.35">
      <c r="B171" s="326" t="str">
        <f>IF($E171="","",VLOOKUP($E171,Lists!$BJ$2:$BM$478,2,FALSE))</f>
        <v/>
      </c>
      <c r="C171" s="326" t="str">
        <f>IF($E171="","",VLOOKUP($E171,Lists!$BJ$2:$BM$478,3,FALSE))</f>
        <v/>
      </c>
      <c r="D171" s="326" t="str">
        <f>IF($E171="","",VLOOKUP($E171,Lists!$BJ$2:$BM$478,4,FALSE))</f>
        <v/>
      </c>
      <c r="E171" s="309"/>
      <c r="F171" s="309"/>
      <c r="G171" s="312"/>
      <c r="H171" s="327"/>
      <c r="I171" s="328"/>
      <c r="J171" s="327"/>
      <c r="K171" s="329" t="str">
        <f t="shared" si="2"/>
        <v/>
      </c>
      <c r="L171" s="327"/>
      <c r="M171" s="327"/>
      <c r="N171" s="330"/>
    </row>
    <row r="172" spans="2:14" s="316" customFormat="1" x14ac:dyDescent="0.35">
      <c r="B172" s="326" t="str">
        <f>IF($E172="","",VLOOKUP($E172,Lists!$BJ$2:$BM$478,2,FALSE))</f>
        <v/>
      </c>
      <c r="C172" s="326" t="str">
        <f>IF($E172="","",VLOOKUP($E172,Lists!$BJ$2:$BM$478,3,FALSE))</f>
        <v/>
      </c>
      <c r="D172" s="326" t="str">
        <f>IF($E172="","",VLOOKUP($E172,Lists!$BJ$2:$BM$478,4,FALSE))</f>
        <v/>
      </c>
      <c r="E172" s="309"/>
      <c r="F172" s="309"/>
      <c r="G172" s="312"/>
      <c r="H172" s="327"/>
      <c r="I172" s="328"/>
      <c r="J172" s="327"/>
      <c r="K172" s="329" t="str">
        <f t="shared" si="2"/>
        <v/>
      </c>
      <c r="L172" s="327"/>
      <c r="M172" s="327"/>
      <c r="N172" s="330"/>
    </row>
    <row r="173" spans="2:14" s="316" customFormat="1" x14ac:dyDescent="0.35">
      <c r="B173" s="326" t="str">
        <f>IF($E173="","",VLOOKUP($E173,Lists!$BJ$2:$BM$478,2,FALSE))</f>
        <v/>
      </c>
      <c r="C173" s="326" t="str">
        <f>IF($E173="","",VLOOKUP($E173,Lists!$BJ$2:$BM$478,3,FALSE))</f>
        <v/>
      </c>
      <c r="D173" s="326" t="str">
        <f>IF($E173="","",VLOOKUP($E173,Lists!$BJ$2:$BM$478,4,FALSE))</f>
        <v/>
      </c>
      <c r="E173" s="309"/>
      <c r="F173" s="309"/>
      <c r="G173" s="312"/>
      <c r="H173" s="327"/>
      <c r="I173" s="328"/>
      <c r="J173" s="327"/>
      <c r="K173" s="329" t="str">
        <f t="shared" si="2"/>
        <v/>
      </c>
      <c r="L173" s="327"/>
      <c r="M173" s="327"/>
      <c r="N173" s="330"/>
    </row>
    <row r="174" spans="2:14" s="316" customFormat="1" x14ac:dyDescent="0.35">
      <c r="B174" s="326" t="str">
        <f>IF($E174="","",VLOOKUP($E174,Lists!$BJ$2:$BM$478,2,FALSE))</f>
        <v/>
      </c>
      <c r="C174" s="326" t="str">
        <f>IF($E174="","",VLOOKUP($E174,Lists!$BJ$2:$BM$478,3,FALSE))</f>
        <v/>
      </c>
      <c r="D174" s="326" t="str">
        <f>IF($E174="","",VLOOKUP($E174,Lists!$BJ$2:$BM$478,4,FALSE))</f>
        <v/>
      </c>
      <c r="E174" s="309"/>
      <c r="F174" s="309"/>
      <c r="G174" s="312"/>
      <c r="H174" s="327"/>
      <c r="I174" s="328"/>
      <c r="J174" s="327"/>
      <c r="K174" s="329" t="str">
        <f t="shared" si="2"/>
        <v/>
      </c>
      <c r="L174" s="327"/>
      <c r="M174" s="327"/>
      <c r="N174" s="330"/>
    </row>
    <row r="175" spans="2:14" s="316" customFormat="1" x14ac:dyDescent="0.35">
      <c r="B175" s="326" t="str">
        <f>IF($E175="","",VLOOKUP($E175,Lists!$BJ$2:$BM$478,2,FALSE))</f>
        <v/>
      </c>
      <c r="C175" s="326" t="str">
        <f>IF($E175="","",VLOOKUP($E175,Lists!$BJ$2:$BM$478,3,FALSE))</f>
        <v/>
      </c>
      <c r="D175" s="326" t="str">
        <f>IF($E175="","",VLOOKUP($E175,Lists!$BJ$2:$BM$478,4,FALSE))</f>
        <v/>
      </c>
      <c r="E175" s="309"/>
      <c r="F175" s="309"/>
      <c r="G175" s="312"/>
      <c r="H175" s="327"/>
      <c r="I175" s="328"/>
      <c r="J175" s="327"/>
      <c r="K175" s="329" t="str">
        <f t="shared" si="2"/>
        <v/>
      </c>
      <c r="L175" s="327"/>
      <c r="M175" s="327"/>
      <c r="N175" s="330"/>
    </row>
    <row r="176" spans="2:14" s="316" customFormat="1" x14ac:dyDescent="0.35">
      <c r="B176" s="326" t="str">
        <f>IF($E176="","",VLOOKUP($E176,Lists!$BJ$2:$BM$478,2,FALSE))</f>
        <v/>
      </c>
      <c r="C176" s="326" t="str">
        <f>IF($E176="","",VLOOKUP($E176,Lists!$BJ$2:$BM$478,3,FALSE))</f>
        <v/>
      </c>
      <c r="D176" s="326" t="str">
        <f>IF($E176="","",VLOOKUP($E176,Lists!$BJ$2:$BM$478,4,FALSE))</f>
        <v/>
      </c>
      <c r="E176" s="309"/>
      <c r="F176" s="309"/>
      <c r="G176" s="312"/>
      <c r="H176" s="327"/>
      <c r="I176" s="328"/>
      <c r="J176" s="327"/>
      <c r="K176" s="329" t="str">
        <f t="shared" si="2"/>
        <v/>
      </c>
      <c r="L176" s="327"/>
      <c r="M176" s="327"/>
      <c r="N176" s="330"/>
    </row>
    <row r="177" spans="2:14" s="316" customFormat="1" x14ac:dyDescent="0.35">
      <c r="B177" s="326" t="str">
        <f>IF($E177="","",VLOOKUP($E177,Lists!$BJ$2:$BM$478,2,FALSE))</f>
        <v/>
      </c>
      <c r="C177" s="326" t="str">
        <f>IF($E177="","",VLOOKUP($E177,Lists!$BJ$2:$BM$478,3,FALSE))</f>
        <v/>
      </c>
      <c r="D177" s="326" t="str">
        <f>IF($E177="","",VLOOKUP($E177,Lists!$BJ$2:$BM$478,4,FALSE))</f>
        <v/>
      </c>
      <c r="E177" s="309"/>
      <c r="F177" s="309"/>
      <c r="G177" s="312"/>
      <c r="H177" s="327"/>
      <c r="I177" s="328"/>
      <c r="J177" s="327"/>
      <c r="K177" s="329" t="str">
        <f t="shared" si="2"/>
        <v/>
      </c>
      <c r="L177" s="327"/>
      <c r="M177" s="327"/>
      <c r="N177" s="330"/>
    </row>
    <row r="178" spans="2:14" s="316" customFormat="1" x14ac:dyDescent="0.35">
      <c r="B178" s="326" t="str">
        <f>IF($E178="","",VLOOKUP($E178,Lists!$BJ$2:$BM$478,2,FALSE))</f>
        <v/>
      </c>
      <c r="C178" s="326" t="str">
        <f>IF($E178="","",VLOOKUP($E178,Lists!$BJ$2:$BM$478,3,FALSE))</f>
        <v/>
      </c>
      <c r="D178" s="326" t="str">
        <f>IF($E178="","",VLOOKUP($E178,Lists!$BJ$2:$BM$478,4,FALSE))</f>
        <v/>
      </c>
      <c r="E178" s="309"/>
      <c r="F178" s="309"/>
      <c r="G178" s="312"/>
      <c r="H178" s="327"/>
      <c r="I178" s="328"/>
      <c r="J178" s="327"/>
      <c r="K178" s="329" t="str">
        <f t="shared" si="2"/>
        <v/>
      </c>
      <c r="L178" s="327"/>
      <c r="M178" s="327"/>
      <c r="N178" s="330"/>
    </row>
    <row r="179" spans="2:14" s="316" customFormat="1" x14ac:dyDescent="0.35">
      <c r="B179" s="326" t="str">
        <f>IF($E179="","",VLOOKUP($E179,Lists!$BJ$2:$BM$478,2,FALSE))</f>
        <v/>
      </c>
      <c r="C179" s="326" t="str">
        <f>IF($E179="","",VLOOKUP($E179,Lists!$BJ$2:$BM$478,3,FALSE))</f>
        <v/>
      </c>
      <c r="D179" s="326" t="str">
        <f>IF($E179="","",VLOOKUP($E179,Lists!$BJ$2:$BM$478,4,FALSE))</f>
        <v/>
      </c>
      <c r="E179" s="309"/>
      <c r="F179" s="309"/>
      <c r="G179" s="312"/>
      <c r="H179" s="327"/>
      <c r="I179" s="328"/>
      <c r="J179" s="327"/>
      <c r="K179" s="329" t="str">
        <f t="shared" si="2"/>
        <v/>
      </c>
      <c r="L179" s="327"/>
      <c r="M179" s="327"/>
      <c r="N179" s="330"/>
    </row>
    <row r="180" spans="2:14" s="316" customFormat="1" x14ac:dyDescent="0.35">
      <c r="B180" s="326" t="str">
        <f>IF($E180="","",VLOOKUP($E180,Lists!$BJ$2:$BM$478,2,FALSE))</f>
        <v/>
      </c>
      <c r="C180" s="326" t="str">
        <f>IF($E180="","",VLOOKUP($E180,Lists!$BJ$2:$BM$478,3,FALSE))</f>
        <v/>
      </c>
      <c r="D180" s="326" t="str">
        <f>IF($E180="","",VLOOKUP($E180,Lists!$BJ$2:$BM$478,4,FALSE))</f>
        <v/>
      </c>
      <c r="E180" s="309"/>
      <c r="F180" s="309"/>
      <c r="G180" s="312"/>
      <c r="H180" s="327"/>
      <c r="I180" s="328"/>
      <c r="J180" s="327"/>
      <c r="K180" s="329" t="str">
        <f t="shared" si="2"/>
        <v/>
      </c>
      <c r="L180" s="327"/>
      <c r="M180" s="327"/>
      <c r="N180" s="330"/>
    </row>
    <row r="181" spans="2:14" s="316" customFormat="1" x14ac:dyDescent="0.35">
      <c r="B181" s="326" t="str">
        <f>IF($E181="","",VLOOKUP($E181,Lists!$BJ$2:$BM$478,2,FALSE))</f>
        <v/>
      </c>
      <c r="C181" s="326" t="str">
        <f>IF($E181="","",VLOOKUP($E181,Lists!$BJ$2:$BM$478,3,FALSE))</f>
        <v/>
      </c>
      <c r="D181" s="326" t="str">
        <f>IF($E181="","",VLOOKUP($E181,Lists!$BJ$2:$BM$478,4,FALSE))</f>
        <v/>
      </c>
      <c r="E181" s="309"/>
      <c r="F181" s="309"/>
      <c r="G181" s="312"/>
      <c r="H181" s="327"/>
      <c r="I181" s="328"/>
      <c r="J181" s="327"/>
      <c r="K181" s="329" t="str">
        <f t="shared" si="2"/>
        <v/>
      </c>
      <c r="L181" s="327"/>
      <c r="M181" s="327"/>
      <c r="N181" s="330"/>
    </row>
    <row r="182" spans="2:14" s="316" customFormat="1" x14ac:dyDescent="0.35">
      <c r="B182" s="326" t="str">
        <f>IF($E182="","",VLOOKUP($E182,Lists!$BJ$2:$BM$478,2,FALSE))</f>
        <v/>
      </c>
      <c r="C182" s="326" t="str">
        <f>IF($E182="","",VLOOKUP($E182,Lists!$BJ$2:$BM$478,3,FALSE))</f>
        <v/>
      </c>
      <c r="D182" s="326" t="str">
        <f>IF($E182="","",VLOOKUP($E182,Lists!$BJ$2:$BM$478,4,FALSE))</f>
        <v/>
      </c>
      <c r="E182" s="309"/>
      <c r="F182" s="309"/>
      <c r="G182" s="312"/>
      <c r="H182" s="327"/>
      <c r="I182" s="328"/>
      <c r="J182" s="327"/>
      <c r="K182" s="329" t="str">
        <f t="shared" si="2"/>
        <v/>
      </c>
      <c r="L182" s="327"/>
      <c r="M182" s="327"/>
      <c r="N182" s="330"/>
    </row>
    <row r="183" spans="2:14" s="316" customFormat="1" x14ac:dyDescent="0.35">
      <c r="B183" s="326" t="str">
        <f>IF($E183="","",VLOOKUP($E183,Lists!$BJ$2:$BM$478,2,FALSE))</f>
        <v/>
      </c>
      <c r="C183" s="326" t="str">
        <f>IF($E183="","",VLOOKUP($E183,Lists!$BJ$2:$BM$478,3,FALSE))</f>
        <v/>
      </c>
      <c r="D183" s="326" t="str">
        <f>IF($E183="","",VLOOKUP($E183,Lists!$BJ$2:$BM$478,4,FALSE))</f>
        <v/>
      </c>
      <c r="E183" s="309"/>
      <c r="F183" s="309"/>
      <c r="G183" s="312"/>
      <c r="H183" s="327"/>
      <c r="I183" s="328"/>
      <c r="J183" s="327"/>
      <c r="K183" s="329" t="str">
        <f t="shared" si="2"/>
        <v/>
      </c>
      <c r="L183" s="327"/>
      <c r="M183" s="327"/>
      <c r="N183" s="330"/>
    </row>
    <row r="184" spans="2:14" s="316" customFormat="1" x14ac:dyDescent="0.35">
      <c r="B184" s="326" t="str">
        <f>IF($E184="","",VLOOKUP($E184,Lists!$BJ$2:$BM$478,2,FALSE))</f>
        <v/>
      </c>
      <c r="C184" s="326" t="str">
        <f>IF($E184="","",VLOOKUP($E184,Lists!$BJ$2:$BM$478,3,FALSE))</f>
        <v/>
      </c>
      <c r="D184" s="326" t="str">
        <f>IF($E184="","",VLOOKUP($E184,Lists!$BJ$2:$BM$478,4,FALSE))</f>
        <v/>
      </c>
      <c r="E184" s="309"/>
      <c r="F184" s="309"/>
      <c r="G184" s="312"/>
      <c r="H184" s="327"/>
      <c r="I184" s="328"/>
      <c r="J184" s="327"/>
      <c r="K184" s="329" t="str">
        <f t="shared" si="2"/>
        <v/>
      </c>
      <c r="L184" s="327"/>
      <c r="M184" s="327"/>
      <c r="N184" s="330"/>
    </row>
    <row r="185" spans="2:14" s="316" customFormat="1" x14ac:dyDescent="0.35">
      <c r="B185" s="326" t="str">
        <f>IF($E185="","",VLOOKUP($E185,Lists!$BJ$2:$BM$478,2,FALSE))</f>
        <v/>
      </c>
      <c r="C185" s="326" t="str">
        <f>IF($E185="","",VLOOKUP($E185,Lists!$BJ$2:$BM$478,3,FALSE))</f>
        <v/>
      </c>
      <c r="D185" s="326" t="str">
        <f>IF($E185="","",VLOOKUP($E185,Lists!$BJ$2:$BM$478,4,FALSE))</f>
        <v/>
      </c>
      <c r="E185" s="309"/>
      <c r="F185" s="309"/>
      <c r="G185" s="312"/>
      <c r="H185" s="327"/>
      <c r="I185" s="328"/>
      <c r="J185" s="327"/>
      <c r="K185" s="329" t="str">
        <f t="shared" si="2"/>
        <v/>
      </c>
      <c r="L185" s="327"/>
      <c r="M185" s="327"/>
      <c r="N185" s="330"/>
    </row>
    <row r="186" spans="2:14" s="316" customFormat="1" x14ac:dyDescent="0.35">
      <c r="B186" s="326" t="str">
        <f>IF($E186="","",VLOOKUP($E186,Lists!$BJ$2:$BM$478,2,FALSE))</f>
        <v/>
      </c>
      <c r="C186" s="326" t="str">
        <f>IF($E186="","",VLOOKUP($E186,Lists!$BJ$2:$BM$478,3,FALSE))</f>
        <v/>
      </c>
      <c r="D186" s="326" t="str">
        <f>IF($E186="","",VLOOKUP($E186,Lists!$BJ$2:$BM$478,4,FALSE))</f>
        <v/>
      </c>
      <c r="E186" s="309"/>
      <c r="F186" s="309"/>
      <c r="G186" s="312"/>
      <c r="H186" s="327"/>
      <c r="I186" s="328"/>
      <c r="J186" s="327"/>
      <c r="K186" s="329" t="str">
        <f t="shared" si="2"/>
        <v/>
      </c>
      <c r="L186" s="327"/>
      <c r="M186" s="327"/>
      <c r="N186" s="330"/>
    </row>
    <row r="187" spans="2:14" s="316" customFormat="1" x14ac:dyDescent="0.35">
      <c r="B187" s="326" t="str">
        <f>IF($E187="","",VLOOKUP($E187,Lists!$BJ$2:$BM$478,2,FALSE))</f>
        <v/>
      </c>
      <c r="C187" s="326" t="str">
        <f>IF($E187="","",VLOOKUP($E187,Lists!$BJ$2:$BM$478,3,FALSE))</f>
        <v/>
      </c>
      <c r="D187" s="326" t="str">
        <f>IF($E187="","",VLOOKUP($E187,Lists!$BJ$2:$BM$478,4,FALSE))</f>
        <v/>
      </c>
      <c r="E187" s="309"/>
      <c r="F187" s="309"/>
      <c r="G187" s="312"/>
      <c r="H187" s="327"/>
      <c r="I187" s="328"/>
      <c r="J187" s="327"/>
      <c r="K187" s="329" t="str">
        <f t="shared" si="2"/>
        <v/>
      </c>
      <c r="L187" s="327"/>
      <c r="M187" s="327"/>
      <c r="N187" s="330"/>
    </row>
    <row r="188" spans="2:14" s="316" customFormat="1" x14ac:dyDescent="0.35">
      <c r="B188" s="326" t="str">
        <f>IF($E188="","",VLOOKUP($E188,Lists!$BJ$2:$BM$478,2,FALSE))</f>
        <v/>
      </c>
      <c r="C188" s="326" t="str">
        <f>IF($E188="","",VLOOKUP($E188,Lists!$BJ$2:$BM$478,3,FALSE))</f>
        <v/>
      </c>
      <c r="D188" s="326" t="str">
        <f>IF($E188="","",VLOOKUP($E188,Lists!$BJ$2:$BM$478,4,FALSE))</f>
        <v/>
      </c>
      <c r="E188" s="309"/>
      <c r="F188" s="309"/>
      <c r="G188" s="312"/>
      <c r="H188" s="327"/>
      <c r="I188" s="328"/>
      <c r="J188" s="327"/>
      <c r="K188" s="329" t="str">
        <f t="shared" si="2"/>
        <v/>
      </c>
      <c r="L188" s="327"/>
      <c r="M188" s="327"/>
      <c r="N188" s="330"/>
    </row>
    <row r="189" spans="2:14" s="316" customFormat="1" x14ac:dyDescent="0.35">
      <c r="B189" s="326" t="str">
        <f>IF($E189="","",VLOOKUP($E189,Lists!$BJ$2:$BM$478,2,FALSE))</f>
        <v/>
      </c>
      <c r="C189" s="326" t="str">
        <f>IF($E189="","",VLOOKUP($E189,Lists!$BJ$2:$BM$478,3,FALSE))</f>
        <v/>
      </c>
      <c r="D189" s="326" t="str">
        <f>IF($E189="","",VLOOKUP($E189,Lists!$BJ$2:$BM$478,4,FALSE))</f>
        <v/>
      </c>
      <c r="E189" s="309"/>
      <c r="F189" s="309"/>
      <c r="G189" s="312"/>
      <c r="H189" s="327"/>
      <c r="I189" s="328"/>
      <c r="J189" s="327"/>
      <c r="K189" s="329" t="str">
        <f t="shared" si="2"/>
        <v/>
      </c>
      <c r="L189" s="327"/>
      <c r="M189" s="327"/>
      <c r="N189" s="330"/>
    </row>
    <row r="190" spans="2:14" s="316" customFormat="1" x14ac:dyDescent="0.35">
      <c r="B190" s="326" t="str">
        <f>IF($E190="","",VLOOKUP($E190,Lists!$BJ$2:$BM$478,2,FALSE))</f>
        <v/>
      </c>
      <c r="C190" s="326" t="str">
        <f>IF($E190="","",VLOOKUP($E190,Lists!$BJ$2:$BM$478,3,FALSE))</f>
        <v/>
      </c>
      <c r="D190" s="326" t="str">
        <f>IF($E190="","",VLOOKUP($E190,Lists!$BJ$2:$BM$478,4,FALSE))</f>
        <v/>
      </c>
      <c r="E190" s="309"/>
      <c r="F190" s="309"/>
      <c r="G190" s="312"/>
      <c r="H190" s="327"/>
      <c r="I190" s="328"/>
      <c r="J190" s="327"/>
      <c r="K190" s="329" t="str">
        <f t="shared" si="2"/>
        <v/>
      </c>
      <c r="L190" s="327"/>
      <c r="M190" s="327"/>
      <c r="N190" s="330"/>
    </row>
    <row r="191" spans="2:14" s="316" customFormat="1" x14ac:dyDescent="0.35">
      <c r="B191" s="326" t="str">
        <f>IF($E191="","",VLOOKUP($E191,Lists!$BJ$2:$BM$478,2,FALSE))</f>
        <v/>
      </c>
      <c r="C191" s="326" t="str">
        <f>IF($E191="","",VLOOKUP($E191,Lists!$BJ$2:$BM$478,3,FALSE))</f>
        <v/>
      </c>
      <c r="D191" s="326" t="str">
        <f>IF($E191="","",VLOOKUP($E191,Lists!$BJ$2:$BM$478,4,FALSE))</f>
        <v/>
      </c>
      <c r="E191" s="309"/>
      <c r="F191" s="309"/>
      <c r="G191" s="312"/>
      <c r="H191" s="327"/>
      <c r="I191" s="328"/>
      <c r="J191" s="327"/>
      <c r="K191" s="329" t="str">
        <f t="shared" si="2"/>
        <v/>
      </c>
      <c r="L191" s="327"/>
      <c r="M191" s="327"/>
      <c r="N191" s="330"/>
    </row>
    <row r="192" spans="2:14" s="316" customFormat="1" x14ac:dyDescent="0.35">
      <c r="B192" s="326" t="str">
        <f>IF($E192="","",VLOOKUP($E192,Lists!$BJ$2:$BM$478,2,FALSE))</f>
        <v/>
      </c>
      <c r="C192" s="326" t="str">
        <f>IF($E192="","",VLOOKUP($E192,Lists!$BJ$2:$BM$478,3,FALSE))</f>
        <v/>
      </c>
      <c r="D192" s="326" t="str">
        <f>IF($E192="","",VLOOKUP($E192,Lists!$BJ$2:$BM$478,4,FALSE))</f>
        <v/>
      </c>
      <c r="E192" s="309"/>
      <c r="F192" s="309"/>
      <c r="G192" s="312"/>
      <c r="H192" s="327"/>
      <c r="I192" s="328"/>
      <c r="J192" s="327"/>
      <c r="K192" s="329" t="str">
        <f t="shared" si="2"/>
        <v/>
      </c>
      <c r="L192" s="327"/>
      <c r="M192" s="327"/>
      <c r="N192" s="330"/>
    </row>
    <row r="193" spans="2:14" s="316" customFormat="1" x14ac:dyDescent="0.35">
      <c r="B193" s="326" t="str">
        <f>IF($E193="","",VLOOKUP($E193,Lists!$BJ$2:$BM$478,2,FALSE))</f>
        <v/>
      </c>
      <c r="C193" s="326" t="str">
        <f>IF($E193="","",VLOOKUP($E193,Lists!$BJ$2:$BM$478,3,FALSE))</f>
        <v/>
      </c>
      <c r="D193" s="326" t="str">
        <f>IF($E193="","",VLOOKUP($E193,Lists!$BJ$2:$BM$478,4,FALSE))</f>
        <v/>
      </c>
      <c r="E193" s="309"/>
      <c r="F193" s="309"/>
      <c r="G193" s="312"/>
      <c r="H193" s="327"/>
      <c r="I193" s="328"/>
      <c r="J193" s="327"/>
      <c r="K193" s="329" t="str">
        <f t="shared" si="2"/>
        <v/>
      </c>
      <c r="L193" s="327"/>
      <c r="M193" s="327"/>
      <c r="N193" s="330"/>
    </row>
    <row r="194" spans="2:14" s="316" customFormat="1" x14ac:dyDescent="0.35">
      <c r="B194" s="326" t="str">
        <f>IF($E194="","",VLOOKUP($E194,Lists!$BJ$2:$BM$478,2,FALSE))</f>
        <v/>
      </c>
      <c r="C194" s="326" t="str">
        <f>IF($E194="","",VLOOKUP($E194,Lists!$BJ$2:$BM$478,3,FALSE))</f>
        <v/>
      </c>
      <c r="D194" s="326" t="str">
        <f>IF($E194="","",VLOOKUP($E194,Lists!$BJ$2:$BM$478,4,FALSE))</f>
        <v/>
      </c>
      <c r="E194" s="309"/>
      <c r="F194" s="309"/>
      <c r="G194" s="312"/>
      <c r="H194" s="327"/>
      <c r="I194" s="328"/>
      <c r="J194" s="327"/>
      <c r="K194" s="329" t="str">
        <f t="shared" si="2"/>
        <v/>
      </c>
      <c r="L194" s="327"/>
      <c r="M194" s="327"/>
      <c r="N194" s="330"/>
    </row>
    <row r="195" spans="2:14" s="316" customFormat="1" x14ac:dyDescent="0.35">
      <c r="B195" s="326" t="str">
        <f>IF($E195="","",VLOOKUP($E195,Lists!$BJ$2:$BM$478,2,FALSE))</f>
        <v/>
      </c>
      <c r="C195" s="326" t="str">
        <f>IF($E195="","",VLOOKUP($E195,Lists!$BJ$2:$BM$478,3,FALSE))</f>
        <v/>
      </c>
      <c r="D195" s="326" t="str">
        <f>IF($E195="","",VLOOKUP($E195,Lists!$BJ$2:$BM$478,4,FALSE))</f>
        <v/>
      </c>
      <c r="E195" s="309"/>
      <c r="F195" s="309"/>
      <c r="G195" s="312"/>
      <c r="H195" s="327"/>
      <c r="I195" s="328"/>
      <c r="J195" s="327"/>
      <c r="K195" s="329" t="str">
        <f t="shared" si="2"/>
        <v/>
      </c>
      <c r="L195" s="327"/>
      <c r="M195" s="327"/>
      <c r="N195" s="330"/>
    </row>
    <row r="196" spans="2:14" s="316" customFormat="1" x14ac:dyDescent="0.35">
      <c r="B196" s="326" t="str">
        <f>IF($E196="","",VLOOKUP($E196,Lists!$BJ$2:$BM$478,2,FALSE))</f>
        <v/>
      </c>
      <c r="C196" s="326" t="str">
        <f>IF($E196="","",VLOOKUP($E196,Lists!$BJ$2:$BM$478,3,FALSE))</f>
        <v/>
      </c>
      <c r="D196" s="326" t="str">
        <f>IF($E196="","",VLOOKUP($E196,Lists!$BJ$2:$BM$478,4,FALSE))</f>
        <v/>
      </c>
      <c r="E196" s="309"/>
      <c r="F196" s="309"/>
      <c r="G196" s="312"/>
      <c r="H196" s="327"/>
      <c r="I196" s="328"/>
      <c r="J196" s="327"/>
      <c r="K196" s="329" t="str">
        <f t="shared" si="2"/>
        <v/>
      </c>
      <c r="L196" s="327"/>
      <c r="M196" s="327"/>
      <c r="N196" s="330"/>
    </row>
    <row r="197" spans="2:14" s="316" customFormat="1" x14ac:dyDescent="0.35">
      <c r="B197" s="326" t="str">
        <f>IF($E197="","",VLOOKUP($E197,Lists!$BJ$2:$BM$478,2,FALSE))</f>
        <v/>
      </c>
      <c r="C197" s="326" t="str">
        <f>IF($E197="","",VLOOKUP($E197,Lists!$BJ$2:$BM$478,3,FALSE))</f>
        <v/>
      </c>
      <c r="D197" s="326" t="str">
        <f>IF($E197="","",VLOOKUP($E197,Lists!$BJ$2:$BM$478,4,FALSE))</f>
        <v/>
      </c>
      <c r="E197" s="309"/>
      <c r="F197" s="309"/>
      <c r="G197" s="312"/>
      <c r="H197" s="327"/>
      <c r="I197" s="328"/>
      <c r="J197" s="327"/>
      <c r="K197" s="329" t="str">
        <f t="shared" si="2"/>
        <v/>
      </c>
      <c r="L197" s="327"/>
      <c r="M197" s="327"/>
      <c r="N197" s="330"/>
    </row>
    <row r="198" spans="2:14" s="316" customFormat="1" x14ac:dyDescent="0.35">
      <c r="B198" s="326" t="str">
        <f>IF($E198="","",VLOOKUP($E198,Lists!$BJ$2:$BM$478,2,FALSE))</f>
        <v/>
      </c>
      <c r="C198" s="326" t="str">
        <f>IF($E198="","",VLOOKUP($E198,Lists!$BJ$2:$BM$478,3,FALSE))</f>
        <v/>
      </c>
      <c r="D198" s="326" t="str">
        <f>IF($E198="","",VLOOKUP($E198,Lists!$BJ$2:$BM$478,4,FALSE))</f>
        <v/>
      </c>
      <c r="E198" s="309"/>
      <c r="F198" s="309"/>
      <c r="G198" s="312"/>
      <c r="H198" s="327"/>
      <c r="I198" s="328"/>
      <c r="J198" s="327"/>
      <c r="K198" s="329" t="str">
        <f t="shared" si="2"/>
        <v/>
      </c>
      <c r="L198" s="327"/>
      <c r="M198" s="327"/>
      <c r="N198" s="330"/>
    </row>
    <row r="199" spans="2:14" s="316" customFormat="1" x14ac:dyDescent="0.35">
      <c r="B199" s="326" t="str">
        <f>IF($E199="","",VLOOKUP($E199,Lists!$BJ$2:$BM$478,2,FALSE))</f>
        <v/>
      </c>
      <c r="C199" s="326" t="str">
        <f>IF($E199="","",VLOOKUP($E199,Lists!$BJ$2:$BM$478,3,FALSE))</f>
        <v/>
      </c>
      <c r="D199" s="326" t="str">
        <f>IF($E199="","",VLOOKUP($E199,Lists!$BJ$2:$BM$478,4,FALSE))</f>
        <v/>
      </c>
      <c r="E199" s="309"/>
      <c r="F199" s="309"/>
      <c r="G199" s="312"/>
      <c r="H199" s="327"/>
      <c r="I199" s="328"/>
      <c r="J199" s="327"/>
      <c r="K199" s="329" t="str">
        <f t="shared" si="2"/>
        <v/>
      </c>
      <c r="L199" s="327"/>
      <c r="M199" s="327"/>
      <c r="N199" s="330"/>
    </row>
    <row r="200" spans="2:14" s="316" customFormat="1" x14ac:dyDescent="0.35">
      <c r="B200" s="326" t="str">
        <f>IF($E200="","",VLOOKUP($E200,Lists!$BJ$2:$BM$478,2,FALSE))</f>
        <v/>
      </c>
      <c r="C200" s="326" t="str">
        <f>IF($E200="","",VLOOKUP($E200,Lists!$BJ$2:$BM$478,3,FALSE))</f>
        <v/>
      </c>
      <c r="D200" s="326" t="str">
        <f>IF($E200="","",VLOOKUP($E200,Lists!$BJ$2:$BM$478,4,FALSE))</f>
        <v/>
      </c>
      <c r="E200" s="309"/>
      <c r="F200" s="309"/>
      <c r="G200" s="312"/>
      <c r="H200" s="327"/>
      <c r="I200" s="328"/>
      <c r="J200" s="327"/>
      <c r="K200" s="329" t="str">
        <f t="shared" si="2"/>
        <v/>
      </c>
      <c r="L200" s="327"/>
      <c r="M200" s="327"/>
      <c r="N200" s="330"/>
    </row>
    <row r="201" spans="2:14" s="316" customFormat="1" x14ac:dyDescent="0.35">
      <c r="B201" s="326" t="str">
        <f>IF($E201="","",VLOOKUP($E201,Lists!$BJ$2:$BM$478,2,FALSE))</f>
        <v/>
      </c>
      <c r="C201" s="326" t="str">
        <f>IF($E201="","",VLOOKUP($E201,Lists!$BJ$2:$BM$478,3,FALSE))</f>
        <v/>
      </c>
      <c r="D201" s="326" t="str">
        <f>IF($E201="","",VLOOKUP($E201,Lists!$BJ$2:$BM$478,4,FALSE))</f>
        <v/>
      </c>
      <c r="E201" s="309"/>
      <c r="F201" s="309"/>
      <c r="G201" s="312"/>
      <c r="H201" s="327"/>
      <c r="I201" s="328"/>
      <c r="J201" s="327"/>
      <c r="K201" s="329" t="str">
        <f t="shared" si="2"/>
        <v/>
      </c>
      <c r="L201" s="327"/>
      <c r="M201" s="327"/>
      <c r="N201" s="330"/>
    </row>
    <row r="202" spans="2:14" s="316" customFormat="1" x14ac:dyDescent="0.35">
      <c r="B202" s="326" t="str">
        <f>IF($E202="","",VLOOKUP($E202,Lists!$BJ$2:$BM$478,2,FALSE))</f>
        <v/>
      </c>
      <c r="C202" s="326" t="str">
        <f>IF($E202="","",VLOOKUP($E202,Lists!$BJ$2:$BM$478,3,FALSE))</f>
        <v/>
      </c>
      <c r="D202" s="326" t="str">
        <f>IF($E202="","",VLOOKUP($E202,Lists!$BJ$2:$BM$478,4,FALSE))</f>
        <v/>
      </c>
      <c r="E202" s="309"/>
      <c r="F202" s="309"/>
      <c r="G202" s="312"/>
      <c r="H202" s="327"/>
      <c r="I202" s="328"/>
      <c r="J202" s="327"/>
      <c r="K202" s="329" t="str">
        <f t="shared" si="2"/>
        <v/>
      </c>
      <c r="L202" s="327"/>
      <c r="M202" s="327"/>
      <c r="N202" s="330"/>
    </row>
    <row r="203" spans="2:14" s="316" customFormat="1" x14ac:dyDescent="0.35">
      <c r="B203" s="326" t="str">
        <f>IF($E203="","",VLOOKUP($E203,Lists!$BJ$2:$BM$478,2,FALSE))</f>
        <v/>
      </c>
      <c r="C203" s="326" t="str">
        <f>IF($E203="","",VLOOKUP($E203,Lists!$BJ$2:$BM$478,3,FALSE))</f>
        <v/>
      </c>
      <c r="D203" s="326" t="str">
        <f>IF($E203="","",VLOOKUP($E203,Lists!$BJ$2:$BM$478,4,FALSE))</f>
        <v/>
      </c>
      <c r="E203" s="309"/>
      <c r="F203" s="309"/>
      <c r="G203" s="312"/>
      <c r="H203" s="327"/>
      <c r="I203" s="328"/>
      <c r="J203" s="327"/>
      <c r="K203" s="329" t="str">
        <f t="shared" si="2"/>
        <v/>
      </c>
      <c r="L203" s="327"/>
      <c r="M203" s="327"/>
      <c r="N203" s="330"/>
    </row>
    <row r="204" spans="2:14" s="316" customFormat="1" x14ac:dyDescent="0.35">
      <c r="B204" s="326" t="str">
        <f>IF($E204="","",VLOOKUP($E204,Lists!$BJ$2:$BM$478,2,FALSE))</f>
        <v/>
      </c>
      <c r="C204" s="326" t="str">
        <f>IF($E204="","",VLOOKUP($E204,Lists!$BJ$2:$BM$478,3,FALSE))</f>
        <v/>
      </c>
      <c r="D204" s="326" t="str">
        <f>IF($E204="","",VLOOKUP($E204,Lists!$BJ$2:$BM$478,4,FALSE))</f>
        <v/>
      </c>
      <c r="E204" s="309"/>
      <c r="F204" s="309"/>
      <c r="G204" s="312"/>
      <c r="H204" s="327"/>
      <c r="I204" s="328"/>
      <c r="J204" s="327"/>
      <c r="K204" s="329" t="str">
        <f t="shared" si="2"/>
        <v/>
      </c>
      <c r="L204" s="327"/>
      <c r="M204" s="327"/>
      <c r="N204" s="330"/>
    </row>
    <row r="205" spans="2:14" s="316" customFormat="1" x14ac:dyDescent="0.35">
      <c r="B205" s="326" t="str">
        <f>IF($E205="","",VLOOKUP($E205,Lists!$BJ$2:$BM$478,2,FALSE))</f>
        <v/>
      </c>
      <c r="C205" s="326" t="str">
        <f>IF($E205="","",VLOOKUP($E205,Lists!$BJ$2:$BM$478,3,FALSE))</f>
        <v/>
      </c>
      <c r="D205" s="326" t="str">
        <f>IF($E205="","",VLOOKUP($E205,Lists!$BJ$2:$BM$478,4,FALSE))</f>
        <v/>
      </c>
      <c r="E205" s="309"/>
      <c r="F205" s="309"/>
      <c r="G205" s="312"/>
      <c r="H205" s="327"/>
      <c r="I205" s="328"/>
      <c r="J205" s="327"/>
      <c r="K205" s="329" t="str">
        <f t="shared" si="2"/>
        <v/>
      </c>
      <c r="L205" s="327"/>
      <c r="M205" s="327"/>
      <c r="N205" s="330"/>
    </row>
    <row r="206" spans="2:14" s="316" customFormat="1" x14ac:dyDescent="0.35">
      <c r="B206" s="326" t="str">
        <f>IF($E206="","",VLOOKUP($E206,Lists!$BJ$2:$BM$478,2,FALSE))</f>
        <v/>
      </c>
      <c r="C206" s="326" t="str">
        <f>IF($E206="","",VLOOKUP($E206,Lists!$BJ$2:$BM$478,3,FALSE))</f>
        <v/>
      </c>
      <c r="D206" s="326" t="str">
        <f>IF($E206="","",VLOOKUP($E206,Lists!$BJ$2:$BM$478,4,FALSE))</f>
        <v/>
      </c>
      <c r="E206" s="309"/>
      <c r="F206" s="309"/>
      <c r="G206" s="312"/>
      <c r="H206" s="327"/>
      <c r="I206" s="328"/>
      <c r="J206" s="327"/>
      <c r="K206" s="329" t="str">
        <f t="shared" si="2"/>
        <v/>
      </c>
      <c r="L206" s="327"/>
      <c r="M206" s="327"/>
      <c r="N206" s="330"/>
    </row>
    <row r="207" spans="2:14" s="316" customFormat="1" x14ac:dyDescent="0.35">
      <c r="B207" s="326" t="str">
        <f>IF($E207="","",VLOOKUP($E207,Lists!$BJ$2:$BM$478,2,FALSE))</f>
        <v/>
      </c>
      <c r="C207" s="326" t="str">
        <f>IF($E207="","",VLOOKUP($E207,Lists!$BJ$2:$BM$478,3,FALSE))</f>
        <v/>
      </c>
      <c r="D207" s="326" t="str">
        <f>IF($E207="","",VLOOKUP($E207,Lists!$BJ$2:$BM$478,4,FALSE))</f>
        <v/>
      </c>
      <c r="E207" s="309"/>
      <c r="F207" s="309"/>
      <c r="G207" s="312"/>
      <c r="H207" s="327"/>
      <c r="I207" s="328"/>
      <c r="J207" s="327"/>
      <c r="K207" s="329" t="str">
        <f t="shared" si="2"/>
        <v/>
      </c>
      <c r="L207" s="327"/>
      <c r="M207" s="327"/>
      <c r="N207" s="330"/>
    </row>
    <row r="208" spans="2:14" s="316" customFormat="1" x14ac:dyDescent="0.35">
      <c r="B208" s="326" t="str">
        <f>IF($E208="","",VLOOKUP($E208,Lists!$BJ$2:$BM$478,2,FALSE))</f>
        <v/>
      </c>
      <c r="C208" s="326" t="str">
        <f>IF($E208="","",VLOOKUP($E208,Lists!$BJ$2:$BM$478,3,FALSE))</f>
        <v/>
      </c>
      <c r="D208" s="326" t="str">
        <f>IF($E208="","",VLOOKUP($E208,Lists!$BJ$2:$BM$478,4,FALSE))</f>
        <v/>
      </c>
      <c r="E208" s="309"/>
      <c r="F208" s="309"/>
      <c r="G208" s="312"/>
      <c r="H208" s="327"/>
      <c r="I208" s="328"/>
      <c r="J208" s="327"/>
      <c r="K208" s="329" t="str">
        <f t="shared" si="2"/>
        <v/>
      </c>
      <c r="L208" s="327"/>
      <c r="M208" s="327"/>
      <c r="N208" s="330"/>
    </row>
    <row r="209" spans="2:14" s="316" customFormat="1" x14ac:dyDescent="0.35">
      <c r="B209" s="326" t="str">
        <f>IF($E209="","",VLOOKUP($E209,Lists!$BJ$2:$BM$478,2,FALSE))</f>
        <v/>
      </c>
      <c r="C209" s="326" t="str">
        <f>IF($E209="","",VLOOKUP($E209,Lists!$BJ$2:$BM$478,3,FALSE))</f>
        <v/>
      </c>
      <c r="D209" s="326" t="str">
        <f>IF($E209="","",VLOOKUP($E209,Lists!$BJ$2:$BM$478,4,FALSE))</f>
        <v/>
      </c>
      <c r="E209" s="309"/>
      <c r="F209" s="309"/>
      <c r="G209" s="312"/>
      <c r="H209" s="327"/>
      <c r="I209" s="328"/>
      <c r="J209" s="327"/>
      <c r="K209" s="329" t="str">
        <f t="shared" si="2"/>
        <v/>
      </c>
      <c r="L209" s="327"/>
      <c r="M209" s="327"/>
      <c r="N209" s="330"/>
    </row>
    <row r="210" spans="2:14" s="316" customFormat="1" x14ac:dyDescent="0.35">
      <c r="B210" s="326" t="str">
        <f>IF($E210="","",VLOOKUP($E210,Lists!$BJ$2:$BM$478,2,FALSE))</f>
        <v/>
      </c>
      <c r="C210" s="326" t="str">
        <f>IF($E210="","",VLOOKUP($E210,Lists!$BJ$2:$BM$478,3,FALSE))</f>
        <v/>
      </c>
      <c r="D210" s="326" t="str">
        <f>IF($E210="","",VLOOKUP($E210,Lists!$BJ$2:$BM$478,4,FALSE))</f>
        <v/>
      </c>
      <c r="E210" s="309"/>
      <c r="F210" s="309"/>
      <c r="G210" s="312"/>
      <c r="H210" s="327"/>
      <c r="I210" s="328"/>
      <c r="J210" s="327"/>
      <c r="K210" s="329" t="str">
        <f t="shared" si="2"/>
        <v/>
      </c>
      <c r="L210" s="327"/>
      <c r="M210" s="327"/>
      <c r="N210" s="330"/>
    </row>
    <row r="211" spans="2:14" s="316" customFormat="1" x14ac:dyDescent="0.35">
      <c r="B211" s="326" t="str">
        <f>IF($E211="","",VLOOKUP($E211,Lists!$BJ$2:$BM$478,2,FALSE))</f>
        <v/>
      </c>
      <c r="C211" s="326" t="str">
        <f>IF($E211="","",VLOOKUP($E211,Lists!$BJ$2:$BM$478,3,FALSE))</f>
        <v/>
      </c>
      <c r="D211" s="326" t="str">
        <f>IF($E211="","",VLOOKUP($E211,Lists!$BJ$2:$BM$478,4,FALSE))</f>
        <v/>
      </c>
      <c r="E211" s="309"/>
      <c r="F211" s="309"/>
      <c r="G211" s="312"/>
      <c r="H211" s="327"/>
      <c r="I211" s="328"/>
      <c r="J211" s="327"/>
      <c r="K211" s="329" t="str">
        <f t="shared" si="2"/>
        <v/>
      </c>
      <c r="L211" s="327"/>
      <c r="M211" s="327"/>
      <c r="N211" s="330"/>
    </row>
    <row r="212" spans="2:14" s="316" customFormat="1" x14ac:dyDescent="0.35">
      <c r="B212" s="326" t="str">
        <f>IF($E212="","",VLOOKUP($E212,Lists!$BJ$2:$BM$478,2,FALSE))</f>
        <v/>
      </c>
      <c r="C212" s="326" t="str">
        <f>IF($E212="","",VLOOKUP($E212,Lists!$BJ$2:$BM$478,3,FALSE))</f>
        <v/>
      </c>
      <c r="D212" s="326" t="str">
        <f>IF($E212="","",VLOOKUP($E212,Lists!$BJ$2:$BM$478,4,FALSE))</f>
        <v/>
      </c>
      <c r="E212" s="309"/>
      <c r="F212" s="309"/>
      <c r="G212" s="312"/>
      <c r="H212" s="327"/>
      <c r="I212" s="328"/>
      <c r="J212" s="327"/>
      <c r="K212" s="329" t="str">
        <f t="shared" si="2"/>
        <v/>
      </c>
      <c r="L212" s="327"/>
      <c r="M212" s="327"/>
      <c r="N212" s="330"/>
    </row>
    <row r="213" spans="2:14" s="316" customFormat="1" x14ac:dyDescent="0.35">
      <c r="B213" s="326" t="str">
        <f>IF($E213="","",VLOOKUP($E213,Lists!$BJ$2:$BM$478,2,FALSE))</f>
        <v/>
      </c>
      <c r="C213" s="326" t="str">
        <f>IF($E213="","",VLOOKUP($E213,Lists!$BJ$2:$BM$478,3,FALSE))</f>
        <v/>
      </c>
      <c r="D213" s="326" t="str">
        <f>IF($E213="","",VLOOKUP($E213,Lists!$BJ$2:$BM$478,4,FALSE))</f>
        <v/>
      </c>
      <c r="E213" s="309"/>
      <c r="F213" s="309"/>
      <c r="G213" s="312"/>
      <c r="H213" s="327"/>
      <c r="I213" s="328"/>
      <c r="J213" s="327"/>
      <c r="K213" s="329" t="str">
        <f t="shared" si="2"/>
        <v/>
      </c>
      <c r="L213" s="327"/>
      <c r="M213" s="327"/>
      <c r="N213" s="330"/>
    </row>
    <row r="214" spans="2:14" s="316" customFormat="1" x14ac:dyDescent="0.35">
      <c r="B214" s="326" t="str">
        <f>IF($E214="","",VLOOKUP($E214,Lists!$BJ$2:$BM$478,2,FALSE))</f>
        <v/>
      </c>
      <c r="C214" s="326" t="str">
        <f>IF($E214="","",VLOOKUP($E214,Lists!$BJ$2:$BM$478,3,FALSE))</f>
        <v/>
      </c>
      <c r="D214" s="326" t="str">
        <f>IF($E214="","",VLOOKUP($E214,Lists!$BJ$2:$BM$478,4,FALSE))</f>
        <v/>
      </c>
      <c r="E214" s="309"/>
      <c r="F214" s="309"/>
      <c r="G214" s="312"/>
      <c r="H214" s="327"/>
      <c r="I214" s="328"/>
      <c r="J214" s="327"/>
      <c r="K214" s="329" t="str">
        <f t="shared" si="2"/>
        <v/>
      </c>
      <c r="L214" s="327"/>
      <c r="M214" s="327"/>
      <c r="N214" s="330"/>
    </row>
    <row r="215" spans="2:14" s="316" customFormat="1" x14ac:dyDescent="0.35">
      <c r="B215" s="326" t="str">
        <f>IF($E215="","",VLOOKUP($E215,Lists!$BJ$2:$BM$478,2,FALSE))</f>
        <v/>
      </c>
      <c r="C215" s="326" t="str">
        <f>IF($E215="","",VLOOKUP($E215,Lists!$BJ$2:$BM$478,3,FALSE))</f>
        <v/>
      </c>
      <c r="D215" s="326" t="str">
        <f>IF($E215="","",VLOOKUP($E215,Lists!$BJ$2:$BM$478,4,FALSE))</f>
        <v/>
      </c>
      <c r="E215" s="309"/>
      <c r="F215" s="309"/>
      <c r="G215" s="312"/>
      <c r="H215" s="327"/>
      <c r="I215" s="328"/>
      <c r="J215" s="327"/>
      <c r="K215" s="329" t="str">
        <f t="shared" si="2"/>
        <v/>
      </c>
      <c r="L215" s="327"/>
      <c r="M215" s="327"/>
      <c r="N215" s="330"/>
    </row>
    <row r="216" spans="2:14" s="316" customFormat="1" x14ac:dyDescent="0.35">
      <c r="B216" s="326" t="str">
        <f>IF($E216="","",VLOOKUP($E216,Lists!$BJ$2:$BM$478,2,FALSE))</f>
        <v/>
      </c>
      <c r="C216" s="326" t="str">
        <f>IF($E216="","",VLOOKUP($E216,Lists!$BJ$2:$BM$478,3,FALSE))</f>
        <v/>
      </c>
      <c r="D216" s="326" t="str">
        <f>IF($E216="","",VLOOKUP($E216,Lists!$BJ$2:$BM$478,4,FALSE))</f>
        <v/>
      </c>
      <c r="E216" s="309"/>
      <c r="F216" s="309"/>
      <c r="G216" s="312"/>
      <c r="H216" s="327"/>
      <c r="I216" s="328"/>
      <c r="J216" s="327"/>
      <c r="K216" s="329" t="str">
        <f t="shared" ref="K216:K279" si="3">IF(J216="","",(VALUE(TEXT(I216,"m/dd/yy ")&amp;TEXT(J216,"hh:mm:ss"))-(VALUE(TEXT(G216,"m/dd/yy ")&amp;TEXT(H216,"hh:mm:ss"))))*24)</f>
        <v/>
      </c>
      <c r="L216" s="327"/>
      <c r="M216" s="327"/>
      <c r="N216" s="330"/>
    </row>
    <row r="217" spans="2:14" s="316" customFormat="1" x14ac:dyDescent="0.35">
      <c r="B217" s="326" t="str">
        <f>IF($E217="","",VLOOKUP($E217,Lists!$BJ$2:$BM$478,2,FALSE))</f>
        <v/>
      </c>
      <c r="C217" s="326" t="str">
        <f>IF($E217="","",VLOOKUP($E217,Lists!$BJ$2:$BM$478,3,FALSE))</f>
        <v/>
      </c>
      <c r="D217" s="326" t="str">
        <f>IF($E217="","",VLOOKUP($E217,Lists!$BJ$2:$BM$478,4,FALSE))</f>
        <v/>
      </c>
      <c r="E217" s="309"/>
      <c r="F217" s="309"/>
      <c r="G217" s="312"/>
      <c r="H217" s="327"/>
      <c r="I217" s="328"/>
      <c r="J217" s="327"/>
      <c r="K217" s="329" t="str">
        <f t="shared" si="3"/>
        <v/>
      </c>
      <c r="L217" s="327"/>
      <c r="M217" s="327"/>
      <c r="N217" s="330"/>
    </row>
    <row r="218" spans="2:14" s="316" customFormat="1" x14ac:dyDescent="0.35">
      <c r="B218" s="326" t="str">
        <f>IF($E218="","",VLOOKUP($E218,Lists!$BJ$2:$BM$478,2,FALSE))</f>
        <v/>
      </c>
      <c r="C218" s="326" t="str">
        <f>IF($E218="","",VLOOKUP($E218,Lists!$BJ$2:$BM$478,3,FALSE))</f>
        <v/>
      </c>
      <c r="D218" s="326" t="str">
        <f>IF($E218="","",VLOOKUP($E218,Lists!$BJ$2:$BM$478,4,FALSE))</f>
        <v/>
      </c>
      <c r="E218" s="309"/>
      <c r="F218" s="309"/>
      <c r="G218" s="312"/>
      <c r="H218" s="327"/>
      <c r="I218" s="328"/>
      <c r="J218" s="327"/>
      <c r="K218" s="329" t="str">
        <f t="shared" si="3"/>
        <v/>
      </c>
      <c r="L218" s="327"/>
      <c r="M218" s="327"/>
      <c r="N218" s="330"/>
    </row>
    <row r="219" spans="2:14" s="316" customFormat="1" x14ac:dyDescent="0.35">
      <c r="B219" s="326" t="str">
        <f>IF($E219="","",VLOOKUP($E219,Lists!$BJ$2:$BM$478,2,FALSE))</f>
        <v/>
      </c>
      <c r="C219" s="326" t="str">
        <f>IF($E219="","",VLOOKUP($E219,Lists!$BJ$2:$BM$478,3,FALSE))</f>
        <v/>
      </c>
      <c r="D219" s="326" t="str">
        <f>IF($E219="","",VLOOKUP($E219,Lists!$BJ$2:$BM$478,4,FALSE))</f>
        <v/>
      </c>
      <c r="E219" s="309"/>
      <c r="F219" s="309"/>
      <c r="G219" s="312"/>
      <c r="H219" s="327"/>
      <c r="I219" s="328"/>
      <c r="J219" s="327"/>
      <c r="K219" s="329" t="str">
        <f t="shared" si="3"/>
        <v/>
      </c>
      <c r="L219" s="327"/>
      <c r="M219" s="327"/>
      <c r="N219" s="330"/>
    </row>
    <row r="220" spans="2:14" s="316" customFormat="1" x14ac:dyDescent="0.35">
      <c r="B220" s="326" t="str">
        <f>IF($E220="","",VLOOKUP($E220,Lists!$BJ$2:$BM$478,2,FALSE))</f>
        <v/>
      </c>
      <c r="C220" s="326" t="str">
        <f>IF($E220="","",VLOOKUP($E220,Lists!$BJ$2:$BM$478,3,FALSE))</f>
        <v/>
      </c>
      <c r="D220" s="326" t="str">
        <f>IF($E220="","",VLOOKUP($E220,Lists!$BJ$2:$BM$478,4,FALSE))</f>
        <v/>
      </c>
      <c r="E220" s="309"/>
      <c r="F220" s="309"/>
      <c r="G220" s="312"/>
      <c r="H220" s="327"/>
      <c r="I220" s="328"/>
      <c r="J220" s="327"/>
      <c r="K220" s="329" t="str">
        <f t="shared" si="3"/>
        <v/>
      </c>
      <c r="L220" s="327"/>
      <c r="M220" s="327"/>
      <c r="N220" s="330"/>
    </row>
    <row r="221" spans="2:14" s="316" customFormat="1" x14ac:dyDescent="0.35">
      <c r="B221" s="326" t="str">
        <f>IF($E221="","",VLOOKUP($E221,Lists!$BJ$2:$BM$478,2,FALSE))</f>
        <v/>
      </c>
      <c r="C221" s="326" t="str">
        <f>IF($E221="","",VLOOKUP($E221,Lists!$BJ$2:$BM$478,3,FALSE))</f>
        <v/>
      </c>
      <c r="D221" s="326" t="str">
        <f>IF($E221="","",VLOOKUP($E221,Lists!$BJ$2:$BM$478,4,FALSE))</f>
        <v/>
      </c>
      <c r="E221" s="309"/>
      <c r="F221" s="309"/>
      <c r="G221" s="312"/>
      <c r="H221" s="327"/>
      <c r="I221" s="328"/>
      <c r="J221" s="327"/>
      <c r="K221" s="329" t="str">
        <f t="shared" si="3"/>
        <v/>
      </c>
      <c r="L221" s="327"/>
      <c r="M221" s="327"/>
      <c r="N221" s="330"/>
    </row>
    <row r="222" spans="2:14" s="316" customFormat="1" x14ac:dyDescent="0.35">
      <c r="B222" s="326" t="str">
        <f>IF($E222="","",VLOOKUP($E222,Lists!$BJ$2:$BM$478,2,FALSE))</f>
        <v/>
      </c>
      <c r="C222" s="326" t="str">
        <f>IF($E222="","",VLOOKUP($E222,Lists!$BJ$2:$BM$478,3,FALSE))</f>
        <v/>
      </c>
      <c r="D222" s="326" t="str">
        <f>IF($E222="","",VLOOKUP($E222,Lists!$BJ$2:$BM$478,4,FALSE))</f>
        <v/>
      </c>
      <c r="E222" s="309"/>
      <c r="F222" s="309"/>
      <c r="G222" s="312"/>
      <c r="H222" s="327"/>
      <c r="I222" s="328"/>
      <c r="J222" s="327"/>
      <c r="K222" s="329" t="str">
        <f t="shared" si="3"/>
        <v/>
      </c>
      <c r="L222" s="327"/>
      <c r="M222" s="327"/>
      <c r="N222" s="330"/>
    </row>
    <row r="223" spans="2:14" s="316" customFormat="1" x14ac:dyDescent="0.35">
      <c r="B223" s="326" t="str">
        <f>IF($E223="","",VLOOKUP($E223,Lists!$BJ$2:$BM$478,2,FALSE))</f>
        <v/>
      </c>
      <c r="C223" s="326" t="str">
        <f>IF($E223="","",VLOOKUP($E223,Lists!$BJ$2:$BM$478,3,FALSE))</f>
        <v/>
      </c>
      <c r="D223" s="326" t="str">
        <f>IF($E223="","",VLOOKUP($E223,Lists!$BJ$2:$BM$478,4,FALSE))</f>
        <v/>
      </c>
      <c r="E223" s="309"/>
      <c r="F223" s="309"/>
      <c r="G223" s="312"/>
      <c r="H223" s="327"/>
      <c r="I223" s="328"/>
      <c r="J223" s="327"/>
      <c r="K223" s="329" t="str">
        <f t="shared" si="3"/>
        <v/>
      </c>
      <c r="L223" s="327"/>
      <c r="M223" s="327"/>
      <c r="N223" s="330"/>
    </row>
    <row r="224" spans="2:14" s="316" customFormat="1" x14ac:dyDescent="0.35">
      <c r="B224" s="326" t="str">
        <f>IF($E224="","",VLOOKUP($E224,Lists!$BJ$2:$BM$478,2,FALSE))</f>
        <v/>
      </c>
      <c r="C224" s="326" t="str">
        <f>IF($E224="","",VLOOKUP($E224,Lists!$BJ$2:$BM$478,3,FALSE))</f>
        <v/>
      </c>
      <c r="D224" s="326" t="str">
        <f>IF($E224="","",VLOOKUP($E224,Lists!$BJ$2:$BM$478,4,FALSE))</f>
        <v/>
      </c>
      <c r="E224" s="309"/>
      <c r="F224" s="309"/>
      <c r="G224" s="312"/>
      <c r="H224" s="327"/>
      <c r="I224" s="328"/>
      <c r="J224" s="327"/>
      <c r="K224" s="329" t="str">
        <f t="shared" si="3"/>
        <v/>
      </c>
      <c r="L224" s="327"/>
      <c r="M224" s="327"/>
      <c r="N224" s="330"/>
    </row>
    <row r="225" spans="2:14" s="316" customFormat="1" x14ac:dyDescent="0.35">
      <c r="B225" s="326" t="str">
        <f>IF($E225="","",VLOOKUP($E225,Lists!$BJ$2:$BM$478,2,FALSE))</f>
        <v/>
      </c>
      <c r="C225" s="326" t="str">
        <f>IF($E225="","",VLOOKUP($E225,Lists!$BJ$2:$BM$478,3,FALSE))</f>
        <v/>
      </c>
      <c r="D225" s="326" t="str">
        <f>IF($E225="","",VLOOKUP($E225,Lists!$BJ$2:$BM$478,4,FALSE))</f>
        <v/>
      </c>
      <c r="E225" s="309"/>
      <c r="F225" s="309"/>
      <c r="G225" s="312"/>
      <c r="H225" s="327"/>
      <c r="I225" s="328"/>
      <c r="J225" s="327"/>
      <c r="K225" s="329" t="str">
        <f t="shared" si="3"/>
        <v/>
      </c>
      <c r="L225" s="327"/>
      <c r="M225" s="327"/>
      <c r="N225" s="330"/>
    </row>
    <row r="226" spans="2:14" s="316" customFormat="1" x14ac:dyDescent="0.35">
      <c r="B226" s="326" t="str">
        <f>IF($E226="","",VLOOKUP($E226,Lists!$BJ$2:$BM$478,2,FALSE))</f>
        <v/>
      </c>
      <c r="C226" s="326" t="str">
        <f>IF($E226="","",VLOOKUP($E226,Lists!$BJ$2:$BM$478,3,FALSE))</f>
        <v/>
      </c>
      <c r="D226" s="326" t="str">
        <f>IF($E226="","",VLOOKUP($E226,Lists!$BJ$2:$BM$478,4,FALSE))</f>
        <v/>
      </c>
      <c r="E226" s="309"/>
      <c r="F226" s="309"/>
      <c r="G226" s="312"/>
      <c r="H226" s="327"/>
      <c r="I226" s="328"/>
      <c r="J226" s="327"/>
      <c r="K226" s="329" t="str">
        <f t="shared" si="3"/>
        <v/>
      </c>
      <c r="L226" s="327"/>
      <c r="M226" s="327"/>
      <c r="N226" s="330"/>
    </row>
    <row r="227" spans="2:14" s="316" customFormat="1" x14ac:dyDescent="0.35">
      <c r="B227" s="326" t="str">
        <f>IF($E227="","",VLOOKUP($E227,Lists!$BJ$2:$BM$478,2,FALSE))</f>
        <v/>
      </c>
      <c r="C227" s="326" t="str">
        <f>IF($E227="","",VLOOKUP($E227,Lists!$BJ$2:$BM$478,3,FALSE))</f>
        <v/>
      </c>
      <c r="D227" s="326" t="str">
        <f>IF($E227="","",VLOOKUP($E227,Lists!$BJ$2:$BM$478,4,FALSE))</f>
        <v/>
      </c>
      <c r="E227" s="309"/>
      <c r="F227" s="309"/>
      <c r="G227" s="312"/>
      <c r="H227" s="327"/>
      <c r="I227" s="328"/>
      <c r="J227" s="327"/>
      <c r="K227" s="329" t="str">
        <f t="shared" si="3"/>
        <v/>
      </c>
      <c r="L227" s="327"/>
      <c r="M227" s="327"/>
      <c r="N227" s="330"/>
    </row>
    <row r="228" spans="2:14" s="316" customFormat="1" x14ac:dyDescent="0.35">
      <c r="B228" s="326" t="str">
        <f>IF($E228="","",VLOOKUP($E228,Lists!$BJ$2:$BM$478,2,FALSE))</f>
        <v/>
      </c>
      <c r="C228" s="326" t="str">
        <f>IF($E228="","",VLOOKUP($E228,Lists!$BJ$2:$BM$478,3,FALSE))</f>
        <v/>
      </c>
      <c r="D228" s="326" t="str">
        <f>IF($E228="","",VLOOKUP($E228,Lists!$BJ$2:$BM$478,4,FALSE))</f>
        <v/>
      </c>
      <c r="E228" s="309"/>
      <c r="F228" s="309"/>
      <c r="G228" s="312"/>
      <c r="H228" s="327"/>
      <c r="I228" s="328"/>
      <c r="J228" s="327"/>
      <c r="K228" s="329" t="str">
        <f t="shared" si="3"/>
        <v/>
      </c>
      <c r="L228" s="327"/>
      <c r="M228" s="327"/>
      <c r="N228" s="330"/>
    </row>
    <row r="229" spans="2:14" s="316" customFormat="1" x14ac:dyDescent="0.35">
      <c r="B229" s="326" t="str">
        <f>IF($E229="","",VLOOKUP($E229,Lists!$BJ$2:$BM$478,2,FALSE))</f>
        <v/>
      </c>
      <c r="C229" s="326" t="str">
        <f>IF($E229="","",VLOOKUP($E229,Lists!$BJ$2:$BM$478,3,FALSE))</f>
        <v/>
      </c>
      <c r="D229" s="326" t="str">
        <f>IF($E229="","",VLOOKUP($E229,Lists!$BJ$2:$BM$478,4,FALSE))</f>
        <v/>
      </c>
      <c r="E229" s="309"/>
      <c r="F229" s="309"/>
      <c r="G229" s="312"/>
      <c r="H229" s="327"/>
      <c r="I229" s="328"/>
      <c r="J229" s="327"/>
      <c r="K229" s="329" t="str">
        <f t="shared" si="3"/>
        <v/>
      </c>
      <c r="L229" s="327"/>
      <c r="M229" s="327"/>
      <c r="N229" s="330"/>
    </row>
    <row r="230" spans="2:14" s="316" customFormat="1" x14ac:dyDescent="0.35">
      <c r="B230" s="326" t="str">
        <f>IF($E230="","",VLOOKUP($E230,Lists!$BJ$2:$BM$478,2,FALSE))</f>
        <v/>
      </c>
      <c r="C230" s="326" t="str">
        <f>IF($E230="","",VLOOKUP($E230,Lists!$BJ$2:$BM$478,3,FALSE))</f>
        <v/>
      </c>
      <c r="D230" s="326" t="str">
        <f>IF($E230="","",VLOOKUP($E230,Lists!$BJ$2:$BM$478,4,FALSE))</f>
        <v/>
      </c>
      <c r="E230" s="309"/>
      <c r="F230" s="309"/>
      <c r="G230" s="312"/>
      <c r="H230" s="327"/>
      <c r="I230" s="328"/>
      <c r="J230" s="327"/>
      <c r="K230" s="329" t="str">
        <f t="shared" si="3"/>
        <v/>
      </c>
      <c r="L230" s="327"/>
      <c r="M230" s="327"/>
      <c r="N230" s="330"/>
    </row>
    <row r="231" spans="2:14" s="316" customFormat="1" x14ac:dyDescent="0.35">
      <c r="B231" s="326" t="str">
        <f>IF($E231="","",VLOOKUP($E231,Lists!$BJ$2:$BM$478,2,FALSE))</f>
        <v/>
      </c>
      <c r="C231" s="326" t="str">
        <f>IF($E231="","",VLOOKUP($E231,Lists!$BJ$2:$BM$478,3,FALSE))</f>
        <v/>
      </c>
      <c r="D231" s="326" t="str">
        <f>IF($E231="","",VLOOKUP($E231,Lists!$BJ$2:$BM$478,4,FALSE))</f>
        <v/>
      </c>
      <c r="E231" s="309"/>
      <c r="F231" s="309"/>
      <c r="G231" s="312"/>
      <c r="H231" s="327"/>
      <c r="I231" s="328"/>
      <c r="J231" s="327"/>
      <c r="K231" s="329" t="str">
        <f t="shared" si="3"/>
        <v/>
      </c>
      <c r="L231" s="327"/>
      <c r="M231" s="327"/>
      <c r="N231" s="330"/>
    </row>
    <row r="232" spans="2:14" s="316" customFormat="1" x14ac:dyDescent="0.35">
      <c r="B232" s="326" t="str">
        <f>IF($E232="","",VLOOKUP($E232,Lists!$BJ$2:$BM$478,2,FALSE))</f>
        <v/>
      </c>
      <c r="C232" s="326" t="str">
        <f>IF($E232="","",VLOOKUP($E232,Lists!$BJ$2:$BM$478,3,FALSE))</f>
        <v/>
      </c>
      <c r="D232" s="326" t="str">
        <f>IF($E232="","",VLOOKUP($E232,Lists!$BJ$2:$BM$478,4,FALSE))</f>
        <v/>
      </c>
      <c r="E232" s="309"/>
      <c r="F232" s="309"/>
      <c r="G232" s="312"/>
      <c r="H232" s="327"/>
      <c r="I232" s="328"/>
      <c r="J232" s="327"/>
      <c r="K232" s="329" t="str">
        <f t="shared" si="3"/>
        <v/>
      </c>
      <c r="L232" s="327"/>
      <c r="M232" s="327"/>
      <c r="N232" s="330"/>
    </row>
    <row r="233" spans="2:14" s="316" customFormat="1" x14ac:dyDescent="0.35">
      <c r="B233" s="326" t="str">
        <f>IF($E233="","",VLOOKUP($E233,Lists!$BJ$2:$BM$478,2,FALSE))</f>
        <v/>
      </c>
      <c r="C233" s="326" t="str">
        <f>IF($E233="","",VLOOKUP($E233,Lists!$BJ$2:$BM$478,3,FALSE))</f>
        <v/>
      </c>
      <c r="D233" s="326" t="str">
        <f>IF($E233="","",VLOOKUP($E233,Lists!$BJ$2:$BM$478,4,FALSE))</f>
        <v/>
      </c>
      <c r="E233" s="309"/>
      <c r="F233" s="309"/>
      <c r="G233" s="312"/>
      <c r="H233" s="327"/>
      <c r="I233" s="328"/>
      <c r="J233" s="327"/>
      <c r="K233" s="329" t="str">
        <f t="shared" si="3"/>
        <v/>
      </c>
      <c r="L233" s="327"/>
      <c r="M233" s="327"/>
      <c r="N233" s="330"/>
    </row>
    <row r="234" spans="2:14" s="316" customFormat="1" x14ac:dyDescent="0.35">
      <c r="B234" s="326" t="str">
        <f>IF($E234="","",VLOOKUP($E234,Lists!$BJ$2:$BM$478,2,FALSE))</f>
        <v/>
      </c>
      <c r="C234" s="326" t="str">
        <f>IF($E234="","",VLOOKUP($E234,Lists!$BJ$2:$BM$478,3,FALSE))</f>
        <v/>
      </c>
      <c r="D234" s="326" t="str">
        <f>IF($E234="","",VLOOKUP($E234,Lists!$BJ$2:$BM$478,4,FALSE))</f>
        <v/>
      </c>
      <c r="E234" s="309"/>
      <c r="F234" s="309"/>
      <c r="G234" s="312"/>
      <c r="H234" s="327"/>
      <c r="I234" s="328"/>
      <c r="J234" s="327"/>
      <c r="K234" s="329" t="str">
        <f t="shared" si="3"/>
        <v/>
      </c>
      <c r="L234" s="327"/>
      <c r="M234" s="327"/>
      <c r="N234" s="330"/>
    </row>
    <row r="235" spans="2:14" s="316" customFormat="1" x14ac:dyDescent="0.35">
      <c r="B235" s="326" t="str">
        <f>IF($E235="","",VLOOKUP($E235,Lists!$BJ$2:$BM$478,2,FALSE))</f>
        <v/>
      </c>
      <c r="C235" s="326" t="str">
        <f>IF($E235="","",VLOOKUP($E235,Lists!$BJ$2:$BM$478,3,FALSE))</f>
        <v/>
      </c>
      <c r="D235" s="326" t="str">
        <f>IF($E235="","",VLOOKUP($E235,Lists!$BJ$2:$BM$478,4,FALSE))</f>
        <v/>
      </c>
      <c r="E235" s="309"/>
      <c r="F235" s="309"/>
      <c r="G235" s="312"/>
      <c r="H235" s="327"/>
      <c r="I235" s="328"/>
      <c r="J235" s="327"/>
      <c r="K235" s="329" t="str">
        <f t="shared" si="3"/>
        <v/>
      </c>
      <c r="L235" s="327"/>
      <c r="M235" s="327"/>
      <c r="N235" s="330"/>
    </row>
    <row r="236" spans="2:14" s="316" customFormat="1" x14ac:dyDescent="0.35">
      <c r="B236" s="326" t="str">
        <f>IF($E236="","",VLOOKUP($E236,Lists!$BJ$2:$BM$478,2,FALSE))</f>
        <v/>
      </c>
      <c r="C236" s="326" t="str">
        <f>IF($E236="","",VLOOKUP($E236,Lists!$BJ$2:$BM$478,3,FALSE))</f>
        <v/>
      </c>
      <c r="D236" s="326" t="str">
        <f>IF($E236="","",VLOOKUP($E236,Lists!$BJ$2:$BM$478,4,FALSE))</f>
        <v/>
      </c>
      <c r="E236" s="309"/>
      <c r="F236" s="309"/>
      <c r="G236" s="312"/>
      <c r="H236" s="327"/>
      <c r="I236" s="328"/>
      <c r="J236" s="327"/>
      <c r="K236" s="329" t="str">
        <f t="shared" si="3"/>
        <v/>
      </c>
      <c r="L236" s="327"/>
      <c r="M236" s="327"/>
      <c r="N236" s="330"/>
    </row>
    <row r="237" spans="2:14" s="316" customFormat="1" x14ac:dyDescent="0.35">
      <c r="B237" s="326" t="str">
        <f>IF($E237="","",VLOOKUP($E237,Lists!$BJ$2:$BM$478,2,FALSE))</f>
        <v/>
      </c>
      <c r="C237" s="326" t="str">
        <f>IF($E237="","",VLOOKUP($E237,Lists!$BJ$2:$BM$478,3,FALSE))</f>
        <v/>
      </c>
      <c r="D237" s="326" t="str">
        <f>IF($E237="","",VLOOKUP($E237,Lists!$BJ$2:$BM$478,4,FALSE))</f>
        <v/>
      </c>
      <c r="E237" s="309"/>
      <c r="F237" s="309"/>
      <c r="G237" s="312"/>
      <c r="H237" s="327"/>
      <c r="I237" s="328"/>
      <c r="J237" s="327"/>
      <c r="K237" s="329" t="str">
        <f t="shared" si="3"/>
        <v/>
      </c>
      <c r="L237" s="327"/>
      <c r="M237" s="327"/>
      <c r="N237" s="330"/>
    </row>
    <row r="238" spans="2:14" s="316" customFormat="1" x14ac:dyDescent="0.35">
      <c r="B238" s="326" t="str">
        <f>IF($E238="","",VLOOKUP($E238,Lists!$BJ$2:$BM$478,2,FALSE))</f>
        <v/>
      </c>
      <c r="C238" s="326" t="str">
        <f>IF($E238="","",VLOOKUP($E238,Lists!$BJ$2:$BM$478,3,FALSE))</f>
        <v/>
      </c>
      <c r="D238" s="326" t="str">
        <f>IF($E238="","",VLOOKUP($E238,Lists!$BJ$2:$BM$478,4,FALSE))</f>
        <v/>
      </c>
      <c r="E238" s="309"/>
      <c r="F238" s="309"/>
      <c r="G238" s="312"/>
      <c r="H238" s="327"/>
      <c r="I238" s="328"/>
      <c r="J238" s="327"/>
      <c r="K238" s="329" t="str">
        <f t="shared" si="3"/>
        <v/>
      </c>
      <c r="L238" s="327"/>
      <c r="M238" s="327"/>
      <c r="N238" s="330"/>
    </row>
    <row r="239" spans="2:14" s="316" customFormat="1" x14ac:dyDescent="0.35">
      <c r="B239" s="326" t="str">
        <f>IF($E239="","",VLOOKUP($E239,Lists!$BJ$2:$BM$478,2,FALSE))</f>
        <v/>
      </c>
      <c r="C239" s="326" t="str">
        <f>IF($E239="","",VLOOKUP($E239,Lists!$BJ$2:$BM$478,3,FALSE))</f>
        <v/>
      </c>
      <c r="D239" s="326" t="str">
        <f>IF($E239="","",VLOOKUP($E239,Lists!$BJ$2:$BM$478,4,FALSE))</f>
        <v/>
      </c>
      <c r="E239" s="309"/>
      <c r="F239" s="309"/>
      <c r="G239" s="312"/>
      <c r="H239" s="327"/>
      <c r="I239" s="328"/>
      <c r="J239" s="327"/>
      <c r="K239" s="329" t="str">
        <f t="shared" si="3"/>
        <v/>
      </c>
      <c r="L239" s="327"/>
      <c r="M239" s="327"/>
      <c r="N239" s="330"/>
    </row>
    <row r="240" spans="2:14" s="316" customFormat="1" x14ac:dyDescent="0.35">
      <c r="B240" s="326" t="str">
        <f>IF($E240="","",VLOOKUP($E240,Lists!$BJ$2:$BM$478,2,FALSE))</f>
        <v/>
      </c>
      <c r="C240" s="326" t="str">
        <f>IF($E240="","",VLOOKUP($E240,Lists!$BJ$2:$BM$478,3,FALSE))</f>
        <v/>
      </c>
      <c r="D240" s="326" t="str">
        <f>IF($E240="","",VLOOKUP($E240,Lists!$BJ$2:$BM$478,4,FALSE))</f>
        <v/>
      </c>
      <c r="E240" s="309"/>
      <c r="F240" s="309"/>
      <c r="G240" s="312"/>
      <c r="H240" s="327"/>
      <c r="I240" s="328"/>
      <c r="J240" s="327"/>
      <c r="K240" s="329" t="str">
        <f t="shared" si="3"/>
        <v/>
      </c>
      <c r="L240" s="327"/>
      <c r="M240" s="327"/>
      <c r="N240" s="330"/>
    </row>
    <row r="241" spans="2:14" s="316" customFormat="1" x14ac:dyDescent="0.35">
      <c r="B241" s="326" t="str">
        <f>IF($E241="","",VLOOKUP($E241,Lists!$BJ$2:$BM$478,2,FALSE))</f>
        <v/>
      </c>
      <c r="C241" s="326" t="str">
        <f>IF($E241="","",VLOOKUP($E241,Lists!$BJ$2:$BM$478,3,FALSE))</f>
        <v/>
      </c>
      <c r="D241" s="326" t="str">
        <f>IF($E241="","",VLOOKUP($E241,Lists!$BJ$2:$BM$478,4,FALSE))</f>
        <v/>
      </c>
      <c r="E241" s="309"/>
      <c r="F241" s="309"/>
      <c r="G241" s="312"/>
      <c r="H241" s="327"/>
      <c r="I241" s="328"/>
      <c r="J241" s="327"/>
      <c r="K241" s="329" t="str">
        <f t="shared" si="3"/>
        <v/>
      </c>
      <c r="L241" s="327"/>
      <c r="M241" s="327"/>
      <c r="N241" s="330"/>
    </row>
    <row r="242" spans="2:14" s="316" customFormat="1" x14ac:dyDescent="0.35">
      <c r="B242" s="326" t="str">
        <f>IF($E242="","",VLOOKUP($E242,Lists!$BJ$2:$BM$478,2,FALSE))</f>
        <v/>
      </c>
      <c r="C242" s="326" t="str">
        <f>IF($E242="","",VLOOKUP($E242,Lists!$BJ$2:$BM$478,3,FALSE))</f>
        <v/>
      </c>
      <c r="D242" s="326" t="str">
        <f>IF($E242="","",VLOOKUP($E242,Lists!$BJ$2:$BM$478,4,FALSE))</f>
        <v/>
      </c>
      <c r="E242" s="309"/>
      <c r="F242" s="309"/>
      <c r="G242" s="312"/>
      <c r="H242" s="327"/>
      <c r="I242" s="328"/>
      <c r="J242" s="327"/>
      <c r="K242" s="329" t="str">
        <f t="shared" si="3"/>
        <v/>
      </c>
      <c r="L242" s="327"/>
      <c r="M242" s="327"/>
      <c r="N242" s="330"/>
    </row>
    <row r="243" spans="2:14" s="316" customFormat="1" x14ac:dyDescent="0.35">
      <c r="B243" s="326" t="str">
        <f>IF($E243="","",VLOOKUP($E243,Lists!$BJ$2:$BM$478,2,FALSE))</f>
        <v/>
      </c>
      <c r="C243" s="326" t="str">
        <f>IF($E243="","",VLOOKUP($E243,Lists!$BJ$2:$BM$478,3,FALSE))</f>
        <v/>
      </c>
      <c r="D243" s="326" t="str">
        <f>IF($E243="","",VLOOKUP($E243,Lists!$BJ$2:$BM$478,4,FALSE))</f>
        <v/>
      </c>
      <c r="E243" s="309"/>
      <c r="F243" s="309"/>
      <c r="G243" s="312"/>
      <c r="H243" s="327"/>
      <c r="I243" s="328"/>
      <c r="J243" s="327"/>
      <c r="K243" s="329" t="str">
        <f t="shared" si="3"/>
        <v/>
      </c>
      <c r="L243" s="327"/>
      <c r="M243" s="327"/>
      <c r="N243" s="330"/>
    </row>
    <row r="244" spans="2:14" s="316" customFormat="1" x14ac:dyDescent="0.35">
      <c r="B244" s="326" t="str">
        <f>IF($E244="","",VLOOKUP($E244,Lists!$BJ$2:$BM$478,2,FALSE))</f>
        <v/>
      </c>
      <c r="C244" s="326" t="str">
        <f>IF($E244="","",VLOOKUP($E244,Lists!$BJ$2:$BM$478,3,FALSE))</f>
        <v/>
      </c>
      <c r="D244" s="326" t="str">
        <f>IF($E244="","",VLOOKUP($E244,Lists!$BJ$2:$BM$478,4,FALSE))</f>
        <v/>
      </c>
      <c r="E244" s="309"/>
      <c r="F244" s="309"/>
      <c r="G244" s="312"/>
      <c r="H244" s="327"/>
      <c r="I244" s="328"/>
      <c r="J244" s="327"/>
      <c r="K244" s="329" t="str">
        <f t="shared" si="3"/>
        <v/>
      </c>
      <c r="L244" s="327"/>
      <c r="M244" s="327"/>
      <c r="N244" s="330"/>
    </row>
    <row r="245" spans="2:14" s="316" customFormat="1" x14ac:dyDescent="0.35">
      <c r="B245" s="326" t="str">
        <f>IF($E245="","",VLOOKUP($E245,Lists!$BJ$2:$BM$478,2,FALSE))</f>
        <v/>
      </c>
      <c r="C245" s="326" t="str">
        <f>IF($E245="","",VLOOKUP($E245,Lists!$BJ$2:$BM$478,3,FALSE))</f>
        <v/>
      </c>
      <c r="D245" s="326" t="str">
        <f>IF($E245="","",VLOOKUP($E245,Lists!$BJ$2:$BM$478,4,FALSE))</f>
        <v/>
      </c>
      <c r="E245" s="309"/>
      <c r="F245" s="309"/>
      <c r="G245" s="312"/>
      <c r="H245" s="327"/>
      <c r="I245" s="328"/>
      <c r="J245" s="327"/>
      <c r="K245" s="329" t="str">
        <f t="shared" si="3"/>
        <v/>
      </c>
      <c r="L245" s="327"/>
      <c r="M245" s="327"/>
      <c r="N245" s="330"/>
    </row>
    <row r="246" spans="2:14" s="316" customFormat="1" x14ac:dyDescent="0.35">
      <c r="B246" s="326" t="str">
        <f>IF($E246="","",VLOOKUP($E246,Lists!$BJ$2:$BM$478,2,FALSE))</f>
        <v/>
      </c>
      <c r="C246" s="326" t="str">
        <f>IF($E246="","",VLOOKUP($E246,Lists!$BJ$2:$BM$478,3,FALSE))</f>
        <v/>
      </c>
      <c r="D246" s="326" t="str">
        <f>IF($E246="","",VLOOKUP($E246,Lists!$BJ$2:$BM$478,4,FALSE))</f>
        <v/>
      </c>
      <c r="E246" s="309"/>
      <c r="F246" s="309"/>
      <c r="G246" s="312"/>
      <c r="H246" s="327"/>
      <c r="I246" s="328"/>
      <c r="J246" s="327"/>
      <c r="K246" s="329" t="str">
        <f t="shared" si="3"/>
        <v/>
      </c>
      <c r="L246" s="327"/>
      <c r="M246" s="327"/>
      <c r="N246" s="330"/>
    </row>
    <row r="247" spans="2:14" s="316" customFormat="1" x14ac:dyDescent="0.35">
      <c r="B247" s="326" t="str">
        <f>IF($E247="","",VLOOKUP($E247,Lists!$BJ$2:$BM$478,2,FALSE))</f>
        <v/>
      </c>
      <c r="C247" s="326" t="str">
        <f>IF($E247="","",VLOOKUP($E247,Lists!$BJ$2:$BM$478,3,FALSE))</f>
        <v/>
      </c>
      <c r="D247" s="326" t="str">
        <f>IF($E247="","",VLOOKUP($E247,Lists!$BJ$2:$BM$478,4,FALSE))</f>
        <v/>
      </c>
      <c r="E247" s="309"/>
      <c r="F247" s="309"/>
      <c r="G247" s="312"/>
      <c r="H247" s="327"/>
      <c r="I247" s="328"/>
      <c r="J247" s="327"/>
      <c r="K247" s="329" t="str">
        <f t="shared" si="3"/>
        <v/>
      </c>
      <c r="L247" s="327"/>
      <c r="M247" s="327"/>
      <c r="N247" s="330"/>
    </row>
    <row r="248" spans="2:14" s="316" customFormat="1" x14ac:dyDescent="0.35">
      <c r="B248" s="326" t="str">
        <f>IF($E248="","",VLOOKUP($E248,Lists!$BJ$2:$BM$478,2,FALSE))</f>
        <v/>
      </c>
      <c r="C248" s="326" t="str">
        <f>IF($E248="","",VLOOKUP($E248,Lists!$BJ$2:$BM$478,3,FALSE))</f>
        <v/>
      </c>
      <c r="D248" s="326" t="str">
        <f>IF($E248="","",VLOOKUP($E248,Lists!$BJ$2:$BM$478,4,FALSE))</f>
        <v/>
      </c>
      <c r="E248" s="309"/>
      <c r="F248" s="309"/>
      <c r="G248" s="312"/>
      <c r="H248" s="327"/>
      <c r="I248" s="328"/>
      <c r="J248" s="327"/>
      <c r="K248" s="329" t="str">
        <f t="shared" si="3"/>
        <v/>
      </c>
      <c r="L248" s="327"/>
      <c r="M248" s="327"/>
      <c r="N248" s="330"/>
    </row>
    <row r="249" spans="2:14" s="316" customFormat="1" x14ac:dyDescent="0.35">
      <c r="B249" s="326" t="str">
        <f>IF($E249="","",VLOOKUP($E249,Lists!$BJ$2:$BM$478,2,FALSE))</f>
        <v/>
      </c>
      <c r="C249" s="326" t="str">
        <f>IF($E249="","",VLOOKUP($E249,Lists!$BJ$2:$BM$478,3,FALSE))</f>
        <v/>
      </c>
      <c r="D249" s="326" t="str">
        <f>IF($E249="","",VLOOKUP($E249,Lists!$BJ$2:$BM$478,4,FALSE))</f>
        <v/>
      </c>
      <c r="E249" s="309"/>
      <c r="F249" s="309"/>
      <c r="G249" s="312"/>
      <c r="H249" s="327"/>
      <c r="I249" s="328"/>
      <c r="J249" s="327"/>
      <c r="K249" s="329" t="str">
        <f t="shared" si="3"/>
        <v/>
      </c>
      <c r="L249" s="327"/>
      <c r="M249" s="327"/>
      <c r="N249" s="330"/>
    </row>
    <row r="250" spans="2:14" s="316" customFormat="1" x14ac:dyDescent="0.35">
      <c r="B250" s="326" t="str">
        <f>IF($E250="","",VLOOKUP($E250,Lists!$BJ$2:$BM$478,2,FALSE))</f>
        <v/>
      </c>
      <c r="C250" s="326" t="str">
        <f>IF($E250="","",VLOOKUP($E250,Lists!$BJ$2:$BM$478,3,FALSE))</f>
        <v/>
      </c>
      <c r="D250" s="326" t="str">
        <f>IF($E250="","",VLOOKUP($E250,Lists!$BJ$2:$BM$478,4,FALSE))</f>
        <v/>
      </c>
      <c r="E250" s="309"/>
      <c r="F250" s="309"/>
      <c r="G250" s="312"/>
      <c r="H250" s="327"/>
      <c r="I250" s="328"/>
      <c r="J250" s="327"/>
      <c r="K250" s="329" t="str">
        <f t="shared" si="3"/>
        <v/>
      </c>
      <c r="L250" s="327"/>
      <c r="M250" s="327"/>
      <c r="N250" s="330"/>
    </row>
    <row r="251" spans="2:14" s="316" customFormat="1" x14ac:dyDescent="0.35">
      <c r="B251" s="326" t="str">
        <f>IF($E251="","",VLOOKUP($E251,Lists!$BJ$2:$BM$478,2,FALSE))</f>
        <v/>
      </c>
      <c r="C251" s="326" t="str">
        <f>IF($E251="","",VLOOKUP($E251,Lists!$BJ$2:$BM$478,3,FALSE))</f>
        <v/>
      </c>
      <c r="D251" s="326" t="str">
        <f>IF($E251="","",VLOOKUP($E251,Lists!$BJ$2:$BM$478,4,FALSE))</f>
        <v/>
      </c>
      <c r="E251" s="309"/>
      <c r="F251" s="309"/>
      <c r="G251" s="312"/>
      <c r="H251" s="327"/>
      <c r="I251" s="328"/>
      <c r="J251" s="327"/>
      <c r="K251" s="329" t="str">
        <f t="shared" si="3"/>
        <v/>
      </c>
      <c r="L251" s="327"/>
      <c r="M251" s="327"/>
      <c r="N251" s="330"/>
    </row>
    <row r="252" spans="2:14" s="316" customFormat="1" x14ac:dyDescent="0.35">
      <c r="B252" s="326" t="str">
        <f>IF($E252="","",VLOOKUP($E252,Lists!$BJ$2:$BM$478,2,FALSE))</f>
        <v/>
      </c>
      <c r="C252" s="326" t="str">
        <f>IF($E252="","",VLOOKUP($E252,Lists!$BJ$2:$BM$478,3,FALSE))</f>
        <v/>
      </c>
      <c r="D252" s="326" t="str">
        <f>IF($E252="","",VLOOKUP($E252,Lists!$BJ$2:$BM$478,4,FALSE))</f>
        <v/>
      </c>
      <c r="E252" s="309"/>
      <c r="F252" s="309"/>
      <c r="G252" s="312"/>
      <c r="H252" s="327"/>
      <c r="I252" s="328"/>
      <c r="J252" s="327"/>
      <c r="K252" s="329" t="str">
        <f t="shared" si="3"/>
        <v/>
      </c>
      <c r="L252" s="327"/>
      <c r="M252" s="327"/>
      <c r="N252" s="330"/>
    </row>
    <row r="253" spans="2:14" s="316" customFormat="1" x14ac:dyDescent="0.35">
      <c r="B253" s="326" t="str">
        <f>IF($E253="","",VLOOKUP($E253,Lists!$BJ$2:$BM$478,2,FALSE))</f>
        <v/>
      </c>
      <c r="C253" s="326" t="str">
        <f>IF($E253="","",VLOOKUP($E253,Lists!$BJ$2:$BM$478,3,FALSE))</f>
        <v/>
      </c>
      <c r="D253" s="326" t="str">
        <f>IF($E253="","",VLOOKUP($E253,Lists!$BJ$2:$BM$478,4,FALSE))</f>
        <v/>
      </c>
      <c r="E253" s="309"/>
      <c r="F253" s="309"/>
      <c r="G253" s="312"/>
      <c r="H253" s="327"/>
      <c r="I253" s="328"/>
      <c r="J253" s="327"/>
      <c r="K253" s="329" t="str">
        <f t="shared" si="3"/>
        <v/>
      </c>
      <c r="L253" s="327"/>
      <c r="M253" s="327"/>
      <c r="N253" s="330"/>
    </row>
    <row r="254" spans="2:14" s="316" customFormat="1" x14ac:dyDescent="0.35">
      <c r="B254" s="326" t="str">
        <f>IF($E254="","",VLOOKUP($E254,Lists!$BJ$2:$BM$478,2,FALSE))</f>
        <v/>
      </c>
      <c r="C254" s="326" t="str">
        <f>IF($E254="","",VLOOKUP($E254,Lists!$BJ$2:$BM$478,3,FALSE))</f>
        <v/>
      </c>
      <c r="D254" s="326" t="str">
        <f>IF($E254="","",VLOOKUP($E254,Lists!$BJ$2:$BM$478,4,FALSE))</f>
        <v/>
      </c>
      <c r="E254" s="309"/>
      <c r="F254" s="309"/>
      <c r="G254" s="312"/>
      <c r="H254" s="327"/>
      <c r="I254" s="328"/>
      <c r="J254" s="327"/>
      <c r="K254" s="329" t="str">
        <f t="shared" si="3"/>
        <v/>
      </c>
      <c r="L254" s="327"/>
      <c r="M254" s="327"/>
      <c r="N254" s="330"/>
    </row>
    <row r="255" spans="2:14" s="316" customFormat="1" x14ac:dyDescent="0.35">
      <c r="B255" s="326" t="str">
        <f>IF($E255="","",VLOOKUP($E255,Lists!$BJ$2:$BM$478,2,FALSE))</f>
        <v/>
      </c>
      <c r="C255" s="326" t="str">
        <f>IF($E255="","",VLOOKUP($E255,Lists!$BJ$2:$BM$478,3,FALSE))</f>
        <v/>
      </c>
      <c r="D255" s="326" t="str">
        <f>IF($E255="","",VLOOKUP($E255,Lists!$BJ$2:$BM$478,4,FALSE))</f>
        <v/>
      </c>
      <c r="E255" s="309"/>
      <c r="F255" s="309"/>
      <c r="G255" s="312"/>
      <c r="H255" s="327"/>
      <c r="I255" s="328"/>
      <c r="J255" s="327"/>
      <c r="K255" s="329" t="str">
        <f t="shared" si="3"/>
        <v/>
      </c>
      <c r="L255" s="327"/>
      <c r="M255" s="327"/>
      <c r="N255" s="330"/>
    </row>
    <row r="256" spans="2:14" s="316" customFormat="1" x14ac:dyDescent="0.35">
      <c r="B256" s="326" t="str">
        <f>IF($E256="","",VLOOKUP($E256,Lists!$BJ$2:$BM$478,2,FALSE))</f>
        <v/>
      </c>
      <c r="C256" s="326" t="str">
        <f>IF($E256="","",VLOOKUP($E256,Lists!$BJ$2:$BM$478,3,FALSE))</f>
        <v/>
      </c>
      <c r="D256" s="326" t="str">
        <f>IF($E256="","",VLOOKUP($E256,Lists!$BJ$2:$BM$478,4,FALSE))</f>
        <v/>
      </c>
      <c r="E256" s="309"/>
      <c r="F256" s="309"/>
      <c r="G256" s="312"/>
      <c r="H256" s="327"/>
      <c r="I256" s="328"/>
      <c r="J256" s="327"/>
      <c r="K256" s="329" t="str">
        <f t="shared" si="3"/>
        <v/>
      </c>
      <c r="L256" s="327"/>
      <c r="M256" s="327"/>
      <c r="N256" s="330"/>
    </row>
    <row r="257" spans="2:14" s="316" customFormat="1" x14ac:dyDescent="0.35">
      <c r="B257" s="326" t="str">
        <f>IF($E257="","",VLOOKUP($E257,Lists!$BJ$2:$BM$478,2,FALSE))</f>
        <v/>
      </c>
      <c r="C257" s="326" t="str">
        <f>IF($E257="","",VLOOKUP($E257,Lists!$BJ$2:$BM$478,3,FALSE))</f>
        <v/>
      </c>
      <c r="D257" s="326" t="str">
        <f>IF($E257="","",VLOOKUP($E257,Lists!$BJ$2:$BM$478,4,FALSE))</f>
        <v/>
      </c>
      <c r="E257" s="309"/>
      <c r="F257" s="309"/>
      <c r="G257" s="312"/>
      <c r="H257" s="327"/>
      <c r="I257" s="328"/>
      <c r="J257" s="327"/>
      <c r="K257" s="329" t="str">
        <f t="shared" si="3"/>
        <v/>
      </c>
      <c r="L257" s="327"/>
      <c r="M257" s="327"/>
      <c r="N257" s="330"/>
    </row>
    <row r="258" spans="2:14" s="316" customFormat="1" x14ac:dyDescent="0.35">
      <c r="B258" s="326" t="str">
        <f>IF($E258="","",VLOOKUP($E258,Lists!$BJ$2:$BM$478,2,FALSE))</f>
        <v/>
      </c>
      <c r="C258" s="326" t="str">
        <f>IF($E258="","",VLOOKUP($E258,Lists!$BJ$2:$BM$478,3,FALSE))</f>
        <v/>
      </c>
      <c r="D258" s="326" t="str">
        <f>IF($E258="","",VLOOKUP($E258,Lists!$BJ$2:$BM$478,4,FALSE))</f>
        <v/>
      </c>
      <c r="E258" s="309"/>
      <c r="F258" s="309"/>
      <c r="G258" s="312"/>
      <c r="H258" s="327"/>
      <c r="I258" s="328"/>
      <c r="J258" s="327"/>
      <c r="K258" s="329" t="str">
        <f t="shared" si="3"/>
        <v/>
      </c>
      <c r="L258" s="327"/>
      <c r="M258" s="327"/>
      <c r="N258" s="330"/>
    </row>
    <row r="259" spans="2:14" s="316" customFormat="1" x14ac:dyDescent="0.35">
      <c r="B259" s="326" t="str">
        <f>IF($E259="","",VLOOKUP($E259,Lists!$BJ$2:$BM$478,2,FALSE))</f>
        <v/>
      </c>
      <c r="C259" s="326" t="str">
        <f>IF($E259="","",VLOOKUP($E259,Lists!$BJ$2:$BM$478,3,FALSE))</f>
        <v/>
      </c>
      <c r="D259" s="326" t="str">
        <f>IF($E259="","",VLOOKUP($E259,Lists!$BJ$2:$BM$478,4,FALSE))</f>
        <v/>
      </c>
      <c r="E259" s="309"/>
      <c r="F259" s="309"/>
      <c r="G259" s="312"/>
      <c r="H259" s="327"/>
      <c r="I259" s="328"/>
      <c r="J259" s="327"/>
      <c r="K259" s="329" t="str">
        <f t="shared" si="3"/>
        <v/>
      </c>
      <c r="L259" s="327"/>
      <c r="M259" s="327"/>
      <c r="N259" s="330"/>
    </row>
    <row r="260" spans="2:14" s="316" customFormat="1" x14ac:dyDescent="0.35">
      <c r="B260" s="326" t="str">
        <f>IF($E260="","",VLOOKUP($E260,Lists!$BJ$2:$BM$478,2,FALSE))</f>
        <v/>
      </c>
      <c r="C260" s="326" t="str">
        <f>IF($E260="","",VLOOKUP($E260,Lists!$BJ$2:$BM$478,3,FALSE))</f>
        <v/>
      </c>
      <c r="D260" s="326" t="str">
        <f>IF($E260="","",VLOOKUP($E260,Lists!$BJ$2:$BM$478,4,FALSE))</f>
        <v/>
      </c>
      <c r="E260" s="309"/>
      <c r="F260" s="309"/>
      <c r="G260" s="312"/>
      <c r="H260" s="327"/>
      <c r="I260" s="328"/>
      <c r="J260" s="327"/>
      <c r="K260" s="329" t="str">
        <f t="shared" si="3"/>
        <v/>
      </c>
      <c r="L260" s="327"/>
      <c r="M260" s="327"/>
      <c r="N260" s="330"/>
    </row>
    <row r="261" spans="2:14" s="316" customFormat="1" x14ac:dyDescent="0.35">
      <c r="B261" s="326" t="str">
        <f>IF($E261="","",VLOOKUP($E261,Lists!$BJ$2:$BM$478,2,FALSE))</f>
        <v/>
      </c>
      <c r="C261" s="326" t="str">
        <f>IF($E261="","",VLOOKUP($E261,Lists!$BJ$2:$BM$478,3,FALSE))</f>
        <v/>
      </c>
      <c r="D261" s="326" t="str">
        <f>IF($E261="","",VLOOKUP($E261,Lists!$BJ$2:$BM$478,4,FALSE))</f>
        <v/>
      </c>
      <c r="E261" s="309"/>
      <c r="F261" s="309"/>
      <c r="G261" s="312"/>
      <c r="H261" s="327"/>
      <c r="I261" s="328"/>
      <c r="J261" s="327"/>
      <c r="K261" s="329" t="str">
        <f t="shared" si="3"/>
        <v/>
      </c>
      <c r="L261" s="327"/>
      <c r="M261" s="327"/>
      <c r="N261" s="330"/>
    </row>
    <row r="262" spans="2:14" s="316" customFormat="1" x14ac:dyDescent="0.35">
      <c r="B262" s="326" t="str">
        <f>IF($E262="","",VLOOKUP($E262,Lists!$BJ$2:$BM$478,2,FALSE))</f>
        <v/>
      </c>
      <c r="C262" s="326" t="str">
        <f>IF($E262="","",VLOOKUP($E262,Lists!$BJ$2:$BM$478,3,FALSE))</f>
        <v/>
      </c>
      <c r="D262" s="326" t="str">
        <f>IF($E262="","",VLOOKUP($E262,Lists!$BJ$2:$BM$478,4,FALSE))</f>
        <v/>
      </c>
      <c r="E262" s="309"/>
      <c r="F262" s="309"/>
      <c r="G262" s="312"/>
      <c r="H262" s="327"/>
      <c r="I262" s="328"/>
      <c r="J262" s="327"/>
      <c r="K262" s="329" t="str">
        <f t="shared" si="3"/>
        <v/>
      </c>
      <c r="L262" s="327"/>
      <c r="M262" s="327"/>
      <c r="N262" s="330"/>
    </row>
    <row r="263" spans="2:14" s="316" customFormat="1" x14ac:dyDescent="0.35">
      <c r="B263" s="326" t="str">
        <f>IF($E263="","",VLOOKUP($E263,Lists!$BJ$2:$BM$478,2,FALSE))</f>
        <v/>
      </c>
      <c r="C263" s="326" t="str">
        <f>IF($E263="","",VLOOKUP($E263,Lists!$BJ$2:$BM$478,3,FALSE))</f>
        <v/>
      </c>
      <c r="D263" s="326" t="str">
        <f>IF($E263="","",VLOOKUP($E263,Lists!$BJ$2:$BM$478,4,FALSE))</f>
        <v/>
      </c>
      <c r="E263" s="309"/>
      <c r="F263" s="309"/>
      <c r="G263" s="312"/>
      <c r="H263" s="327"/>
      <c r="I263" s="328"/>
      <c r="J263" s="327"/>
      <c r="K263" s="329" t="str">
        <f t="shared" si="3"/>
        <v/>
      </c>
      <c r="L263" s="327"/>
      <c r="M263" s="327"/>
      <c r="N263" s="330"/>
    </row>
    <row r="264" spans="2:14" s="316" customFormat="1" x14ac:dyDescent="0.35">
      <c r="B264" s="326" t="str">
        <f>IF($E264="","",VLOOKUP($E264,Lists!$BJ$2:$BM$478,2,FALSE))</f>
        <v/>
      </c>
      <c r="C264" s="326" t="str">
        <f>IF($E264="","",VLOOKUP($E264,Lists!$BJ$2:$BM$478,3,FALSE))</f>
        <v/>
      </c>
      <c r="D264" s="326" t="str">
        <f>IF($E264="","",VLOOKUP($E264,Lists!$BJ$2:$BM$478,4,FALSE))</f>
        <v/>
      </c>
      <c r="E264" s="309"/>
      <c r="F264" s="309"/>
      <c r="G264" s="312"/>
      <c r="H264" s="327"/>
      <c r="I264" s="328"/>
      <c r="J264" s="327"/>
      <c r="K264" s="329" t="str">
        <f t="shared" si="3"/>
        <v/>
      </c>
      <c r="L264" s="327"/>
      <c r="M264" s="327"/>
      <c r="N264" s="330"/>
    </row>
    <row r="265" spans="2:14" s="316" customFormat="1" x14ac:dyDescent="0.35">
      <c r="B265" s="326" t="str">
        <f>IF($E265="","",VLOOKUP($E265,Lists!$BJ$2:$BM$478,2,FALSE))</f>
        <v/>
      </c>
      <c r="C265" s="326" t="str">
        <f>IF($E265="","",VLOOKUP($E265,Lists!$BJ$2:$BM$478,3,FALSE))</f>
        <v/>
      </c>
      <c r="D265" s="326" t="str">
        <f>IF($E265="","",VLOOKUP($E265,Lists!$BJ$2:$BM$478,4,FALSE))</f>
        <v/>
      </c>
      <c r="E265" s="309"/>
      <c r="F265" s="309"/>
      <c r="G265" s="312"/>
      <c r="H265" s="327"/>
      <c r="I265" s="328"/>
      <c r="J265" s="327"/>
      <c r="K265" s="329" t="str">
        <f t="shared" si="3"/>
        <v/>
      </c>
      <c r="L265" s="327"/>
      <c r="M265" s="327"/>
      <c r="N265" s="330"/>
    </row>
    <row r="266" spans="2:14" s="316" customFormat="1" x14ac:dyDescent="0.35">
      <c r="B266" s="326" t="str">
        <f>IF($E266="","",VLOOKUP($E266,Lists!$BJ$2:$BM$478,2,FALSE))</f>
        <v/>
      </c>
      <c r="C266" s="326" t="str">
        <f>IF($E266="","",VLOOKUP($E266,Lists!$BJ$2:$BM$478,3,FALSE))</f>
        <v/>
      </c>
      <c r="D266" s="326" t="str">
        <f>IF($E266="","",VLOOKUP($E266,Lists!$BJ$2:$BM$478,4,FALSE))</f>
        <v/>
      </c>
      <c r="E266" s="309"/>
      <c r="F266" s="309"/>
      <c r="G266" s="312"/>
      <c r="H266" s="327"/>
      <c r="I266" s="328"/>
      <c r="J266" s="327"/>
      <c r="K266" s="329" t="str">
        <f t="shared" si="3"/>
        <v/>
      </c>
      <c r="L266" s="327"/>
      <c r="M266" s="327"/>
      <c r="N266" s="330"/>
    </row>
    <row r="267" spans="2:14" s="316" customFormat="1" x14ac:dyDescent="0.35">
      <c r="B267" s="326" t="str">
        <f>IF($E267="","",VLOOKUP($E267,Lists!$BJ$2:$BM$478,2,FALSE))</f>
        <v/>
      </c>
      <c r="C267" s="326" t="str">
        <f>IF($E267="","",VLOOKUP($E267,Lists!$BJ$2:$BM$478,3,FALSE))</f>
        <v/>
      </c>
      <c r="D267" s="326" t="str">
        <f>IF($E267="","",VLOOKUP($E267,Lists!$BJ$2:$BM$478,4,FALSE))</f>
        <v/>
      </c>
      <c r="E267" s="309"/>
      <c r="F267" s="309"/>
      <c r="G267" s="312"/>
      <c r="H267" s="327"/>
      <c r="I267" s="328"/>
      <c r="J267" s="327"/>
      <c r="K267" s="329" t="str">
        <f t="shared" si="3"/>
        <v/>
      </c>
      <c r="L267" s="327"/>
      <c r="M267" s="327"/>
      <c r="N267" s="330"/>
    </row>
    <row r="268" spans="2:14" s="316" customFormat="1" x14ac:dyDescent="0.35">
      <c r="B268" s="326" t="str">
        <f>IF($E268="","",VLOOKUP($E268,Lists!$BJ$2:$BM$478,2,FALSE))</f>
        <v/>
      </c>
      <c r="C268" s="326" t="str">
        <f>IF($E268="","",VLOOKUP($E268,Lists!$BJ$2:$BM$478,3,FALSE))</f>
        <v/>
      </c>
      <c r="D268" s="326" t="str">
        <f>IF($E268="","",VLOOKUP($E268,Lists!$BJ$2:$BM$478,4,FALSE))</f>
        <v/>
      </c>
      <c r="E268" s="309"/>
      <c r="F268" s="309"/>
      <c r="G268" s="312"/>
      <c r="H268" s="327"/>
      <c r="I268" s="328"/>
      <c r="J268" s="327"/>
      <c r="K268" s="329" t="str">
        <f t="shared" si="3"/>
        <v/>
      </c>
      <c r="L268" s="327"/>
      <c r="M268" s="327"/>
      <c r="N268" s="330"/>
    </row>
    <row r="269" spans="2:14" s="316" customFormat="1" x14ac:dyDescent="0.35">
      <c r="B269" s="326" t="str">
        <f>IF($E269="","",VLOOKUP($E269,Lists!$BJ$2:$BM$478,2,FALSE))</f>
        <v/>
      </c>
      <c r="C269" s="326" t="str">
        <f>IF($E269="","",VLOOKUP($E269,Lists!$BJ$2:$BM$478,3,FALSE))</f>
        <v/>
      </c>
      <c r="D269" s="326" t="str">
        <f>IF($E269="","",VLOOKUP($E269,Lists!$BJ$2:$BM$478,4,FALSE))</f>
        <v/>
      </c>
      <c r="E269" s="309"/>
      <c r="F269" s="309"/>
      <c r="G269" s="312"/>
      <c r="H269" s="327"/>
      <c r="I269" s="328"/>
      <c r="J269" s="327"/>
      <c r="K269" s="329" t="str">
        <f t="shared" si="3"/>
        <v/>
      </c>
      <c r="L269" s="327"/>
      <c r="M269" s="327"/>
      <c r="N269" s="330"/>
    </row>
    <row r="270" spans="2:14" s="316" customFormat="1" x14ac:dyDescent="0.35">
      <c r="B270" s="326" t="str">
        <f>IF($E270="","",VLOOKUP($E270,Lists!$BJ$2:$BM$478,2,FALSE))</f>
        <v/>
      </c>
      <c r="C270" s="326" t="str">
        <f>IF($E270="","",VLOOKUP($E270,Lists!$BJ$2:$BM$478,3,FALSE))</f>
        <v/>
      </c>
      <c r="D270" s="326" t="str">
        <f>IF($E270="","",VLOOKUP($E270,Lists!$BJ$2:$BM$478,4,FALSE))</f>
        <v/>
      </c>
      <c r="E270" s="309"/>
      <c r="F270" s="309"/>
      <c r="G270" s="312"/>
      <c r="H270" s="327"/>
      <c r="I270" s="328"/>
      <c r="J270" s="327"/>
      <c r="K270" s="329" t="str">
        <f t="shared" si="3"/>
        <v/>
      </c>
      <c r="L270" s="327"/>
      <c r="M270" s="327"/>
      <c r="N270" s="330"/>
    </row>
    <row r="271" spans="2:14" s="316" customFormat="1" x14ac:dyDescent="0.35">
      <c r="B271" s="326" t="str">
        <f>IF($E271="","",VLOOKUP($E271,Lists!$BJ$2:$BM$478,2,FALSE))</f>
        <v/>
      </c>
      <c r="C271" s="326" t="str">
        <f>IF($E271="","",VLOOKUP($E271,Lists!$BJ$2:$BM$478,3,FALSE))</f>
        <v/>
      </c>
      <c r="D271" s="326" t="str">
        <f>IF($E271="","",VLOOKUP($E271,Lists!$BJ$2:$BM$478,4,FALSE))</f>
        <v/>
      </c>
      <c r="E271" s="309"/>
      <c r="F271" s="309"/>
      <c r="G271" s="312"/>
      <c r="H271" s="327"/>
      <c r="I271" s="328"/>
      <c r="J271" s="327"/>
      <c r="K271" s="329" t="str">
        <f t="shared" si="3"/>
        <v/>
      </c>
      <c r="L271" s="327"/>
      <c r="M271" s="327"/>
      <c r="N271" s="330"/>
    </row>
    <row r="272" spans="2:14" s="316" customFormat="1" x14ac:dyDescent="0.35">
      <c r="B272" s="326" t="str">
        <f>IF($E272="","",VLOOKUP($E272,Lists!$BJ$2:$BM$478,2,FALSE))</f>
        <v/>
      </c>
      <c r="C272" s="326" t="str">
        <f>IF($E272="","",VLOOKUP($E272,Lists!$BJ$2:$BM$478,3,FALSE))</f>
        <v/>
      </c>
      <c r="D272" s="326" t="str">
        <f>IF($E272="","",VLOOKUP($E272,Lists!$BJ$2:$BM$478,4,FALSE))</f>
        <v/>
      </c>
      <c r="E272" s="309"/>
      <c r="F272" s="309"/>
      <c r="G272" s="312"/>
      <c r="H272" s="327"/>
      <c r="I272" s="328"/>
      <c r="J272" s="327"/>
      <c r="K272" s="329" t="str">
        <f t="shared" si="3"/>
        <v/>
      </c>
      <c r="L272" s="327"/>
      <c r="M272" s="327"/>
      <c r="N272" s="330"/>
    </row>
    <row r="273" spans="2:14" s="316" customFormat="1" x14ac:dyDescent="0.35">
      <c r="B273" s="326" t="str">
        <f>IF($E273="","",VLOOKUP($E273,Lists!$BJ$2:$BM$478,2,FALSE))</f>
        <v/>
      </c>
      <c r="C273" s="326" t="str">
        <f>IF($E273="","",VLOOKUP($E273,Lists!$BJ$2:$BM$478,3,FALSE))</f>
        <v/>
      </c>
      <c r="D273" s="326" t="str">
        <f>IF($E273="","",VLOOKUP($E273,Lists!$BJ$2:$BM$478,4,FALSE))</f>
        <v/>
      </c>
      <c r="E273" s="309"/>
      <c r="F273" s="309"/>
      <c r="G273" s="312"/>
      <c r="H273" s="327"/>
      <c r="I273" s="328"/>
      <c r="J273" s="327"/>
      <c r="K273" s="329" t="str">
        <f t="shared" si="3"/>
        <v/>
      </c>
      <c r="L273" s="327"/>
      <c r="M273" s="327"/>
      <c r="N273" s="330"/>
    </row>
    <row r="274" spans="2:14" s="316" customFormat="1" x14ac:dyDescent="0.35">
      <c r="B274" s="326" t="str">
        <f>IF($E274="","",VLOOKUP($E274,Lists!$BJ$2:$BM$478,2,FALSE))</f>
        <v/>
      </c>
      <c r="C274" s="326" t="str">
        <f>IF($E274="","",VLOOKUP($E274,Lists!$BJ$2:$BM$478,3,FALSE))</f>
        <v/>
      </c>
      <c r="D274" s="326" t="str">
        <f>IF($E274="","",VLOOKUP($E274,Lists!$BJ$2:$BM$478,4,FALSE))</f>
        <v/>
      </c>
      <c r="E274" s="309"/>
      <c r="F274" s="309"/>
      <c r="G274" s="312"/>
      <c r="H274" s="327"/>
      <c r="I274" s="328"/>
      <c r="J274" s="327"/>
      <c r="K274" s="329" t="str">
        <f t="shared" si="3"/>
        <v/>
      </c>
      <c r="L274" s="327"/>
      <c r="M274" s="327"/>
      <c r="N274" s="330"/>
    </row>
    <row r="275" spans="2:14" s="316" customFormat="1" x14ac:dyDescent="0.35">
      <c r="B275" s="326" t="str">
        <f>IF($E275="","",VLOOKUP($E275,Lists!$BJ$2:$BM$478,2,FALSE))</f>
        <v/>
      </c>
      <c r="C275" s="326" t="str">
        <f>IF($E275="","",VLOOKUP($E275,Lists!$BJ$2:$BM$478,3,FALSE))</f>
        <v/>
      </c>
      <c r="D275" s="326" t="str">
        <f>IF($E275="","",VLOOKUP($E275,Lists!$BJ$2:$BM$478,4,FALSE))</f>
        <v/>
      </c>
      <c r="E275" s="309"/>
      <c r="F275" s="309"/>
      <c r="G275" s="312"/>
      <c r="H275" s="327"/>
      <c r="I275" s="328"/>
      <c r="J275" s="327"/>
      <c r="K275" s="329" t="str">
        <f t="shared" si="3"/>
        <v/>
      </c>
      <c r="L275" s="327"/>
      <c r="M275" s="327"/>
      <c r="N275" s="330"/>
    </row>
    <row r="276" spans="2:14" s="316" customFormat="1" x14ac:dyDescent="0.35">
      <c r="B276" s="326" t="str">
        <f>IF($E276="","",VLOOKUP($E276,Lists!$BJ$2:$BM$478,2,FALSE))</f>
        <v/>
      </c>
      <c r="C276" s="326" t="str">
        <f>IF($E276="","",VLOOKUP($E276,Lists!$BJ$2:$BM$478,3,FALSE))</f>
        <v/>
      </c>
      <c r="D276" s="326" t="str">
        <f>IF($E276="","",VLOOKUP($E276,Lists!$BJ$2:$BM$478,4,FALSE))</f>
        <v/>
      </c>
      <c r="E276" s="309"/>
      <c r="F276" s="309"/>
      <c r="G276" s="312"/>
      <c r="H276" s="327"/>
      <c r="I276" s="328"/>
      <c r="J276" s="327"/>
      <c r="K276" s="329" t="str">
        <f t="shared" si="3"/>
        <v/>
      </c>
      <c r="L276" s="327"/>
      <c r="M276" s="327"/>
      <c r="N276" s="330"/>
    </row>
    <row r="277" spans="2:14" s="316" customFormat="1" x14ac:dyDescent="0.35">
      <c r="B277" s="326" t="str">
        <f>IF($E277="","",VLOOKUP($E277,Lists!$BJ$2:$BM$478,2,FALSE))</f>
        <v/>
      </c>
      <c r="C277" s="326" t="str">
        <f>IF($E277="","",VLOOKUP($E277,Lists!$BJ$2:$BM$478,3,FALSE))</f>
        <v/>
      </c>
      <c r="D277" s="326" t="str">
        <f>IF($E277="","",VLOOKUP($E277,Lists!$BJ$2:$BM$478,4,FALSE))</f>
        <v/>
      </c>
      <c r="E277" s="309"/>
      <c r="F277" s="309"/>
      <c r="G277" s="312"/>
      <c r="H277" s="327"/>
      <c r="I277" s="328"/>
      <c r="J277" s="327"/>
      <c r="K277" s="329" t="str">
        <f t="shared" si="3"/>
        <v/>
      </c>
      <c r="L277" s="327"/>
      <c r="M277" s="327"/>
      <c r="N277" s="330"/>
    </row>
    <row r="278" spans="2:14" s="316" customFormat="1" x14ac:dyDescent="0.35">
      <c r="B278" s="326" t="str">
        <f>IF($E278="","",VLOOKUP($E278,Lists!$BJ$2:$BM$478,2,FALSE))</f>
        <v/>
      </c>
      <c r="C278" s="326" t="str">
        <f>IF($E278="","",VLOOKUP($E278,Lists!$BJ$2:$BM$478,3,FALSE))</f>
        <v/>
      </c>
      <c r="D278" s="326" t="str">
        <f>IF($E278="","",VLOOKUP($E278,Lists!$BJ$2:$BM$478,4,FALSE))</f>
        <v/>
      </c>
      <c r="E278" s="309"/>
      <c r="F278" s="309"/>
      <c r="G278" s="312"/>
      <c r="H278" s="327"/>
      <c r="I278" s="328"/>
      <c r="J278" s="327"/>
      <c r="K278" s="329" t="str">
        <f t="shared" si="3"/>
        <v/>
      </c>
      <c r="L278" s="327"/>
      <c r="M278" s="327"/>
      <c r="N278" s="330"/>
    </row>
    <row r="279" spans="2:14" s="316" customFormat="1" x14ac:dyDescent="0.35">
      <c r="B279" s="326" t="str">
        <f>IF($E279="","",VLOOKUP($E279,Lists!$BJ$2:$BM$478,2,FALSE))</f>
        <v/>
      </c>
      <c r="C279" s="326" t="str">
        <f>IF($E279="","",VLOOKUP($E279,Lists!$BJ$2:$BM$478,3,FALSE))</f>
        <v/>
      </c>
      <c r="D279" s="326" t="str">
        <f>IF($E279="","",VLOOKUP($E279,Lists!$BJ$2:$BM$478,4,FALSE))</f>
        <v/>
      </c>
      <c r="E279" s="309"/>
      <c r="F279" s="309"/>
      <c r="G279" s="312"/>
      <c r="H279" s="327"/>
      <c r="I279" s="328"/>
      <c r="J279" s="327"/>
      <c r="K279" s="329" t="str">
        <f t="shared" si="3"/>
        <v/>
      </c>
      <c r="L279" s="327"/>
      <c r="M279" s="327"/>
      <c r="N279" s="330"/>
    </row>
    <row r="280" spans="2:14" s="316" customFormat="1" x14ac:dyDescent="0.35">
      <c r="B280" s="326" t="str">
        <f>IF($E280="","",VLOOKUP($E280,Lists!$BJ$2:$BM$478,2,FALSE))</f>
        <v/>
      </c>
      <c r="C280" s="326" t="str">
        <f>IF($E280="","",VLOOKUP($E280,Lists!$BJ$2:$BM$478,3,FALSE))</f>
        <v/>
      </c>
      <c r="D280" s="326" t="str">
        <f>IF($E280="","",VLOOKUP($E280,Lists!$BJ$2:$BM$478,4,FALSE))</f>
        <v/>
      </c>
      <c r="E280" s="309"/>
      <c r="F280" s="309"/>
      <c r="G280" s="312"/>
      <c r="H280" s="327"/>
      <c r="I280" s="328"/>
      <c r="J280" s="327"/>
      <c r="K280" s="329" t="str">
        <f t="shared" ref="K280:K343" si="4">IF(J280="","",(VALUE(TEXT(I280,"m/dd/yy ")&amp;TEXT(J280,"hh:mm:ss"))-(VALUE(TEXT(G280,"m/dd/yy ")&amp;TEXT(H280,"hh:mm:ss"))))*24)</f>
        <v/>
      </c>
      <c r="L280" s="327"/>
      <c r="M280" s="327"/>
      <c r="N280" s="330"/>
    </row>
    <row r="281" spans="2:14" s="316" customFormat="1" x14ac:dyDescent="0.35">
      <c r="B281" s="326" t="str">
        <f>IF($E281="","",VLOOKUP($E281,Lists!$BJ$2:$BM$478,2,FALSE))</f>
        <v/>
      </c>
      <c r="C281" s="326" t="str">
        <f>IF($E281="","",VLOOKUP($E281,Lists!$BJ$2:$BM$478,3,FALSE))</f>
        <v/>
      </c>
      <c r="D281" s="326" t="str">
        <f>IF($E281="","",VLOOKUP($E281,Lists!$BJ$2:$BM$478,4,FALSE))</f>
        <v/>
      </c>
      <c r="E281" s="309"/>
      <c r="F281" s="309"/>
      <c r="G281" s="312"/>
      <c r="H281" s="327"/>
      <c r="I281" s="328"/>
      <c r="J281" s="327"/>
      <c r="K281" s="329" t="str">
        <f t="shared" si="4"/>
        <v/>
      </c>
      <c r="L281" s="327"/>
      <c r="M281" s="327"/>
      <c r="N281" s="330"/>
    </row>
    <row r="282" spans="2:14" s="316" customFormat="1" x14ac:dyDescent="0.35">
      <c r="B282" s="326" t="str">
        <f>IF($E282="","",VLOOKUP($E282,Lists!$BJ$2:$BM$478,2,FALSE))</f>
        <v/>
      </c>
      <c r="C282" s="326" t="str">
        <f>IF($E282="","",VLOOKUP($E282,Lists!$BJ$2:$BM$478,3,FALSE))</f>
        <v/>
      </c>
      <c r="D282" s="326" t="str">
        <f>IF($E282="","",VLOOKUP($E282,Lists!$BJ$2:$BM$478,4,FALSE))</f>
        <v/>
      </c>
      <c r="E282" s="309"/>
      <c r="F282" s="309"/>
      <c r="G282" s="312"/>
      <c r="H282" s="327"/>
      <c r="I282" s="328"/>
      <c r="J282" s="327"/>
      <c r="K282" s="329" t="str">
        <f t="shared" si="4"/>
        <v/>
      </c>
      <c r="L282" s="327"/>
      <c r="M282" s="327"/>
      <c r="N282" s="330"/>
    </row>
    <row r="283" spans="2:14" s="316" customFormat="1" x14ac:dyDescent="0.35">
      <c r="B283" s="326" t="str">
        <f>IF($E283="","",VLOOKUP($E283,Lists!$BJ$2:$BM$478,2,FALSE))</f>
        <v/>
      </c>
      <c r="C283" s="326" t="str">
        <f>IF($E283="","",VLOOKUP($E283,Lists!$BJ$2:$BM$478,3,FALSE))</f>
        <v/>
      </c>
      <c r="D283" s="326" t="str">
        <f>IF($E283="","",VLOOKUP($E283,Lists!$BJ$2:$BM$478,4,FALSE))</f>
        <v/>
      </c>
      <c r="E283" s="309"/>
      <c r="F283" s="309"/>
      <c r="G283" s="312"/>
      <c r="H283" s="327"/>
      <c r="I283" s="328"/>
      <c r="J283" s="327"/>
      <c r="K283" s="329" t="str">
        <f t="shared" si="4"/>
        <v/>
      </c>
      <c r="L283" s="327"/>
      <c r="M283" s="327"/>
      <c r="N283" s="330"/>
    </row>
    <row r="284" spans="2:14" s="316" customFormat="1" x14ac:dyDescent="0.35">
      <c r="B284" s="326" t="str">
        <f>IF($E284="","",VLOOKUP($E284,Lists!$BJ$2:$BM$478,2,FALSE))</f>
        <v/>
      </c>
      <c r="C284" s="326" t="str">
        <f>IF($E284="","",VLOOKUP($E284,Lists!$BJ$2:$BM$478,3,FALSE))</f>
        <v/>
      </c>
      <c r="D284" s="326" t="str">
        <f>IF($E284="","",VLOOKUP($E284,Lists!$BJ$2:$BM$478,4,FALSE))</f>
        <v/>
      </c>
      <c r="E284" s="309"/>
      <c r="F284" s="309"/>
      <c r="G284" s="312"/>
      <c r="H284" s="327"/>
      <c r="I284" s="328"/>
      <c r="J284" s="327"/>
      <c r="K284" s="329" t="str">
        <f t="shared" si="4"/>
        <v/>
      </c>
      <c r="L284" s="327"/>
      <c r="M284" s="327"/>
      <c r="N284" s="330"/>
    </row>
    <row r="285" spans="2:14" s="316" customFormat="1" x14ac:dyDescent="0.35">
      <c r="B285" s="326" t="str">
        <f>IF($E285="","",VLOOKUP($E285,Lists!$BJ$2:$BM$478,2,FALSE))</f>
        <v/>
      </c>
      <c r="C285" s="326" t="str">
        <f>IF($E285="","",VLOOKUP($E285,Lists!$BJ$2:$BM$478,3,FALSE))</f>
        <v/>
      </c>
      <c r="D285" s="326" t="str">
        <f>IF($E285="","",VLOOKUP($E285,Lists!$BJ$2:$BM$478,4,FALSE))</f>
        <v/>
      </c>
      <c r="E285" s="309"/>
      <c r="F285" s="309"/>
      <c r="G285" s="312"/>
      <c r="H285" s="327"/>
      <c r="I285" s="328"/>
      <c r="J285" s="327"/>
      <c r="K285" s="329" t="str">
        <f t="shared" si="4"/>
        <v/>
      </c>
      <c r="L285" s="327"/>
      <c r="M285" s="327"/>
      <c r="N285" s="330"/>
    </row>
    <row r="286" spans="2:14" s="316" customFormat="1" x14ac:dyDescent="0.35">
      <c r="B286" s="326" t="str">
        <f>IF($E286="","",VLOOKUP($E286,Lists!$BJ$2:$BM$478,2,FALSE))</f>
        <v/>
      </c>
      <c r="C286" s="326" t="str">
        <f>IF($E286="","",VLOOKUP($E286,Lists!$BJ$2:$BM$478,3,FALSE))</f>
        <v/>
      </c>
      <c r="D286" s="326" t="str">
        <f>IF($E286="","",VLOOKUP($E286,Lists!$BJ$2:$BM$478,4,FALSE))</f>
        <v/>
      </c>
      <c r="E286" s="309"/>
      <c r="F286" s="309"/>
      <c r="G286" s="312"/>
      <c r="H286" s="327"/>
      <c r="I286" s="328"/>
      <c r="J286" s="327"/>
      <c r="K286" s="329" t="str">
        <f t="shared" si="4"/>
        <v/>
      </c>
      <c r="L286" s="327"/>
      <c r="M286" s="327"/>
      <c r="N286" s="330"/>
    </row>
    <row r="287" spans="2:14" s="316" customFormat="1" x14ac:dyDescent="0.35">
      <c r="B287" s="326" t="str">
        <f>IF($E287="","",VLOOKUP($E287,Lists!$BJ$2:$BM$478,2,FALSE))</f>
        <v/>
      </c>
      <c r="C287" s="326" t="str">
        <f>IF($E287="","",VLOOKUP($E287,Lists!$BJ$2:$BM$478,3,FALSE))</f>
        <v/>
      </c>
      <c r="D287" s="326" t="str">
        <f>IF($E287="","",VLOOKUP($E287,Lists!$BJ$2:$BM$478,4,FALSE))</f>
        <v/>
      </c>
      <c r="E287" s="309"/>
      <c r="F287" s="309"/>
      <c r="G287" s="312"/>
      <c r="H287" s="327"/>
      <c r="I287" s="328"/>
      <c r="J287" s="327"/>
      <c r="K287" s="329" t="str">
        <f t="shared" si="4"/>
        <v/>
      </c>
      <c r="L287" s="327"/>
      <c r="M287" s="327"/>
      <c r="N287" s="330"/>
    </row>
    <row r="288" spans="2:14" s="316" customFormat="1" x14ac:dyDescent="0.35">
      <c r="B288" s="326" t="str">
        <f>IF($E288="","",VLOOKUP($E288,Lists!$BJ$2:$BM$478,2,FALSE))</f>
        <v/>
      </c>
      <c r="C288" s="326" t="str">
        <f>IF($E288="","",VLOOKUP($E288,Lists!$BJ$2:$BM$478,3,FALSE))</f>
        <v/>
      </c>
      <c r="D288" s="326" t="str">
        <f>IF($E288="","",VLOOKUP($E288,Lists!$BJ$2:$BM$478,4,FALSE))</f>
        <v/>
      </c>
      <c r="E288" s="309"/>
      <c r="F288" s="309"/>
      <c r="G288" s="312"/>
      <c r="H288" s="327"/>
      <c r="I288" s="328"/>
      <c r="J288" s="327"/>
      <c r="K288" s="329" t="str">
        <f t="shared" si="4"/>
        <v/>
      </c>
      <c r="L288" s="327"/>
      <c r="M288" s="327"/>
      <c r="N288" s="330"/>
    </row>
    <row r="289" spans="2:14" s="316" customFormat="1" x14ac:dyDescent="0.35">
      <c r="B289" s="326" t="str">
        <f>IF($E289="","",VLOOKUP($E289,Lists!$BJ$2:$BM$478,2,FALSE))</f>
        <v/>
      </c>
      <c r="C289" s="326" t="str">
        <f>IF($E289="","",VLOOKUP($E289,Lists!$BJ$2:$BM$478,3,FALSE))</f>
        <v/>
      </c>
      <c r="D289" s="326" t="str">
        <f>IF($E289="","",VLOOKUP($E289,Lists!$BJ$2:$BM$478,4,FALSE))</f>
        <v/>
      </c>
      <c r="E289" s="309"/>
      <c r="F289" s="309"/>
      <c r="G289" s="312"/>
      <c r="H289" s="327"/>
      <c r="I289" s="328"/>
      <c r="J289" s="327"/>
      <c r="K289" s="329" t="str">
        <f t="shared" si="4"/>
        <v/>
      </c>
      <c r="L289" s="327"/>
      <c r="M289" s="327"/>
      <c r="N289" s="330"/>
    </row>
    <row r="290" spans="2:14" s="316" customFormat="1" x14ac:dyDescent="0.35">
      <c r="B290" s="326" t="str">
        <f>IF($E290="","",VLOOKUP($E290,Lists!$BJ$2:$BM$478,2,FALSE))</f>
        <v/>
      </c>
      <c r="C290" s="326" t="str">
        <f>IF($E290="","",VLOOKUP($E290,Lists!$BJ$2:$BM$478,3,FALSE))</f>
        <v/>
      </c>
      <c r="D290" s="326" t="str">
        <f>IF($E290="","",VLOOKUP($E290,Lists!$BJ$2:$BM$478,4,FALSE))</f>
        <v/>
      </c>
      <c r="E290" s="309"/>
      <c r="F290" s="309"/>
      <c r="G290" s="312"/>
      <c r="H290" s="327"/>
      <c r="I290" s="328"/>
      <c r="J290" s="327"/>
      <c r="K290" s="329" t="str">
        <f t="shared" si="4"/>
        <v/>
      </c>
      <c r="L290" s="327"/>
      <c r="M290" s="327"/>
      <c r="N290" s="330"/>
    </row>
    <row r="291" spans="2:14" s="316" customFormat="1" x14ac:dyDescent="0.35">
      <c r="B291" s="326" t="str">
        <f>IF($E291="","",VLOOKUP($E291,Lists!$BJ$2:$BM$478,2,FALSE))</f>
        <v/>
      </c>
      <c r="C291" s="326" t="str">
        <f>IF($E291="","",VLOOKUP($E291,Lists!$BJ$2:$BM$478,3,FALSE))</f>
        <v/>
      </c>
      <c r="D291" s="326" t="str">
        <f>IF($E291="","",VLOOKUP($E291,Lists!$BJ$2:$BM$478,4,FALSE))</f>
        <v/>
      </c>
      <c r="E291" s="309"/>
      <c r="F291" s="309"/>
      <c r="G291" s="312"/>
      <c r="H291" s="327"/>
      <c r="I291" s="328"/>
      <c r="J291" s="327"/>
      <c r="K291" s="329" t="str">
        <f t="shared" si="4"/>
        <v/>
      </c>
      <c r="L291" s="327"/>
      <c r="M291" s="327"/>
      <c r="N291" s="330"/>
    </row>
    <row r="292" spans="2:14" s="316" customFormat="1" x14ac:dyDescent="0.35">
      <c r="B292" s="326" t="str">
        <f>IF($E292="","",VLOOKUP($E292,Lists!$BJ$2:$BM$478,2,FALSE))</f>
        <v/>
      </c>
      <c r="C292" s="326" t="str">
        <f>IF($E292="","",VLOOKUP($E292,Lists!$BJ$2:$BM$478,3,FALSE))</f>
        <v/>
      </c>
      <c r="D292" s="326" t="str">
        <f>IF($E292="","",VLOOKUP($E292,Lists!$BJ$2:$BM$478,4,FALSE))</f>
        <v/>
      </c>
      <c r="E292" s="309"/>
      <c r="F292" s="309"/>
      <c r="G292" s="312"/>
      <c r="H292" s="327"/>
      <c r="I292" s="328"/>
      <c r="J292" s="327"/>
      <c r="K292" s="329" t="str">
        <f t="shared" si="4"/>
        <v/>
      </c>
      <c r="L292" s="327"/>
      <c r="M292" s="327"/>
      <c r="N292" s="330"/>
    </row>
    <row r="293" spans="2:14" s="316" customFormat="1" x14ac:dyDescent="0.35">
      <c r="B293" s="326" t="str">
        <f>IF($E293="","",VLOOKUP($E293,Lists!$BJ$2:$BM$478,2,FALSE))</f>
        <v/>
      </c>
      <c r="C293" s="326" t="str">
        <f>IF($E293="","",VLOOKUP($E293,Lists!$BJ$2:$BM$478,3,FALSE))</f>
        <v/>
      </c>
      <c r="D293" s="326" t="str">
        <f>IF($E293="","",VLOOKUP($E293,Lists!$BJ$2:$BM$478,4,FALSE))</f>
        <v/>
      </c>
      <c r="E293" s="309"/>
      <c r="F293" s="309"/>
      <c r="G293" s="312"/>
      <c r="H293" s="327"/>
      <c r="I293" s="328"/>
      <c r="J293" s="327"/>
      <c r="K293" s="329" t="str">
        <f t="shared" si="4"/>
        <v/>
      </c>
      <c r="L293" s="327"/>
      <c r="M293" s="327"/>
      <c r="N293" s="330"/>
    </row>
    <row r="294" spans="2:14" s="316" customFormat="1" x14ac:dyDescent="0.35">
      <c r="B294" s="326" t="str">
        <f>IF($E294="","",VLOOKUP($E294,Lists!$BJ$2:$BM$478,2,FALSE))</f>
        <v/>
      </c>
      <c r="C294" s="326" t="str">
        <f>IF($E294="","",VLOOKUP($E294,Lists!$BJ$2:$BM$478,3,FALSE))</f>
        <v/>
      </c>
      <c r="D294" s="326" t="str">
        <f>IF($E294="","",VLOOKUP($E294,Lists!$BJ$2:$BM$478,4,FALSE))</f>
        <v/>
      </c>
      <c r="E294" s="309"/>
      <c r="F294" s="309"/>
      <c r="G294" s="312"/>
      <c r="H294" s="327"/>
      <c r="I294" s="328"/>
      <c r="J294" s="327"/>
      <c r="K294" s="329" t="str">
        <f t="shared" si="4"/>
        <v/>
      </c>
      <c r="L294" s="327"/>
      <c r="M294" s="327"/>
      <c r="N294" s="330"/>
    </row>
    <row r="295" spans="2:14" s="316" customFormat="1" x14ac:dyDescent="0.35">
      <c r="B295" s="326" t="str">
        <f>IF($E295="","",VLOOKUP($E295,Lists!$BJ$2:$BM$478,2,FALSE))</f>
        <v/>
      </c>
      <c r="C295" s="326" t="str">
        <f>IF($E295="","",VLOOKUP($E295,Lists!$BJ$2:$BM$478,3,FALSE))</f>
        <v/>
      </c>
      <c r="D295" s="326" t="str">
        <f>IF($E295="","",VLOOKUP($E295,Lists!$BJ$2:$BM$478,4,FALSE))</f>
        <v/>
      </c>
      <c r="E295" s="309"/>
      <c r="F295" s="309"/>
      <c r="G295" s="312"/>
      <c r="H295" s="327"/>
      <c r="I295" s="328"/>
      <c r="J295" s="327"/>
      <c r="K295" s="329" t="str">
        <f t="shared" si="4"/>
        <v/>
      </c>
      <c r="L295" s="327"/>
      <c r="M295" s="327"/>
      <c r="N295" s="330"/>
    </row>
    <row r="296" spans="2:14" s="316" customFormat="1" x14ac:dyDescent="0.35">
      <c r="B296" s="326" t="str">
        <f>IF($E296="","",VLOOKUP($E296,Lists!$BJ$2:$BM$478,2,FALSE))</f>
        <v/>
      </c>
      <c r="C296" s="326" t="str">
        <f>IF($E296="","",VLOOKUP($E296,Lists!$BJ$2:$BM$478,3,FALSE))</f>
        <v/>
      </c>
      <c r="D296" s="326" t="str">
        <f>IF($E296="","",VLOOKUP($E296,Lists!$BJ$2:$BM$478,4,FALSE))</f>
        <v/>
      </c>
      <c r="E296" s="309"/>
      <c r="F296" s="309"/>
      <c r="G296" s="312"/>
      <c r="H296" s="327"/>
      <c r="I296" s="328"/>
      <c r="J296" s="327"/>
      <c r="K296" s="329" t="str">
        <f t="shared" si="4"/>
        <v/>
      </c>
      <c r="L296" s="327"/>
      <c r="M296" s="327"/>
      <c r="N296" s="330"/>
    </row>
    <row r="297" spans="2:14" s="316" customFormat="1" x14ac:dyDescent="0.35">
      <c r="B297" s="326" t="str">
        <f>IF($E297="","",VLOOKUP($E297,Lists!$BJ$2:$BM$478,2,FALSE))</f>
        <v/>
      </c>
      <c r="C297" s="326" t="str">
        <f>IF($E297="","",VLOOKUP($E297,Lists!$BJ$2:$BM$478,3,FALSE))</f>
        <v/>
      </c>
      <c r="D297" s="326" t="str">
        <f>IF($E297="","",VLOOKUP($E297,Lists!$BJ$2:$BM$478,4,FALSE))</f>
        <v/>
      </c>
      <c r="E297" s="309"/>
      <c r="F297" s="309"/>
      <c r="G297" s="312"/>
      <c r="H297" s="327"/>
      <c r="I297" s="328"/>
      <c r="J297" s="327"/>
      <c r="K297" s="329" t="str">
        <f t="shared" si="4"/>
        <v/>
      </c>
      <c r="L297" s="327"/>
      <c r="M297" s="327"/>
      <c r="N297" s="330"/>
    </row>
    <row r="298" spans="2:14" s="316" customFormat="1" x14ac:dyDescent="0.35">
      <c r="B298" s="326" t="str">
        <f>IF($E298="","",VLOOKUP($E298,Lists!$BJ$2:$BM$478,2,FALSE))</f>
        <v/>
      </c>
      <c r="C298" s="326" t="str">
        <f>IF($E298="","",VLOOKUP($E298,Lists!$BJ$2:$BM$478,3,FALSE))</f>
        <v/>
      </c>
      <c r="D298" s="326" t="str">
        <f>IF($E298="","",VLOOKUP($E298,Lists!$BJ$2:$BM$478,4,FALSE))</f>
        <v/>
      </c>
      <c r="E298" s="309"/>
      <c r="F298" s="309"/>
      <c r="G298" s="312"/>
      <c r="H298" s="327"/>
      <c r="I298" s="328"/>
      <c r="J298" s="327"/>
      <c r="K298" s="329" t="str">
        <f t="shared" si="4"/>
        <v/>
      </c>
      <c r="L298" s="327"/>
      <c r="M298" s="327"/>
      <c r="N298" s="330"/>
    </row>
    <row r="299" spans="2:14" s="316" customFormat="1" x14ac:dyDescent="0.35">
      <c r="B299" s="326" t="str">
        <f>IF($E299="","",VLOOKUP($E299,Lists!$BJ$2:$BM$478,2,FALSE))</f>
        <v/>
      </c>
      <c r="C299" s="326" t="str">
        <f>IF($E299="","",VLOOKUP($E299,Lists!$BJ$2:$BM$478,3,FALSE))</f>
        <v/>
      </c>
      <c r="D299" s="326" t="str">
        <f>IF($E299="","",VLOOKUP($E299,Lists!$BJ$2:$BM$478,4,FALSE))</f>
        <v/>
      </c>
      <c r="E299" s="309"/>
      <c r="F299" s="309"/>
      <c r="G299" s="312"/>
      <c r="H299" s="327"/>
      <c r="I299" s="328"/>
      <c r="J299" s="327"/>
      <c r="K299" s="329" t="str">
        <f t="shared" si="4"/>
        <v/>
      </c>
      <c r="L299" s="327"/>
      <c r="M299" s="327"/>
      <c r="N299" s="330"/>
    </row>
    <row r="300" spans="2:14" s="316" customFormat="1" x14ac:dyDescent="0.35">
      <c r="B300" s="326" t="str">
        <f>IF($E300="","",VLOOKUP($E300,Lists!$BJ$2:$BM$478,2,FALSE))</f>
        <v/>
      </c>
      <c r="C300" s="326" t="str">
        <f>IF($E300="","",VLOOKUP($E300,Lists!$BJ$2:$BM$478,3,FALSE))</f>
        <v/>
      </c>
      <c r="D300" s="326" t="str">
        <f>IF($E300="","",VLOOKUP($E300,Lists!$BJ$2:$BM$478,4,FALSE))</f>
        <v/>
      </c>
      <c r="E300" s="309"/>
      <c r="F300" s="309"/>
      <c r="G300" s="312"/>
      <c r="H300" s="327"/>
      <c r="I300" s="328"/>
      <c r="J300" s="327"/>
      <c r="K300" s="329" t="str">
        <f t="shared" si="4"/>
        <v/>
      </c>
      <c r="L300" s="327"/>
      <c r="M300" s="327"/>
      <c r="N300" s="330"/>
    </row>
    <row r="301" spans="2:14" s="316" customFormat="1" x14ac:dyDescent="0.35">
      <c r="B301" s="326" t="str">
        <f>IF($E301="","",VLOOKUP($E301,Lists!$BJ$2:$BM$478,2,FALSE))</f>
        <v/>
      </c>
      <c r="C301" s="326" t="str">
        <f>IF($E301="","",VLOOKUP($E301,Lists!$BJ$2:$BM$478,3,FALSE))</f>
        <v/>
      </c>
      <c r="D301" s="326" t="str">
        <f>IF($E301="","",VLOOKUP($E301,Lists!$BJ$2:$BM$478,4,FALSE))</f>
        <v/>
      </c>
      <c r="E301" s="309"/>
      <c r="F301" s="309"/>
      <c r="G301" s="312"/>
      <c r="H301" s="327"/>
      <c r="I301" s="328"/>
      <c r="J301" s="327"/>
      <c r="K301" s="329" t="str">
        <f t="shared" si="4"/>
        <v/>
      </c>
      <c r="L301" s="327"/>
      <c r="M301" s="327"/>
      <c r="N301" s="330"/>
    </row>
    <row r="302" spans="2:14" s="316" customFormat="1" x14ac:dyDescent="0.35">
      <c r="B302" s="326" t="str">
        <f>IF($E302="","",VLOOKUP($E302,Lists!$BJ$2:$BM$478,2,FALSE))</f>
        <v/>
      </c>
      <c r="C302" s="326" t="str">
        <f>IF($E302="","",VLOOKUP($E302,Lists!$BJ$2:$BM$478,3,FALSE))</f>
        <v/>
      </c>
      <c r="D302" s="326" t="str">
        <f>IF($E302="","",VLOOKUP($E302,Lists!$BJ$2:$BM$478,4,FALSE))</f>
        <v/>
      </c>
      <c r="E302" s="309"/>
      <c r="F302" s="309"/>
      <c r="G302" s="312"/>
      <c r="H302" s="327"/>
      <c r="I302" s="328"/>
      <c r="J302" s="327"/>
      <c r="K302" s="329" t="str">
        <f t="shared" si="4"/>
        <v/>
      </c>
      <c r="L302" s="327"/>
      <c r="M302" s="327"/>
      <c r="N302" s="330"/>
    </row>
    <row r="303" spans="2:14" s="316" customFormat="1" x14ac:dyDescent="0.35">
      <c r="B303" s="326" t="str">
        <f>IF($E303="","",VLOOKUP($E303,Lists!$BJ$2:$BM$478,2,FALSE))</f>
        <v/>
      </c>
      <c r="C303" s="326" t="str">
        <f>IF($E303="","",VLOOKUP($E303,Lists!$BJ$2:$BM$478,3,FALSE))</f>
        <v/>
      </c>
      <c r="D303" s="326" t="str">
        <f>IF($E303="","",VLOOKUP($E303,Lists!$BJ$2:$BM$478,4,FALSE))</f>
        <v/>
      </c>
      <c r="E303" s="309"/>
      <c r="F303" s="309"/>
      <c r="G303" s="312"/>
      <c r="H303" s="327"/>
      <c r="I303" s="328"/>
      <c r="J303" s="327"/>
      <c r="K303" s="329" t="str">
        <f t="shared" si="4"/>
        <v/>
      </c>
      <c r="L303" s="327"/>
      <c r="M303" s="327"/>
      <c r="N303" s="330"/>
    </row>
    <row r="304" spans="2:14" s="316" customFormat="1" x14ac:dyDescent="0.35">
      <c r="B304" s="326" t="str">
        <f>IF($E304="","",VLOOKUP($E304,Lists!$BJ$2:$BM$478,2,FALSE))</f>
        <v/>
      </c>
      <c r="C304" s="326" t="str">
        <f>IF($E304="","",VLOOKUP($E304,Lists!$BJ$2:$BM$478,3,FALSE))</f>
        <v/>
      </c>
      <c r="D304" s="326" t="str">
        <f>IF($E304="","",VLOOKUP($E304,Lists!$BJ$2:$BM$478,4,FALSE))</f>
        <v/>
      </c>
      <c r="E304" s="309"/>
      <c r="F304" s="309"/>
      <c r="G304" s="312"/>
      <c r="H304" s="327"/>
      <c r="I304" s="328"/>
      <c r="J304" s="327"/>
      <c r="K304" s="329" t="str">
        <f t="shared" si="4"/>
        <v/>
      </c>
      <c r="L304" s="327"/>
      <c r="M304" s="327"/>
      <c r="N304" s="330"/>
    </row>
    <row r="305" spans="2:14" s="316" customFormat="1" x14ac:dyDescent="0.35">
      <c r="B305" s="326" t="str">
        <f>IF($E305="","",VLOOKUP($E305,Lists!$BJ$2:$BM$478,2,FALSE))</f>
        <v/>
      </c>
      <c r="C305" s="326" t="str">
        <f>IF($E305="","",VLOOKUP($E305,Lists!$BJ$2:$BM$478,3,FALSE))</f>
        <v/>
      </c>
      <c r="D305" s="326" t="str">
        <f>IF($E305="","",VLOOKUP($E305,Lists!$BJ$2:$BM$478,4,FALSE))</f>
        <v/>
      </c>
      <c r="E305" s="309"/>
      <c r="F305" s="309"/>
      <c r="G305" s="312"/>
      <c r="H305" s="327"/>
      <c r="I305" s="328"/>
      <c r="J305" s="327"/>
      <c r="K305" s="329" t="str">
        <f t="shared" si="4"/>
        <v/>
      </c>
      <c r="L305" s="327"/>
      <c r="M305" s="327"/>
      <c r="N305" s="330"/>
    </row>
    <row r="306" spans="2:14" s="316" customFormat="1" x14ac:dyDescent="0.35">
      <c r="B306" s="326" t="str">
        <f>IF($E306="","",VLOOKUP($E306,Lists!$BJ$2:$BM$478,2,FALSE))</f>
        <v/>
      </c>
      <c r="C306" s="326" t="str">
        <f>IF($E306="","",VLOOKUP($E306,Lists!$BJ$2:$BM$478,3,FALSE))</f>
        <v/>
      </c>
      <c r="D306" s="326" t="str">
        <f>IF($E306="","",VLOOKUP($E306,Lists!$BJ$2:$BM$478,4,FALSE))</f>
        <v/>
      </c>
      <c r="E306" s="309"/>
      <c r="F306" s="309"/>
      <c r="G306" s="312"/>
      <c r="H306" s="327"/>
      <c r="I306" s="328"/>
      <c r="J306" s="327"/>
      <c r="K306" s="329" t="str">
        <f t="shared" si="4"/>
        <v/>
      </c>
      <c r="L306" s="327"/>
      <c r="M306" s="327"/>
      <c r="N306" s="330"/>
    </row>
    <row r="307" spans="2:14" s="316" customFormat="1" x14ac:dyDescent="0.35">
      <c r="B307" s="326" t="str">
        <f>IF($E307="","",VLOOKUP($E307,Lists!$BJ$2:$BM$478,2,FALSE))</f>
        <v/>
      </c>
      <c r="C307" s="326" t="str">
        <f>IF($E307="","",VLOOKUP($E307,Lists!$BJ$2:$BM$478,3,FALSE))</f>
        <v/>
      </c>
      <c r="D307" s="326" t="str">
        <f>IF($E307="","",VLOOKUP($E307,Lists!$BJ$2:$BM$478,4,FALSE))</f>
        <v/>
      </c>
      <c r="E307" s="309"/>
      <c r="F307" s="309"/>
      <c r="G307" s="312"/>
      <c r="H307" s="327"/>
      <c r="I307" s="328"/>
      <c r="J307" s="327"/>
      <c r="K307" s="329" t="str">
        <f t="shared" si="4"/>
        <v/>
      </c>
      <c r="L307" s="327"/>
      <c r="M307" s="327"/>
      <c r="N307" s="330"/>
    </row>
    <row r="308" spans="2:14" s="316" customFormat="1" x14ac:dyDescent="0.35">
      <c r="B308" s="326" t="str">
        <f>IF($E308="","",VLOOKUP($E308,Lists!$BJ$2:$BM$478,2,FALSE))</f>
        <v/>
      </c>
      <c r="C308" s="326" t="str">
        <f>IF($E308="","",VLOOKUP($E308,Lists!$BJ$2:$BM$478,3,FALSE))</f>
        <v/>
      </c>
      <c r="D308" s="326" t="str">
        <f>IF($E308="","",VLOOKUP($E308,Lists!$BJ$2:$BM$478,4,FALSE))</f>
        <v/>
      </c>
      <c r="E308" s="309"/>
      <c r="F308" s="309"/>
      <c r="G308" s="312"/>
      <c r="H308" s="327"/>
      <c r="I308" s="328"/>
      <c r="J308" s="327"/>
      <c r="K308" s="329" t="str">
        <f t="shared" si="4"/>
        <v/>
      </c>
      <c r="L308" s="327"/>
      <c r="M308" s="327"/>
      <c r="N308" s="330"/>
    </row>
    <row r="309" spans="2:14" s="316" customFormat="1" x14ac:dyDescent="0.35">
      <c r="B309" s="326" t="str">
        <f>IF($E309="","",VLOOKUP($E309,Lists!$BJ$2:$BM$478,2,FALSE))</f>
        <v/>
      </c>
      <c r="C309" s="326" t="str">
        <f>IF($E309="","",VLOOKUP($E309,Lists!$BJ$2:$BM$478,3,FALSE))</f>
        <v/>
      </c>
      <c r="D309" s="326" t="str">
        <f>IF($E309="","",VLOOKUP($E309,Lists!$BJ$2:$BM$478,4,FALSE))</f>
        <v/>
      </c>
      <c r="E309" s="309"/>
      <c r="F309" s="309"/>
      <c r="G309" s="312"/>
      <c r="H309" s="327"/>
      <c r="I309" s="328"/>
      <c r="J309" s="327"/>
      <c r="K309" s="329" t="str">
        <f t="shared" si="4"/>
        <v/>
      </c>
      <c r="L309" s="327"/>
      <c r="M309" s="327"/>
      <c r="N309" s="330"/>
    </row>
    <row r="310" spans="2:14" s="316" customFormat="1" x14ac:dyDescent="0.35">
      <c r="B310" s="326" t="str">
        <f>IF($E310="","",VLOOKUP($E310,Lists!$BJ$2:$BM$478,2,FALSE))</f>
        <v/>
      </c>
      <c r="C310" s="326" t="str">
        <f>IF($E310="","",VLOOKUP($E310,Lists!$BJ$2:$BM$478,3,FALSE))</f>
        <v/>
      </c>
      <c r="D310" s="326" t="str">
        <f>IF($E310="","",VLOOKUP($E310,Lists!$BJ$2:$BM$478,4,FALSE))</f>
        <v/>
      </c>
      <c r="E310" s="309"/>
      <c r="F310" s="309"/>
      <c r="G310" s="312"/>
      <c r="H310" s="327"/>
      <c r="I310" s="328"/>
      <c r="J310" s="327"/>
      <c r="K310" s="329" t="str">
        <f t="shared" si="4"/>
        <v/>
      </c>
      <c r="L310" s="327"/>
      <c r="M310" s="327"/>
      <c r="N310" s="330"/>
    </row>
    <row r="311" spans="2:14" s="316" customFormat="1" x14ac:dyDescent="0.35">
      <c r="B311" s="326" t="str">
        <f>IF($E311="","",VLOOKUP($E311,Lists!$BJ$2:$BM$478,2,FALSE))</f>
        <v/>
      </c>
      <c r="C311" s="326" t="str">
        <f>IF($E311="","",VLOOKUP($E311,Lists!$BJ$2:$BM$478,3,FALSE))</f>
        <v/>
      </c>
      <c r="D311" s="326" t="str">
        <f>IF($E311="","",VLOOKUP($E311,Lists!$BJ$2:$BM$478,4,FALSE))</f>
        <v/>
      </c>
      <c r="E311" s="309"/>
      <c r="F311" s="309"/>
      <c r="G311" s="312"/>
      <c r="H311" s="327"/>
      <c r="I311" s="328"/>
      <c r="J311" s="327"/>
      <c r="K311" s="329" t="str">
        <f t="shared" si="4"/>
        <v/>
      </c>
      <c r="L311" s="327"/>
      <c r="M311" s="327"/>
      <c r="N311" s="330"/>
    </row>
    <row r="312" spans="2:14" s="316" customFormat="1" x14ac:dyDescent="0.35">
      <c r="B312" s="326" t="str">
        <f>IF($E312="","",VLOOKUP($E312,Lists!$BJ$2:$BM$478,2,FALSE))</f>
        <v/>
      </c>
      <c r="C312" s="326" t="str">
        <f>IF($E312="","",VLOOKUP($E312,Lists!$BJ$2:$BM$478,3,FALSE))</f>
        <v/>
      </c>
      <c r="D312" s="326" t="str">
        <f>IF($E312="","",VLOOKUP($E312,Lists!$BJ$2:$BM$478,4,FALSE))</f>
        <v/>
      </c>
      <c r="E312" s="309"/>
      <c r="F312" s="309"/>
      <c r="G312" s="312"/>
      <c r="H312" s="327"/>
      <c r="I312" s="328"/>
      <c r="J312" s="327"/>
      <c r="K312" s="329" t="str">
        <f t="shared" si="4"/>
        <v/>
      </c>
      <c r="L312" s="327"/>
      <c r="M312" s="327"/>
      <c r="N312" s="330"/>
    </row>
    <row r="313" spans="2:14" s="316" customFormat="1" x14ac:dyDescent="0.35">
      <c r="B313" s="326" t="str">
        <f>IF($E313="","",VLOOKUP($E313,Lists!$BJ$2:$BM$478,2,FALSE))</f>
        <v/>
      </c>
      <c r="C313" s="326" t="str">
        <f>IF($E313="","",VLOOKUP($E313,Lists!$BJ$2:$BM$478,3,FALSE))</f>
        <v/>
      </c>
      <c r="D313" s="326" t="str">
        <f>IF($E313="","",VLOOKUP($E313,Lists!$BJ$2:$BM$478,4,FALSE))</f>
        <v/>
      </c>
      <c r="E313" s="309"/>
      <c r="F313" s="309"/>
      <c r="G313" s="312"/>
      <c r="H313" s="327"/>
      <c r="I313" s="328"/>
      <c r="J313" s="327"/>
      <c r="K313" s="329" t="str">
        <f t="shared" si="4"/>
        <v/>
      </c>
      <c r="L313" s="327"/>
      <c r="M313" s="327"/>
      <c r="N313" s="330"/>
    </row>
    <row r="314" spans="2:14" s="316" customFormat="1" x14ac:dyDescent="0.35">
      <c r="B314" s="326" t="str">
        <f>IF($E314="","",VLOOKUP($E314,Lists!$BJ$2:$BM$478,2,FALSE))</f>
        <v/>
      </c>
      <c r="C314" s="326" t="str">
        <f>IF($E314="","",VLOOKUP($E314,Lists!$BJ$2:$BM$478,3,FALSE))</f>
        <v/>
      </c>
      <c r="D314" s="326" t="str">
        <f>IF($E314="","",VLOOKUP($E314,Lists!$BJ$2:$BM$478,4,FALSE))</f>
        <v/>
      </c>
      <c r="E314" s="309"/>
      <c r="F314" s="309"/>
      <c r="G314" s="312"/>
      <c r="H314" s="327"/>
      <c r="I314" s="328"/>
      <c r="J314" s="327"/>
      <c r="K314" s="329" t="str">
        <f t="shared" si="4"/>
        <v/>
      </c>
      <c r="L314" s="327"/>
      <c r="M314" s="327"/>
      <c r="N314" s="330"/>
    </row>
    <row r="315" spans="2:14" s="316" customFormat="1" x14ac:dyDescent="0.35">
      <c r="B315" s="326" t="str">
        <f>IF($E315="","",VLOOKUP($E315,Lists!$BJ$2:$BM$478,2,FALSE))</f>
        <v/>
      </c>
      <c r="C315" s="326" t="str">
        <f>IF($E315="","",VLOOKUP($E315,Lists!$BJ$2:$BM$478,3,FALSE))</f>
        <v/>
      </c>
      <c r="D315" s="326" t="str">
        <f>IF($E315="","",VLOOKUP($E315,Lists!$BJ$2:$BM$478,4,FALSE))</f>
        <v/>
      </c>
      <c r="E315" s="309"/>
      <c r="F315" s="309"/>
      <c r="G315" s="312"/>
      <c r="H315" s="327"/>
      <c r="I315" s="328"/>
      <c r="J315" s="327"/>
      <c r="K315" s="329" t="str">
        <f t="shared" si="4"/>
        <v/>
      </c>
      <c r="L315" s="327"/>
      <c r="M315" s="327"/>
      <c r="N315" s="330"/>
    </row>
    <row r="316" spans="2:14" s="316" customFormat="1" x14ac:dyDescent="0.35">
      <c r="B316" s="326" t="str">
        <f>IF($E316="","",VLOOKUP($E316,Lists!$BJ$2:$BM$478,2,FALSE))</f>
        <v/>
      </c>
      <c r="C316" s="326" t="str">
        <f>IF($E316="","",VLOOKUP($E316,Lists!$BJ$2:$BM$478,3,FALSE))</f>
        <v/>
      </c>
      <c r="D316" s="326" t="str">
        <f>IF($E316="","",VLOOKUP($E316,Lists!$BJ$2:$BM$478,4,FALSE))</f>
        <v/>
      </c>
      <c r="E316" s="309"/>
      <c r="F316" s="309"/>
      <c r="G316" s="312"/>
      <c r="H316" s="327"/>
      <c r="I316" s="328"/>
      <c r="J316" s="327"/>
      <c r="K316" s="329" t="str">
        <f t="shared" si="4"/>
        <v/>
      </c>
      <c r="L316" s="327"/>
      <c r="M316" s="327"/>
      <c r="N316" s="330"/>
    </row>
    <row r="317" spans="2:14" s="316" customFormat="1" x14ac:dyDescent="0.35">
      <c r="B317" s="326" t="str">
        <f>IF($E317="","",VLOOKUP($E317,Lists!$BJ$2:$BM$478,2,FALSE))</f>
        <v/>
      </c>
      <c r="C317" s="326" t="str">
        <f>IF($E317="","",VLOOKUP($E317,Lists!$BJ$2:$BM$478,3,FALSE))</f>
        <v/>
      </c>
      <c r="D317" s="326" t="str">
        <f>IF($E317="","",VLOOKUP($E317,Lists!$BJ$2:$BM$478,4,FALSE))</f>
        <v/>
      </c>
      <c r="E317" s="309"/>
      <c r="F317" s="309"/>
      <c r="G317" s="312"/>
      <c r="H317" s="327"/>
      <c r="I317" s="328"/>
      <c r="J317" s="327"/>
      <c r="K317" s="329" t="str">
        <f t="shared" si="4"/>
        <v/>
      </c>
      <c r="L317" s="327"/>
      <c r="M317" s="327"/>
      <c r="N317" s="330"/>
    </row>
    <row r="318" spans="2:14" s="316" customFormat="1" x14ac:dyDescent="0.35">
      <c r="B318" s="326" t="str">
        <f>IF($E318="","",VLOOKUP($E318,Lists!$BJ$2:$BM$478,2,FALSE))</f>
        <v/>
      </c>
      <c r="C318" s="326" t="str">
        <f>IF($E318="","",VLOOKUP($E318,Lists!$BJ$2:$BM$478,3,FALSE))</f>
        <v/>
      </c>
      <c r="D318" s="326" t="str">
        <f>IF($E318="","",VLOOKUP($E318,Lists!$BJ$2:$BM$478,4,FALSE))</f>
        <v/>
      </c>
      <c r="E318" s="309"/>
      <c r="F318" s="309"/>
      <c r="G318" s="312"/>
      <c r="H318" s="327"/>
      <c r="I318" s="328"/>
      <c r="J318" s="327"/>
      <c r="K318" s="329" t="str">
        <f t="shared" si="4"/>
        <v/>
      </c>
      <c r="L318" s="327"/>
      <c r="M318" s="327"/>
      <c r="N318" s="330"/>
    </row>
    <row r="319" spans="2:14" s="316" customFormat="1" x14ac:dyDescent="0.35">
      <c r="B319" s="326" t="str">
        <f>IF($E319="","",VLOOKUP($E319,Lists!$BJ$2:$BM$478,2,FALSE))</f>
        <v/>
      </c>
      <c r="C319" s="326" t="str">
        <f>IF($E319="","",VLOOKUP($E319,Lists!$BJ$2:$BM$478,3,FALSE))</f>
        <v/>
      </c>
      <c r="D319" s="326" t="str">
        <f>IF($E319="","",VLOOKUP($E319,Lists!$BJ$2:$BM$478,4,FALSE))</f>
        <v/>
      </c>
      <c r="E319" s="309"/>
      <c r="F319" s="309"/>
      <c r="G319" s="312"/>
      <c r="H319" s="327"/>
      <c r="I319" s="328"/>
      <c r="J319" s="327"/>
      <c r="K319" s="329" t="str">
        <f t="shared" si="4"/>
        <v/>
      </c>
      <c r="L319" s="327"/>
      <c r="M319" s="327"/>
      <c r="N319" s="330"/>
    </row>
    <row r="320" spans="2:14" s="316" customFormat="1" x14ac:dyDescent="0.35">
      <c r="B320" s="326" t="str">
        <f>IF($E320="","",VLOOKUP($E320,Lists!$BJ$2:$BM$478,2,FALSE))</f>
        <v/>
      </c>
      <c r="C320" s="326" t="str">
        <f>IF($E320="","",VLOOKUP($E320,Lists!$BJ$2:$BM$478,3,FALSE))</f>
        <v/>
      </c>
      <c r="D320" s="326" t="str">
        <f>IF($E320="","",VLOOKUP($E320,Lists!$BJ$2:$BM$478,4,FALSE))</f>
        <v/>
      </c>
      <c r="E320" s="309"/>
      <c r="F320" s="309"/>
      <c r="G320" s="312"/>
      <c r="H320" s="327"/>
      <c r="I320" s="328"/>
      <c r="J320" s="327"/>
      <c r="K320" s="329" t="str">
        <f t="shared" si="4"/>
        <v/>
      </c>
      <c r="L320" s="327"/>
      <c r="M320" s="327"/>
      <c r="N320" s="330"/>
    </row>
    <row r="321" spans="2:14" s="316" customFormat="1" x14ac:dyDescent="0.35">
      <c r="B321" s="326" t="str">
        <f>IF($E321="","",VLOOKUP($E321,Lists!$BJ$2:$BM$478,2,FALSE))</f>
        <v/>
      </c>
      <c r="C321" s="326" t="str">
        <f>IF($E321="","",VLOOKUP($E321,Lists!$BJ$2:$BM$478,3,FALSE))</f>
        <v/>
      </c>
      <c r="D321" s="326" t="str">
        <f>IF($E321="","",VLOOKUP($E321,Lists!$BJ$2:$BM$478,4,FALSE))</f>
        <v/>
      </c>
      <c r="E321" s="309"/>
      <c r="F321" s="309"/>
      <c r="G321" s="312"/>
      <c r="H321" s="327"/>
      <c r="I321" s="328"/>
      <c r="J321" s="327"/>
      <c r="K321" s="329" t="str">
        <f t="shared" si="4"/>
        <v/>
      </c>
      <c r="L321" s="327"/>
      <c r="M321" s="327"/>
      <c r="N321" s="330"/>
    </row>
    <row r="322" spans="2:14" s="316" customFormat="1" x14ac:dyDescent="0.35">
      <c r="B322" s="326" t="str">
        <f>IF($E322="","",VLOOKUP($E322,Lists!$BJ$2:$BM$478,2,FALSE))</f>
        <v/>
      </c>
      <c r="C322" s="326" t="str">
        <f>IF($E322="","",VLOOKUP($E322,Lists!$BJ$2:$BM$478,3,FALSE))</f>
        <v/>
      </c>
      <c r="D322" s="326" t="str">
        <f>IF($E322="","",VLOOKUP($E322,Lists!$BJ$2:$BM$478,4,FALSE))</f>
        <v/>
      </c>
      <c r="E322" s="309"/>
      <c r="F322" s="309"/>
      <c r="G322" s="312"/>
      <c r="H322" s="327"/>
      <c r="I322" s="328"/>
      <c r="J322" s="327"/>
      <c r="K322" s="329" t="str">
        <f t="shared" si="4"/>
        <v/>
      </c>
      <c r="L322" s="327"/>
      <c r="M322" s="327"/>
      <c r="N322" s="330"/>
    </row>
    <row r="323" spans="2:14" s="316" customFormat="1" x14ac:dyDescent="0.35">
      <c r="B323" s="326" t="str">
        <f>IF($E323="","",VLOOKUP($E323,Lists!$BJ$2:$BM$478,2,FALSE))</f>
        <v/>
      </c>
      <c r="C323" s="326" t="str">
        <f>IF($E323="","",VLOOKUP($E323,Lists!$BJ$2:$BM$478,3,FALSE))</f>
        <v/>
      </c>
      <c r="D323" s="326" t="str">
        <f>IF($E323="","",VLOOKUP($E323,Lists!$BJ$2:$BM$478,4,FALSE))</f>
        <v/>
      </c>
      <c r="E323" s="309"/>
      <c r="F323" s="309"/>
      <c r="G323" s="312"/>
      <c r="H323" s="327"/>
      <c r="I323" s="328"/>
      <c r="J323" s="327"/>
      <c r="K323" s="329" t="str">
        <f t="shared" si="4"/>
        <v/>
      </c>
      <c r="L323" s="327"/>
      <c r="M323" s="327"/>
      <c r="N323" s="330"/>
    </row>
    <row r="324" spans="2:14" s="316" customFormat="1" x14ac:dyDescent="0.35">
      <c r="B324" s="326" t="str">
        <f>IF($E324="","",VLOOKUP($E324,Lists!$BJ$2:$BM$478,2,FALSE))</f>
        <v/>
      </c>
      <c r="C324" s="326" t="str">
        <f>IF($E324="","",VLOOKUP($E324,Lists!$BJ$2:$BM$478,3,FALSE))</f>
        <v/>
      </c>
      <c r="D324" s="326" t="str">
        <f>IF($E324="","",VLOOKUP($E324,Lists!$BJ$2:$BM$478,4,FALSE))</f>
        <v/>
      </c>
      <c r="E324" s="309"/>
      <c r="F324" s="309"/>
      <c r="G324" s="312"/>
      <c r="H324" s="327"/>
      <c r="I324" s="328"/>
      <c r="J324" s="327"/>
      <c r="K324" s="329" t="str">
        <f t="shared" si="4"/>
        <v/>
      </c>
      <c r="L324" s="327"/>
      <c r="M324" s="327"/>
      <c r="N324" s="330"/>
    </row>
    <row r="325" spans="2:14" s="316" customFormat="1" x14ac:dyDescent="0.35">
      <c r="B325" s="326" t="str">
        <f>IF($E325="","",VLOOKUP($E325,Lists!$BJ$2:$BM$478,2,FALSE))</f>
        <v/>
      </c>
      <c r="C325" s="326" t="str">
        <f>IF($E325="","",VLOOKUP($E325,Lists!$BJ$2:$BM$478,3,FALSE))</f>
        <v/>
      </c>
      <c r="D325" s="326" t="str">
        <f>IF($E325="","",VLOOKUP($E325,Lists!$BJ$2:$BM$478,4,FALSE))</f>
        <v/>
      </c>
      <c r="E325" s="309"/>
      <c r="F325" s="309"/>
      <c r="G325" s="312"/>
      <c r="H325" s="327"/>
      <c r="I325" s="328"/>
      <c r="J325" s="327"/>
      <c r="K325" s="329" t="str">
        <f t="shared" si="4"/>
        <v/>
      </c>
      <c r="L325" s="327"/>
      <c r="M325" s="327"/>
      <c r="N325" s="330"/>
    </row>
    <row r="326" spans="2:14" s="316" customFormat="1" x14ac:dyDescent="0.35">
      <c r="B326" s="326" t="str">
        <f>IF($E326="","",VLOOKUP($E326,Lists!$BJ$2:$BM$478,2,FALSE))</f>
        <v/>
      </c>
      <c r="C326" s="326" t="str">
        <f>IF($E326="","",VLOOKUP($E326,Lists!$BJ$2:$BM$478,3,FALSE))</f>
        <v/>
      </c>
      <c r="D326" s="326" t="str">
        <f>IF($E326="","",VLOOKUP($E326,Lists!$BJ$2:$BM$478,4,FALSE))</f>
        <v/>
      </c>
      <c r="E326" s="309"/>
      <c r="F326" s="309"/>
      <c r="G326" s="312"/>
      <c r="H326" s="327"/>
      <c r="I326" s="328"/>
      <c r="J326" s="327"/>
      <c r="K326" s="329" t="str">
        <f t="shared" si="4"/>
        <v/>
      </c>
      <c r="L326" s="327"/>
      <c r="M326" s="327"/>
      <c r="N326" s="330"/>
    </row>
    <row r="327" spans="2:14" s="316" customFormat="1" x14ac:dyDescent="0.35">
      <c r="B327" s="326" t="str">
        <f>IF($E327="","",VLOOKUP($E327,Lists!$BJ$2:$BM$478,2,FALSE))</f>
        <v/>
      </c>
      <c r="C327" s="326" t="str">
        <f>IF($E327="","",VLOOKUP($E327,Lists!$BJ$2:$BM$478,3,FALSE))</f>
        <v/>
      </c>
      <c r="D327" s="326" t="str">
        <f>IF($E327="","",VLOOKUP($E327,Lists!$BJ$2:$BM$478,4,FALSE))</f>
        <v/>
      </c>
      <c r="E327" s="309"/>
      <c r="F327" s="309"/>
      <c r="G327" s="312"/>
      <c r="H327" s="327"/>
      <c r="I327" s="328"/>
      <c r="J327" s="327"/>
      <c r="K327" s="329" t="str">
        <f t="shared" si="4"/>
        <v/>
      </c>
      <c r="L327" s="327"/>
      <c r="M327" s="327"/>
      <c r="N327" s="330"/>
    </row>
    <row r="328" spans="2:14" s="316" customFormat="1" x14ac:dyDescent="0.35">
      <c r="B328" s="326" t="str">
        <f>IF($E328="","",VLOOKUP($E328,Lists!$BJ$2:$BM$478,2,FALSE))</f>
        <v/>
      </c>
      <c r="C328" s="326" t="str">
        <f>IF($E328="","",VLOOKUP($E328,Lists!$BJ$2:$BM$478,3,FALSE))</f>
        <v/>
      </c>
      <c r="D328" s="326" t="str">
        <f>IF($E328="","",VLOOKUP($E328,Lists!$BJ$2:$BM$478,4,FALSE))</f>
        <v/>
      </c>
      <c r="E328" s="309"/>
      <c r="F328" s="309"/>
      <c r="G328" s="312"/>
      <c r="H328" s="327"/>
      <c r="I328" s="328"/>
      <c r="J328" s="327"/>
      <c r="K328" s="329" t="str">
        <f t="shared" si="4"/>
        <v/>
      </c>
      <c r="L328" s="327"/>
      <c r="M328" s="327"/>
      <c r="N328" s="330"/>
    </row>
    <row r="329" spans="2:14" s="316" customFormat="1" x14ac:dyDescent="0.35">
      <c r="B329" s="326" t="str">
        <f>IF($E329="","",VLOOKUP($E329,Lists!$BJ$2:$BM$478,2,FALSE))</f>
        <v/>
      </c>
      <c r="C329" s="326" t="str">
        <f>IF($E329="","",VLOOKUP($E329,Lists!$BJ$2:$BM$478,3,FALSE))</f>
        <v/>
      </c>
      <c r="D329" s="326" t="str">
        <f>IF($E329="","",VLOOKUP($E329,Lists!$BJ$2:$BM$478,4,FALSE))</f>
        <v/>
      </c>
      <c r="E329" s="309"/>
      <c r="F329" s="309"/>
      <c r="G329" s="312"/>
      <c r="H329" s="327"/>
      <c r="I329" s="328"/>
      <c r="J329" s="327"/>
      <c r="K329" s="329" t="str">
        <f t="shared" si="4"/>
        <v/>
      </c>
      <c r="L329" s="327"/>
      <c r="M329" s="327"/>
      <c r="N329" s="330"/>
    </row>
    <row r="330" spans="2:14" s="316" customFormat="1" x14ac:dyDescent="0.35">
      <c r="B330" s="326" t="str">
        <f>IF($E330="","",VLOOKUP($E330,Lists!$BJ$2:$BM$478,2,FALSE))</f>
        <v/>
      </c>
      <c r="C330" s="326" t="str">
        <f>IF($E330="","",VLOOKUP($E330,Lists!$BJ$2:$BM$478,3,FALSE))</f>
        <v/>
      </c>
      <c r="D330" s="326" t="str">
        <f>IF($E330="","",VLOOKUP($E330,Lists!$BJ$2:$BM$478,4,FALSE))</f>
        <v/>
      </c>
      <c r="E330" s="309"/>
      <c r="F330" s="309"/>
      <c r="G330" s="312"/>
      <c r="H330" s="327"/>
      <c r="I330" s="328"/>
      <c r="J330" s="327"/>
      <c r="K330" s="329" t="str">
        <f t="shared" si="4"/>
        <v/>
      </c>
      <c r="L330" s="327"/>
      <c r="M330" s="327"/>
      <c r="N330" s="330"/>
    </row>
    <row r="331" spans="2:14" s="316" customFormat="1" x14ac:dyDescent="0.35">
      <c r="B331" s="326" t="str">
        <f>IF($E331="","",VLOOKUP($E331,Lists!$BJ$2:$BM$478,2,FALSE))</f>
        <v/>
      </c>
      <c r="C331" s="326" t="str">
        <f>IF($E331="","",VLOOKUP($E331,Lists!$BJ$2:$BM$478,3,FALSE))</f>
        <v/>
      </c>
      <c r="D331" s="326" t="str">
        <f>IF($E331="","",VLOOKUP($E331,Lists!$BJ$2:$BM$478,4,FALSE))</f>
        <v/>
      </c>
      <c r="E331" s="309"/>
      <c r="F331" s="309"/>
      <c r="G331" s="312"/>
      <c r="H331" s="327"/>
      <c r="I331" s="328"/>
      <c r="J331" s="327"/>
      <c r="K331" s="329" t="str">
        <f t="shared" si="4"/>
        <v/>
      </c>
      <c r="L331" s="327"/>
      <c r="M331" s="327"/>
      <c r="N331" s="330"/>
    </row>
    <row r="332" spans="2:14" s="316" customFormat="1" x14ac:dyDescent="0.35">
      <c r="B332" s="326" t="str">
        <f>IF($E332="","",VLOOKUP($E332,Lists!$BJ$2:$BM$478,2,FALSE))</f>
        <v/>
      </c>
      <c r="C332" s="326" t="str">
        <f>IF($E332="","",VLOOKUP($E332,Lists!$BJ$2:$BM$478,3,FALSE))</f>
        <v/>
      </c>
      <c r="D332" s="326" t="str">
        <f>IF($E332="","",VLOOKUP($E332,Lists!$BJ$2:$BM$478,4,FALSE))</f>
        <v/>
      </c>
      <c r="E332" s="309"/>
      <c r="F332" s="309"/>
      <c r="G332" s="312"/>
      <c r="H332" s="327"/>
      <c r="I332" s="328"/>
      <c r="J332" s="327"/>
      <c r="K332" s="329" t="str">
        <f t="shared" si="4"/>
        <v/>
      </c>
      <c r="L332" s="327"/>
      <c r="M332" s="327"/>
      <c r="N332" s="330"/>
    </row>
    <row r="333" spans="2:14" s="316" customFormat="1" x14ac:dyDescent="0.35">
      <c r="B333" s="326" t="str">
        <f>IF($E333="","",VLOOKUP($E333,Lists!$BJ$2:$BM$478,2,FALSE))</f>
        <v/>
      </c>
      <c r="C333" s="326" t="str">
        <f>IF($E333="","",VLOOKUP($E333,Lists!$BJ$2:$BM$478,3,FALSE))</f>
        <v/>
      </c>
      <c r="D333" s="326" t="str">
        <f>IF($E333="","",VLOOKUP($E333,Lists!$BJ$2:$BM$478,4,FALSE))</f>
        <v/>
      </c>
      <c r="E333" s="309"/>
      <c r="F333" s="309"/>
      <c r="G333" s="312"/>
      <c r="H333" s="327"/>
      <c r="I333" s="328"/>
      <c r="J333" s="327"/>
      <c r="K333" s="329" t="str">
        <f t="shared" si="4"/>
        <v/>
      </c>
      <c r="L333" s="327"/>
      <c r="M333" s="327"/>
      <c r="N333" s="330"/>
    </row>
    <row r="334" spans="2:14" s="316" customFormat="1" x14ac:dyDescent="0.35">
      <c r="B334" s="326" t="str">
        <f>IF($E334="","",VLOOKUP($E334,Lists!$BJ$2:$BM$478,2,FALSE))</f>
        <v/>
      </c>
      <c r="C334" s="326" t="str">
        <f>IF($E334="","",VLOOKUP($E334,Lists!$BJ$2:$BM$478,3,FALSE))</f>
        <v/>
      </c>
      <c r="D334" s="326" t="str">
        <f>IF($E334="","",VLOOKUP($E334,Lists!$BJ$2:$BM$478,4,FALSE))</f>
        <v/>
      </c>
      <c r="E334" s="309"/>
      <c r="F334" s="309"/>
      <c r="G334" s="312"/>
      <c r="H334" s="327"/>
      <c r="I334" s="328"/>
      <c r="J334" s="327"/>
      <c r="K334" s="329" t="str">
        <f t="shared" si="4"/>
        <v/>
      </c>
      <c r="L334" s="327"/>
      <c r="M334" s="327"/>
      <c r="N334" s="330"/>
    </row>
    <row r="335" spans="2:14" s="316" customFormat="1" x14ac:dyDescent="0.35">
      <c r="B335" s="326" t="str">
        <f>IF($E335="","",VLOOKUP($E335,Lists!$BJ$2:$BM$478,2,FALSE))</f>
        <v/>
      </c>
      <c r="C335" s="326" t="str">
        <f>IF($E335="","",VLOOKUP($E335,Lists!$BJ$2:$BM$478,3,FALSE))</f>
        <v/>
      </c>
      <c r="D335" s="326" t="str">
        <f>IF($E335="","",VLOOKUP($E335,Lists!$BJ$2:$BM$478,4,FALSE))</f>
        <v/>
      </c>
      <c r="E335" s="309"/>
      <c r="F335" s="309"/>
      <c r="G335" s="312"/>
      <c r="H335" s="327"/>
      <c r="I335" s="328"/>
      <c r="J335" s="327"/>
      <c r="K335" s="329" t="str">
        <f t="shared" si="4"/>
        <v/>
      </c>
      <c r="L335" s="327"/>
      <c r="M335" s="327"/>
      <c r="N335" s="330"/>
    </row>
    <row r="336" spans="2:14" s="316" customFormat="1" x14ac:dyDescent="0.35">
      <c r="B336" s="326" t="str">
        <f>IF($E336="","",VLOOKUP($E336,Lists!$BJ$2:$BM$478,2,FALSE))</f>
        <v/>
      </c>
      <c r="C336" s="326" t="str">
        <f>IF($E336="","",VLOOKUP($E336,Lists!$BJ$2:$BM$478,3,FALSE))</f>
        <v/>
      </c>
      <c r="D336" s="326" t="str">
        <f>IF($E336="","",VLOOKUP($E336,Lists!$BJ$2:$BM$478,4,FALSE))</f>
        <v/>
      </c>
      <c r="E336" s="309"/>
      <c r="F336" s="309"/>
      <c r="G336" s="312"/>
      <c r="H336" s="327"/>
      <c r="I336" s="328"/>
      <c r="J336" s="327"/>
      <c r="K336" s="329" t="str">
        <f t="shared" si="4"/>
        <v/>
      </c>
      <c r="L336" s="327"/>
      <c r="M336" s="327"/>
      <c r="N336" s="330"/>
    </row>
    <row r="337" spans="2:14" s="316" customFormat="1" x14ac:dyDescent="0.35">
      <c r="B337" s="326" t="str">
        <f>IF($E337="","",VLOOKUP($E337,Lists!$BJ$2:$BM$478,2,FALSE))</f>
        <v/>
      </c>
      <c r="C337" s="326" t="str">
        <f>IF($E337="","",VLOOKUP($E337,Lists!$BJ$2:$BM$478,3,FALSE))</f>
        <v/>
      </c>
      <c r="D337" s="326" t="str">
        <f>IF($E337="","",VLOOKUP($E337,Lists!$BJ$2:$BM$478,4,FALSE))</f>
        <v/>
      </c>
      <c r="E337" s="309"/>
      <c r="F337" s="309"/>
      <c r="G337" s="312"/>
      <c r="H337" s="327"/>
      <c r="I337" s="328"/>
      <c r="J337" s="327"/>
      <c r="K337" s="329" t="str">
        <f t="shared" si="4"/>
        <v/>
      </c>
      <c r="L337" s="327"/>
      <c r="M337" s="327"/>
      <c r="N337" s="330"/>
    </row>
    <row r="338" spans="2:14" s="316" customFormat="1" x14ac:dyDescent="0.35">
      <c r="B338" s="326" t="str">
        <f>IF($E338="","",VLOOKUP($E338,Lists!$BJ$2:$BM$478,2,FALSE))</f>
        <v/>
      </c>
      <c r="C338" s="326" t="str">
        <f>IF($E338="","",VLOOKUP($E338,Lists!$BJ$2:$BM$478,3,FALSE))</f>
        <v/>
      </c>
      <c r="D338" s="326" t="str">
        <f>IF($E338="","",VLOOKUP($E338,Lists!$BJ$2:$BM$478,4,FALSE))</f>
        <v/>
      </c>
      <c r="E338" s="309"/>
      <c r="F338" s="309"/>
      <c r="G338" s="312"/>
      <c r="H338" s="327"/>
      <c r="I338" s="328"/>
      <c r="J338" s="327"/>
      <c r="K338" s="329" t="str">
        <f t="shared" si="4"/>
        <v/>
      </c>
      <c r="L338" s="327"/>
      <c r="M338" s="327"/>
      <c r="N338" s="330"/>
    </row>
    <row r="339" spans="2:14" s="316" customFormat="1" x14ac:dyDescent="0.35">
      <c r="B339" s="326" t="str">
        <f>IF($E339="","",VLOOKUP($E339,Lists!$BJ$2:$BM$478,2,FALSE))</f>
        <v/>
      </c>
      <c r="C339" s="326" t="str">
        <f>IF($E339="","",VLOOKUP($E339,Lists!$BJ$2:$BM$478,3,FALSE))</f>
        <v/>
      </c>
      <c r="D339" s="326" t="str">
        <f>IF($E339="","",VLOOKUP($E339,Lists!$BJ$2:$BM$478,4,FALSE))</f>
        <v/>
      </c>
      <c r="E339" s="309"/>
      <c r="F339" s="309"/>
      <c r="G339" s="312"/>
      <c r="H339" s="327"/>
      <c r="I339" s="328"/>
      <c r="J339" s="327"/>
      <c r="K339" s="329" t="str">
        <f t="shared" si="4"/>
        <v/>
      </c>
      <c r="L339" s="327"/>
      <c r="M339" s="327"/>
      <c r="N339" s="330"/>
    </row>
    <row r="340" spans="2:14" s="316" customFormat="1" x14ac:dyDescent="0.35">
      <c r="B340" s="326" t="str">
        <f>IF($E340="","",VLOOKUP($E340,Lists!$BJ$2:$BM$478,2,FALSE))</f>
        <v/>
      </c>
      <c r="C340" s="326" t="str">
        <f>IF($E340="","",VLOOKUP($E340,Lists!$BJ$2:$BM$478,3,FALSE))</f>
        <v/>
      </c>
      <c r="D340" s="326" t="str">
        <f>IF($E340="","",VLOOKUP($E340,Lists!$BJ$2:$BM$478,4,FALSE))</f>
        <v/>
      </c>
      <c r="E340" s="309"/>
      <c r="F340" s="309"/>
      <c r="G340" s="312"/>
      <c r="H340" s="327"/>
      <c r="I340" s="328"/>
      <c r="J340" s="327"/>
      <c r="K340" s="329" t="str">
        <f t="shared" si="4"/>
        <v/>
      </c>
      <c r="L340" s="327"/>
      <c r="M340" s="327"/>
      <c r="N340" s="330"/>
    </row>
    <row r="341" spans="2:14" s="316" customFormat="1" x14ac:dyDescent="0.35">
      <c r="B341" s="326" t="str">
        <f>IF($E341="","",VLOOKUP($E341,Lists!$BJ$2:$BM$478,2,FALSE))</f>
        <v/>
      </c>
      <c r="C341" s="326" t="str">
        <f>IF($E341="","",VLOOKUP($E341,Lists!$BJ$2:$BM$478,3,FALSE))</f>
        <v/>
      </c>
      <c r="D341" s="326" t="str">
        <f>IF($E341="","",VLOOKUP($E341,Lists!$BJ$2:$BM$478,4,FALSE))</f>
        <v/>
      </c>
      <c r="E341" s="309"/>
      <c r="F341" s="309"/>
      <c r="G341" s="312"/>
      <c r="H341" s="327"/>
      <c r="I341" s="328"/>
      <c r="J341" s="327"/>
      <c r="K341" s="329" t="str">
        <f t="shared" si="4"/>
        <v/>
      </c>
      <c r="L341" s="327"/>
      <c r="M341" s="327"/>
      <c r="N341" s="330"/>
    </row>
    <row r="342" spans="2:14" s="316" customFormat="1" x14ac:dyDescent="0.35">
      <c r="B342" s="326" t="str">
        <f>IF($E342="","",VLOOKUP($E342,Lists!$BJ$2:$BM$478,2,FALSE))</f>
        <v/>
      </c>
      <c r="C342" s="326" t="str">
        <f>IF($E342="","",VLOOKUP($E342,Lists!$BJ$2:$BM$478,3,FALSE))</f>
        <v/>
      </c>
      <c r="D342" s="326" t="str">
        <f>IF($E342="","",VLOOKUP($E342,Lists!$BJ$2:$BM$478,4,FALSE))</f>
        <v/>
      </c>
      <c r="E342" s="309"/>
      <c r="F342" s="309"/>
      <c r="G342" s="312"/>
      <c r="H342" s="327"/>
      <c r="I342" s="328"/>
      <c r="J342" s="327"/>
      <c r="K342" s="329" t="str">
        <f t="shared" si="4"/>
        <v/>
      </c>
      <c r="L342" s="327"/>
      <c r="M342" s="327"/>
      <c r="N342" s="330"/>
    </row>
    <row r="343" spans="2:14" s="316" customFormat="1" x14ac:dyDescent="0.35">
      <c r="B343" s="326" t="str">
        <f>IF($E343="","",VLOOKUP($E343,Lists!$BJ$2:$BM$478,2,FALSE))</f>
        <v/>
      </c>
      <c r="C343" s="326" t="str">
        <f>IF($E343="","",VLOOKUP($E343,Lists!$BJ$2:$BM$478,3,FALSE))</f>
        <v/>
      </c>
      <c r="D343" s="326" t="str">
        <f>IF($E343="","",VLOOKUP($E343,Lists!$BJ$2:$BM$478,4,FALSE))</f>
        <v/>
      </c>
      <c r="E343" s="309"/>
      <c r="F343" s="309"/>
      <c r="G343" s="312"/>
      <c r="H343" s="327"/>
      <c r="I343" s="328"/>
      <c r="J343" s="327"/>
      <c r="K343" s="329" t="str">
        <f t="shared" si="4"/>
        <v/>
      </c>
      <c r="L343" s="327"/>
      <c r="M343" s="327"/>
      <c r="N343" s="330"/>
    </row>
    <row r="344" spans="2:14" s="316" customFormat="1" x14ac:dyDescent="0.35">
      <c r="B344" s="326" t="str">
        <f>IF($E344="","",VLOOKUP($E344,Lists!$BJ$2:$BM$478,2,FALSE))</f>
        <v/>
      </c>
      <c r="C344" s="326" t="str">
        <f>IF($E344="","",VLOOKUP($E344,Lists!$BJ$2:$BM$478,3,FALSE))</f>
        <v/>
      </c>
      <c r="D344" s="326" t="str">
        <f>IF($E344="","",VLOOKUP($E344,Lists!$BJ$2:$BM$478,4,FALSE))</f>
        <v/>
      </c>
      <c r="E344" s="309"/>
      <c r="F344" s="309"/>
      <c r="G344" s="312"/>
      <c r="H344" s="327"/>
      <c r="I344" s="328"/>
      <c r="J344" s="327"/>
      <c r="K344" s="329" t="str">
        <f t="shared" ref="K344:K407" si="5">IF(J344="","",(VALUE(TEXT(I344,"m/dd/yy ")&amp;TEXT(J344,"hh:mm:ss"))-(VALUE(TEXT(G344,"m/dd/yy ")&amp;TEXT(H344,"hh:mm:ss"))))*24)</f>
        <v/>
      </c>
      <c r="L344" s="327"/>
      <c r="M344" s="327"/>
      <c r="N344" s="330"/>
    </row>
    <row r="345" spans="2:14" s="316" customFormat="1" x14ac:dyDescent="0.35">
      <c r="B345" s="326" t="str">
        <f>IF($E345="","",VLOOKUP($E345,Lists!$BJ$2:$BM$478,2,FALSE))</f>
        <v/>
      </c>
      <c r="C345" s="326" t="str">
        <f>IF($E345="","",VLOOKUP($E345,Lists!$BJ$2:$BM$478,3,FALSE))</f>
        <v/>
      </c>
      <c r="D345" s="326" t="str">
        <f>IF($E345="","",VLOOKUP($E345,Lists!$BJ$2:$BM$478,4,FALSE))</f>
        <v/>
      </c>
      <c r="E345" s="309"/>
      <c r="F345" s="309"/>
      <c r="G345" s="312"/>
      <c r="H345" s="327"/>
      <c r="I345" s="328"/>
      <c r="J345" s="327"/>
      <c r="K345" s="329" t="str">
        <f t="shared" si="5"/>
        <v/>
      </c>
      <c r="L345" s="327"/>
      <c r="M345" s="327"/>
      <c r="N345" s="330"/>
    </row>
    <row r="346" spans="2:14" s="316" customFormat="1" x14ac:dyDescent="0.35">
      <c r="B346" s="326" t="str">
        <f>IF($E346="","",VLOOKUP($E346,Lists!$BJ$2:$BM$478,2,FALSE))</f>
        <v/>
      </c>
      <c r="C346" s="326" t="str">
        <f>IF($E346="","",VLOOKUP($E346,Lists!$BJ$2:$BM$478,3,FALSE))</f>
        <v/>
      </c>
      <c r="D346" s="326" t="str">
        <f>IF($E346="","",VLOOKUP($E346,Lists!$BJ$2:$BM$478,4,FALSE))</f>
        <v/>
      </c>
      <c r="E346" s="309"/>
      <c r="F346" s="309"/>
      <c r="G346" s="312"/>
      <c r="H346" s="327"/>
      <c r="I346" s="328"/>
      <c r="J346" s="327"/>
      <c r="K346" s="329" t="str">
        <f t="shared" si="5"/>
        <v/>
      </c>
      <c r="L346" s="327"/>
      <c r="M346" s="327"/>
      <c r="N346" s="330"/>
    </row>
    <row r="347" spans="2:14" s="316" customFormat="1" x14ac:dyDescent="0.35">
      <c r="B347" s="326" t="str">
        <f>IF($E347="","",VLOOKUP($E347,Lists!$BJ$2:$BM$478,2,FALSE))</f>
        <v/>
      </c>
      <c r="C347" s="326" t="str">
        <f>IF($E347="","",VLOOKUP($E347,Lists!$BJ$2:$BM$478,3,FALSE))</f>
        <v/>
      </c>
      <c r="D347" s="326" t="str">
        <f>IF($E347="","",VLOOKUP($E347,Lists!$BJ$2:$BM$478,4,FALSE))</f>
        <v/>
      </c>
      <c r="E347" s="309"/>
      <c r="F347" s="309"/>
      <c r="G347" s="312"/>
      <c r="H347" s="327"/>
      <c r="I347" s="328"/>
      <c r="J347" s="327"/>
      <c r="K347" s="329" t="str">
        <f t="shared" si="5"/>
        <v/>
      </c>
      <c r="L347" s="327"/>
      <c r="M347" s="327"/>
      <c r="N347" s="330"/>
    </row>
    <row r="348" spans="2:14" s="316" customFormat="1" x14ac:dyDescent="0.35">
      <c r="B348" s="326" t="str">
        <f>IF($E348="","",VLOOKUP($E348,Lists!$BJ$2:$BM$478,2,FALSE))</f>
        <v/>
      </c>
      <c r="C348" s="326" t="str">
        <f>IF($E348="","",VLOOKUP($E348,Lists!$BJ$2:$BM$478,3,FALSE))</f>
        <v/>
      </c>
      <c r="D348" s="326" t="str">
        <f>IF($E348="","",VLOOKUP($E348,Lists!$BJ$2:$BM$478,4,FALSE))</f>
        <v/>
      </c>
      <c r="E348" s="309"/>
      <c r="F348" s="309"/>
      <c r="G348" s="312"/>
      <c r="H348" s="327"/>
      <c r="I348" s="328"/>
      <c r="J348" s="327"/>
      <c r="K348" s="329" t="str">
        <f t="shared" si="5"/>
        <v/>
      </c>
      <c r="L348" s="327"/>
      <c r="M348" s="327"/>
      <c r="N348" s="330"/>
    </row>
    <row r="349" spans="2:14" s="316" customFormat="1" x14ac:dyDescent="0.35">
      <c r="B349" s="326" t="str">
        <f>IF($E349="","",VLOOKUP($E349,Lists!$BJ$2:$BM$478,2,FALSE))</f>
        <v/>
      </c>
      <c r="C349" s="326" t="str">
        <f>IF($E349="","",VLOOKUP($E349,Lists!$BJ$2:$BM$478,3,FALSE))</f>
        <v/>
      </c>
      <c r="D349" s="326" t="str">
        <f>IF($E349="","",VLOOKUP($E349,Lists!$BJ$2:$BM$478,4,FALSE))</f>
        <v/>
      </c>
      <c r="E349" s="309"/>
      <c r="F349" s="309"/>
      <c r="G349" s="312"/>
      <c r="H349" s="327"/>
      <c r="I349" s="328"/>
      <c r="J349" s="327"/>
      <c r="K349" s="329" t="str">
        <f t="shared" si="5"/>
        <v/>
      </c>
      <c r="L349" s="327"/>
      <c r="M349" s="327"/>
      <c r="N349" s="330"/>
    </row>
    <row r="350" spans="2:14" s="316" customFormat="1" x14ac:dyDescent="0.35">
      <c r="B350" s="326" t="str">
        <f>IF($E350="","",VLOOKUP($E350,Lists!$BJ$2:$BM$478,2,FALSE))</f>
        <v/>
      </c>
      <c r="C350" s="326" t="str">
        <f>IF($E350="","",VLOOKUP($E350,Lists!$BJ$2:$BM$478,3,FALSE))</f>
        <v/>
      </c>
      <c r="D350" s="326" t="str">
        <f>IF($E350="","",VLOOKUP($E350,Lists!$BJ$2:$BM$478,4,FALSE))</f>
        <v/>
      </c>
      <c r="E350" s="309"/>
      <c r="F350" s="309"/>
      <c r="G350" s="312"/>
      <c r="H350" s="327"/>
      <c r="I350" s="328"/>
      <c r="J350" s="327"/>
      <c r="K350" s="329" t="str">
        <f t="shared" si="5"/>
        <v/>
      </c>
      <c r="L350" s="327"/>
      <c r="M350" s="327"/>
      <c r="N350" s="330"/>
    </row>
    <row r="351" spans="2:14" s="316" customFormat="1" x14ac:dyDescent="0.35">
      <c r="B351" s="326" t="str">
        <f>IF($E351="","",VLOOKUP($E351,Lists!$BJ$2:$BM$478,2,FALSE))</f>
        <v/>
      </c>
      <c r="C351" s="326" t="str">
        <f>IF($E351="","",VLOOKUP($E351,Lists!$BJ$2:$BM$478,3,FALSE))</f>
        <v/>
      </c>
      <c r="D351" s="326" t="str">
        <f>IF($E351="","",VLOOKUP($E351,Lists!$BJ$2:$BM$478,4,FALSE))</f>
        <v/>
      </c>
      <c r="E351" s="309"/>
      <c r="F351" s="309"/>
      <c r="G351" s="312"/>
      <c r="H351" s="327"/>
      <c r="I351" s="328"/>
      <c r="J351" s="327"/>
      <c r="K351" s="329" t="str">
        <f t="shared" si="5"/>
        <v/>
      </c>
      <c r="L351" s="327"/>
      <c r="M351" s="327"/>
      <c r="N351" s="330"/>
    </row>
    <row r="352" spans="2:14" s="316" customFormat="1" x14ac:dyDescent="0.35">
      <c r="B352" s="326" t="str">
        <f>IF($E352="","",VLOOKUP($E352,Lists!$BJ$2:$BM$478,2,FALSE))</f>
        <v/>
      </c>
      <c r="C352" s="326" t="str">
        <f>IF($E352="","",VLOOKUP($E352,Lists!$BJ$2:$BM$478,3,FALSE))</f>
        <v/>
      </c>
      <c r="D352" s="326" t="str">
        <f>IF($E352="","",VLOOKUP($E352,Lists!$BJ$2:$BM$478,4,FALSE))</f>
        <v/>
      </c>
      <c r="E352" s="309"/>
      <c r="F352" s="309"/>
      <c r="G352" s="312"/>
      <c r="H352" s="327"/>
      <c r="I352" s="328"/>
      <c r="J352" s="327"/>
      <c r="K352" s="329" t="str">
        <f t="shared" si="5"/>
        <v/>
      </c>
      <c r="L352" s="327"/>
      <c r="M352" s="327"/>
      <c r="N352" s="330"/>
    </row>
    <row r="353" spans="2:14" s="316" customFormat="1" x14ac:dyDescent="0.35">
      <c r="B353" s="326" t="str">
        <f>IF($E353="","",VLOOKUP($E353,Lists!$BJ$2:$BM$478,2,FALSE))</f>
        <v/>
      </c>
      <c r="C353" s="326" t="str">
        <f>IF($E353="","",VLOOKUP($E353,Lists!$BJ$2:$BM$478,3,FALSE))</f>
        <v/>
      </c>
      <c r="D353" s="326" t="str">
        <f>IF($E353="","",VLOOKUP($E353,Lists!$BJ$2:$BM$478,4,FALSE))</f>
        <v/>
      </c>
      <c r="E353" s="309"/>
      <c r="F353" s="309"/>
      <c r="G353" s="312"/>
      <c r="H353" s="327"/>
      <c r="I353" s="328"/>
      <c r="J353" s="327"/>
      <c r="K353" s="329" t="str">
        <f t="shared" si="5"/>
        <v/>
      </c>
      <c r="L353" s="327"/>
      <c r="M353" s="327"/>
      <c r="N353" s="330"/>
    </row>
    <row r="354" spans="2:14" s="316" customFormat="1" x14ac:dyDescent="0.35">
      <c r="B354" s="326" t="str">
        <f>IF($E354="","",VLOOKUP($E354,Lists!$BJ$2:$BM$478,2,FALSE))</f>
        <v/>
      </c>
      <c r="C354" s="326" t="str">
        <f>IF($E354="","",VLOOKUP($E354,Lists!$BJ$2:$BM$478,3,FALSE))</f>
        <v/>
      </c>
      <c r="D354" s="326" t="str">
        <f>IF($E354="","",VLOOKUP($E354,Lists!$BJ$2:$BM$478,4,FALSE))</f>
        <v/>
      </c>
      <c r="E354" s="309"/>
      <c r="F354" s="309"/>
      <c r="G354" s="312"/>
      <c r="H354" s="327"/>
      <c r="I354" s="328"/>
      <c r="J354" s="327"/>
      <c r="K354" s="329" t="str">
        <f t="shared" si="5"/>
        <v/>
      </c>
      <c r="L354" s="327"/>
      <c r="M354" s="327"/>
      <c r="N354" s="330"/>
    </row>
    <row r="355" spans="2:14" s="316" customFormat="1" x14ac:dyDescent="0.35">
      <c r="B355" s="326" t="str">
        <f>IF($E355="","",VLOOKUP($E355,Lists!$BJ$2:$BM$478,2,FALSE))</f>
        <v/>
      </c>
      <c r="C355" s="326" t="str">
        <f>IF($E355="","",VLOOKUP($E355,Lists!$BJ$2:$BM$478,3,FALSE))</f>
        <v/>
      </c>
      <c r="D355" s="326" t="str">
        <f>IF($E355="","",VLOOKUP($E355,Lists!$BJ$2:$BM$478,4,FALSE))</f>
        <v/>
      </c>
      <c r="E355" s="309"/>
      <c r="F355" s="309"/>
      <c r="G355" s="312"/>
      <c r="H355" s="327"/>
      <c r="I355" s="328"/>
      <c r="J355" s="327"/>
      <c r="K355" s="329" t="str">
        <f t="shared" si="5"/>
        <v/>
      </c>
      <c r="L355" s="327"/>
      <c r="M355" s="327"/>
      <c r="N355" s="330"/>
    </row>
    <row r="356" spans="2:14" s="316" customFormat="1" x14ac:dyDescent="0.35">
      <c r="B356" s="326" t="str">
        <f>IF($E356="","",VLOOKUP($E356,Lists!$BJ$2:$BM$478,2,FALSE))</f>
        <v/>
      </c>
      <c r="C356" s="326" t="str">
        <f>IF($E356="","",VLOOKUP($E356,Lists!$BJ$2:$BM$478,3,FALSE))</f>
        <v/>
      </c>
      <c r="D356" s="326" t="str">
        <f>IF($E356="","",VLOOKUP($E356,Lists!$BJ$2:$BM$478,4,FALSE))</f>
        <v/>
      </c>
      <c r="E356" s="309"/>
      <c r="F356" s="309"/>
      <c r="G356" s="312"/>
      <c r="H356" s="327"/>
      <c r="I356" s="328"/>
      <c r="J356" s="327"/>
      <c r="K356" s="329" t="str">
        <f t="shared" si="5"/>
        <v/>
      </c>
      <c r="L356" s="327"/>
      <c r="M356" s="327"/>
      <c r="N356" s="330"/>
    </row>
    <row r="357" spans="2:14" s="316" customFormat="1" x14ac:dyDescent="0.35">
      <c r="B357" s="326" t="str">
        <f>IF($E357="","",VLOOKUP($E357,Lists!$BJ$2:$BM$478,2,FALSE))</f>
        <v/>
      </c>
      <c r="C357" s="326" t="str">
        <f>IF($E357="","",VLOOKUP($E357,Lists!$BJ$2:$BM$478,3,FALSE))</f>
        <v/>
      </c>
      <c r="D357" s="326" t="str">
        <f>IF($E357="","",VLOOKUP($E357,Lists!$BJ$2:$BM$478,4,FALSE))</f>
        <v/>
      </c>
      <c r="E357" s="309"/>
      <c r="F357" s="309"/>
      <c r="G357" s="312"/>
      <c r="H357" s="327"/>
      <c r="I357" s="328"/>
      <c r="J357" s="327"/>
      <c r="K357" s="329" t="str">
        <f t="shared" si="5"/>
        <v/>
      </c>
      <c r="L357" s="327"/>
      <c r="M357" s="327"/>
      <c r="N357" s="330"/>
    </row>
    <row r="358" spans="2:14" s="316" customFormat="1" x14ac:dyDescent="0.35">
      <c r="B358" s="326" t="str">
        <f>IF($E358="","",VLOOKUP($E358,Lists!$BJ$2:$BM$478,2,FALSE))</f>
        <v/>
      </c>
      <c r="C358" s="326" t="str">
        <f>IF($E358="","",VLOOKUP($E358,Lists!$BJ$2:$BM$478,3,FALSE))</f>
        <v/>
      </c>
      <c r="D358" s="326" t="str">
        <f>IF($E358="","",VLOOKUP($E358,Lists!$BJ$2:$BM$478,4,FALSE))</f>
        <v/>
      </c>
      <c r="E358" s="309"/>
      <c r="F358" s="309"/>
      <c r="G358" s="312"/>
      <c r="H358" s="327"/>
      <c r="I358" s="328"/>
      <c r="J358" s="327"/>
      <c r="K358" s="329" t="str">
        <f t="shared" si="5"/>
        <v/>
      </c>
      <c r="L358" s="327"/>
      <c r="M358" s="327"/>
      <c r="N358" s="330"/>
    </row>
    <row r="359" spans="2:14" s="316" customFormat="1" x14ac:dyDescent="0.35">
      <c r="B359" s="326" t="str">
        <f>IF($E359="","",VLOOKUP($E359,Lists!$BJ$2:$BM$478,2,FALSE))</f>
        <v/>
      </c>
      <c r="C359" s="326" t="str">
        <f>IF($E359="","",VLOOKUP($E359,Lists!$BJ$2:$BM$478,3,FALSE))</f>
        <v/>
      </c>
      <c r="D359" s="326" t="str">
        <f>IF($E359="","",VLOOKUP($E359,Lists!$BJ$2:$BM$478,4,FALSE))</f>
        <v/>
      </c>
      <c r="E359" s="309"/>
      <c r="F359" s="309"/>
      <c r="G359" s="312"/>
      <c r="H359" s="327"/>
      <c r="I359" s="328"/>
      <c r="J359" s="327"/>
      <c r="K359" s="329" t="str">
        <f t="shared" si="5"/>
        <v/>
      </c>
      <c r="L359" s="327"/>
      <c r="M359" s="327"/>
      <c r="N359" s="330"/>
    </row>
    <row r="360" spans="2:14" s="316" customFormat="1" x14ac:dyDescent="0.35">
      <c r="B360" s="326" t="str">
        <f>IF($E360="","",VLOOKUP($E360,Lists!$BJ$2:$BM$478,2,FALSE))</f>
        <v/>
      </c>
      <c r="C360" s="326" t="str">
        <f>IF($E360="","",VLOOKUP($E360,Lists!$BJ$2:$BM$478,3,FALSE))</f>
        <v/>
      </c>
      <c r="D360" s="326" t="str">
        <f>IF($E360="","",VLOOKUP($E360,Lists!$BJ$2:$BM$478,4,FALSE))</f>
        <v/>
      </c>
      <c r="E360" s="309"/>
      <c r="F360" s="309"/>
      <c r="G360" s="312"/>
      <c r="H360" s="327"/>
      <c r="I360" s="328"/>
      <c r="J360" s="327"/>
      <c r="K360" s="329" t="str">
        <f t="shared" si="5"/>
        <v/>
      </c>
      <c r="L360" s="327"/>
      <c r="M360" s="327"/>
      <c r="N360" s="330"/>
    </row>
    <row r="361" spans="2:14" s="316" customFormat="1" x14ac:dyDescent="0.35">
      <c r="B361" s="326" t="str">
        <f>IF($E361="","",VLOOKUP($E361,Lists!$BJ$2:$BM$478,2,FALSE))</f>
        <v/>
      </c>
      <c r="C361" s="326" t="str">
        <f>IF($E361="","",VLOOKUP($E361,Lists!$BJ$2:$BM$478,3,FALSE))</f>
        <v/>
      </c>
      <c r="D361" s="326" t="str">
        <f>IF($E361="","",VLOOKUP($E361,Lists!$BJ$2:$BM$478,4,FALSE))</f>
        <v/>
      </c>
      <c r="E361" s="309"/>
      <c r="F361" s="309"/>
      <c r="G361" s="312"/>
      <c r="H361" s="327"/>
      <c r="I361" s="328"/>
      <c r="J361" s="327"/>
      <c r="K361" s="329" t="str">
        <f t="shared" si="5"/>
        <v/>
      </c>
      <c r="L361" s="327"/>
      <c r="M361" s="327"/>
      <c r="N361" s="330"/>
    </row>
    <row r="362" spans="2:14" s="316" customFormat="1" x14ac:dyDescent="0.35">
      <c r="B362" s="326" t="str">
        <f>IF($E362="","",VLOOKUP($E362,Lists!$BJ$2:$BM$478,2,FALSE))</f>
        <v/>
      </c>
      <c r="C362" s="326" t="str">
        <f>IF($E362="","",VLOOKUP($E362,Lists!$BJ$2:$BM$478,3,FALSE))</f>
        <v/>
      </c>
      <c r="D362" s="326" t="str">
        <f>IF($E362="","",VLOOKUP($E362,Lists!$BJ$2:$BM$478,4,FALSE))</f>
        <v/>
      </c>
      <c r="E362" s="309"/>
      <c r="F362" s="309"/>
      <c r="G362" s="312"/>
      <c r="H362" s="327"/>
      <c r="I362" s="328"/>
      <c r="J362" s="327"/>
      <c r="K362" s="329" t="str">
        <f t="shared" si="5"/>
        <v/>
      </c>
      <c r="L362" s="327"/>
      <c r="M362" s="327"/>
      <c r="N362" s="330"/>
    </row>
    <row r="363" spans="2:14" s="316" customFormat="1" x14ac:dyDescent="0.35">
      <c r="B363" s="326" t="str">
        <f>IF($E363="","",VLOOKUP($E363,Lists!$BJ$2:$BM$478,2,FALSE))</f>
        <v/>
      </c>
      <c r="C363" s="326" t="str">
        <f>IF($E363="","",VLOOKUP($E363,Lists!$BJ$2:$BM$478,3,FALSE))</f>
        <v/>
      </c>
      <c r="D363" s="326" t="str">
        <f>IF($E363="","",VLOOKUP($E363,Lists!$BJ$2:$BM$478,4,FALSE))</f>
        <v/>
      </c>
      <c r="E363" s="309"/>
      <c r="F363" s="309"/>
      <c r="G363" s="312"/>
      <c r="H363" s="327"/>
      <c r="I363" s="328"/>
      <c r="J363" s="327"/>
      <c r="K363" s="329" t="str">
        <f t="shared" si="5"/>
        <v/>
      </c>
      <c r="L363" s="327"/>
      <c r="M363" s="327"/>
      <c r="N363" s="330"/>
    </row>
    <row r="364" spans="2:14" s="316" customFormat="1" x14ac:dyDescent="0.35">
      <c r="B364" s="326" t="str">
        <f>IF($E364="","",VLOOKUP($E364,Lists!$BJ$2:$BM$478,2,FALSE))</f>
        <v/>
      </c>
      <c r="C364" s="326" t="str">
        <f>IF($E364="","",VLOOKUP($E364,Lists!$BJ$2:$BM$478,3,FALSE))</f>
        <v/>
      </c>
      <c r="D364" s="326" t="str">
        <f>IF($E364="","",VLOOKUP($E364,Lists!$BJ$2:$BM$478,4,FALSE))</f>
        <v/>
      </c>
      <c r="E364" s="309"/>
      <c r="F364" s="309"/>
      <c r="G364" s="312"/>
      <c r="H364" s="327"/>
      <c r="I364" s="328"/>
      <c r="J364" s="327"/>
      <c r="K364" s="329" t="str">
        <f t="shared" si="5"/>
        <v/>
      </c>
      <c r="L364" s="327"/>
      <c r="M364" s="327"/>
      <c r="N364" s="330"/>
    </row>
    <row r="365" spans="2:14" s="316" customFormat="1" x14ac:dyDescent="0.35">
      <c r="B365" s="326" t="str">
        <f>IF($E365="","",VLOOKUP($E365,Lists!$BJ$2:$BM$478,2,FALSE))</f>
        <v/>
      </c>
      <c r="C365" s="326" t="str">
        <f>IF($E365="","",VLOOKUP($E365,Lists!$BJ$2:$BM$478,3,FALSE))</f>
        <v/>
      </c>
      <c r="D365" s="326" t="str">
        <f>IF($E365="","",VLOOKUP($E365,Lists!$BJ$2:$BM$478,4,FALSE))</f>
        <v/>
      </c>
      <c r="E365" s="309"/>
      <c r="F365" s="309"/>
      <c r="G365" s="312"/>
      <c r="H365" s="327"/>
      <c r="I365" s="328"/>
      <c r="J365" s="327"/>
      <c r="K365" s="329" t="str">
        <f t="shared" si="5"/>
        <v/>
      </c>
      <c r="L365" s="327"/>
      <c r="M365" s="327"/>
      <c r="N365" s="330"/>
    </row>
    <row r="366" spans="2:14" s="316" customFormat="1" x14ac:dyDescent="0.35">
      <c r="B366" s="326" t="str">
        <f>IF($E366="","",VLOOKUP($E366,Lists!$BJ$2:$BM$478,2,FALSE))</f>
        <v/>
      </c>
      <c r="C366" s="326" t="str">
        <f>IF($E366="","",VLOOKUP($E366,Lists!$BJ$2:$BM$478,3,FALSE))</f>
        <v/>
      </c>
      <c r="D366" s="326" t="str">
        <f>IF($E366="","",VLOOKUP($E366,Lists!$BJ$2:$BM$478,4,FALSE))</f>
        <v/>
      </c>
      <c r="E366" s="309"/>
      <c r="F366" s="309"/>
      <c r="G366" s="312"/>
      <c r="H366" s="327"/>
      <c r="I366" s="328"/>
      <c r="J366" s="327"/>
      <c r="K366" s="329" t="str">
        <f t="shared" si="5"/>
        <v/>
      </c>
      <c r="L366" s="327"/>
      <c r="M366" s="327"/>
      <c r="N366" s="330"/>
    </row>
    <row r="367" spans="2:14" s="316" customFormat="1" x14ac:dyDescent="0.35">
      <c r="B367" s="326" t="str">
        <f>IF($E367="","",VLOOKUP($E367,Lists!$BJ$2:$BM$478,2,FALSE))</f>
        <v/>
      </c>
      <c r="C367" s="326" t="str">
        <f>IF($E367="","",VLOOKUP($E367,Lists!$BJ$2:$BM$478,3,FALSE))</f>
        <v/>
      </c>
      <c r="D367" s="326" t="str">
        <f>IF($E367="","",VLOOKUP($E367,Lists!$BJ$2:$BM$478,4,FALSE))</f>
        <v/>
      </c>
      <c r="E367" s="309"/>
      <c r="F367" s="309"/>
      <c r="G367" s="312"/>
      <c r="H367" s="327"/>
      <c r="I367" s="328"/>
      <c r="J367" s="327"/>
      <c r="K367" s="329" t="str">
        <f t="shared" si="5"/>
        <v/>
      </c>
      <c r="L367" s="327"/>
      <c r="M367" s="327"/>
      <c r="N367" s="330"/>
    </row>
    <row r="368" spans="2:14" s="316" customFormat="1" x14ac:dyDescent="0.35">
      <c r="B368" s="326" t="str">
        <f>IF($E368="","",VLOOKUP($E368,Lists!$BJ$2:$BM$478,2,FALSE))</f>
        <v/>
      </c>
      <c r="C368" s="326" t="str">
        <f>IF($E368="","",VLOOKUP($E368,Lists!$BJ$2:$BM$478,3,FALSE))</f>
        <v/>
      </c>
      <c r="D368" s="326" t="str">
        <f>IF($E368="","",VLOOKUP($E368,Lists!$BJ$2:$BM$478,4,FALSE))</f>
        <v/>
      </c>
      <c r="E368" s="309"/>
      <c r="F368" s="309"/>
      <c r="G368" s="312"/>
      <c r="H368" s="327"/>
      <c r="I368" s="328"/>
      <c r="J368" s="327"/>
      <c r="K368" s="329" t="str">
        <f t="shared" si="5"/>
        <v/>
      </c>
      <c r="L368" s="327"/>
      <c r="M368" s="327"/>
      <c r="N368" s="330"/>
    </row>
    <row r="369" spans="2:14" s="316" customFormat="1" x14ac:dyDescent="0.35">
      <c r="B369" s="326" t="str">
        <f>IF($E369="","",VLOOKUP($E369,Lists!$BJ$2:$BM$478,2,FALSE))</f>
        <v/>
      </c>
      <c r="C369" s="326" t="str">
        <f>IF($E369="","",VLOOKUP($E369,Lists!$BJ$2:$BM$478,3,FALSE))</f>
        <v/>
      </c>
      <c r="D369" s="326" t="str">
        <f>IF($E369="","",VLOOKUP($E369,Lists!$BJ$2:$BM$478,4,FALSE))</f>
        <v/>
      </c>
      <c r="E369" s="309"/>
      <c r="F369" s="309"/>
      <c r="G369" s="312"/>
      <c r="H369" s="327"/>
      <c r="I369" s="328"/>
      <c r="J369" s="327"/>
      <c r="K369" s="329" t="str">
        <f t="shared" si="5"/>
        <v/>
      </c>
      <c r="L369" s="327"/>
      <c r="M369" s="327"/>
      <c r="N369" s="330"/>
    </row>
    <row r="370" spans="2:14" s="316" customFormat="1" x14ac:dyDescent="0.35">
      <c r="B370" s="326" t="str">
        <f>IF($E370="","",VLOOKUP($E370,Lists!$BJ$2:$BM$478,2,FALSE))</f>
        <v/>
      </c>
      <c r="C370" s="326" t="str">
        <f>IF($E370="","",VLOOKUP($E370,Lists!$BJ$2:$BM$478,3,FALSE))</f>
        <v/>
      </c>
      <c r="D370" s="326" t="str">
        <f>IF($E370="","",VLOOKUP($E370,Lists!$BJ$2:$BM$478,4,FALSE))</f>
        <v/>
      </c>
      <c r="E370" s="309"/>
      <c r="F370" s="309"/>
      <c r="G370" s="312"/>
      <c r="H370" s="327"/>
      <c r="I370" s="328"/>
      <c r="J370" s="327"/>
      <c r="K370" s="329" t="str">
        <f t="shared" si="5"/>
        <v/>
      </c>
      <c r="L370" s="327"/>
      <c r="M370" s="327"/>
      <c r="N370" s="330"/>
    </row>
    <row r="371" spans="2:14" s="316" customFormat="1" x14ac:dyDescent="0.35">
      <c r="B371" s="326" t="str">
        <f>IF($E371="","",VLOOKUP($E371,Lists!$BJ$2:$BM$478,2,FALSE))</f>
        <v/>
      </c>
      <c r="C371" s="326" t="str">
        <f>IF($E371="","",VLOOKUP($E371,Lists!$BJ$2:$BM$478,3,FALSE))</f>
        <v/>
      </c>
      <c r="D371" s="326" t="str">
        <f>IF($E371="","",VLOOKUP($E371,Lists!$BJ$2:$BM$478,4,FALSE))</f>
        <v/>
      </c>
      <c r="E371" s="309"/>
      <c r="F371" s="309"/>
      <c r="G371" s="312"/>
      <c r="H371" s="327"/>
      <c r="I371" s="328"/>
      <c r="J371" s="327"/>
      <c r="K371" s="329" t="str">
        <f t="shared" si="5"/>
        <v/>
      </c>
      <c r="L371" s="327"/>
      <c r="M371" s="327"/>
      <c r="N371" s="330"/>
    </row>
    <row r="372" spans="2:14" s="316" customFormat="1" x14ac:dyDescent="0.35">
      <c r="B372" s="326" t="str">
        <f>IF($E372="","",VLOOKUP($E372,Lists!$BJ$2:$BM$478,2,FALSE))</f>
        <v/>
      </c>
      <c r="C372" s="326" t="str">
        <f>IF($E372="","",VLOOKUP($E372,Lists!$BJ$2:$BM$478,3,FALSE))</f>
        <v/>
      </c>
      <c r="D372" s="326" t="str">
        <f>IF($E372="","",VLOOKUP($E372,Lists!$BJ$2:$BM$478,4,FALSE))</f>
        <v/>
      </c>
      <c r="E372" s="309"/>
      <c r="F372" s="309"/>
      <c r="G372" s="312"/>
      <c r="H372" s="327"/>
      <c r="I372" s="328"/>
      <c r="J372" s="327"/>
      <c r="K372" s="329" t="str">
        <f t="shared" si="5"/>
        <v/>
      </c>
      <c r="L372" s="327"/>
      <c r="M372" s="327"/>
      <c r="N372" s="330"/>
    </row>
    <row r="373" spans="2:14" s="316" customFormat="1" x14ac:dyDescent="0.35">
      <c r="B373" s="326" t="str">
        <f>IF($E373="","",VLOOKUP($E373,Lists!$BJ$2:$BM$478,2,FALSE))</f>
        <v/>
      </c>
      <c r="C373" s="326" t="str">
        <f>IF($E373="","",VLOOKUP($E373,Lists!$BJ$2:$BM$478,3,FALSE))</f>
        <v/>
      </c>
      <c r="D373" s="326" t="str">
        <f>IF($E373="","",VLOOKUP($E373,Lists!$BJ$2:$BM$478,4,FALSE))</f>
        <v/>
      </c>
      <c r="E373" s="309"/>
      <c r="F373" s="309"/>
      <c r="G373" s="312"/>
      <c r="H373" s="327"/>
      <c r="I373" s="328"/>
      <c r="J373" s="327"/>
      <c r="K373" s="329" t="str">
        <f t="shared" si="5"/>
        <v/>
      </c>
      <c r="L373" s="327"/>
      <c r="M373" s="327"/>
      <c r="N373" s="330"/>
    </row>
    <row r="374" spans="2:14" s="316" customFormat="1" x14ac:dyDescent="0.35">
      <c r="B374" s="326" t="str">
        <f>IF($E374="","",VLOOKUP($E374,Lists!$BJ$2:$BM$478,2,FALSE))</f>
        <v/>
      </c>
      <c r="C374" s="326" t="str">
        <f>IF($E374="","",VLOOKUP($E374,Lists!$BJ$2:$BM$478,3,FALSE))</f>
        <v/>
      </c>
      <c r="D374" s="326" t="str">
        <f>IF($E374="","",VLOOKUP($E374,Lists!$BJ$2:$BM$478,4,FALSE))</f>
        <v/>
      </c>
      <c r="E374" s="309"/>
      <c r="F374" s="309"/>
      <c r="G374" s="312"/>
      <c r="H374" s="327"/>
      <c r="I374" s="328"/>
      <c r="J374" s="327"/>
      <c r="K374" s="329" t="str">
        <f t="shared" si="5"/>
        <v/>
      </c>
      <c r="L374" s="327"/>
      <c r="M374" s="327"/>
      <c r="N374" s="330"/>
    </row>
    <row r="375" spans="2:14" s="316" customFormat="1" x14ac:dyDescent="0.35">
      <c r="B375" s="326" t="str">
        <f>IF($E375="","",VLOOKUP($E375,Lists!$BJ$2:$BM$478,2,FALSE))</f>
        <v/>
      </c>
      <c r="C375" s="326" t="str">
        <f>IF($E375="","",VLOOKUP($E375,Lists!$BJ$2:$BM$478,3,FALSE))</f>
        <v/>
      </c>
      <c r="D375" s="326" t="str">
        <f>IF($E375="","",VLOOKUP($E375,Lists!$BJ$2:$BM$478,4,FALSE))</f>
        <v/>
      </c>
      <c r="E375" s="309"/>
      <c r="F375" s="309"/>
      <c r="G375" s="312"/>
      <c r="H375" s="327"/>
      <c r="I375" s="328"/>
      <c r="J375" s="327"/>
      <c r="K375" s="329" t="str">
        <f t="shared" si="5"/>
        <v/>
      </c>
      <c r="L375" s="327"/>
      <c r="M375" s="327"/>
      <c r="N375" s="330"/>
    </row>
    <row r="376" spans="2:14" s="316" customFormat="1" x14ac:dyDescent="0.35">
      <c r="B376" s="326" t="str">
        <f>IF($E376="","",VLOOKUP($E376,Lists!$BJ$2:$BM$478,2,FALSE))</f>
        <v/>
      </c>
      <c r="C376" s="326" t="str">
        <f>IF($E376="","",VLOOKUP($E376,Lists!$BJ$2:$BM$478,3,FALSE))</f>
        <v/>
      </c>
      <c r="D376" s="326" t="str">
        <f>IF($E376="","",VLOOKUP($E376,Lists!$BJ$2:$BM$478,4,FALSE))</f>
        <v/>
      </c>
      <c r="E376" s="309"/>
      <c r="F376" s="309"/>
      <c r="G376" s="312"/>
      <c r="H376" s="327"/>
      <c r="I376" s="328"/>
      <c r="J376" s="327"/>
      <c r="K376" s="329" t="str">
        <f t="shared" si="5"/>
        <v/>
      </c>
      <c r="L376" s="327"/>
      <c r="M376" s="327"/>
      <c r="N376" s="330"/>
    </row>
    <row r="377" spans="2:14" s="316" customFormat="1" x14ac:dyDescent="0.35">
      <c r="B377" s="326" t="str">
        <f>IF($E377="","",VLOOKUP($E377,Lists!$BJ$2:$BM$478,2,FALSE))</f>
        <v/>
      </c>
      <c r="C377" s="326" t="str">
        <f>IF($E377="","",VLOOKUP($E377,Lists!$BJ$2:$BM$478,3,FALSE))</f>
        <v/>
      </c>
      <c r="D377" s="326" t="str">
        <f>IF($E377="","",VLOOKUP($E377,Lists!$BJ$2:$BM$478,4,FALSE))</f>
        <v/>
      </c>
      <c r="E377" s="309"/>
      <c r="F377" s="309"/>
      <c r="G377" s="312"/>
      <c r="H377" s="327"/>
      <c r="I377" s="328"/>
      <c r="J377" s="327"/>
      <c r="K377" s="329" t="str">
        <f t="shared" si="5"/>
        <v/>
      </c>
      <c r="L377" s="327"/>
      <c r="M377" s="327"/>
      <c r="N377" s="330"/>
    </row>
    <row r="378" spans="2:14" s="316" customFormat="1" x14ac:dyDescent="0.35">
      <c r="B378" s="326" t="str">
        <f>IF($E378="","",VLOOKUP($E378,Lists!$BJ$2:$BM$478,2,FALSE))</f>
        <v/>
      </c>
      <c r="C378" s="326" t="str">
        <f>IF($E378="","",VLOOKUP($E378,Lists!$BJ$2:$BM$478,3,FALSE))</f>
        <v/>
      </c>
      <c r="D378" s="326" t="str">
        <f>IF($E378="","",VLOOKUP($E378,Lists!$BJ$2:$BM$478,4,FALSE))</f>
        <v/>
      </c>
      <c r="E378" s="309"/>
      <c r="F378" s="309"/>
      <c r="G378" s="312"/>
      <c r="H378" s="327"/>
      <c r="I378" s="328"/>
      <c r="J378" s="327"/>
      <c r="K378" s="329" t="str">
        <f t="shared" si="5"/>
        <v/>
      </c>
      <c r="L378" s="327"/>
      <c r="M378" s="327"/>
      <c r="N378" s="330"/>
    </row>
    <row r="379" spans="2:14" s="316" customFormat="1" x14ac:dyDescent="0.35">
      <c r="B379" s="326" t="str">
        <f>IF($E379="","",VLOOKUP($E379,Lists!$BJ$2:$BM$478,2,FALSE))</f>
        <v/>
      </c>
      <c r="C379" s="326" t="str">
        <f>IF($E379="","",VLOOKUP($E379,Lists!$BJ$2:$BM$478,3,FALSE))</f>
        <v/>
      </c>
      <c r="D379" s="326" t="str">
        <f>IF($E379="","",VLOOKUP($E379,Lists!$BJ$2:$BM$478,4,FALSE))</f>
        <v/>
      </c>
      <c r="E379" s="309"/>
      <c r="F379" s="309"/>
      <c r="G379" s="312"/>
      <c r="H379" s="327"/>
      <c r="I379" s="328"/>
      <c r="J379" s="327"/>
      <c r="K379" s="329" t="str">
        <f t="shared" si="5"/>
        <v/>
      </c>
      <c r="L379" s="327"/>
      <c r="M379" s="327"/>
      <c r="N379" s="330"/>
    </row>
    <row r="380" spans="2:14" s="316" customFormat="1" x14ac:dyDescent="0.35">
      <c r="B380" s="326" t="str">
        <f>IF($E380="","",VLOOKUP($E380,Lists!$BJ$2:$BM$478,2,FALSE))</f>
        <v/>
      </c>
      <c r="C380" s="326" t="str">
        <f>IF($E380="","",VLOOKUP($E380,Lists!$BJ$2:$BM$478,3,FALSE))</f>
        <v/>
      </c>
      <c r="D380" s="326" t="str">
        <f>IF($E380="","",VLOOKUP($E380,Lists!$BJ$2:$BM$478,4,FALSE))</f>
        <v/>
      </c>
      <c r="E380" s="309"/>
      <c r="F380" s="309"/>
      <c r="G380" s="312"/>
      <c r="H380" s="327"/>
      <c r="I380" s="328"/>
      <c r="J380" s="327"/>
      <c r="K380" s="329" t="str">
        <f t="shared" si="5"/>
        <v/>
      </c>
      <c r="L380" s="327"/>
      <c r="M380" s="327"/>
      <c r="N380" s="330"/>
    </row>
    <row r="381" spans="2:14" s="316" customFormat="1" x14ac:dyDescent="0.35">
      <c r="B381" s="326" t="str">
        <f>IF($E381="","",VLOOKUP($E381,Lists!$BJ$2:$BM$478,2,FALSE))</f>
        <v/>
      </c>
      <c r="C381" s="326" t="str">
        <f>IF($E381="","",VLOOKUP($E381,Lists!$BJ$2:$BM$478,3,FALSE))</f>
        <v/>
      </c>
      <c r="D381" s="326" t="str">
        <f>IF($E381="","",VLOOKUP($E381,Lists!$BJ$2:$BM$478,4,FALSE))</f>
        <v/>
      </c>
      <c r="E381" s="309"/>
      <c r="F381" s="309"/>
      <c r="G381" s="312"/>
      <c r="H381" s="327"/>
      <c r="I381" s="328"/>
      <c r="J381" s="327"/>
      <c r="K381" s="329" t="str">
        <f t="shared" si="5"/>
        <v/>
      </c>
      <c r="L381" s="327"/>
      <c r="M381" s="327"/>
      <c r="N381" s="330"/>
    </row>
    <row r="382" spans="2:14" s="316" customFormat="1" x14ac:dyDescent="0.35">
      <c r="B382" s="326" t="str">
        <f>IF($E382="","",VLOOKUP($E382,Lists!$BJ$2:$BM$478,2,FALSE))</f>
        <v/>
      </c>
      <c r="C382" s="326" t="str">
        <f>IF($E382="","",VLOOKUP($E382,Lists!$BJ$2:$BM$478,3,FALSE))</f>
        <v/>
      </c>
      <c r="D382" s="326" t="str">
        <f>IF($E382="","",VLOOKUP($E382,Lists!$BJ$2:$BM$478,4,FALSE))</f>
        <v/>
      </c>
      <c r="E382" s="309"/>
      <c r="F382" s="309"/>
      <c r="G382" s="312"/>
      <c r="H382" s="327"/>
      <c r="I382" s="328"/>
      <c r="J382" s="327"/>
      <c r="K382" s="329" t="str">
        <f t="shared" si="5"/>
        <v/>
      </c>
      <c r="L382" s="327"/>
      <c r="M382" s="327"/>
      <c r="N382" s="330"/>
    </row>
    <row r="383" spans="2:14" s="316" customFormat="1" x14ac:dyDescent="0.35">
      <c r="B383" s="326" t="str">
        <f>IF($E383="","",VLOOKUP($E383,Lists!$BJ$2:$BM$478,2,FALSE))</f>
        <v/>
      </c>
      <c r="C383" s="326" t="str">
        <f>IF($E383="","",VLOOKUP($E383,Lists!$BJ$2:$BM$478,3,FALSE))</f>
        <v/>
      </c>
      <c r="D383" s="326" t="str">
        <f>IF($E383="","",VLOOKUP($E383,Lists!$BJ$2:$BM$478,4,FALSE))</f>
        <v/>
      </c>
      <c r="E383" s="309"/>
      <c r="F383" s="309"/>
      <c r="G383" s="312"/>
      <c r="H383" s="327"/>
      <c r="I383" s="328"/>
      <c r="J383" s="327"/>
      <c r="K383" s="329" t="str">
        <f t="shared" si="5"/>
        <v/>
      </c>
      <c r="L383" s="327"/>
      <c r="M383" s="327"/>
      <c r="N383" s="330"/>
    </row>
    <row r="384" spans="2:14" s="316" customFormat="1" x14ac:dyDescent="0.35">
      <c r="B384" s="326" t="str">
        <f>IF($E384="","",VLOOKUP($E384,Lists!$BJ$2:$BM$478,2,FALSE))</f>
        <v/>
      </c>
      <c r="C384" s="326" t="str">
        <f>IF($E384="","",VLOOKUP($E384,Lists!$BJ$2:$BM$478,3,FALSE))</f>
        <v/>
      </c>
      <c r="D384" s="326" t="str">
        <f>IF($E384="","",VLOOKUP($E384,Lists!$BJ$2:$BM$478,4,FALSE))</f>
        <v/>
      </c>
      <c r="E384" s="309"/>
      <c r="F384" s="309"/>
      <c r="G384" s="312"/>
      <c r="H384" s="327"/>
      <c r="I384" s="328"/>
      <c r="J384" s="327"/>
      <c r="K384" s="329" t="str">
        <f t="shared" si="5"/>
        <v/>
      </c>
      <c r="L384" s="327"/>
      <c r="M384" s="327"/>
      <c r="N384" s="330"/>
    </row>
    <row r="385" spans="2:14" s="316" customFormat="1" x14ac:dyDescent="0.35">
      <c r="B385" s="326" t="str">
        <f>IF($E385="","",VLOOKUP($E385,Lists!$BJ$2:$BM$478,2,FALSE))</f>
        <v/>
      </c>
      <c r="C385" s="326" t="str">
        <f>IF($E385="","",VLOOKUP($E385,Lists!$BJ$2:$BM$478,3,FALSE))</f>
        <v/>
      </c>
      <c r="D385" s="326" t="str">
        <f>IF($E385="","",VLOOKUP($E385,Lists!$BJ$2:$BM$478,4,FALSE))</f>
        <v/>
      </c>
      <c r="E385" s="309"/>
      <c r="F385" s="309"/>
      <c r="G385" s="312"/>
      <c r="H385" s="327"/>
      <c r="I385" s="328"/>
      <c r="J385" s="327"/>
      <c r="K385" s="329" t="str">
        <f t="shared" si="5"/>
        <v/>
      </c>
      <c r="L385" s="327"/>
      <c r="M385" s="327"/>
      <c r="N385" s="330"/>
    </row>
    <row r="386" spans="2:14" s="316" customFormat="1" x14ac:dyDescent="0.35">
      <c r="B386" s="326" t="str">
        <f>IF($E386="","",VLOOKUP($E386,Lists!$BJ$2:$BM$478,2,FALSE))</f>
        <v/>
      </c>
      <c r="C386" s="326" t="str">
        <f>IF($E386="","",VLOOKUP($E386,Lists!$BJ$2:$BM$478,3,FALSE))</f>
        <v/>
      </c>
      <c r="D386" s="326" t="str">
        <f>IF($E386="","",VLOOKUP($E386,Lists!$BJ$2:$BM$478,4,FALSE))</f>
        <v/>
      </c>
      <c r="E386" s="309"/>
      <c r="F386" s="309"/>
      <c r="G386" s="312"/>
      <c r="H386" s="327"/>
      <c r="I386" s="328"/>
      <c r="J386" s="327"/>
      <c r="K386" s="329" t="str">
        <f t="shared" si="5"/>
        <v/>
      </c>
      <c r="L386" s="327"/>
      <c r="M386" s="327"/>
      <c r="N386" s="330"/>
    </row>
    <row r="387" spans="2:14" s="316" customFormat="1" x14ac:dyDescent="0.35">
      <c r="B387" s="326" t="str">
        <f>IF($E387="","",VLOOKUP($E387,Lists!$BJ$2:$BM$478,2,FALSE))</f>
        <v/>
      </c>
      <c r="C387" s="326" t="str">
        <f>IF($E387="","",VLOOKUP($E387,Lists!$BJ$2:$BM$478,3,FALSE))</f>
        <v/>
      </c>
      <c r="D387" s="326" t="str">
        <f>IF($E387="","",VLOOKUP($E387,Lists!$BJ$2:$BM$478,4,FALSE))</f>
        <v/>
      </c>
      <c r="E387" s="309"/>
      <c r="F387" s="309"/>
      <c r="G387" s="312"/>
      <c r="H387" s="327"/>
      <c r="I387" s="328"/>
      <c r="J387" s="327"/>
      <c r="K387" s="329" t="str">
        <f t="shared" si="5"/>
        <v/>
      </c>
      <c r="L387" s="327"/>
      <c r="M387" s="327"/>
      <c r="N387" s="330"/>
    </row>
    <row r="388" spans="2:14" s="316" customFormat="1" x14ac:dyDescent="0.35">
      <c r="B388" s="326" t="str">
        <f>IF($E388="","",VLOOKUP($E388,Lists!$BJ$2:$BM$478,2,FALSE))</f>
        <v/>
      </c>
      <c r="C388" s="326" t="str">
        <f>IF($E388="","",VLOOKUP($E388,Lists!$BJ$2:$BM$478,3,FALSE))</f>
        <v/>
      </c>
      <c r="D388" s="326" t="str">
        <f>IF($E388="","",VLOOKUP($E388,Lists!$BJ$2:$BM$478,4,FALSE))</f>
        <v/>
      </c>
      <c r="E388" s="309"/>
      <c r="F388" s="309"/>
      <c r="G388" s="312"/>
      <c r="H388" s="327"/>
      <c r="I388" s="328"/>
      <c r="J388" s="327"/>
      <c r="K388" s="329" t="str">
        <f t="shared" si="5"/>
        <v/>
      </c>
      <c r="L388" s="327"/>
      <c r="M388" s="327"/>
      <c r="N388" s="330"/>
    </row>
    <row r="389" spans="2:14" s="316" customFormat="1" x14ac:dyDescent="0.35">
      <c r="B389" s="326" t="str">
        <f>IF($E389="","",VLOOKUP($E389,Lists!$BJ$2:$BM$478,2,FALSE))</f>
        <v/>
      </c>
      <c r="C389" s="326" t="str">
        <f>IF($E389="","",VLOOKUP($E389,Lists!$BJ$2:$BM$478,3,FALSE))</f>
        <v/>
      </c>
      <c r="D389" s="326" t="str">
        <f>IF($E389="","",VLOOKUP($E389,Lists!$BJ$2:$BM$478,4,FALSE))</f>
        <v/>
      </c>
      <c r="E389" s="309"/>
      <c r="F389" s="309"/>
      <c r="G389" s="312"/>
      <c r="H389" s="327"/>
      <c r="I389" s="328"/>
      <c r="J389" s="327"/>
      <c r="K389" s="329" t="str">
        <f t="shared" si="5"/>
        <v/>
      </c>
      <c r="L389" s="327"/>
      <c r="M389" s="327"/>
      <c r="N389" s="330"/>
    </row>
    <row r="390" spans="2:14" s="316" customFormat="1" x14ac:dyDescent="0.35">
      <c r="B390" s="326" t="str">
        <f>IF($E390="","",VLOOKUP($E390,Lists!$BJ$2:$BM$478,2,FALSE))</f>
        <v/>
      </c>
      <c r="C390" s="326" t="str">
        <f>IF($E390="","",VLOOKUP($E390,Lists!$BJ$2:$BM$478,3,FALSE))</f>
        <v/>
      </c>
      <c r="D390" s="326" t="str">
        <f>IF($E390="","",VLOOKUP($E390,Lists!$BJ$2:$BM$478,4,FALSE))</f>
        <v/>
      </c>
      <c r="E390" s="309"/>
      <c r="F390" s="309"/>
      <c r="G390" s="312"/>
      <c r="H390" s="327"/>
      <c r="I390" s="328"/>
      <c r="J390" s="327"/>
      <c r="K390" s="329" t="str">
        <f t="shared" si="5"/>
        <v/>
      </c>
      <c r="L390" s="327"/>
      <c r="M390" s="327"/>
      <c r="N390" s="330"/>
    </row>
    <row r="391" spans="2:14" s="316" customFormat="1" x14ac:dyDescent="0.35">
      <c r="B391" s="326" t="str">
        <f>IF($E391="","",VLOOKUP($E391,Lists!$BJ$2:$BM$478,2,FALSE))</f>
        <v/>
      </c>
      <c r="C391" s="326" t="str">
        <f>IF($E391="","",VLOOKUP($E391,Lists!$BJ$2:$BM$478,3,FALSE))</f>
        <v/>
      </c>
      <c r="D391" s="326" t="str">
        <f>IF($E391="","",VLOOKUP($E391,Lists!$BJ$2:$BM$478,4,FALSE))</f>
        <v/>
      </c>
      <c r="E391" s="309"/>
      <c r="F391" s="309"/>
      <c r="G391" s="312"/>
      <c r="H391" s="327"/>
      <c r="I391" s="328"/>
      <c r="J391" s="327"/>
      <c r="K391" s="329" t="str">
        <f t="shared" si="5"/>
        <v/>
      </c>
      <c r="L391" s="327"/>
      <c r="M391" s="327"/>
      <c r="N391" s="330"/>
    </row>
    <row r="392" spans="2:14" s="316" customFormat="1" x14ac:dyDescent="0.35">
      <c r="B392" s="326" t="str">
        <f>IF($E392="","",VLOOKUP($E392,Lists!$BJ$2:$BM$478,2,FALSE))</f>
        <v/>
      </c>
      <c r="C392" s="326" t="str">
        <f>IF($E392="","",VLOOKUP($E392,Lists!$BJ$2:$BM$478,3,FALSE))</f>
        <v/>
      </c>
      <c r="D392" s="326" t="str">
        <f>IF($E392="","",VLOOKUP($E392,Lists!$BJ$2:$BM$478,4,FALSE))</f>
        <v/>
      </c>
      <c r="E392" s="309"/>
      <c r="F392" s="309"/>
      <c r="G392" s="312"/>
      <c r="H392" s="327"/>
      <c r="I392" s="328"/>
      <c r="J392" s="327"/>
      <c r="K392" s="329" t="str">
        <f t="shared" si="5"/>
        <v/>
      </c>
      <c r="L392" s="327"/>
      <c r="M392" s="327"/>
      <c r="N392" s="330"/>
    </row>
    <row r="393" spans="2:14" s="316" customFormat="1" x14ac:dyDescent="0.35">
      <c r="B393" s="326" t="str">
        <f>IF($E393="","",VLOOKUP($E393,Lists!$BJ$2:$BM$478,2,FALSE))</f>
        <v/>
      </c>
      <c r="C393" s="326" t="str">
        <f>IF($E393="","",VLOOKUP($E393,Lists!$BJ$2:$BM$478,3,FALSE))</f>
        <v/>
      </c>
      <c r="D393" s="326" t="str">
        <f>IF($E393="","",VLOOKUP($E393,Lists!$BJ$2:$BM$478,4,FALSE))</f>
        <v/>
      </c>
      <c r="E393" s="309"/>
      <c r="F393" s="309"/>
      <c r="G393" s="312"/>
      <c r="H393" s="327"/>
      <c r="I393" s="328"/>
      <c r="J393" s="327"/>
      <c r="K393" s="329" t="str">
        <f t="shared" si="5"/>
        <v/>
      </c>
      <c r="L393" s="327"/>
      <c r="M393" s="327"/>
      <c r="N393" s="330"/>
    </row>
    <row r="394" spans="2:14" s="316" customFormat="1" x14ac:dyDescent="0.35">
      <c r="B394" s="326" t="str">
        <f>IF($E394="","",VLOOKUP($E394,Lists!$BJ$2:$BM$478,2,FALSE))</f>
        <v/>
      </c>
      <c r="C394" s="326" t="str">
        <f>IF($E394="","",VLOOKUP($E394,Lists!$BJ$2:$BM$478,3,FALSE))</f>
        <v/>
      </c>
      <c r="D394" s="326" t="str">
        <f>IF($E394="","",VLOOKUP($E394,Lists!$BJ$2:$BM$478,4,FALSE))</f>
        <v/>
      </c>
      <c r="E394" s="309"/>
      <c r="F394" s="309"/>
      <c r="G394" s="312"/>
      <c r="H394" s="327"/>
      <c r="I394" s="328"/>
      <c r="J394" s="327"/>
      <c r="K394" s="329" t="str">
        <f t="shared" si="5"/>
        <v/>
      </c>
      <c r="L394" s="327"/>
      <c r="M394" s="327"/>
      <c r="N394" s="330"/>
    </row>
    <row r="395" spans="2:14" s="316" customFormat="1" x14ac:dyDescent="0.35">
      <c r="B395" s="326" t="str">
        <f>IF($E395="","",VLOOKUP($E395,Lists!$BJ$2:$BM$478,2,FALSE))</f>
        <v/>
      </c>
      <c r="C395" s="326" t="str">
        <f>IF($E395="","",VLOOKUP($E395,Lists!$BJ$2:$BM$478,3,FALSE))</f>
        <v/>
      </c>
      <c r="D395" s="326" t="str">
        <f>IF($E395="","",VLOOKUP($E395,Lists!$BJ$2:$BM$478,4,FALSE))</f>
        <v/>
      </c>
      <c r="E395" s="309"/>
      <c r="F395" s="309"/>
      <c r="G395" s="312"/>
      <c r="H395" s="327"/>
      <c r="I395" s="328"/>
      <c r="J395" s="327"/>
      <c r="K395" s="329" t="str">
        <f t="shared" si="5"/>
        <v/>
      </c>
      <c r="L395" s="327"/>
      <c r="M395" s="327"/>
      <c r="N395" s="330"/>
    </row>
    <row r="396" spans="2:14" s="316" customFormat="1" x14ac:dyDescent="0.35">
      <c r="B396" s="326" t="str">
        <f>IF($E396="","",VLOOKUP($E396,Lists!$BJ$2:$BM$478,2,FALSE))</f>
        <v/>
      </c>
      <c r="C396" s="326" t="str">
        <f>IF($E396="","",VLOOKUP($E396,Lists!$BJ$2:$BM$478,3,FALSE))</f>
        <v/>
      </c>
      <c r="D396" s="326" t="str">
        <f>IF($E396="","",VLOOKUP($E396,Lists!$BJ$2:$BM$478,4,FALSE))</f>
        <v/>
      </c>
      <c r="E396" s="309"/>
      <c r="F396" s="309"/>
      <c r="G396" s="312"/>
      <c r="H396" s="327"/>
      <c r="I396" s="328"/>
      <c r="J396" s="327"/>
      <c r="K396" s="329" t="str">
        <f t="shared" si="5"/>
        <v/>
      </c>
      <c r="L396" s="327"/>
      <c r="M396" s="327"/>
      <c r="N396" s="330"/>
    </row>
    <row r="397" spans="2:14" s="316" customFormat="1" x14ac:dyDescent="0.35">
      <c r="B397" s="326" t="str">
        <f>IF($E397="","",VLOOKUP($E397,Lists!$BJ$2:$BM$478,2,FALSE))</f>
        <v/>
      </c>
      <c r="C397" s="326" t="str">
        <f>IF($E397="","",VLOOKUP($E397,Lists!$BJ$2:$BM$478,3,FALSE))</f>
        <v/>
      </c>
      <c r="D397" s="326" t="str">
        <f>IF($E397="","",VLOOKUP($E397,Lists!$BJ$2:$BM$478,4,FALSE))</f>
        <v/>
      </c>
      <c r="E397" s="309"/>
      <c r="F397" s="309"/>
      <c r="G397" s="312"/>
      <c r="H397" s="327"/>
      <c r="I397" s="328"/>
      <c r="J397" s="327"/>
      <c r="K397" s="329" t="str">
        <f t="shared" si="5"/>
        <v/>
      </c>
      <c r="L397" s="327"/>
      <c r="M397" s="327"/>
      <c r="N397" s="330"/>
    </row>
    <row r="398" spans="2:14" s="316" customFormat="1" x14ac:dyDescent="0.35">
      <c r="B398" s="326" t="str">
        <f>IF($E398="","",VLOOKUP($E398,Lists!$BJ$2:$BM$478,2,FALSE))</f>
        <v/>
      </c>
      <c r="C398" s="326" t="str">
        <f>IF($E398="","",VLOOKUP($E398,Lists!$BJ$2:$BM$478,3,FALSE))</f>
        <v/>
      </c>
      <c r="D398" s="326" t="str">
        <f>IF($E398="","",VLOOKUP($E398,Lists!$BJ$2:$BM$478,4,FALSE))</f>
        <v/>
      </c>
      <c r="E398" s="309"/>
      <c r="F398" s="309"/>
      <c r="G398" s="312"/>
      <c r="H398" s="327"/>
      <c r="I398" s="328"/>
      <c r="J398" s="327"/>
      <c r="K398" s="329" t="str">
        <f t="shared" si="5"/>
        <v/>
      </c>
      <c r="L398" s="327"/>
      <c r="M398" s="327"/>
      <c r="N398" s="330"/>
    </row>
    <row r="399" spans="2:14" s="316" customFormat="1" x14ac:dyDescent="0.35">
      <c r="B399" s="326" t="str">
        <f>IF($E399="","",VLOOKUP($E399,Lists!$BJ$2:$BM$478,2,FALSE))</f>
        <v/>
      </c>
      <c r="C399" s="326" t="str">
        <f>IF($E399="","",VLOOKUP($E399,Lists!$BJ$2:$BM$478,3,FALSE))</f>
        <v/>
      </c>
      <c r="D399" s="326" t="str">
        <f>IF($E399="","",VLOOKUP($E399,Lists!$BJ$2:$BM$478,4,FALSE))</f>
        <v/>
      </c>
      <c r="E399" s="309"/>
      <c r="F399" s="309"/>
      <c r="G399" s="312"/>
      <c r="H399" s="327"/>
      <c r="I399" s="328"/>
      <c r="J399" s="327"/>
      <c r="K399" s="329" t="str">
        <f t="shared" si="5"/>
        <v/>
      </c>
      <c r="L399" s="327"/>
      <c r="M399" s="327"/>
      <c r="N399" s="330"/>
    </row>
    <row r="400" spans="2:14" s="316" customFormat="1" x14ac:dyDescent="0.35">
      <c r="B400" s="326" t="str">
        <f>IF($E400="","",VLOOKUP($E400,Lists!$BJ$2:$BM$478,2,FALSE))</f>
        <v/>
      </c>
      <c r="C400" s="326" t="str">
        <f>IF($E400="","",VLOOKUP($E400,Lists!$BJ$2:$BM$478,3,FALSE))</f>
        <v/>
      </c>
      <c r="D400" s="326" t="str">
        <f>IF($E400="","",VLOOKUP($E400,Lists!$BJ$2:$BM$478,4,FALSE))</f>
        <v/>
      </c>
      <c r="E400" s="309"/>
      <c r="F400" s="309"/>
      <c r="G400" s="312"/>
      <c r="H400" s="327"/>
      <c r="I400" s="328"/>
      <c r="J400" s="327"/>
      <c r="K400" s="329" t="str">
        <f t="shared" si="5"/>
        <v/>
      </c>
      <c r="L400" s="327"/>
      <c r="M400" s="327"/>
      <c r="N400" s="330"/>
    </row>
    <row r="401" spans="2:14" s="316" customFormat="1" x14ac:dyDescent="0.35">
      <c r="B401" s="326" t="str">
        <f>IF($E401="","",VLOOKUP($E401,Lists!$BJ$2:$BM$478,2,FALSE))</f>
        <v/>
      </c>
      <c r="C401" s="326" t="str">
        <f>IF($E401="","",VLOOKUP($E401,Lists!$BJ$2:$BM$478,3,FALSE))</f>
        <v/>
      </c>
      <c r="D401" s="326" t="str">
        <f>IF($E401="","",VLOOKUP($E401,Lists!$BJ$2:$BM$478,4,FALSE))</f>
        <v/>
      </c>
      <c r="E401" s="309"/>
      <c r="F401" s="309"/>
      <c r="G401" s="312"/>
      <c r="H401" s="327"/>
      <c r="I401" s="328"/>
      <c r="J401" s="327"/>
      <c r="K401" s="329" t="str">
        <f t="shared" si="5"/>
        <v/>
      </c>
      <c r="L401" s="327"/>
      <c r="M401" s="327"/>
      <c r="N401" s="330"/>
    </row>
    <row r="402" spans="2:14" s="316" customFormat="1" x14ac:dyDescent="0.35">
      <c r="B402" s="326" t="str">
        <f>IF($E402="","",VLOOKUP($E402,Lists!$BJ$2:$BM$478,2,FALSE))</f>
        <v/>
      </c>
      <c r="C402" s="326" t="str">
        <f>IF($E402="","",VLOOKUP($E402,Lists!$BJ$2:$BM$478,3,FALSE))</f>
        <v/>
      </c>
      <c r="D402" s="326" t="str">
        <f>IF($E402="","",VLOOKUP($E402,Lists!$BJ$2:$BM$478,4,FALSE))</f>
        <v/>
      </c>
      <c r="E402" s="309"/>
      <c r="F402" s="309"/>
      <c r="G402" s="312"/>
      <c r="H402" s="327"/>
      <c r="I402" s="328"/>
      <c r="J402" s="327"/>
      <c r="K402" s="329" t="str">
        <f t="shared" si="5"/>
        <v/>
      </c>
      <c r="L402" s="327"/>
      <c r="M402" s="327"/>
      <c r="N402" s="330"/>
    </row>
    <row r="403" spans="2:14" s="316" customFormat="1" x14ac:dyDescent="0.35">
      <c r="B403" s="326" t="str">
        <f>IF($E403="","",VLOOKUP($E403,Lists!$BJ$2:$BM$478,2,FALSE))</f>
        <v/>
      </c>
      <c r="C403" s="326" t="str">
        <f>IF($E403="","",VLOOKUP($E403,Lists!$BJ$2:$BM$478,3,FALSE))</f>
        <v/>
      </c>
      <c r="D403" s="326" t="str">
        <f>IF($E403="","",VLOOKUP($E403,Lists!$BJ$2:$BM$478,4,FALSE))</f>
        <v/>
      </c>
      <c r="E403" s="309"/>
      <c r="F403" s="309"/>
      <c r="G403" s="312"/>
      <c r="H403" s="327"/>
      <c r="I403" s="328"/>
      <c r="J403" s="327"/>
      <c r="K403" s="329" t="str">
        <f t="shared" si="5"/>
        <v/>
      </c>
      <c r="L403" s="327"/>
      <c r="M403" s="327"/>
      <c r="N403" s="330"/>
    </row>
    <row r="404" spans="2:14" s="316" customFormat="1" x14ac:dyDescent="0.35">
      <c r="B404" s="326" t="str">
        <f>IF($E404="","",VLOOKUP($E404,Lists!$BJ$2:$BM$478,2,FALSE))</f>
        <v/>
      </c>
      <c r="C404" s="326" t="str">
        <f>IF($E404="","",VLOOKUP($E404,Lists!$BJ$2:$BM$478,3,FALSE))</f>
        <v/>
      </c>
      <c r="D404" s="326" t="str">
        <f>IF($E404="","",VLOOKUP($E404,Lists!$BJ$2:$BM$478,4,FALSE))</f>
        <v/>
      </c>
      <c r="E404" s="309"/>
      <c r="F404" s="309"/>
      <c r="G404" s="312"/>
      <c r="H404" s="327"/>
      <c r="I404" s="328"/>
      <c r="J404" s="327"/>
      <c r="K404" s="329" t="str">
        <f t="shared" si="5"/>
        <v/>
      </c>
      <c r="L404" s="327"/>
      <c r="M404" s="327"/>
      <c r="N404" s="330"/>
    </row>
    <row r="405" spans="2:14" s="316" customFormat="1" x14ac:dyDescent="0.35">
      <c r="B405" s="326" t="str">
        <f>IF($E405="","",VLOOKUP($E405,Lists!$BJ$2:$BM$478,2,FALSE))</f>
        <v/>
      </c>
      <c r="C405" s="326" t="str">
        <f>IF($E405="","",VLOOKUP($E405,Lists!$BJ$2:$BM$478,3,FALSE))</f>
        <v/>
      </c>
      <c r="D405" s="326" t="str">
        <f>IF($E405="","",VLOOKUP($E405,Lists!$BJ$2:$BM$478,4,FALSE))</f>
        <v/>
      </c>
      <c r="E405" s="309"/>
      <c r="F405" s="309"/>
      <c r="G405" s="312"/>
      <c r="H405" s="327"/>
      <c r="I405" s="328"/>
      <c r="J405" s="327"/>
      <c r="K405" s="329" t="str">
        <f t="shared" si="5"/>
        <v/>
      </c>
      <c r="L405" s="327"/>
      <c r="M405" s="327"/>
      <c r="N405" s="330"/>
    </row>
    <row r="406" spans="2:14" s="316" customFormat="1" x14ac:dyDescent="0.35">
      <c r="B406" s="326" t="str">
        <f>IF($E406="","",VLOOKUP($E406,Lists!$BJ$2:$BM$478,2,FALSE))</f>
        <v/>
      </c>
      <c r="C406" s="326" t="str">
        <f>IF($E406="","",VLOOKUP($E406,Lists!$BJ$2:$BM$478,3,FALSE))</f>
        <v/>
      </c>
      <c r="D406" s="326" t="str">
        <f>IF($E406="","",VLOOKUP($E406,Lists!$BJ$2:$BM$478,4,FALSE))</f>
        <v/>
      </c>
      <c r="E406" s="309"/>
      <c r="F406" s="309"/>
      <c r="G406" s="312"/>
      <c r="H406" s="327"/>
      <c r="I406" s="328"/>
      <c r="J406" s="327"/>
      <c r="K406" s="329" t="str">
        <f t="shared" si="5"/>
        <v/>
      </c>
      <c r="L406" s="327"/>
      <c r="M406" s="327"/>
      <c r="N406" s="330"/>
    </row>
    <row r="407" spans="2:14" s="316" customFormat="1" x14ac:dyDescent="0.35">
      <c r="B407" s="326" t="str">
        <f>IF($E407="","",VLOOKUP($E407,Lists!$BJ$2:$BM$478,2,FALSE))</f>
        <v/>
      </c>
      <c r="C407" s="326" t="str">
        <f>IF($E407="","",VLOOKUP($E407,Lists!$BJ$2:$BM$478,3,FALSE))</f>
        <v/>
      </c>
      <c r="D407" s="326" t="str">
        <f>IF($E407="","",VLOOKUP($E407,Lists!$BJ$2:$BM$478,4,FALSE))</f>
        <v/>
      </c>
      <c r="E407" s="309"/>
      <c r="F407" s="309"/>
      <c r="G407" s="312"/>
      <c r="H407" s="327"/>
      <c r="I407" s="328"/>
      <c r="J407" s="327"/>
      <c r="K407" s="329" t="str">
        <f t="shared" si="5"/>
        <v/>
      </c>
      <c r="L407" s="327"/>
      <c r="M407" s="327"/>
      <c r="N407" s="330"/>
    </row>
    <row r="408" spans="2:14" s="316" customFormat="1" x14ac:dyDescent="0.35">
      <c r="B408" s="326" t="str">
        <f>IF($E408="","",VLOOKUP($E408,Lists!$BJ$2:$BM$478,2,FALSE))</f>
        <v/>
      </c>
      <c r="C408" s="326" t="str">
        <f>IF($E408="","",VLOOKUP($E408,Lists!$BJ$2:$BM$478,3,FALSE))</f>
        <v/>
      </c>
      <c r="D408" s="326" t="str">
        <f>IF($E408="","",VLOOKUP($E408,Lists!$BJ$2:$BM$478,4,FALSE))</f>
        <v/>
      </c>
      <c r="E408" s="309"/>
      <c r="F408" s="309"/>
      <c r="G408" s="312"/>
      <c r="H408" s="327"/>
      <c r="I408" s="328"/>
      <c r="J408" s="327"/>
      <c r="K408" s="329" t="str">
        <f t="shared" ref="K408:K471" si="6">IF(J408="","",(VALUE(TEXT(I408,"m/dd/yy ")&amp;TEXT(J408,"hh:mm:ss"))-(VALUE(TEXT(G408,"m/dd/yy ")&amp;TEXT(H408,"hh:mm:ss"))))*24)</f>
        <v/>
      </c>
      <c r="L408" s="327"/>
      <c r="M408" s="327"/>
      <c r="N408" s="330"/>
    </row>
    <row r="409" spans="2:14" s="316" customFormat="1" x14ac:dyDescent="0.35">
      <c r="B409" s="326" t="str">
        <f>IF($E409="","",VLOOKUP($E409,Lists!$BJ$2:$BM$478,2,FALSE))</f>
        <v/>
      </c>
      <c r="C409" s="326" t="str">
        <f>IF($E409="","",VLOOKUP($E409,Lists!$BJ$2:$BM$478,3,FALSE))</f>
        <v/>
      </c>
      <c r="D409" s="326" t="str">
        <f>IF($E409="","",VLOOKUP($E409,Lists!$BJ$2:$BM$478,4,FALSE))</f>
        <v/>
      </c>
      <c r="E409" s="309"/>
      <c r="F409" s="309"/>
      <c r="G409" s="312"/>
      <c r="H409" s="327"/>
      <c r="I409" s="328"/>
      <c r="J409" s="327"/>
      <c r="K409" s="329" t="str">
        <f t="shared" si="6"/>
        <v/>
      </c>
      <c r="L409" s="327"/>
      <c r="M409" s="327"/>
      <c r="N409" s="330"/>
    </row>
    <row r="410" spans="2:14" s="316" customFormat="1" x14ac:dyDescent="0.35">
      <c r="B410" s="326" t="str">
        <f>IF($E410="","",VLOOKUP($E410,Lists!$BJ$2:$BM$478,2,FALSE))</f>
        <v/>
      </c>
      <c r="C410" s="326" t="str">
        <f>IF($E410="","",VLOOKUP($E410,Lists!$BJ$2:$BM$478,3,FALSE))</f>
        <v/>
      </c>
      <c r="D410" s="326" t="str">
        <f>IF($E410="","",VLOOKUP($E410,Lists!$BJ$2:$BM$478,4,FALSE))</f>
        <v/>
      </c>
      <c r="E410" s="309"/>
      <c r="F410" s="309"/>
      <c r="G410" s="312"/>
      <c r="H410" s="327"/>
      <c r="I410" s="328"/>
      <c r="J410" s="327"/>
      <c r="K410" s="329" t="str">
        <f t="shared" si="6"/>
        <v/>
      </c>
      <c r="L410" s="327"/>
      <c r="M410" s="327"/>
      <c r="N410" s="330"/>
    </row>
    <row r="411" spans="2:14" s="316" customFormat="1" x14ac:dyDescent="0.35">
      <c r="B411" s="326" t="str">
        <f>IF($E411="","",VLOOKUP($E411,Lists!$BJ$2:$BM$478,2,FALSE))</f>
        <v/>
      </c>
      <c r="C411" s="326" t="str">
        <f>IF($E411="","",VLOOKUP($E411,Lists!$BJ$2:$BM$478,3,FALSE))</f>
        <v/>
      </c>
      <c r="D411" s="326" t="str">
        <f>IF($E411="","",VLOOKUP($E411,Lists!$BJ$2:$BM$478,4,FALSE))</f>
        <v/>
      </c>
      <c r="E411" s="309"/>
      <c r="F411" s="309"/>
      <c r="G411" s="312"/>
      <c r="H411" s="327"/>
      <c r="I411" s="328"/>
      <c r="J411" s="327"/>
      <c r="K411" s="329" t="str">
        <f t="shared" si="6"/>
        <v/>
      </c>
      <c r="L411" s="327"/>
      <c r="M411" s="327"/>
      <c r="N411" s="330"/>
    </row>
    <row r="412" spans="2:14" s="316" customFormat="1" x14ac:dyDescent="0.35">
      <c r="B412" s="326" t="str">
        <f>IF($E412="","",VLOOKUP($E412,Lists!$BJ$2:$BM$478,2,FALSE))</f>
        <v/>
      </c>
      <c r="C412" s="326" t="str">
        <f>IF($E412="","",VLOOKUP($E412,Lists!$BJ$2:$BM$478,3,FALSE))</f>
        <v/>
      </c>
      <c r="D412" s="326" t="str">
        <f>IF($E412="","",VLOOKUP($E412,Lists!$BJ$2:$BM$478,4,FALSE))</f>
        <v/>
      </c>
      <c r="E412" s="309"/>
      <c r="F412" s="309"/>
      <c r="G412" s="312"/>
      <c r="H412" s="327"/>
      <c r="I412" s="328"/>
      <c r="J412" s="327"/>
      <c r="K412" s="329" t="str">
        <f t="shared" si="6"/>
        <v/>
      </c>
      <c r="L412" s="327"/>
      <c r="M412" s="327"/>
      <c r="N412" s="330"/>
    </row>
    <row r="413" spans="2:14" s="316" customFormat="1" x14ac:dyDescent="0.35">
      <c r="B413" s="326" t="str">
        <f>IF($E413="","",VLOOKUP($E413,Lists!$BJ$2:$BM$478,2,FALSE))</f>
        <v/>
      </c>
      <c r="C413" s="326" t="str">
        <f>IF($E413="","",VLOOKUP($E413,Lists!$BJ$2:$BM$478,3,FALSE))</f>
        <v/>
      </c>
      <c r="D413" s="326" t="str">
        <f>IF($E413="","",VLOOKUP($E413,Lists!$BJ$2:$BM$478,4,FALSE))</f>
        <v/>
      </c>
      <c r="E413" s="309"/>
      <c r="F413" s="309"/>
      <c r="G413" s="312"/>
      <c r="H413" s="327"/>
      <c r="I413" s="328"/>
      <c r="J413" s="327"/>
      <c r="K413" s="329" t="str">
        <f t="shared" si="6"/>
        <v/>
      </c>
      <c r="L413" s="327"/>
      <c r="M413" s="327"/>
      <c r="N413" s="330"/>
    </row>
    <row r="414" spans="2:14" s="316" customFormat="1" x14ac:dyDescent="0.35">
      <c r="B414" s="326" t="str">
        <f>IF($E414="","",VLOOKUP($E414,Lists!$BJ$2:$BM$478,2,FALSE))</f>
        <v/>
      </c>
      <c r="C414" s="326" t="str">
        <f>IF($E414="","",VLOOKUP($E414,Lists!$BJ$2:$BM$478,3,FALSE))</f>
        <v/>
      </c>
      <c r="D414" s="326" t="str">
        <f>IF($E414="","",VLOOKUP($E414,Lists!$BJ$2:$BM$478,4,FALSE))</f>
        <v/>
      </c>
      <c r="E414" s="309"/>
      <c r="F414" s="309"/>
      <c r="G414" s="312"/>
      <c r="H414" s="327"/>
      <c r="I414" s="328"/>
      <c r="J414" s="327"/>
      <c r="K414" s="329" t="str">
        <f t="shared" si="6"/>
        <v/>
      </c>
      <c r="L414" s="327"/>
      <c r="M414" s="327"/>
      <c r="N414" s="330"/>
    </row>
    <row r="415" spans="2:14" s="316" customFormat="1" x14ac:dyDescent="0.35">
      <c r="B415" s="326" t="str">
        <f>IF($E415="","",VLOOKUP($E415,Lists!$BJ$2:$BM$478,2,FALSE))</f>
        <v/>
      </c>
      <c r="C415" s="326" t="str">
        <f>IF($E415="","",VLOOKUP($E415,Lists!$BJ$2:$BM$478,3,FALSE))</f>
        <v/>
      </c>
      <c r="D415" s="326" t="str">
        <f>IF($E415="","",VLOOKUP($E415,Lists!$BJ$2:$BM$478,4,FALSE))</f>
        <v/>
      </c>
      <c r="E415" s="309"/>
      <c r="F415" s="309"/>
      <c r="G415" s="312"/>
      <c r="H415" s="327"/>
      <c r="I415" s="328"/>
      <c r="J415" s="327"/>
      <c r="K415" s="329" t="str">
        <f t="shared" si="6"/>
        <v/>
      </c>
      <c r="L415" s="327"/>
      <c r="M415" s="327"/>
      <c r="N415" s="330"/>
    </row>
    <row r="416" spans="2:14" s="316" customFormat="1" x14ac:dyDescent="0.35">
      <c r="B416" s="326" t="str">
        <f>IF($E416="","",VLOOKUP($E416,Lists!$BJ$2:$BM$478,2,FALSE))</f>
        <v/>
      </c>
      <c r="C416" s="326" t="str">
        <f>IF($E416="","",VLOOKUP($E416,Lists!$BJ$2:$BM$478,3,FALSE))</f>
        <v/>
      </c>
      <c r="D416" s="326" t="str">
        <f>IF($E416="","",VLOOKUP($E416,Lists!$BJ$2:$BM$478,4,FALSE))</f>
        <v/>
      </c>
      <c r="E416" s="309"/>
      <c r="F416" s="309"/>
      <c r="G416" s="312"/>
      <c r="H416" s="327"/>
      <c r="I416" s="328"/>
      <c r="J416" s="327"/>
      <c r="K416" s="329" t="str">
        <f t="shared" si="6"/>
        <v/>
      </c>
      <c r="L416" s="327"/>
      <c r="M416" s="327"/>
      <c r="N416" s="330"/>
    </row>
    <row r="417" spans="2:14" s="316" customFormat="1" x14ac:dyDescent="0.35">
      <c r="B417" s="326" t="str">
        <f>IF($E417="","",VLOOKUP($E417,Lists!$BJ$2:$BM$478,2,FALSE))</f>
        <v/>
      </c>
      <c r="C417" s="326" t="str">
        <f>IF($E417="","",VLOOKUP($E417,Lists!$BJ$2:$BM$478,3,FALSE))</f>
        <v/>
      </c>
      <c r="D417" s="326" t="str">
        <f>IF($E417="","",VLOOKUP($E417,Lists!$BJ$2:$BM$478,4,FALSE))</f>
        <v/>
      </c>
      <c r="E417" s="309"/>
      <c r="F417" s="309"/>
      <c r="G417" s="312"/>
      <c r="H417" s="327"/>
      <c r="I417" s="328"/>
      <c r="J417" s="327"/>
      <c r="K417" s="329" t="str">
        <f t="shared" si="6"/>
        <v/>
      </c>
      <c r="L417" s="327"/>
      <c r="M417" s="327"/>
      <c r="N417" s="330"/>
    </row>
    <row r="418" spans="2:14" s="316" customFormat="1" x14ac:dyDescent="0.35">
      <c r="B418" s="326" t="str">
        <f>IF($E418="","",VLOOKUP($E418,Lists!$BJ$2:$BM$478,2,FALSE))</f>
        <v/>
      </c>
      <c r="C418" s="326" t="str">
        <f>IF($E418="","",VLOOKUP($E418,Lists!$BJ$2:$BM$478,3,FALSE))</f>
        <v/>
      </c>
      <c r="D418" s="326" t="str">
        <f>IF($E418="","",VLOOKUP($E418,Lists!$BJ$2:$BM$478,4,FALSE))</f>
        <v/>
      </c>
      <c r="E418" s="309"/>
      <c r="F418" s="309"/>
      <c r="G418" s="312"/>
      <c r="H418" s="327"/>
      <c r="I418" s="328"/>
      <c r="J418" s="327"/>
      <c r="K418" s="329" t="str">
        <f t="shared" si="6"/>
        <v/>
      </c>
      <c r="L418" s="327"/>
      <c r="M418" s="327"/>
      <c r="N418" s="330"/>
    </row>
    <row r="419" spans="2:14" s="316" customFormat="1" x14ac:dyDescent="0.35">
      <c r="B419" s="326" t="str">
        <f>IF($E419="","",VLOOKUP($E419,Lists!$BJ$2:$BM$478,2,FALSE))</f>
        <v/>
      </c>
      <c r="C419" s="326" t="str">
        <f>IF($E419="","",VLOOKUP($E419,Lists!$BJ$2:$BM$478,3,FALSE))</f>
        <v/>
      </c>
      <c r="D419" s="326" t="str">
        <f>IF($E419="","",VLOOKUP($E419,Lists!$BJ$2:$BM$478,4,FALSE))</f>
        <v/>
      </c>
      <c r="E419" s="309"/>
      <c r="F419" s="309"/>
      <c r="G419" s="312"/>
      <c r="H419" s="327"/>
      <c r="I419" s="328"/>
      <c r="J419" s="327"/>
      <c r="K419" s="329" t="str">
        <f t="shared" si="6"/>
        <v/>
      </c>
      <c r="L419" s="327"/>
      <c r="M419" s="327"/>
      <c r="N419" s="330"/>
    </row>
    <row r="420" spans="2:14" s="316" customFormat="1" x14ac:dyDescent="0.35">
      <c r="B420" s="326" t="str">
        <f>IF($E420="","",VLOOKUP($E420,Lists!$BJ$2:$BM$478,2,FALSE))</f>
        <v/>
      </c>
      <c r="C420" s="326" t="str">
        <f>IF($E420="","",VLOOKUP($E420,Lists!$BJ$2:$BM$478,3,FALSE))</f>
        <v/>
      </c>
      <c r="D420" s="326" t="str">
        <f>IF($E420="","",VLOOKUP($E420,Lists!$BJ$2:$BM$478,4,FALSE))</f>
        <v/>
      </c>
      <c r="E420" s="309"/>
      <c r="F420" s="309"/>
      <c r="G420" s="312"/>
      <c r="H420" s="327"/>
      <c r="I420" s="328"/>
      <c r="J420" s="327"/>
      <c r="K420" s="329" t="str">
        <f t="shared" si="6"/>
        <v/>
      </c>
      <c r="L420" s="327"/>
      <c r="M420" s="327"/>
      <c r="N420" s="330"/>
    </row>
    <row r="421" spans="2:14" s="316" customFormat="1" x14ac:dyDescent="0.35">
      <c r="B421" s="326" t="str">
        <f>IF($E421="","",VLOOKUP($E421,Lists!$BJ$2:$BM$478,2,FALSE))</f>
        <v/>
      </c>
      <c r="C421" s="326" t="str">
        <f>IF($E421="","",VLOOKUP($E421,Lists!$BJ$2:$BM$478,3,FALSE))</f>
        <v/>
      </c>
      <c r="D421" s="326" t="str">
        <f>IF($E421="","",VLOOKUP($E421,Lists!$BJ$2:$BM$478,4,FALSE))</f>
        <v/>
      </c>
      <c r="E421" s="309"/>
      <c r="F421" s="309"/>
      <c r="G421" s="312"/>
      <c r="H421" s="327"/>
      <c r="I421" s="328"/>
      <c r="J421" s="327"/>
      <c r="K421" s="329" t="str">
        <f t="shared" si="6"/>
        <v/>
      </c>
      <c r="L421" s="327"/>
      <c r="M421" s="327"/>
      <c r="N421" s="330"/>
    </row>
    <row r="422" spans="2:14" s="316" customFormat="1" x14ac:dyDescent="0.35">
      <c r="B422" s="326" t="str">
        <f>IF($E422="","",VLOOKUP($E422,Lists!$BJ$2:$BM$478,2,FALSE))</f>
        <v/>
      </c>
      <c r="C422" s="326" t="str">
        <f>IF($E422="","",VLOOKUP($E422,Lists!$BJ$2:$BM$478,3,FALSE))</f>
        <v/>
      </c>
      <c r="D422" s="326" t="str">
        <f>IF($E422="","",VLOOKUP($E422,Lists!$BJ$2:$BM$478,4,FALSE))</f>
        <v/>
      </c>
      <c r="E422" s="309"/>
      <c r="F422" s="309"/>
      <c r="G422" s="312"/>
      <c r="H422" s="327"/>
      <c r="I422" s="328"/>
      <c r="J422" s="327"/>
      <c r="K422" s="329" t="str">
        <f t="shared" si="6"/>
        <v/>
      </c>
      <c r="L422" s="327"/>
      <c r="M422" s="327"/>
      <c r="N422" s="330"/>
    </row>
    <row r="423" spans="2:14" s="316" customFormat="1" x14ac:dyDescent="0.35">
      <c r="B423" s="326" t="str">
        <f>IF($E423="","",VLOOKUP($E423,Lists!$BJ$2:$BM$478,2,FALSE))</f>
        <v/>
      </c>
      <c r="C423" s="326" t="str">
        <f>IF($E423="","",VLOOKUP($E423,Lists!$BJ$2:$BM$478,3,FALSE))</f>
        <v/>
      </c>
      <c r="D423" s="326" t="str">
        <f>IF($E423="","",VLOOKUP($E423,Lists!$BJ$2:$BM$478,4,FALSE))</f>
        <v/>
      </c>
      <c r="E423" s="309"/>
      <c r="F423" s="309"/>
      <c r="G423" s="312"/>
      <c r="H423" s="327"/>
      <c r="I423" s="328"/>
      <c r="J423" s="327"/>
      <c r="K423" s="329" t="str">
        <f t="shared" si="6"/>
        <v/>
      </c>
      <c r="L423" s="327"/>
      <c r="M423" s="327"/>
      <c r="N423" s="330"/>
    </row>
    <row r="424" spans="2:14" s="316" customFormat="1" x14ac:dyDescent="0.35">
      <c r="B424" s="326" t="str">
        <f>IF($E424="","",VLOOKUP($E424,Lists!$BJ$2:$BM$478,2,FALSE))</f>
        <v/>
      </c>
      <c r="C424" s="326" t="str">
        <f>IF($E424="","",VLOOKUP($E424,Lists!$BJ$2:$BM$478,3,FALSE))</f>
        <v/>
      </c>
      <c r="D424" s="326" t="str">
        <f>IF($E424="","",VLOOKUP($E424,Lists!$BJ$2:$BM$478,4,FALSE))</f>
        <v/>
      </c>
      <c r="E424" s="309"/>
      <c r="F424" s="309"/>
      <c r="G424" s="312"/>
      <c r="H424" s="327"/>
      <c r="I424" s="328"/>
      <c r="J424" s="327"/>
      <c r="K424" s="329" t="str">
        <f t="shared" si="6"/>
        <v/>
      </c>
      <c r="L424" s="327"/>
      <c r="M424" s="327"/>
      <c r="N424" s="330"/>
    </row>
    <row r="425" spans="2:14" s="316" customFormat="1" x14ac:dyDescent="0.35">
      <c r="B425" s="326" t="str">
        <f>IF($E425="","",VLOOKUP($E425,Lists!$BJ$2:$BM$478,2,FALSE))</f>
        <v/>
      </c>
      <c r="C425" s="326" t="str">
        <f>IF($E425="","",VLOOKUP($E425,Lists!$BJ$2:$BM$478,3,FALSE))</f>
        <v/>
      </c>
      <c r="D425" s="326" t="str">
        <f>IF($E425="","",VLOOKUP($E425,Lists!$BJ$2:$BM$478,4,FALSE))</f>
        <v/>
      </c>
      <c r="E425" s="309"/>
      <c r="F425" s="309"/>
      <c r="G425" s="312"/>
      <c r="H425" s="327"/>
      <c r="I425" s="328"/>
      <c r="J425" s="327"/>
      <c r="K425" s="329" t="str">
        <f t="shared" si="6"/>
        <v/>
      </c>
      <c r="L425" s="327"/>
      <c r="M425" s="327"/>
      <c r="N425" s="330"/>
    </row>
    <row r="426" spans="2:14" s="316" customFormat="1" x14ac:dyDescent="0.35">
      <c r="B426" s="326" t="str">
        <f>IF($E426="","",VLOOKUP($E426,Lists!$BJ$2:$BM$478,2,FALSE))</f>
        <v/>
      </c>
      <c r="C426" s="326" t="str">
        <f>IF($E426="","",VLOOKUP($E426,Lists!$BJ$2:$BM$478,3,FALSE))</f>
        <v/>
      </c>
      <c r="D426" s="326" t="str">
        <f>IF($E426="","",VLOOKUP($E426,Lists!$BJ$2:$BM$478,4,FALSE))</f>
        <v/>
      </c>
      <c r="E426" s="309"/>
      <c r="F426" s="309"/>
      <c r="G426" s="312"/>
      <c r="H426" s="327"/>
      <c r="I426" s="328"/>
      <c r="J426" s="327"/>
      <c r="K426" s="329" t="str">
        <f t="shared" si="6"/>
        <v/>
      </c>
      <c r="L426" s="327"/>
      <c r="M426" s="327"/>
      <c r="N426" s="330"/>
    </row>
    <row r="427" spans="2:14" s="316" customFormat="1" x14ac:dyDescent="0.35">
      <c r="B427" s="326" t="str">
        <f>IF($E427="","",VLOOKUP($E427,Lists!$BJ$2:$BM$478,2,FALSE))</f>
        <v/>
      </c>
      <c r="C427" s="326" t="str">
        <f>IF($E427="","",VLOOKUP($E427,Lists!$BJ$2:$BM$478,3,FALSE))</f>
        <v/>
      </c>
      <c r="D427" s="326" t="str">
        <f>IF($E427="","",VLOOKUP($E427,Lists!$BJ$2:$BM$478,4,FALSE))</f>
        <v/>
      </c>
      <c r="E427" s="309"/>
      <c r="F427" s="309"/>
      <c r="G427" s="312"/>
      <c r="H427" s="327"/>
      <c r="I427" s="328"/>
      <c r="J427" s="327"/>
      <c r="K427" s="329" t="str">
        <f t="shared" si="6"/>
        <v/>
      </c>
      <c r="L427" s="327"/>
      <c r="M427" s="327"/>
      <c r="N427" s="330"/>
    </row>
    <row r="428" spans="2:14" s="316" customFormat="1" x14ac:dyDescent="0.35">
      <c r="B428" s="326" t="str">
        <f>IF($E428="","",VLOOKUP($E428,Lists!$BJ$2:$BM$478,2,FALSE))</f>
        <v/>
      </c>
      <c r="C428" s="326" t="str">
        <f>IF($E428="","",VLOOKUP($E428,Lists!$BJ$2:$BM$478,3,FALSE))</f>
        <v/>
      </c>
      <c r="D428" s="326" t="str">
        <f>IF($E428="","",VLOOKUP($E428,Lists!$BJ$2:$BM$478,4,FALSE))</f>
        <v/>
      </c>
      <c r="E428" s="309"/>
      <c r="F428" s="309"/>
      <c r="G428" s="312"/>
      <c r="H428" s="327"/>
      <c r="I428" s="328"/>
      <c r="J428" s="327"/>
      <c r="K428" s="329" t="str">
        <f t="shared" si="6"/>
        <v/>
      </c>
      <c r="L428" s="327"/>
      <c r="M428" s="327"/>
      <c r="N428" s="330"/>
    </row>
    <row r="429" spans="2:14" s="316" customFormat="1" x14ac:dyDescent="0.35">
      <c r="B429" s="326" t="str">
        <f>IF($E429="","",VLOOKUP($E429,Lists!$BJ$2:$BM$478,2,FALSE))</f>
        <v/>
      </c>
      <c r="C429" s="326" t="str">
        <f>IF($E429="","",VLOOKUP($E429,Lists!$BJ$2:$BM$478,3,FALSE))</f>
        <v/>
      </c>
      <c r="D429" s="326" t="str">
        <f>IF($E429="","",VLOOKUP($E429,Lists!$BJ$2:$BM$478,4,FALSE))</f>
        <v/>
      </c>
      <c r="E429" s="309"/>
      <c r="F429" s="309"/>
      <c r="G429" s="312"/>
      <c r="H429" s="327"/>
      <c r="I429" s="328"/>
      <c r="J429" s="327"/>
      <c r="K429" s="329" t="str">
        <f t="shared" si="6"/>
        <v/>
      </c>
      <c r="L429" s="327"/>
      <c r="M429" s="327"/>
      <c r="N429" s="330"/>
    </row>
    <row r="430" spans="2:14" s="316" customFormat="1" x14ac:dyDescent="0.35">
      <c r="B430" s="326" t="str">
        <f>IF($E430="","",VLOOKUP($E430,Lists!$BJ$2:$BM$478,2,FALSE))</f>
        <v/>
      </c>
      <c r="C430" s="326" t="str">
        <f>IF($E430="","",VLOOKUP($E430,Lists!$BJ$2:$BM$478,3,FALSE))</f>
        <v/>
      </c>
      <c r="D430" s="326" t="str">
        <f>IF($E430="","",VLOOKUP($E430,Lists!$BJ$2:$BM$478,4,FALSE))</f>
        <v/>
      </c>
      <c r="E430" s="309"/>
      <c r="F430" s="309"/>
      <c r="G430" s="312"/>
      <c r="H430" s="327"/>
      <c r="I430" s="328"/>
      <c r="J430" s="327"/>
      <c r="K430" s="329" t="str">
        <f t="shared" si="6"/>
        <v/>
      </c>
      <c r="L430" s="327"/>
      <c r="M430" s="327"/>
      <c r="N430" s="330"/>
    </row>
    <row r="431" spans="2:14" s="316" customFormat="1" x14ac:dyDescent="0.35">
      <c r="B431" s="326" t="str">
        <f>IF($E431="","",VLOOKUP($E431,Lists!$BJ$2:$BM$478,2,FALSE))</f>
        <v/>
      </c>
      <c r="C431" s="326" t="str">
        <f>IF($E431="","",VLOOKUP($E431,Lists!$BJ$2:$BM$478,3,FALSE))</f>
        <v/>
      </c>
      <c r="D431" s="326" t="str">
        <f>IF($E431="","",VLOOKUP($E431,Lists!$BJ$2:$BM$478,4,FALSE))</f>
        <v/>
      </c>
      <c r="E431" s="309"/>
      <c r="F431" s="309"/>
      <c r="G431" s="312"/>
      <c r="H431" s="327"/>
      <c r="I431" s="328"/>
      <c r="J431" s="327"/>
      <c r="K431" s="329" t="str">
        <f t="shared" si="6"/>
        <v/>
      </c>
      <c r="L431" s="327"/>
      <c r="M431" s="327"/>
      <c r="N431" s="330"/>
    </row>
    <row r="432" spans="2:14" s="316" customFormat="1" x14ac:dyDescent="0.35">
      <c r="B432" s="326" t="str">
        <f>IF($E432="","",VLOOKUP($E432,Lists!$BJ$2:$BM$478,2,FALSE))</f>
        <v/>
      </c>
      <c r="C432" s="326" t="str">
        <f>IF($E432="","",VLOOKUP($E432,Lists!$BJ$2:$BM$478,3,FALSE))</f>
        <v/>
      </c>
      <c r="D432" s="326" t="str">
        <f>IF($E432="","",VLOOKUP($E432,Lists!$BJ$2:$BM$478,4,FALSE))</f>
        <v/>
      </c>
      <c r="E432" s="309"/>
      <c r="F432" s="309"/>
      <c r="G432" s="312"/>
      <c r="H432" s="327"/>
      <c r="I432" s="328"/>
      <c r="J432" s="327"/>
      <c r="K432" s="329" t="str">
        <f t="shared" si="6"/>
        <v/>
      </c>
      <c r="L432" s="327"/>
      <c r="M432" s="327"/>
      <c r="N432" s="330"/>
    </row>
    <row r="433" spans="2:14" s="316" customFormat="1" x14ac:dyDescent="0.35">
      <c r="B433" s="326" t="str">
        <f>IF($E433="","",VLOOKUP($E433,Lists!$BJ$2:$BM$478,2,FALSE))</f>
        <v/>
      </c>
      <c r="C433" s="326" t="str">
        <f>IF($E433="","",VLOOKUP($E433,Lists!$BJ$2:$BM$478,3,FALSE))</f>
        <v/>
      </c>
      <c r="D433" s="326" t="str">
        <f>IF($E433="","",VLOOKUP($E433,Lists!$BJ$2:$BM$478,4,FALSE))</f>
        <v/>
      </c>
      <c r="E433" s="309"/>
      <c r="F433" s="309"/>
      <c r="G433" s="312"/>
      <c r="H433" s="327"/>
      <c r="I433" s="328"/>
      <c r="J433" s="327"/>
      <c r="K433" s="329" t="str">
        <f t="shared" si="6"/>
        <v/>
      </c>
      <c r="L433" s="327"/>
      <c r="M433" s="327"/>
      <c r="N433" s="330"/>
    </row>
    <row r="434" spans="2:14" s="316" customFormat="1" x14ac:dyDescent="0.35">
      <c r="B434" s="326" t="str">
        <f>IF($E434="","",VLOOKUP($E434,Lists!$BJ$2:$BM$478,2,FALSE))</f>
        <v/>
      </c>
      <c r="C434" s="326" t="str">
        <f>IF($E434="","",VLOOKUP($E434,Lists!$BJ$2:$BM$478,3,FALSE))</f>
        <v/>
      </c>
      <c r="D434" s="326" t="str">
        <f>IF($E434="","",VLOOKUP($E434,Lists!$BJ$2:$BM$478,4,FALSE))</f>
        <v/>
      </c>
      <c r="E434" s="309"/>
      <c r="F434" s="309"/>
      <c r="G434" s="312"/>
      <c r="H434" s="327"/>
      <c r="I434" s="328"/>
      <c r="J434" s="327"/>
      <c r="K434" s="329" t="str">
        <f t="shared" si="6"/>
        <v/>
      </c>
      <c r="L434" s="327"/>
      <c r="M434" s="327"/>
      <c r="N434" s="330"/>
    </row>
    <row r="435" spans="2:14" s="316" customFormat="1" x14ac:dyDescent="0.35">
      <c r="B435" s="326" t="str">
        <f>IF($E435="","",VLOOKUP($E435,Lists!$BJ$2:$BM$478,2,FALSE))</f>
        <v/>
      </c>
      <c r="C435" s="326" t="str">
        <f>IF($E435="","",VLOOKUP($E435,Lists!$BJ$2:$BM$478,3,FALSE))</f>
        <v/>
      </c>
      <c r="D435" s="326" t="str">
        <f>IF($E435="","",VLOOKUP($E435,Lists!$BJ$2:$BM$478,4,FALSE))</f>
        <v/>
      </c>
      <c r="E435" s="309"/>
      <c r="F435" s="309"/>
      <c r="G435" s="312"/>
      <c r="H435" s="327"/>
      <c r="I435" s="328"/>
      <c r="J435" s="327"/>
      <c r="K435" s="329" t="str">
        <f t="shared" si="6"/>
        <v/>
      </c>
      <c r="L435" s="327"/>
      <c r="M435" s="327"/>
      <c r="N435" s="330"/>
    </row>
    <row r="436" spans="2:14" s="316" customFormat="1" x14ac:dyDescent="0.35">
      <c r="B436" s="326" t="str">
        <f>IF($E436="","",VLOOKUP($E436,Lists!$BJ$2:$BM$478,2,FALSE))</f>
        <v/>
      </c>
      <c r="C436" s="326" t="str">
        <f>IF($E436="","",VLOOKUP($E436,Lists!$BJ$2:$BM$478,3,FALSE))</f>
        <v/>
      </c>
      <c r="D436" s="326" t="str">
        <f>IF($E436="","",VLOOKUP($E436,Lists!$BJ$2:$BM$478,4,FALSE))</f>
        <v/>
      </c>
      <c r="E436" s="309"/>
      <c r="F436" s="309"/>
      <c r="G436" s="312"/>
      <c r="H436" s="327"/>
      <c r="I436" s="328"/>
      <c r="J436" s="327"/>
      <c r="K436" s="329" t="str">
        <f t="shared" si="6"/>
        <v/>
      </c>
      <c r="L436" s="327"/>
      <c r="M436" s="327"/>
      <c r="N436" s="330"/>
    </row>
    <row r="437" spans="2:14" s="316" customFormat="1" x14ac:dyDescent="0.35">
      <c r="B437" s="326" t="str">
        <f>IF($E437="","",VLOOKUP($E437,Lists!$BJ$2:$BM$478,2,FALSE))</f>
        <v/>
      </c>
      <c r="C437" s="326" t="str">
        <f>IF($E437="","",VLOOKUP($E437,Lists!$BJ$2:$BM$478,3,FALSE))</f>
        <v/>
      </c>
      <c r="D437" s="326" t="str">
        <f>IF($E437="","",VLOOKUP($E437,Lists!$BJ$2:$BM$478,4,FALSE))</f>
        <v/>
      </c>
      <c r="E437" s="309"/>
      <c r="F437" s="309"/>
      <c r="G437" s="312"/>
      <c r="H437" s="327"/>
      <c r="I437" s="328"/>
      <c r="J437" s="327"/>
      <c r="K437" s="329" t="str">
        <f t="shared" si="6"/>
        <v/>
      </c>
      <c r="L437" s="327"/>
      <c r="M437" s="327"/>
      <c r="N437" s="330"/>
    </row>
    <row r="438" spans="2:14" s="316" customFormat="1" x14ac:dyDescent="0.35">
      <c r="B438" s="326" t="str">
        <f>IF($E438="","",VLOOKUP($E438,Lists!$BJ$2:$BM$478,2,FALSE))</f>
        <v/>
      </c>
      <c r="C438" s="326" t="str">
        <f>IF($E438="","",VLOOKUP($E438,Lists!$BJ$2:$BM$478,3,FALSE))</f>
        <v/>
      </c>
      <c r="D438" s="326" t="str">
        <f>IF($E438="","",VLOOKUP($E438,Lists!$BJ$2:$BM$478,4,FALSE))</f>
        <v/>
      </c>
      <c r="E438" s="309"/>
      <c r="F438" s="309"/>
      <c r="G438" s="312"/>
      <c r="H438" s="327"/>
      <c r="I438" s="328"/>
      <c r="J438" s="327"/>
      <c r="K438" s="329" t="str">
        <f t="shared" si="6"/>
        <v/>
      </c>
      <c r="L438" s="327"/>
      <c r="M438" s="327"/>
      <c r="N438" s="330"/>
    </row>
    <row r="439" spans="2:14" s="316" customFormat="1" x14ac:dyDescent="0.35">
      <c r="B439" s="326" t="str">
        <f>IF($E439="","",VLOOKUP($E439,Lists!$BJ$2:$BM$478,2,FALSE))</f>
        <v/>
      </c>
      <c r="C439" s="326" t="str">
        <f>IF($E439="","",VLOOKUP($E439,Lists!$BJ$2:$BM$478,3,FALSE))</f>
        <v/>
      </c>
      <c r="D439" s="326" t="str">
        <f>IF($E439="","",VLOOKUP($E439,Lists!$BJ$2:$BM$478,4,FALSE))</f>
        <v/>
      </c>
      <c r="E439" s="309"/>
      <c r="F439" s="309"/>
      <c r="G439" s="312"/>
      <c r="H439" s="327"/>
      <c r="I439" s="328"/>
      <c r="J439" s="327"/>
      <c r="K439" s="329" t="str">
        <f t="shared" si="6"/>
        <v/>
      </c>
      <c r="L439" s="327"/>
      <c r="M439" s="327"/>
      <c r="N439" s="330"/>
    </row>
    <row r="440" spans="2:14" s="316" customFormat="1" x14ac:dyDescent="0.35">
      <c r="B440" s="326" t="str">
        <f>IF($E440="","",VLOOKUP($E440,Lists!$BJ$2:$BM$478,2,FALSE))</f>
        <v/>
      </c>
      <c r="C440" s="326" t="str">
        <f>IF($E440="","",VLOOKUP($E440,Lists!$BJ$2:$BM$478,3,FALSE))</f>
        <v/>
      </c>
      <c r="D440" s="326" t="str">
        <f>IF($E440="","",VLOOKUP($E440,Lists!$BJ$2:$BM$478,4,FALSE))</f>
        <v/>
      </c>
      <c r="E440" s="309"/>
      <c r="F440" s="309"/>
      <c r="G440" s="312"/>
      <c r="H440" s="327"/>
      <c r="I440" s="328"/>
      <c r="J440" s="327"/>
      <c r="K440" s="329" t="str">
        <f t="shared" si="6"/>
        <v/>
      </c>
      <c r="L440" s="327"/>
      <c r="M440" s="327"/>
      <c r="N440" s="330"/>
    </row>
    <row r="441" spans="2:14" s="316" customFormat="1" x14ac:dyDescent="0.35">
      <c r="B441" s="326" t="str">
        <f>IF($E441="","",VLOOKUP($E441,Lists!$BJ$2:$BM$478,2,FALSE))</f>
        <v/>
      </c>
      <c r="C441" s="326" t="str">
        <f>IF($E441="","",VLOOKUP($E441,Lists!$BJ$2:$BM$478,3,FALSE))</f>
        <v/>
      </c>
      <c r="D441" s="326" t="str">
        <f>IF($E441="","",VLOOKUP($E441,Lists!$BJ$2:$BM$478,4,FALSE))</f>
        <v/>
      </c>
      <c r="E441" s="309"/>
      <c r="F441" s="309"/>
      <c r="G441" s="312"/>
      <c r="H441" s="327"/>
      <c r="I441" s="328"/>
      <c r="J441" s="327"/>
      <c r="K441" s="329" t="str">
        <f t="shared" si="6"/>
        <v/>
      </c>
      <c r="L441" s="327"/>
      <c r="M441" s="327"/>
      <c r="N441" s="330"/>
    </row>
    <row r="442" spans="2:14" s="316" customFormat="1" x14ac:dyDescent="0.35">
      <c r="B442" s="326" t="str">
        <f>IF($E442="","",VLOOKUP($E442,Lists!$BJ$2:$BM$478,2,FALSE))</f>
        <v/>
      </c>
      <c r="C442" s="326" t="str">
        <f>IF($E442="","",VLOOKUP($E442,Lists!$BJ$2:$BM$478,3,FALSE))</f>
        <v/>
      </c>
      <c r="D442" s="326" t="str">
        <f>IF($E442="","",VLOOKUP($E442,Lists!$BJ$2:$BM$478,4,FALSE))</f>
        <v/>
      </c>
      <c r="E442" s="309"/>
      <c r="F442" s="309"/>
      <c r="G442" s="312"/>
      <c r="H442" s="327"/>
      <c r="I442" s="328"/>
      <c r="J442" s="327"/>
      <c r="K442" s="329" t="str">
        <f t="shared" si="6"/>
        <v/>
      </c>
      <c r="L442" s="327"/>
      <c r="M442" s="327"/>
      <c r="N442" s="330"/>
    </row>
    <row r="443" spans="2:14" s="316" customFormat="1" x14ac:dyDescent="0.35">
      <c r="B443" s="326" t="str">
        <f>IF($E443="","",VLOOKUP($E443,Lists!$BJ$2:$BM$478,2,FALSE))</f>
        <v/>
      </c>
      <c r="C443" s="326" t="str">
        <f>IF($E443="","",VLOOKUP($E443,Lists!$BJ$2:$BM$478,3,FALSE))</f>
        <v/>
      </c>
      <c r="D443" s="326" t="str">
        <f>IF($E443="","",VLOOKUP($E443,Lists!$BJ$2:$BM$478,4,FALSE))</f>
        <v/>
      </c>
      <c r="E443" s="309"/>
      <c r="F443" s="309"/>
      <c r="G443" s="312"/>
      <c r="H443" s="327"/>
      <c r="I443" s="328"/>
      <c r="J443" s="327"/>
      <c r="K443" s="329" t="str">
        <f t="shared" si="6"/>
        <v/>
      </c>
      <c r="L443" s="327"/>
      <c r="M443" s="327"/>
      <c r="N443" s="330"/>
    </row>
    <row r="444" spans="2:14" s="316" customFormat="1" x14ac:dyDescent="0.35">
      <c r="B444" s="326" t="str">
        <f>IF($E444="","",VLOOKUP($E444,Lists!$BJ$2:$BM$478,2,FALSE))</f>
        <v/>
      </c>
      <c r="C444" s="326" t="str">
        <f>IF($E444="","",VLOOKUP($E444,Lists!$BJ$2:$BM$478,3,FALSE))</f>
        <v/>
      </c>
      <c r="D444" s="326" t="str">
        <f>IF($E444="","",VLOOKUP($E444,Lists!$BJ$2:$BM$478,4,FALSE))</f>
        <v/>
      </c>
      <c r="E444" s="309"/>
      <c r="F444" s="309"/>
      <c r="G444" s="312"/>
      <c r="H444" s="327"/>
      <c r="I444" s="328"/>
      <c r="J444" s="327"/>
      <c r="K444" s="329" t="str">
        <f t="shared" si="6"/>
        <v/>
      </c>
      <c r="L444" s="327"/>
      <c r="M444" s="327"/>
      <c r="N444" s="330"/>
    </row>
    <row r="445" spans="2:14" s="316" customFormat="1" x14ac:dyDescent="0.35">
      <c r="B445" s="326" t="str">
        <f>IF($E445="","",VLOOKUP($E445,Lists!$BJ$2:$BM$478,2,FALSE))</f>
        <v/>
      </c>
      <c r="C445" s="326" t="str">
        <f>IF($E445="","",VLOOKUP($E445,Lists!$BJ$2:$BM$478,3,FALSE))</f>
        <v/>
      </c>
      <c r="D445" s="326" t="str">
        <f>IF($E445="","",VLOOKUP($E445,Lists!$BJ$2:$BM$478,4,FALSE))</f>
        <v/>
      </c>
      <c r="E445" s="309"/>
      <c r="F445" s="309"/>
      <c r="G445" s="312"/>
      <c r="H445" s="327"/>
      <c r="I445" s="328"/>
      <c r="J445" s="327"/>
      <c r="K445" s="329" t="str">
        <f t="shared" si="6"/>
        <v/>
      </c>
      <c r="L445" s="327"/>
      <c r="M445" s="327"/>
      <c r="N445" s="330"/>
    </row>
    <row r="446" spans="2:14" s="316" customFormat="1" x14ac:dyDescent="0.35">
      <c r="B446" s="326" t="str">
        <f>IF($E446="","",VLOOKUP($E446,Lists!$BJ$2:$BM$478,2,FALSE))</f>
        <v/>
      </c>
      <c r="C446" s="326" t="str">
        <f>IF($E446="","",VLOOKUP($E446,Lists!$BJ$2:$BM$478,3,FALSE))</f>
        <v/>
      </c>
      <c r="D446" s="326" t="str">
        <f>IF($E446="","",VLOOKUP($E446,Lists!$BJ$2:$BM$478,4,FALSE))</f>
        <v/>
      </c>
      <c r="E446" s="309"/>
      <c r="F446" s="309"/>
      <c r="G446" s="312"/>
      <c r="H446" s="327"/>
      <c r="I446" s="328"/>
      <c r="J446" s="327"/>
      <c r="K446" s="329" t="str">
        <f t="shared" si="6"/>
        <v/>
      </c>
      <c r="L446" s="327"/>
      <c r="M446" s="327"/>
      <c r="N446" s="330"/>
    </row>
    <row r="447" spans="2:14" s="316" customFormat="1" x14ac:dyDescent="0.35">
      <c r="B447" s="326" t="str">
        <f>IF($E447="","",VLOOKUP($E447,Lists!$BJ$2:$BM$478,2,FALSE))</f>
        <v/>
      </c>
      <c r="C447" s="326" t="str">
        <f>IF($E447="","",VLOOKUP($E447,Lists!$BJ$2:$BM$478,3,FALSE))</f>
        <v/>
      </c>
      <c r="D447" s="326" t="str">
        <f>IF($E447="","",VLOOKUP($E447,Lists!$BJ$2:$BM$478,4,FALSE))</f>
        <v/>
      </c>
      <c r="E447" s="309"/>
      <c r="F447" s="309"/>
      <c r="G447" s="312"/>
      <c r="H447" s="327"/>
      <c r="I447" s="328"/>
      <c r="J447" s="327"/>
      <c r="K447" s="329" t="str">
        <f t="shared" si="6"/>
        <v/>
      </c>
      <c r="L447" s="327"/>
      <c r="M447" s="327"/>
      <c r="N447" s="330"/>
    </row>
    <row r="448" spans="2:14" s="316" customFormat="1" x14ac:dyDescent="0.35">
      <c r="B448" s="326" t="str">
        <f>IF($E448="","",VLOOKUP($E448,Lists!$BJ$2:$BM$478,2,FALSE))</f>
        <v/>
      </c>
      <c r="C448" s="326" t="str">
        <f>IF($E448="","",VLOOKUP($E448,Lists!$BJ$2:$BM$478,3,FALSE))</f>
        <v/>
      </c>
      <c r="D448" s="326" t="str">
        <f>IF($E448="","",VLOOKUP($E448,Lists!$BJ$2:$BM$478,4,FALSE))</f>
        <v/>
      </c>
      <c r="E448" s="309"/>
      <c r="F448" s="309"/>
      <c r="G448" s="312"/>
      <c r="H448" s="327"/>
      <c r="I448" s="328"/>
      <c r="J448" s="327"/>
      <c r="K448" s="329" t="str">
        <f t="shared" si="6"/>
        <v/>
      </c>
      <c r="L448" s="327"/>
      <c r="M448" s="327"/>
      <c r="N448" s="330"/>
    </row>
    <row r="449" spans="2:14" s="316" customFormat="1" x14ac:dyDescent="0.35">
      <c r="B449" s="326" t="str">
        <f>IF($E449="","",VLOOKUP($E449,Lists!$BJ$2:$BM$478,2,FALSE))</f>
        <v/>
      </c>
      <c r="C449" s="326" t="str">
        <f>IF($E449="","",VLOOKUP($E449,Lists!$BJ$2:$BM$478,3,FALSE))</f>
        <v/>
      </c>
      <c r="D449" s="326" t="str">
        <f>IF($E449="","",VLOOKUP($E449,Lists!$BJ$2:$BM$478,4,FALSE))</f>
        <v/>
      </c>
      <c r="E449" s="309"/>
      <c r="F449" s="309"/>
      <c r="G449" s="312"/>
      <c r="H449" s="327"/>
      <c r="I449" s="328"/>
      <c r="J449" s="327"/>
      <c r="K449" s="329" t="str">
        <f t="shared" si="6"/>
        <v/>
      </c>
      <c r="L449" s="327"/>
      <c r="M449" s="327"/>
      <c r="N449" s="330"/>
    </row>
    <row r="450" spans="2:14" s="316" customFormat="1" x14ac:dyDescent="0.35">
      <c r="B450" s="326" t="str">
        <f>IF($E450="","",VLOOKUP($E450,Lists!$BJ$2:$BM$478,2,FALSE))</f>
        <v/>
      </c>
      <c r="C450" s="326" t="str">
        <f>IF($E450="","",VLOOKUP($E450,Lists!$BJ$2:$BM$478,3,FALSE))</f>
        <v/>
      </c>
      <c r="D450" s="326" t="str">
        <f>IF($E450="","",VLOOKUP($E450,Lists!$BJ$2:$BM$478,4,FALSE))</f>
        <v/>
      </c>
      <c r="E450" s="309"/>
      <c r="F450" s="309"/>
      <c r="G450" s="312"/>
      <c r="H450" s="327"/>
      <c r="I450" s="328"/>
      <c r="J450" s="327"/>
      <c r="K450" s="329" t="str">
        <f t="shared" si="6"/>
        <v/>
      </c>
      <c r="L450" s="327"/>
      <c r="M450" s="327"/>
      <c r="N450" s="330"/>
    </row>
    <row r="451" spans="2:14" s="316" customFormat="1" x14ac:dyDescent="0.35">
      <c r="B451" s="326" t="str">
        <f>IF($E451="","",VLOOKUP($E451,Lists!$BJ$2:$BM$478,2,FALSE))</f>
        <v/>
      </c>
      <c r="C451" s="326" t="str">
        <f>IF($E451="","",VLOOKUP($E451,Lists!$BJ$2:$BM$478,3,FALSE))</f>
        <v/>
      </c>
      <c r="D451" s="326" t="str">
        <f>IF($E451="","",VLOOKUP($E451,Lists!$BJ$2:$BM$478,4,FALSE))</f>
        <v/>
      </c>
      <c r="E451" s="309"/>
      <c r="F451" s="309"/>
      <c r="G451" s="312"/>
      <c r="H451" s="327"/>
      <c r="I451" s="328"/>
      <c r="J451" s="327"/>
      <c r="K451" s="329" t="str">
        <f t="shared" si="6"/>
        <v/>
      </c>
      <c r="L451" s="327"/>
      <c r="M451" s="327"/>
      <c r="N451" s="330"/>
    </row>
    <row r="452" spans="2:14" s="316" customFormat="1" x14ac:dyDescent="0.35">
      <c r="B452" s="326" t="str">
        <f>IF($E452="","",VLOOKUP($E452,Lists!$BJ$2:$BM$478,2,FALSE))</f>
        <v/>
      </c>
      <c r="C452" s="326" t="str">
        <f>IF($E452="","",VLOOKUP($E452,Lists!$BJ$2:$BM$478,3,FALSE))</f>
        <v/>
      </c>
      <c r="D452" s="326" t="str">
        <f>IF($E452="","",VLOOKUP($E452,Lists!$BJ$2:$BM$478,4,FALSE))</f>
        <v/>
      </c>
      <c r="E452" s="309"/>
      <c r="F452" s="309"/>
      <c r="G452" s="312"/>
      <c r="H452" s="327"/>
      <c r="I452" s="328"/>
      <c r="J452" s="327"/>
      <c r="K452" s="329" t="str">
        <f t="shared" si="6"/>
        <v/>
      </c>
      <c r="L452" s="327"/>
      <c r="M452" s="327"/>
      <c r="N452" s="330"/>
    </row>
    <row r="453" spans="2:14" s="316" customFormat="1" x14ac:dyDescent="0.35">
      <c r="B453" s="326" t="str">
        <f>IF($E453="","",VLOOKUP($E453,Lists!$BJ$2:$BM$478,2,FALSE))</f>
        <v/>
      </c>
      <c r="C453" s="326" t="str">
        <f>IF($E453="","",VLOOKUP($E453,Lists!$BJ$2:$BM$478,3,FALSE))</f>
        <v/>
      </c>
      <c r="D453" s="326" t="str">
        <f>IF($E453="","",VLOOKUP($E453,Lists!$BJ$2:$BM$478,4,FALSE))</f>
        <v/>
      </c>
      <c r="E453" s="309"/>
      <c r="F453" s="309"/>
      <c r="G453" s="312"/>
      <c r="H453" s="327"/>
      <c r="I453" s="328"/>
      <c r="J453" s="327"/>
      <c r="K453" s="329" t="str">
        <f t="shared" si="6"/>
        <v/>
      </c>
      <c r="L453" s="327"/>
      <c r="M453" s="327"/>
      <c r="N453" s="330"/>
    </row>
    <row r="454" spans="2:14" s="316" customFormat="1" x14ac:dyDescent="0.35">
      <c r="B454" s="326" t="str">
        <f>IF($E454="","",VLOOKUP($E454,Lists!$BJ$2:$BM$478,2,FALSE))</f>
        <v/>
      </c>
      <c r="C454" s="326" t="str">
        <f>IF($E454="","",VLOOKUP($E454,Lists!$BJ$2:$BM$478,3,FALSE))</f>
        <v/>
      </c>
      <c r="D454" s="326" t="str">
        <f>IF($E454="","",VLOOKUP($E454,Lists!$BJ$2:$BM$478,4,FALSE))</f>
        <v/>
      </c>
      <c r="E454" s="309"/>
      <c r="F454" s="309"/>
      <c r="G454" s="312"/>
      <c r="H454" s="327"/>
      <c r="I454" s="328"/>
      <c r="J454" s="327"/>
      <c r="K454" s="329" t="str">
        <f t="shared" si="6"/>
        <v/>
      </c>
      <c r="L454" s="327"/>
      <c r="M454" s="327"/>
      <c r="N454" s="330"/>
    </row>
    <row r="455" spans="2:14" s="316" customFormat="1" x14ac:dyDescent="0.35">
      <c r="B455" s="326" t="str">
        <f>IF($E455="","",VLOOKUP($E455,Lists!$BJ$2:$BM$478,2,FALSE))</f>
        <v/>
      </c>
      <c r="C455" s="326" t="str">
        <f>IF($E455="","",VLOOKUP($E455,Lists!$BJ$2:$BM$478,3,FALSE))</f>
        <v/>
      </c>
      <c r="D455" s="326" t="str">
        <f>IF($E455="","",VLOOKUP($E455,Lists!$BJ$2:$BM$478,4,FALSE))</f>
        <v/>
      </c>
      <c r="E455" s="309"/>
      <c r="F455" s="309"/>
      <c r="G455" s="312"/>
      <c r="H455" s="327"/>
      <c r="I455" s="328"/>
      <c r="J455" s="327"/>
      <c r="K455" s="329" t="str">
        <f t="shared" si="6"/>
        <v/>
      </c>
      <c r="L455" s="327"/>
      <c r="M455" s="327"/>
      <c r="N455" s="330"/>
    </row>
    <row r="456" spans="2:14" s="316" customFormat="1" x14ac:dyDescent="0.35">
      <c r="B456" s="326" t="str">
        <f>IF($E456="","",VLOOKUP($E456,Lists!$BJ$2:$BM$478,2,FALSE))</f>
        <v/>
      </c>
      <c r="C456" s="326" t="str">
        <f>IF($E456="","",VLOOKUP($E456,Lists!$BJ$2:$BM$478,3,FALSE))</f>
        <v/>
      </c>
      <c r="D456" s="326" t="str">
        <f>IF($E456="","",VLOOKUP($E456,Lists!$BJ$2:$BM$478,4,FALSE))</f>
        <v/>
      </c>
      <c r="E456" s="309"/>
      <c r="F456" s="309"/>
      <c r="G456" s="312"/>
      <c r="H456" s="327"/>
      <c r="I456" s="328"/>
      <c r="J456" s="327"/>
      <c r="K456" s="329" t="str">
        <f t="shared" si="6"/>
        <v/>
      </c>
      <c r="L456" s="327"/>
      <c r="M456" s="327"/>
      <c r="N456" s="330"/>
    </row>
    <row r="457" spans="2:14" s="316" customFormat="1" x14ac:dyDescent="0.35">
      <c r="B457" s="326" t="str">
        <f>IF($E457="","",VLOOKUP($E457,Lists!$BJ$2:$BM$478,2,FALSE))</f>
        <v/>
      </c>
      <c r="C457" s="326" t="str">
        <f>IF($E457="","",VLOOKUP($E457,Lists!$BJ$2:$BM$478,3,FALSE))</f>
        <v/>
      </c>
      <c r="D457" s="326" t="str">
        <f>IF($E457="","",VLOOKUP($E457,Lists!$BJ$2:$BM$478,4,FALSE))</f>
        <v/>
      </c>
      <c r="E457" s="309"/>
      <c r="F457" s="309"/>
      <c r="G457" s="312"/>
      <c r="H457" s="327"/>
      <c r="I457" s="328"/>
      <c r="J457" s="327"/>
      <c r="K457" s="329" t="str">
        <f t="shared" si="6"/>
        <v/>
      </c>
      <c r="L457" s="327"/>
      <c r="M457" s="327"/>
      <c r="N457" s="330"/>
    </row>
    <row r="458" spans="2:14" s="316" customFormat="1" x14ac:dyDescent="0.35">
      <c r="B458" s="326" t="str">
        <f>IF($E458="","",VLOOKUP($E458,Lists!$BJ$2:$BM$478,2,FALSE))</f>
        <v/>
      </c>
      <c r="C458" s="326" t="str">
        <f>IF($E458="","",VLOOKUP($E458,Lists!$BJ$2:$BM$478,3,FALSE))</f>
        <v/>
      </c>
      <c r="D458" s="326" t="str">
        <f>IF($E458="","",VLOOKUP($E458,Lists!$BJ$2:$BM$478,4,FALSE))</f>
        <v/>
      </c>
      <c r="E458" s="309"/>
      <c r="F458" s="309"/>
      <c r="G458" s="312"/>
      <c r="H458" s="327"/>
      <c r="I458" s="328"/>
      <c r="J458" s="327"/>
      <c r="K458" s="329" t="str">
        <f t="shared" si="6"/>
        <v/>
      </c>
      <c r="L458" s="327"/>
      <c r="M458" s="327"/>
      <c r="N458" s="330"/>
    </row>
    <row r="459" spans="2:14" s="316" customFormat="1" x14ac:dyDescent="0.35">
      <c r="B459" s="326" t="str">
        <f>IF($E459="","",VLOOKUP($E459,Lists!$BJ$2:$BM$478,2,FALSE))</f>
        <v/>
      </c>
      <c r="C459" s="326" t="str">
        <f>IF($E459="","",VLOOKUP($E459,Lists!$BJ$2:$BM$478,3,FALSE))</f>
        <v/>
      </c>
      <c r="D459" s="326" t="str">
        <f>IF($E459="","",VLOOKUP($E459,Lists!$BJ$2:$BM$478,4,FALSE))</f>
        <v/>
      </c>
      <c r="E459" s="309"/>
      <c r="F459" s="309"/>
      <c r="G459" s="312"/>
      <c r="H459" s="327"/>
      <c r="I459" s="328"/>
      <c r="J459" s="327"/>
      <c r="K459" s="329" t="str">
        <f t="shared" si="6"/>
        <v/>
      </c>
      <c r="L459" s="327"/>
      <c r="M459" s="327"/>
      <c r="N459" s="330"/>
    </row>
    <row r="460" spans="2:14" s="316" customFormat="1" x14ac:dyDescent="0.35">
      <c r="B460" s="326" t="str">
        <f>IF($E460="","",VLOOKUP($E460,Lists!$BJ$2:$BM$478,2,FALSE))</f>
        <v/>
      </c>
      <c r="C460" s="326" t="str">
        <f>IF($E460="","",VLOOKUP($E460,Lists!$BJ$2:$BM$478,3,FALSE))</f>
        <v/>
      </c>
      <c r="D460" s="326" t="str">
        <f>IF($E460="","",VLOOKUP($E460,Lists!$BJ$2:$BM$478,4,FALSE))</f>
        <v/>
      </c>
      <c r="E460" s="309"/>
      <c r="F460" s="309"/>
      <c r="G460" s="312"/>
      <c r="H460" s="327"/>
      <c r="I460" s="328"/>
      <c r="J460" s="327"/>
      <c r="K460" s="329" t="str">
        <f t="shared" si="6"/>
        <v/>
      </c>
      <c r="L460" s="327"/>
      <c r="M460" s="327"/>
      <c r="N460" s="330"/>
    </row>
    <row r="461" spans="2:14" s="316" customFormat="1" x14ac:dyDescent="0.35">
      <c r="B461" s="326" t="str">
        <f>IF($E461="","",VLOOKUP($E461,Lists!$BJ$2:$BM$478,2,FALSE))</f>
        <v/>
      </c>
      <c r="C461" s="326" t="str">
        <f>IF($E461="","",VLOOKUP($E461,Lists!$BJ$2:$BM$478,3,FALSE))</f>
        <v/>
      </c>
      <c r="D461" s="326" t="str">
        <f>IF($E461="","",VLOOKUP($E461,Lists!$BJ$2:$BM$478,4,FALSE))</f>
        <v/>
      </c>
      <c r="E461" s="309"/>
      <c r="F461" s="309"/>
      <c r="G461" s="312"/>
      <c r="H461" s="327"/>
      <c r="I461" s="328"/>
      <c r="J461" s="327"/>
      <c r="K461" s="329" t="str">
        <f t="shared" si="6"/>
        <v/>
      </c>
      <c r="L461" s="327"/>
      <c r="M461" s="327"/>
      <c r="N461" s="330"/>
    </row>
    <row r="462" spans="2:14" s="316" customFormat="1" x14ac:dyDescent="0.35">
      <c r="B462" s="326" t="str">
        <f>IF($E462="","",VLOOKUP($E462,Lists!$BJ$2:$BM$478,2,FALSE))</f>
        <v/>
      </c>
      <c r="C462" s="326" t="str">
        <f>IF($E462="","",VLOOKUP($E462,Lists!$BJ$2:$BM$478,3,FALSE))</f>
        <v/>
      </c>
      <c r="D462" s="326" t="str">
        <f>IF($E462="","",VLOOKUP($E462,Lists!$BJ$2:$BM$478,4,FALSE))</f>
        <v/>
      </c>
      <c r="E462" s="309"/>
      <c r="F462" s="309"/>
      <c r="G462" s="312"/>
      <c r="H462" s="327"/>
      <c r="I462" s="328"/>
      <c r="J462" s="327"/>
      <c r="K462" s="329" t="str">
        <f t="shared" si="6"/>
        <v/>
      </c>
      <c r="L462" s="327"/>
      <c r="M462" s="327"/>
      <c r="N462" s="330"/>
    </row>
    <row r="463" spans="2:14" s="316" customFormat="1" x14ac:dyDescent="0.35">
      <c r="B463" s="326" t="str">
        <f>IF($E463="","",VLOOKUP($E463,Lists!$BJ$2:$BM$478,2,FALSE))</f>
        <v/>
      </c>
      <c r="C463" s="326" t="str">
        <f>IF($E463="","",VLOOKUP($E463,Lists!$BJ$2:$BM$478,3,FALSE))</f>
        <v/>
      </c>
      <c r="D463" s="326" t="str">
        <f>IF($E463="","",VLOOKUP($E463,Lists!$BJ$2:$BM$478,4,FALSE))</f>
        <v/>
      </c>
      <c r="E463" s="309"/>
      <c r="F463" s="309"/>
      <c r="G463" s="312"/>
      <c r="H463" s="327"/>
      <c r="I463" s="328"/>
      <c r="J463" s="327"/>
      <c r="K463" s="329" t="str">
        <f t="shared" si="6"/>
        <v/>
      </c>
      <c r="L463" s="327"/>
      <c r="M463" s="327"/>
      <c r="N463" s="330"/>
    </row>
    <row r="464" spans="2:14" s="316" customFormat="1" x14ac:dyDescent="0.35">
      <c r="B464" s="326" t="str">
        <f>IF($E464="","",VLOOKUP($E464,Lists!$BJ$2:$BM$478,2,FALSE))</f>
        <v/>
      </c>
      <c r="C464" s="326" t="str">
        <f>IF($E464="","",VLOOKUP($E464,Lists!$BJ$2:$BM$478,3,FALSE))</f>
        <v/>
      </c>
      <c r="D464" s="326" t="str">
        <f>IF($E464="","",VLOOKUP($E464,Lists!$BJ$2:$BM$478,4,FALSE))</f>
        <v/>
      </c>
      <c r="E464" s="309"/>
      <c r="F464" s="309"/>
      <c r="G464" s="312"/>
      <c r="H464" s="327"/>
      <c r="I464" s="328"/>
      <c r="J464" s="327"/>
      <c r="K464" s="329" t="str">
        <f t="shared" si="6"/>
        <v/>
      </c>
      <c r="L464" s="327"/>
      <c r="M464" s="327"/>
      <c r="N464" s="330"/>
    </row>
    <row r="465" spans="2:14" s="316" customFormat="1" x14ac:dyDescent="0.35">
      <c r="B465" s="326" t="str">
        <f>IF($E465="","",VLOOKUP($E465,Lists!$BJ$2:$BM$478,2,FALSE))</f>
        <v/>
      </c>
      <c r="C465" s="326" t="str">
        <f>IF($E465="","",VLOOKUP($E465,Lists!$BJ$2:$BM$478,3,FALSE))</f>
        <v/>
      </c>
      <c r="D465" s="326" t="str">
        <f>IF($E465="","",VLOOKUP($E465,Lists!$BJ$2:$BM$478,4,FALSE))</f>
        <v/>
      </c>
      <c r="E465" s="309"/>
      <c r="F465" s="309"/>
      <c r="G465" s="312"/>
      <c r="H465" s="327"/>
      <c r="I465" s="328"/>
      <c r="J465" s="327"/>
      <c r="K465" s="329" t="str">
        <f t="shared" si="6"/>
        <v/>
      </c>
      <c r="L465" s="327"/>
      <c r="M465" s="327"/>
      <c r="N465" s="330"/>
    </row>
    <row r="466" spans="2:14" s="316" customFormat="1" x14ac:dyDescent="0.35">
      <c r="B466" s="326" t="str">
        <f>IF($E466="","",VLOOKUP($E466,Lists!$BJ$2:$BM$478,2,FALSE))</f>
        <v/>
      </c>
      <c r="C466" s="326" t="str">
        <f>IF($E466="","",VLOOKUP($E466,Lists!$BJ$2:$BM$478,3,FALSE))</f>
        <v/>
      </c>
      <c r="D466" s="326" t="str">
        <f>IF($E466="","",VLOOKUP($E466,Lists!$BJ$2:$BM$478,4,FALSE))</f>
        <v/>
      </c>
      <c r="E466" s="309"/>
      <c r="F466" s="309"/>
      <c r="G466" s="312"/>
      <c r="H466" s="327"/>
      <c r="I466" s="328"/>
      <c r="J466" s="327"/>
      <c r="K466" s="329" t="str">
        <f t="shared" si="6"/>
        <v/>
      </c>
      <c r="L466" s="327"/>
      <c r="M466" s="327"/>
      <c r="N466" s="330"/>
    </row>
    <row r="467" spans="2:14" s="316" customFormat="1" x14ac:dyDescent="0.35">
      <c r="B467" s="326" t="str">
        <f>IF($E467="","",VLOOKUP($E467,Lists!$BJ$2:$BM$478,2,FALSE))</f>
        <v/>
      </c>
      <c r="C467" s="326" t="str">
        <f>IF($E467="","",VLOOKUP($E467,Lists!$BJ$2:$BM$478,3,FALSE))</f>
        <v/>
      </c>
      <c r="D467" s="326" t="str">
        <f>IF($E467="","",VLOOKUP($E467,Lists!$BJ$2:$BM$478,4,FALSE))</f>
        <v/>
      </c>
      <c r="E467" s="309"/>
      <c r="F467" s="309"/>
      <c r="G467" s="312"/>
      <c r="H467" s="327"/>
      <c r="I467" s="328"/>
      <c r="J467" s="327"/>
      <c r="K467" s="329" t="str">
        <f t="shared" si="6"/>
        <v/>
      </c>
      <c r="L467" s="327"/>
      <c r="M467" s="327"/>
      <c r="N467" s="330"/>
    </row>
    <row r="468" spans="2:14" s="316" customFormat="1" x14ac:dyDescent="0.35">
      <c r="B468" s="326" t="str">
        <f>IF($E468="","",VLOOKUP($E468,Lists!$BJ$2:$BM$478,2,FALSE))</f>
        <v/>
      </c>
      <c r="C468" s="326" t="str">
        <f>IF($E468="","",VLOOKUP($E468,Lists!$BJ$2:$BM$478,3,FALSE))</f>
        <v/>
      </c>
      <c r="D468" s="326" t="str">
        <f>IF($E468="","",VLOOKUP($E468,Lists!$BJ$2:$BM$478,4,FALSE))</f>
        <v/>
      </c>
      <c r="E468" s="309"/>
      <c r="F468" s="309"/>
      <c r="G468" s="312"/>
      <c r="H468" s="327"/>
      <c r="I468" s="328"/>
      <c r="J468" s="327"/>
      <c r="K468" s="329" t="str">
        <f t="shared" si="6"/>
        <v/>
      </c>
      <c r="L468" s="327"/>
      <c r="M468" s="327"/>
      <c r="N468" s="330"/>
    </row>
    <row r="469" spans="2:14" s="316" customFormat="1" x14ac:dyDescent="0.35">
      <c r="B469" s="326" t="str">
        <f>IF($E469="","",VLOOKUP($E469,Lists!$BJ$2:$BM$478,2,FALSE))</f>
        <v/>
      </c>
      <c r="C469" s="326" t="str">
        <f>IF($E469="","",VLOOKUP($E469,Lists!$BJ$2:$BM$478,3,FALSE))</f>
        <v/>
      </c>
      <c r="D469" s="326" t="str">
        <f>IF($E469="","",VLOOKUP($E469,Lists!$BJ$2:$BM$478,4,FALSE))</f>
        <v/>
      </c>
      <c r="E469" s="309"/>
      <c r="F469" s="309"/>
      <c r="G469" s="312"/>
      <c r="H469" s="327"/>
      <c r="I469" s="328"/>
      <c r="J469" s="327"/>
      <c r="K469" s="329" t="str">
        <f t="shared" si="6"/>
        <v/>
      </c>
      <c r="L469" s="327"/>
      <c r="M469" s="327"/>
      <c r="N469" s="330"/>
    </row>
    <row r="470" spans="2:14" s="316" customFormat="1" x14ac:dyDescent="0.35">
      <c r="B470" s="326" t="str">
        <f>IF($E470="","",VLOOKUP($E470,Lists!$BJ$2:$BM$478,2,FALSE))</f>
        <v/>
      </c>
      <c r="C470" s="326" t="str">
        <f>IF($E470="","",VLOOKUP($E470,Lists!$BJ$2:$BM$478,3,FALSE))</f>
        <v/>
      </c>
      <c r="D470" s="326" t="str">
        <f>IF($E470="","",VLOOKUP($E470,Lists!$BJ$2:$BM$478,4,FALSE))</f>
        <v/>
      </c>
      <c r="E470" s="309"/>
      <c r="F470" s="309"/>
      <c r="G470" s="312"/>
      <c r="H470" s="327"/>
      <c r="I470" s="328"/>
      <c r="J470" s="327"/>
      <c r="K470" s="329" t="str">
        <f t="shared" si="6"/>
        <v/>
      </c>
      <c r="L470" s="327"/>
      <c r="M470" s="327"/>
      <c r="N470" s="330"/>
    </row>
    <row r="471" spans="2:14" s="316" customFormat="1" x14ac:dyDescent="0.35">
      <c r="B471" s="326" t="str">
        <f>IF($E471="","",VLOOKUP($E471,Lists!$BJ$2:$BM$478,2,FALSE))</f>
        <v/>
      </c>
      <c r="C471" s="326" t="str">
        <f>IF($E471="","",VLOOKUP($E471,Lists!$BJ$2:$BM$478,3,FALSE))</f>
        <v/>
      </c>
      <c r="D471" s="326" t="str">
        <f>IF($E471="","",VLOOKUP($E471,Lists!$BJ$2:$BM$478,4,FALSE))</f>
        <v/>
      </c>
      <c r="E471" s="309"/>
      <c r="F471" s="309"/>
      <c r="G471" s="312"/>
      <c r="H471" s="327"/>
      <c r="I471" s="328"/>
      <c r="J471" s="327"/>
      <c r="K471" s="329" t="str">
        <f t="shared" si="6"/>
        <v/>
      </c>
      <c r="L471" s="327"/>
      <c r="M471" s="327"/>
      <c r="N471" s="330"/>
    </row>
    <row r="472" spans="2:14" s="316" customFormat="1" x14ac:dyDescent="0.35">
      <c r="B472" s="326" t="str">
        <f>IF($E472="","",VLOOKUP($E472,Lists!$BJ$2:$BM$478,2,FALSE))</f>
        <v/>
      </c>
      <c r="C472" s="326" t="str">
        <f>IF($E472="","",VLOOKUP($E472,Lists!$BJ$2:$BM$478,3,FALSE))</f>
        <v/>
      </c>
      <c r="D472" s="326" t="str">
        <f>IF($E472="","",VLOOKUP($E472,Lists!$BJ$2:$BM$478,4,FALSE))</f>
        <v/>
      </c>
      <c r="E472" s="309"/>
      <c r="F472" s="309"/>
      <c r="G472" s="312"/>
      <c r="H472" s="327"/>
      <c r="I472" s="328"/>
      <c r="J472" s="327"/>
      <c r="K472" s="329" t="str">
        <f t="shared" ref="K472:K500" si="7">IF(J472="","",(VALUE(TEXT(I472,"m/dd/yy ")&amp;TEXT(J472,"hh:mm:ss"))-(VALUE(TEXT(G472,"m/dd/yy ")&amp;TEXT(H472,"hh:mm:ss"))))*24)</f>
        <v/>
      </c>
      <c r="L472" s="327"/>
      <c r="M472" s="327"/>
      <c r="N472" s="330"/>
    </row>
    <row r="473" spans="2:14" s="316" customFormat="1" x14ac:dyDescent="0.35">
      <c r="B473" s="326" t="str">
        <f>IF($E473="","",VLOOKUP($E473,Lists!$BJ$2:$BM$478,2,FALSE))</f>
        <v/>
      </c>
      <c r="C473" s="326" t="str">
        <f>IF($E473="","",VLOOKUP($E473,Lists!$BJ$2:$BM$478,3,FALSE))</f>
        <v/>
      </c>
      <c r="D473" s="326" t="str">
        <f>IF($E473="","",VLOOKUP($E473,Lists!$BJ$2:$BM$478,4,FALSE))</f>
        <v/>
      </c>
      <c r="E473" s="309"/>
      <c r="F473" s="309"/>
      <c r="G473" s="312"/>
      <c r="H473" s="327"/>
      <c r="I473" s="328"/>
      <c r="J473" s="327"/>
      <c r="K473" s="329" t="str">
        <f t="shared" si="7"/>
        <v/>
      </c>
      <c r="L473" s="327"/>
      <c r="M473" s="327"/>
      <c r="N473" s="330"/>
    </row>
    <row r="474" spans="2:14" s="316" customFormat="1" x14ac:dyDescent="0.35">
      <c r="B474" s="326" t="str">
        <f>IF($E474="","",VLOOKUP($E474,Lists!$BJ$2:$BM$478,2,FALSE))</f>
        <v/>
      </c>
      <c r="C474" s="326" t="str">
        <f>IF($E474="","",VLOOKUP($E474,Lists!$BJ$2:$BM$478,3,FALSE))</f>
        <v/>
      </c>
      <c r="D474" s="326" t="str">
        <f>IF($E474="","",VLOOKUP($E474,Lists!$BJ$2:$BM$478,4,FALSE))</f>
        <v/>
      </c>
      <c r="E474" s="309"/>
      <c r="F474" s="309"/>
      <c r="G474" s="312"/>
      <c r="H474" s="327"/>
      <c r="I474" s="328"/>
      <c r="J474" s="327"/>
      <c r="K474" s="329" t="str">
        <f t="shared" si="7"/>
        <v/>
      </c>
      <c r="L474" s="327"/>
      <c r="M474" s="327"/>
      <c r="N474" s="330"/>
    </row>
    <row r="475" spans="2:14" s="316" customFormat="1" x14ac:dyDescent="0.35">
      <c r="B475" s="326" t="str">
        <f>IF($E475="","",VLOOKUP($E475,Lists!$BJ$2:$BM$478,2,FALSE))</f>
        <v/>
      </c>
      <c r="C475" s="326" t="str">
        <f>IF($E475="","",VLOOKUP($E475,Lists!$BJ$2:$BM$478,3,FALSE))</f>
        <v/>
      </c>
      <c r="D475" s="326" t="str">
        <f>IF($E475="","",VLOOKUP($E475,Lists!$BJ$2:$BM$478,4,FALSE))</f>
        <v/>
      </c>
      <c r="E475" s="309"/>
      <c r="F475" s="309"/>
      <c r="G475" s="312"/>
      <c r="H475" s="327"/>
      <c r="I475" s="328"/>
      <c r="J475" s="327"/>
      <c r="K475" s="329" t="str">
        <f t="shared" si="7"/>
        <v/>
      </c>
      <c r="L475" s="327"/>
      <c r="M475" s="327"/>
      <c r="N475" s="330"/>
    </row>
    <row r="476" spans="2:14" s="316" customFormat="1" x14ac:dyDescent="0.35">
      <c r="B476" s="326" t="str">
        <f>IF($E476="","",VLOOKUP($E476,Lists!$BJ$2:$BM$478,2,FALSE))</f>
        <v/>
      </c>
      <c r="C476" s="326" t="str">
        <f>IF($E476="","",VLOOKUP($E476,Lists!$BJ$2:$BM$478,3,FALSE))</f>
        <v/>
      </c>
      <c r="D476" s="326" t="str">
        <f>IF($E476="","",VLOOKUP($E476,Lists!$BJ$2:$BM$478,4,FALSE))</f>
        <v/>
      </c>
      <c r="E476" s="309"/>
      <c r="F476" s="309"/>
      <c r="G476" s="312"/>
      <c r="H476" s="327"/>
      <c r="I476" s="328"/>
      <c r="J476" s="327"/>
      <c r="K476" s="329" t="str">
        <f t="shared" si="7"/>
        <v/>
      </c>
      <c r="L476" s="327"/>
      <c r="M476" s="327"/>
      <c r="N476" s="330"/>
    </row>
    <row r="477" spans="2:14" s="316" customFormat="1" x14ac:dyDescent="0.35">
      <c r="B477" s="326" t="str">
        <f>IF($E477="","",VLOOKUP($E477,Lists!$BJ$2:$BM$478,2,FALSE))</f>
        <v/>
      </c>
      <c r="C477" s="326" t="str">
        <f>IF($E477="","",VLOOKUP($E477,Lists!$BJ$2:$BM$478,3,FALSE))</f>
        <v/>
      </c>
      <c r="D477" s="326" t="str">
        <f>IF($E477="","",VLOOKUP($E477,Lists!$BJ$2:$BM$478,4,FALSE))</f>
        <v/>
      </c>
      <c r="E477" s="309"/>
      <c r="F477" s="309"/>
      <c r="G477" s="312"/>
      <c r="H477" s="327"/>
      <c r="I477" s="328"/>
      <c r="J477" s="327"/>
      <c r="K477" s="329" t="str">
        <f t="shared" si="7"/>
        <v/>
      </c>
      <c r="L477" s="327"/>
      <c r="M477" s="327"/>
      <c r="N477" s="330"/>
    </row>
    <row r="478" spans="2:14" s="316" customFormat="1" x14ac:dyDescent="0.35">
      <c r="B478" s="326" t="str">
        <f>IF($E478="","",VLOOKUP($E478,Lists!$BJ$2:$BM$478,2,FALSE))</f>
        <v/>
      </c>
      <c r="C478" s="326" t="str">
        <f>IF($E478="","",VLOOKUP($E478,Lists!$BJ$2:$BM$478,3,FALSE))</f>
        <v/>
      </c>
      <c r="D478" s="326" t="str">
        <f>IF($E478="","",VLOOKUP($E478,Lists!$BJ$2:$BM$478,4,FALSE))</f>
        <v/>
      </c>
      <c r="E478" s="309"/>
      <c r="F478" s="309"/>
      <c r="G478" s="312"/>
      <c r="H478" s="327"/>
      <c r="I478" s="328"/>
      <c r="J478" s="327"/>
      <c r="K478" s="329" t="str">
        <f t="shared" si="7"/>
        <v/>
      </c>
      <c r="L478" s="327"/>
      <c r="M478" s="327"/>
      <c r="N478" s="330"/>
    </row>
    <row r="479" spans="2:14" s="316" customFormat="1" x14ac:dyDescent="0.35">
      <c r="B479" s="326" t="str">
        <f>IF($E479="","",VLOOKUP($E479,Lists!$BJ$2:$BM$478,2,FALSE))</f>
        <v/>
      </c>
      <c r="C479" s="326" t="str">
        <f>IF($E479="","",VLOOKUP($E479,Lists!$BJ$2:$BM$478,3,FALSE))</f>
        <v/>
      </c>
      <c r="D479" s="326" t="str">
        <f>IF($E479="","",VLOOKUP($E479,Lists!$BJ$2:$BM$478,4,FALSE))</f>
        <v/>
      </c>
      <c r="E479" s="309"/>
      <c r="F479" s="309"/>
      <c r="G479" s="312"/>
      <c r="H479" s="327"/>
      <c r="I479" s="328"/>
      <c r="J479" s="327"/>
      <c r="K479" s="329" t="str">
        <f t="shared" si="7"/>
        <v/>
      </c>
      <c r="L479" s="327"/>
      <c r="M479" s="327"/>
      <c r="N479" s="330"/>
    </row>
    <row r="480" spans="2:14" s="316" customFormat="1" x14ac:dyDescent="0.35">
      <c r="B480" s="326" t="str">
        <f>IF($E480="","",VLOOKUP($E480,Lists!$BJ$2:$BM$478,2,FALSE))</f>
        <v/>
      </c>
      <c r="C480" s="326" t="str">
        <f>IF($E480="","",VLOOKUP($E480,Lists!$BJ$2:$BM$478,3,FALSE))</f>
        <v/>
      </c>
      <c r="D480" s="326" t="str">
        <f>IF($E480="","",VLOOKUP($E480,Lists!$BJ$2:$BM$478,4,FALSE))</f>
        <v/>
      </c>
      <c r="E480" s="309"/>
      <c r="F480" s="309"/>
      <c r="G480" s="312"/>
      <c r="H480" s="327"/>
      <c r="I480" s="328"/>
      <c r="J480" s="327"/>
      <c r="K480" s="329" t="str">
        <f t="shared" si="7"/>
        <v/>
      </c>
      <c r="L480" s="327"/>
      <c r="M480" s="327"/>
      <c r="N480" s="330"/>
    </row>
    <row r="481" spans="2:14" s="316" customFormat="1" x14ac:dyDescent="0.35">
      <c r="B481" s="326" t="str">
        <f>IF($E481="","",VLOOKUP($E481,Lists!$BJ$2:$BM$478,2,FALSE))</f>
        <v/>
      </c>
      <c r="C481" s="326" t="str">
        <f>IF($E481="","",VLOOKUP($E481,Lists!$BJ$2:$BM$478,3,FALSE))</f>
        <v/>
      </c>
      <c r="D481" s="326" t="str">
        <f>IF($E481="","",VLOOKUP($E481,Lists!$BJ$2:$BM$478,4,FALSE))</f>
        <v/>
      </c>
      <c r="E481" s="309"/>
      <c r="F481" s="309"/>
      <c r="G481" s="312"/>
      <c r="H481" s="327"/>
      <c r="I481" s="328"/>
      <c r="J481" s="327"/>
      <c r="K481" s="329" t="str">
        <f t="shared" si="7"/>
        <v/>
      </c>
      <c r="L481" s="327"/>
      <c r="M481" s="327"/>
      <c r="N481" s="330"/>
    </row>
    <row r="482" spans="2:14" s="316" customFormat="1" x14ac:dyDescent="0.35">
      <c r="B482" s="326" t="str">
        <f>IF($E482="","",VLOOKUP($E482,Lists!$BJ$2:$BM$478,2,FALSE))</f>
        <v/>
      </c>
      <c r="C482" s="326" t="str">
        <f>IF($E482="","",VLOOKUP($E482,Lists!$BJ$2:$BM$478,3,FALSE))</f>
        <v/>
      </c>
      <c r="D482" s="326" t="str">
        <f>IF($E482="","",VLOOKUP($E482,Lists!$BJ$2:$BM$478,4,FALSE))</f>
        <v/>
      </c>
      <c r="E482" s="309"/>
      <c r="F482" s="309"/>
      <c r="G482" s="312"/>
      <c r="H482" s="327"/>
      <c r="I482" s="328"/>
      <c r="J482" s="327"/>
      <c r="K482" s="329" t="str">
        <f t="shared" si="7"/>
        <v/>
      </c>
      <c r="L482" s="327"/>
      <c r="M482" s="327"/>
      <c r="N482" s="330"/>
    </row>
    <row r="483" spans="2:14" s="316" customFormat="1" x14ac:dyDescent="0.35">
      <c r="B483" s="326" t="str">
        <f>IF($E483="","",VLOOKUP($E483,Lists!$BJ$2:$BM$478,2,FALSE))</f>
        <v/>
      </c>
      <c r="C483" s="326" t="str">
        <f>IF($E483="","",VLOOKUP($E483,Lists!$BJ$2:$BM$478,3,FALSE))</f>
        <v/>
      </c>
      <c r="D483" s="326" t="str">
        <f>IF($E483="","",VLOOKUP($E483,Lists!$BJ$2:$BM$478,4,FALSE))</f>
        <v/>
      </c>
      <c r="E483" s="309"/>
      <c r="F483" s="309"/>
      <c r="G483" s="312"/>
      <c r="H483" s="327"/>
      <c r="I483" s="328"/>
      <c r="J483" s="327"/>
      <c r="K483" s="329" t="str">
        <f t="shared" si="7"/>
        <v/>
      </c>
      <c r="L483" s="327"/>
      <c r="M483" s="327"/>
      <c r="N483" s="330"/>
    </row>
    <row r="484" spans="2:14" s="316" customFormat="1" x14ac:dyDescent="0.35">
      <c r="B484" s="326" t="str">
        <f>IF($E484="","",VLOOKUP($E484,Lists!$BJ$2:$BM$478,2,FALSE))</f>
        <v/>
      </c>
      <c r="C484" s="326" t="str">
        <f>IF($E484="","",VLOOKUP($E484,Lists!$BJ$2:$BM$478,3,FALSE))</f>
        <v/>
      </c>
      <c r="D484" s="326" t="str">
        <f>IF($E484="","",VLOOKUP($E484,Lists!$BJ$2:$BM$478,4,FALSE))</f>
        <v/>
      </c>
      <c r="E484" s="309"/>
      <c r="F484" s="309"/>
      <c r="G484" s="312"/>
      <c r="H484" s="327"/>
      <c r="I484" s="328"/>
      <c r="J484" s="327"/>
      <c r="K484" s="329" t="str">
        <f t="shared" si="7"/>
        <v/>
      </c>
      <c r="L484" s="327"/>
      <c r="M484" s="327"/>
      <c r="N484" s="330"/>
    </row>
    <row r="485" spans="2:14" s="316" customFormat="1" x14ac:dyDescent="0.35">
      <c r="B485" s="326" t="str">
        <f>IF($E485="","",VLOOKUP($E485,Lists!$BJ$2:$BM$478,2,FALSE))</f>
        <v/>
      </c>
      <c r="C485" s="326" t="str">
        <f>IF($E485="","",VLOOKUP($E485,Lists!$BJ$2:$BM$478,3,FALSE))</f>
        <v/>
      </c>
      <c r="D485" s="326" t="str">
        <f>IF($E485="","",VLOOKUP($E485,Lists!$BJ$2:$BM$478,4,FALSE))</f>
        <v/>
      </c>
      <c r="E485" s="309"/>
      <c r="F485" s="309"/>
      <c r="G485" s="312"/>
      <c r="H485" s="327"/>
      <c r="I485" s="328"/>
      <c r="J485" s="327"/>
      <c r="K485" s="329" t="str">
        <f t="shared" si="7"/>
        <v/>
      </c>
      <c r="L485" s="327"/>
      <c r="M485" s="327"/>
      <c r="N485" s="330"/>
    </row>
    <row r="486" spans="2:14" s="316" customFormat="1" x14ac:dyDescent="0.35">
      <c r="B486" s="326" t="str">
        <f>IF($E486="","",VLOOKUP($E486,Lists!$BJ$2:$BM$478,2,FALSE))</f>
        <v/>
      </c>
      <c r="C486" s="326" t="str">
        <f>IF($E486="","",VLOOKUP($E486,Lists!$BJ$2:$BM$478,3,FALSE))</f>
        <v/>
      </c>
      <c r="D486" s="326" t="str">
        <f>IF($E486="","",VLOOKUP($E486,Lists!$BJ$2:$BM$478,4,FALSE))</f>
        <v/>
      </c>
      <c r="E486" s="309"/>
      <c r="F486" s="309"/>
      <c r="G486" s="312"/>
      <c r="H486" s="327"/>
      <c r="I486" s="328"/>
      <c r="J486" s="327"/>
      <c r="K486" s="329" t="str">
        <f t="shared" si="7"/>
        <v/>
      </c>
      <c r="L486" s="327"/>
      <c r="M486" s="327"/>
      <c r="N486" s="330"/>
    </row>
    <row r="487" spans="2:14" s="316" customFormat="1" x14ac:dyDescent="0.35">
      <c r="B487" s="326" t="str">
        <f>IF($E487="","",VLOOKUP($E487,Lists!$BJ$2:$BM$478,2,FALSE))</f>
        <v/>
      </c>
      <c r="C487" s="326" t="str">
        <f>IF($E487="","",VLOOKUP($E487,Lists!$BJ$2:$BM$478,3,FALSE))</f>
        <v/>
      </c>
      <c r="D487" s="326" t="str">
        <f>IF($E487="","",VLOOKUP($E487,Lists!$BJ$2:$BM$478,4,FALSE))</f>
        <v/>
      </c>
      <c r="E487" s="309"/>
      <c r="F487" s="309"/>
      <c r="G487" s="312"/>
      <c r="H487" s="327"/>
      <c r="I487" s="328"/>
      <c r="J487" s="327"/>
      <c r="K487" s="329" t="str">
        <f t="shared" si="7"/>
        <v/>
      </c>
      <c r="L487" s="327"/>
      <c r="M487" s="327"/>
      <c r="N487" s="330"/>
    </row>
    <row r="488" spans="2:14" s="316" customFormat="1" x14ac:dyDescent="0.35">
      <c r="B488" s="326" t="str">
        <f>IF($E488="","",VLOOKUP($E488,Lists!$BJ$2:$BM$478,2,FALSE))</f>
        <v/>
      </c>
      <c r="C488" s="326" t="str">
        <f>IF($E488="","",VLOOKUP($E488,Lists!$BJ$2:$BM$478,3,FALSE))</f>
        <v/>
      </c>
      <c r="D488" s="326" t="str">
        <f>IF($E488="","",VLOOKUP($E488,Lists!$BJ$2:$BM$478,4,FALSE))</f>
        <v/>
      </c>
      <c r="E488" s="309"/>
      <c r="F488" s="309"/>
      <c r="G488" s="312"/>
      <c r="H488" s="327"/>
      <c r="I488" s="328"/>
      <c r="J488" s="327"/>
      <c r="K488" s="329" t="str">
        <f t="shared" si="7"/>
        <v/>
      </c>
      <c r="L488" s="327"/>
      <c r="M488" s="327"/>
      <c r="N488" s="330"/>
    </row>
    <row r="489" spans="2:14" s="316" customFormat="1" x14ac:dyDescent="0.35">
      <c r="B489" s="326" t="str">
        <f>IF($E489="","",VLOOKUP($E489,Lists!$BJ$2:$BM$478,2,FALSE))</f>
        <v/>
      </c>
      <c r="C489" s="326" t="str">
        <f>IF($E489="","",VLOOKUP($E489,Lists!$BJ$2:$BM$478,3,FALSE))</f>
        <v/>
      </c>
      <c r="D489" s="326" t="str">
        <f>IF($E489="","",VLOOKUP($E489,Lists!$BJ$2:$BM$478,4,FALSE))</f>
        <v/>
      </c>
      <c r="E489" s="309"/>
      <c r="F489" s="309"/>
      <c r="G489" s="312"/>
      <c r="H489" s="327"/>
      <c r="I489" s="328"/>
      <c r="J489" s="327"/>
      <c r="K489" s="329" t="str">
        <f t="shared" si="7"/>
        <v/>
      </c>
      <c r="L489" s="327"/>
      <c r="M489" s="327"/>
      <c r="N489" s="330"/>
    </row>
    <row r="490" spans="2:14" s="316" customFormat="1" x14ac:dyDescent="0.35">
      <c r="B490" s="326" t="str">
        <f>IF($E490="","",VLOOKUP($E490,Lists!$BJ$2:$BM$478,2,FALSE))</f>
        <v/>
      </c>
      <c r="C490" s="326" t="str">
        <f>IF($E490="","",VLOOKUP($E490,Lists!$BJ$2:$BM$478,3,FALSE))</f>
        <v/>
      </c>
      <c r="D490" s="326" t="str">
        <f>IF($E490="","",VLOOKUP($E490,Lists!$BJ$2:$BM$478,4,FALSE))</f>
        <v/>
      </c>
      <c r="E490" s="309"/>
      <c r="F490" s="309"/>
      <c r="G490" s="312"/>
      <c r="H490" s="327"/>
      <c r="I490" s="328"/>
      <c r="J490" s="327"/>
      <c r="K490" s="329" t="str">
        <f t="shared" si="7"/>
        <v/>
      </c>
      <c r="L490" s="327"/>
      <c r="M490" s="327"/>
      <c r="N490" s="330"/>
    </row>
    <row r="491" spans="2:14" s="316" customFormat="1" x14ac:dyDescent="0.35">
      <c r="B491" s="326" t="str">
        <f>IF($E491="","",VLOOKUP($E491,Lists!$BJ$2:$BM$478,2,FALSE))</f>
        <v/>
      </c>
      <c r="C491" s="326" t="str">
        <f>IF($E491="","",VLOOKUP($E491,Lists!$BJ$2:$BM$478,3,FALSE))</f>
        <v/>
      </c>
      <c r="D491" s="326" t="str">
        <f>IF($E491="","",VLOOKUP($E491,Lists!$BJ$2:$BM$478,4,FALSE))</f>
        <v/>
      </c>
      <c r="E491" s="309"/>
      <c r="F491" s="309"/>
      <c r="G491" s="312"/>
      <c r="H491" s="327"/>
      <c r="I491" s="328"/>
      <c r="J491" s="327"/>
      <c r="K491" s="329" t="str">
        <f t="shared" si="7"/>
        <v/>
      </c>
      <c r="L491" s="327"/>
      <c r="M491" s="327"/>
      <c r="N491" s="330"/>
    </row>
    <row r="492" spans="2:14" s="316" customFormat="1" x14ac:dyDescent="0.35">
      <c r="B492" s="326" t="str">
        <f>IF($E492="","",VLOOKUP($E492,Lists!$BJ$2:$BM$478,2,FALSE))</f>
        <v/>
      </c>
      <c r="C492" s="326" t="str">
        <f>IF($E492="","",VLOOKUP($E492,Lists!$BJ$2:$BM$478,3,FALSE))</f>
        <v/>
      </c>
      <c r="D492" s="326" t="str">
        <f>IF($E492="","",VLOOKUP($E492,Lists!$BJ$2:$BM$478,4,FALSE))</f>
        <v/>
      </c>
      <c r="E492" s="309"/>
      <c r="F492" s="309"/>
      <c r="G492" s="312"/>
      <c r="H492" s="327"/>
      <c r="I492" s="328"/>
      <c r="J492" s="327"/>
      <c r="K492" s="329" t="str">
        <f t="shared" si="7"/>
        <v/>
      </c>
      <c r="L492" s="327"/>
      <c r="M492" s="327"/>
      <c r="N492" s="330"/>
    </row>
    <row r="493" spans="2:14" s="316" customFormat="1" x14ac:dyDescent="0.35">
      <c r="B493" s="326" t="str">
        <f>IF($E493="","",VLOOKUP($E493,Lists!$BJ$2:$BM$478,2,FALSE))</f>
        <v/>
      </c>
      <c r="C493" s="326" t="str">
        <f>IF($E493="","",VLOOKUP($E493,Lists!$BJ$2:$BM$478,3,FALSE))</f>
        <v/>
      </c>
      <c r="D493" s="326" t="str">
        <f>IF($E493="","",VLOOKUP($E493,Lists!$BJ$2:$BM$478,4,FALSE))</f>
        <v/>
      </c>
      <c r="E493" s="309"/>
      <c r="F493" s="309"/>
      <c r="G493" s="312"/>
      <c r="H493" s="327"/>
      <c r="I493" s="328"/>
      <c r="J493" s="327"/>
      <c r="K493" s="329" t="str">
        <f t="shared" si="7"/>
        <v/>
      </c>
      <c r="L493" s="327"/>
      <c r="M493" s="327"/>
      <c r="N493" s="330"/>
    </row>
    <row r="494" spans="2:14" s="316" customFormat="1" x14ac:dyDescent="0.35">
      <c r="B494" s="326" t="str">
        <f>IF($E494="","",VLOOKUP($E494,Lists!$BJ$2:$BM$478,2,FALSE))</f>
        <v/>
      </c>
      <c r="C494" s="326" t="str">
        <f>IF($E494="","",VLOOKUP($E494,Lists!$BJ$2:$BM$478,3,FALSE))</f>
        <v/>
      </c>
      <c r="D494" s="326" t="str">
        <f>IF($E494="","",VLOOKUP($E494,Lists!$BJ$2:$BM$478,4,FALSE))</f>
        <v/>
      </c>
      <c r="E494" s="309"/>
      <c r="F494" s="309"/>
      <c r="G494" s="312"/>
      <c r="H494" s="327"/>
      <c r="I494" s="328"/>
      <c r="J494" s="327"/>
      <c r="K494" s="329" t="str">
        <f t="shared" si="7"/>
        <v/>
      </c>
      <c r="L494" s="327"/>
      <c r="M494" s="327"/>
      <c r="N494" s="330"/>
    </row>
    <row r="495" spans="2:14" s="316" customFormat="1" x14ac:dyDescent="0.35">
      <c r="B495" s="326" t="str">
        <f>IF($E495="","",VLOOKUP($E495,Lists!$BJ$2:$BM$478,2,FALSE))</f>
        <v/>
      </c>
      <c r="C495" s="326" t="str">
        <f>IF($E495="","",VLOOKUP($E495,Lists!$BJ$2:$BM$478,3,FALSE))</f>
        <v/>
      </c>
      <c r="D495" s="326" t="str">
        <f>IF($E495="","",VLOOKUP($E495,Lists!$BJ$2:$BM$478,4,FALSE))</f>
        <v/>
      </c>
      <c r="E495" s="309"/>
      <c r="F495" s="309"/>
      <c r="G495" s="312"/>
      <c r="H495" s="327"/>
      <c r="I495" s="328"/>
      <c r="J495" s="327"/>
      <c r="K495" s="329" t="str">
        <f t="shared" si="7"/>
        <v/>
      </c>
      <c r="L495" s="327"/>
      <c r="M495" s="327"/>
      <c r="N495" s="330"/>
    </row>
    <row r="496" spans="2:14" s="316" customFormat="1" x14ac:dyDescent="0.35">
      <c r="B496" s="326" t="str">
        <f>IF($E496="","",VLOOKUP($E496,Lists!$BJ$2:$BM$478,2,FALSE))</f>
        <v/>
      </c>
      <c r="C496" s="326" t="str">
        <f>IF($E496="","",VLOOKUP($E496,Lists!$BJ$2:$BM$478,3,FALSE))</f>
        <v/>
      </c>
      <c r="D496" s="326" t="str">
        <f>IF($E496="","",VLOOKUP($E496,Lists!$BJ$2:$BM$478,4,FALSE))</f>
        <v/>
      </c>
      <c r="E496" s="309"/>
      <c r="F496" s="309"/>
      <c r="G496" s="312"/>
      <c r="H496" s="327"/>
      <c r="I496" s="328"/>
      <c r="J496" s="327"/>
      <c r="K496" s="329" t="str">
        <f t="shared" si="7"/>
        <v/>
      </c>
      <c r="L496" s="327"/>
      <c r="M496" s="327"/>
      <c r="N496" s="330"/>
    </row>
    <row r="497" spans="2:14" s="316" customFormat="1" x14ac:dyDescent="0.35">
      <c r="B497" s="326" t="str">
        <f>IF($E497="","",VLOOKUP($E497,Lists!$BJ$2:$BM$478,2,FALSE))</f>
        <v/>
      </c>
      <c r="C497" s="326" t="str">
        <f>IF($E497="","",VLOOKUP($E497,Lists!$BJ$2:$BM$478,3,FALSE))</f>
        <v/>
      </c>
      <c r="D497" s="326" t="str">
        <f>IF($E497="","",VLOOKUP($E497,Lists!$BJ$2:$BM$478,4,FALSE))</f>
        <v/>
      </c>
      <c r="E497" s="309"/>
      <c r="F497" s="309"/>
      <c r="G497" s="312"/>
      <c r="H497" s="327"/>
      <c r="I497" s="328"/>
      <c r="J497" s="327"/>
      <c r="K497" s="329" t="str">
        <f t="shared" si="7"/>
        <v/>
      </c>
      <c r="L497" s="327"/>
      <c r="M497" s="327"/>
      <c r="N497" s="330"/>
    </row>
    <row r="498" spans="2:14" s="316" customFormat="1" x14ac:dyDescent="0.35">
      <c r="B498" s="326" t="str">
        <f>IF($E498="","",VLOOKUP($E498,Lists!$BJ$2:$BM$478,2,FALSE))</f>
        <v/>
      </c>
      <c r="C498" s="326" t="str">
        <f>IF($E498="","",VLOOKUP($E498,Lists!$BJ$2:$BM$478,3,FALSE))</f>
        <v/>
      </c>
      <c r="D498" s="326" t="str">
        <f>IF($E498="","",VLOOKUP($E498,Lists!$BJ$2:$BM$478,4,FALSE))</f>
        <v/>
      </c>
      <c r="E498" s="309"/>
      <c r="F498" s="309"/>
      <c r="G498" s="312"/>
      <c r="H498" s="327"/>
      <c r="I498" s="328"/>
      <c r="J498" s="327"/>
      <c r="K498" s="329" t="str">
        <f t="shared" si="7"/>
        <v/>
      </c>
      <c r="L498" s="327"/>
      <c r="M498" s="327"/>
      <c r="N498" s="330"/>
    </row>
    <row r="499" spans="2:14" s="316" customFormat="1" x14ac:dyDescent="0.35">
      <c r="B499" s="326" t="str">
        <f>IF($E499="","",VLOOKUP($E499,Lists!$BJ$2:$BM$478,2,FALSE))</f>
        <v/>
      </c>
      <c r="C499" s="326" t="str">
        <f>IF($E499="","",VLOOKUP($E499,Lists!$BJ$2:$BM$478,3,FALSE))</f>
        <v/>
      </c>
      <c r="D499" s="326" t="str">
        <f>IF($E499="","",VLOOKUP($E499,Lists!$BJ$2:$BM$478,4,FALSE))</f>
        <v/>
      </c>
      <c r="E499" s="309"/>
      <c r="F499" s="309"/>
      <c r="G499" s="312"/>
      <c r="H499" s="327"/>
      <c r="I499" s="328"/>
      <c r="J499" s="327"/>
      <c r="K499" s="329" t="str">
        <f t="shared" si="7"/>
        <v/>
      </c>
      <c r="L499" s="327"/>
      <c r="M499" s="327"/>
      <c r="N499" s="330"/>
    </row>
    <row r="500" spans="2:14" s="316" customFormat="1" x14ac:dyDescent="0.35">
      <c r="B500" s="326" t="str">
        <f>IF($E500="","",VLOOKUP($E500,Lists!$BJ$2:$BM$478,2,FALSE))</f>
        <v/>
      </c>
      <c r="C500" s="326" t="str">
        <f>IF($E500="","",VLOOKUP($E500,Lists!$BJ$2:$BM$478,3,FALSE))</f>
        <v/>
      </c>
      <c r="D500" s="326" t="str">
        <f>IF($E500="","",VLOOKUP($E500,Lists!$BJ$2:$BM$478,4,FALSE))</f>
        <v/>
      </c>
      <c r="E500" s="309"/>
      <c r="F500" s="309"/>
      <c r="G500" s="312"/>
      <c r="H500" s="327"/>
      <c r="I500" s="328"/>
      <c r="J500" s="327"/>
      <c r="K500" s="329" t="str">
        <f t="shared" si="7"/>
        <v/>
      </c>
      <c r="L500" s="327"/>
      <c r="M500" s="327"/>
      <c r="N500" s="330"/>
    </row>
  </sheetData>
  <sheetProtection algorithmName="SHA-512" hashValue="NjLoRnVFW89P9ZpEmCQWvqxESjYqyaq5OAVfYDylC4BdkkiZwCuRtUk6aw9THfDb91W9w9QV3EjZFqJd058BGA==" saltValue="KSlEPq/mKywVOy+WY5cAgQ==" spinCount="100000" sheet="1" sort="0" autoFilter="0"/>
  <dataValidations count="4">
    <dataValidation type="date" operator="greaterThan" allowBlank="1" showInputMessage="1" showErrorMessage="1" sqref="I24:I500 G24:G500" xr:uid="{00000000-0002-0000-0600-000000000000}">
      <formula1>42736</formula1>
    </dataValidation>
    <dataValidation type="list" allowBlank="1" showInputMessage="1" showErrorMessage="1" sqref="F24:F500" xr:uid="{00000000-0002-0000-0600-000003000000}">
      <formula1>"Inoperative, Out of Control"</formula1>
    </dataValidation>
    <dataValidation type="list" allowBlank="1" showInputMessage="1" showErrorMessage="1" sqref="N24:N500" xr:uid="{EF2BCC82-6CED-481A-808A-3818F67E623B}">
      <formula1>"Monitoring Equipment Malfunctions, Nonmonitoring Equipment Malfunctions, Quality Assurance/Quality Control Calibrations, Other Known Causes, Other Unknown Causes"</formula1>
    </dataValidation>
    <dataValidation type="list" allowBlank="1" showInputMessage="1" showErrorMessage="1" sqref="E24:E500" xr:uid="{23738A1F-74D1-489D-A59F-07E3F1E61841}">
      <formula1>IDSHCMS</formula1>
    </dataValidation>
  </dataValidations>
  <pageMargins left="0.7" right="0.7" top="0.75" bottom="0.75" header="0.3" footer="0.3"/>
  <pageSetup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sheetPr>
  <dimension ref="B1:L100"/>
  <sheetViews>
    <sheetView showGridLines="0" topLeftCell="B7" zoomScaleNormal="100" workbookViewId="0">
      <selection activeCell="C13" sqref="C13"/>
    </sheetView>
  </sheetViews>
  <sheetFormatPr defaultColWidth="0" defaultRowHeight="14.5" zeroHeight="1" x14ac:dyDescent="0.35"/>
  <cols>
    <col min="1" max="1" width="9.1796875" style="113" hidden="1" customWidth="1"/>
    <col min="2" max="2" width="17.54296875" style="113" bestFit="1" customWidth="1"/>
    <col min="3" max="3" width="44.453125" style="113" customWidth="1"/>
    <col min="4" max="4" width="48.1796875" style="113" customWidth="1"/>
    <col min="5" max="5" width="20.26953125" style="113" customWidth="1"/>
    <col min="6" max="6" width="19.1796875" style="113" customWidth="1"/>
    <col min="7" max="12" width="20.81640625" style="113" customWidth="1"/>
    <col min="13" max="16384" width="9.1796875" style="113" hidden="1"/>
  </cols>
  <sheetData>
    <row r="1" spans="2:12" ht="26" hidden="1" x14ac:dyDescent="0.35">
      <c r="B1" s="207" t="s">
        <v>102</v>
      </c>
      <c r="C1" s="207"/>
      <c r="D1" s="208"/>
    </row>
    <row r="2" spans="2:12" hidden="1" x14ac:dyDescent="0.35">
      <c r="B2" s="209" t="s">
        <v>98</v>
      </c>
      <c r="C2" s="210" t="str">
        <f>+Welcome!B2</f>
        <v>63.9050(l) Compliance Report (Spreadsheet Template)</v>
      </c>
      <c r="D2" s="210"/>
    </row>
    <row r="3" spans="2:12" hidden="1" x14ac:dyDescent="0.35">
      <c r="B3" s="211" t="s">
        <v>99</v>
      </c>
      <c r="C3" s="212" t="str">
        <f>+Welcome!B3</f>
        <v>63.9050(l)</v>
      </c>
      <c r="D3" s="212"/>
    </row>
    <row r="4" spans="2:12" hidden="1" x14ac:dyDescent="0.35">
      <c r="B4" s="211" t="s">
        <v>100</v>
      </c>
      <c r="C4" s="213" t="str">
        <f>+Welcome!B4</f>
        <v>v1.03</v>
      </c>
      <c r="D4" s="213"/>
    </row>
    <row r="5" spans="2:12" hidden="1" x14ac:dyDescent="0.35">
      <c r="B5" s="211" t="s">
        <v>101</v>
      </c>
      <c r="C5" s="214">
        <f>+Welcome!B5</f>
        <v>45554</v>
      </c>
      <c r="D5" s="214"/>
    </row>
    <row r="6" spans="2:12" hidden="1" x14ac:dyDescent="0.35">
      <c r="B6" s="215" t="str">
        <f>Welcome!B6</f>
        <v>OMB No.: 2060-0529 Form 5900-598 For further Paperwork Reduction Act information see: 
https://www.epa.gov/electronic-reporting-air-emissions/paperwork-reduction-act-pra-cedri-and-ert</v>
      </c>
    </row>
    <row r="7" spans="2:12" x14ac:dyDescent="0.35">
      <c r="B7" s="216" t="s">
        <v>218</v>
      </c>
      <c r="C7" s="217"/>
      <c r="D7" s="218"/>
      <c r="E7" s="218"/>
      <c r="F7" s="219"/>
      <c r="G7" s="219"/>
    </row>
    <row r="8" spans="2:12" x14ac:dyDescent="0.35">
      <c r="B8" s="219" t="s">
        <v>240</v>
      </c>
      <c r="C8" s="220"/>
      <c r="D8" s="220"/>
      <c r="E8" s="220"/>
      <c r="F8" s="220"/>
      <c r="G8" s="220"/>
    </row>
    <row r="9" spans="2:12" hidden="1" x14ac:dyDescent="0.35">
      <c r="B9" s="221"/>
      <c r="C9" s="221"/>
      <c r="D9" s="221"/>
      <c r="E9" s="221"/>
      <c r="F9" s="221"/>
      <c r="G9" s="221"/>
    </row>
    <row r="10" spans="2:12" hidden="1" x14ac:dyDescent="0.35">
      <c r="E10" s="122"/>
      <c r="F10" s="122"/>
      <c r="G10" s="122"/>
    </row>
    <row r="11" spans="2:12" hidden="1" x14ac:dyDescent="0.35">
      <c r="B11" s="221"/>
      <c r="C11" s="222"/>
      <c r="D11" s="222"/>
      <c r="E11" s="223"/>
      <c r="F11" s="224"/>
      <c r="G11" s="225"/>
    </row>
    <row r="12" spans="2:12" s="230" customFormat="1" ht="116.5" thickBot="1" x14ac:dyDescent="0.4">
      <c r="B12" s="226" t="s">
        <v>213</v>
      </c>
      <c r="C12" s="227" t="s">
        <v>223</v>
      </c>
      <c r="D12" s="227" t="s">
        <v>226</v>
      </c>
      <c r="E12" s="291" t="s">
        <v>426</v>
      </c>
      <c r="F12" s="227" t="s">
        <v>427</v>
      </c>
      <c r="G12" s="337" t="s">
        <v>428</v>
      </c>
      <c r="H12" s="337" t="s">
        <v>364</v>
      </c>
      <c r="I12" s="228" t="s">
        <v>365</v>
      </c>
      <c r="J12" s="228" t="s">
        <v>366</v>
      </c>
      <c r="K12" s="228" t="s">
        <v>367</v>
      </c>
      <c r="L12" s="229" t="s">
        <v>368</v>
      </c>
    </row>
    <row r="13" spans="2:12" ht="13.5" customHeight="1" x14ac:dyDescent="0.35">
      <c r="B13" s="179" t="s">
        <v>171</v>
      </c>
      <c r="C13" s="177" t="s">
        <v>465</v>
      </c>
      <c r="D13" s="178" t="s">
        <v>457</v>
      </c>
      <c r="E13" s="88" t="s">
        <v>461</v>
      </c>
      <c r="F13" s="178" t="s">
        <v>177</v>
      </c>
      <c r="G13" s="178" t="s">
        <v>178</v>
      </c>
      <c r="H13" s="178" t="s">
        <v>231</v>
      </c>
      <c r="I13" s="178" t="s">
        <v>232</v>
      </c>
      <c r="J13" s="178" t="s">
        <v>233</v>
      </c>
      <c r="K13" s="178" t="s">
        <v>234</v>
      </c>
      <c r="L13" s="178" t="s">
        <v>235</v>
      </c>
    </row>
    <row r="14" spans="2:12" x14ac:dyDescent="0.35">
      <c r="B14" s="182" t="s">
        <v>119</v>
      </c>
      <c r="C14" s="180" t="s">
        <v>143</v>
      </c>
      <c r="D14" s="181" t="s">
        <v>136</v>
      </c>
      <c r="E14" s="181" t="s">
        <v>131</v>
      </c>
      <c r="F14" s="181" t="s">
        <v>142</v>
      </c>
      <c r="G14" s="181" t="s">
        <v>145</v>
      </c>
      <c r="H14" s="181" t="s">
        <v>166</v>
      </c>
      <c r="I14" s="181" t="s">
        <v>166</v>
      </c>
      <c r="J14" s="181" t="s">
        <v>166</v>
      </c>
      <c r="K14" s="181" t="s">
        <v>166</v>
      </c>
      <c r="L14" s="181" t="s">
        <v>166</v>
      </c>
    </row>
    <row r="15" spans="2:12" hidden="1" x14ac:dyDescent="0.35">
      <c r="B15" s="182" t="s">
        <v>211</v>
      </c>
      <c r="C15" s="180" t="s">
        <v>211</v>
      </c>
      <c r="D15" s="181" t="s">
        <v>211</v>
      </c>
      <c r="E15" s="181" t="s">
        <v>211</v>
      </c>
      <c r="F15" s="181" t="s">
        <v>211</v>
      </c>
      <c r="G15" s="181" t="s">
        <v>211</v>
      </c>
      <c r="H15" s="181" t="s">
        <v>211</v>
      </c>
      <c r="I15" s="181" t="s">
        <v>211</v>
      </c>
      <c r="J15" s="181" t="s">
        <v>211</v>
      </c>
      <c r="K15" s="181" t="s">
        <v>211</v>
      </c>
      <c r="L15" s="181" t="s">
        <v>211</v>
      </c>
    </row>
    <row r="16" spans="2:12" hidden="1" x14ac:dyDescent="0.35">
      <c r="B16" s="182" t="s">
        <v>211</v>
      </c>
      <c r="C16" s="180" t="s">
        <v>211</v>
      </c>
      <c r="D16" s="181" t="s">
        <v>211</v>
      </c>
      <c r="E16" s="181" t="s">
        <v>211</v>
      </c>
      <c r="F16" s="181" t="s">
        <v>211</v>
      </c>
      <c r="G16" s="181" t="s">
        <v>211</v>
      </c>
      <c r="H16" s="181" t="s">
        <v>211</v>
      </c>
      <c r="I16" s="181" t="s">
        <v>211</v>
      </c>
      <c r="J16" s="181" t="s">
        <v>211</v>
      </c>
      <c r="K16" s="181" t="s">
        <v>211</v>
      </c>
      <c r="L16" s="181" t="s">
        <v>211</v>
      </c>
    </row>
    <row r="17" spans="2:12" hidden="1" x14ac:dyDescent="0.35">
      <c r="B17" s="182" t="s">
        <v>211</v>
      </c>
      <c r="C17" s="180" t="s">
        <v>211</v>
      </c>
      <c r="D17" s="181" t="s">
        <v>211</v>
      </c>
      <c r="E17" s="181" t="s">
        <v>211</v>
      </c>
      <c r="F17" s="181" t="s">
        <v>211</v>
      </c>
      <c r="G17" s="181" t="s">
        <v>211</v>
      </c>
      <c r="H17" s="181" t="s">
        <v>211</v>
      </c>
      <c r="I17" s="181" t="s">
        <v>211</v>
      </c>
      <c r="J17" s="181" t="s">
        <v>211</v>
      </c>
      <c r="K17" s="181" t="s">
        <v>211</v>
      </c>
      <c r="L17" s="181" t="s">
        <v>211</v>
      </c>
    </row>
    <row r="18" spans="2:12" hidden="1" x14ac:dyDescent="0.35">
      <c r="B18" s="182" t="s">
        <v>211</v>
      </c>
      <c r="C18" s="180" t="s">
        <v>211</v>
      </c>
      <c r="D18" s="181" t="s">
        <v>211</v>
      </c>
      <c r="E18" s="181" t="s">
        <v>211</v>
      </c>
      <c r="F18" s="181" t="s">
        <v>211</v>
      </c>
      <c r="G18" s="181" t="s">
        <v>211</v>
      </c>
      <c r="H18" s="181" t="s">
        <v>211</v>
      </c>
      <c r="I18" s="181" t="s">
        <v>211</v>
      </c>
      <c r="J18" s="181" t="s">
        <v>211</v>
      </c>
      <c r="K18" s="181" t="s">
        <v>211</v>
      </c>
      <c r="L18" s="181" t="s">
        <v>211</v>
      </c>
    </row>
    <row r="19" spans="2:12" hidden="1" x14ac:dyDescent="0.35">
      <c r="B19" s="182" t="s">
        <v>211</v>
      </c>
      <c r="C19" s="180" t="s">
        <v>211</v>
      </c>
      <c r="D19" s="181" t="s">
        <v>211</v>
      </c>
      <c r="E19" s="181" t="s">
        <v>211</v>
      </c>
      <c r="F19" s="181" t="s">
        <v>211</v>
      </c>
      <c r="G19" s="181" t="s">
        <v>211</v>
      </c>
      <c r="H19" s="181" t="s">
        <v>211</v>
      </c>
      <c r="I19" s="181" t="s">
        <v>211</v>
      </c>
      <c r="J19" s="181" t="s">
        <v>211</v>
      </c>
      <c r="K19" s="181" t="s">
        <v>211</v>
      </c>
      <c r="L19" s="181" t="s">
        <v>211</v>
      </c>
    </row>
    <row r="20" spans="2:12" hidden="1" x14ac:dyDescent="0.35">
      <c r="B20" s="182" t="s">
        <v>211</v>
      </c>
      <c r="C20" s="180" t="s">
        <v>211</v>
      </c>
      <c r="D20" s="181" t="s">
        <v>211</v>
      </c>
      <c r="E20" s="181" t="s">
        <v>211</v>
      </c>
      <c r="F20" s="181" t="s">
        <v>211</v>
      </c>
      <c r="G20" s="181" t="s">
        <v>211</v>
      </c>
      <c r="H20" s="181" t="s">
        <v>211</v>
      </c>
      <c r="I20" s="181" t="s">
        <v>211</v>
      </c>
      <c r="J20" s="181" t="s">
        <v>211</v>
      </c>
      <c r="K20" s="181" t="s">
        <v>211</v>
      </c>
      <c r="L20" s="181" t="s">
        <v>211</v>
      </c>
    </row>
    <row r="21" spans="2:12" hidden="1" x14ac:dyDescent="0.35">
      <c r="B21" s="182" t="s">
        <v>211</v>
      </c>
      <c r="C21" s="180" t="s">
        <v>211</v>
      </c>
      <c r="D21" s="181" t="s">
        <v>211</v>
      </c>
      <c r="E21" s="181" t="s">
        <v>211</v>
      </c>
      <c r="F21" s="181" t="s">
        <v>211</v>
      </c>
      <c r="G21" s="181" t="s">
        <v>211</v>
      </c>
      <c r="H21" s="181" t="s">
        <v>211</v>
      </c>
      <c r="I21" s="181" t="s">
        <v>211</v>
      </c>
      <c r="J21" s="181" t="s">
        <v>211</v>
      </c>
      <c r="K21" s="181" t="s">
        <v>211</v>
      </c>
      <c r="L21" s="181" t="s">
        <v>211</v>
      </c>
    </row>
    <row r="22" spans="2:12" hidden="1" x14ac:dyDescent="0.35">
      <c r="B22" s="182" t="s">
        <v>211</v>
      </c>
      <c r="C22" s="180" t="s">
        <v>211</v>
      </c>
      <c r="D22" s="181" t="s">
        <v>211</v>
      </c>
      <c r="E22" s="181" t="s">
        <v>211</v>
      </c>
      <c r="F22" s="181" t="s">
        <v>211</v>
      </c>
      <c r="G22" s="181" t="s">
        <v>211</v>
      </c>
      <c r="H22" s="181" t="s">
        <v>211</v>
      </c>
      <c r="I22" s="181" t="s">
        <v>211</v>
      </c>
      <c r="J22" s="181" t="s">
        <v>211</v>
      </c>
      <c r="K22" s="181" t="s">
        <v>211</v>
      </c>
      <c r="L22" s="181" t="s">
        <v>211</v>
      </c>
    </row>
    <row r="23" spans="2:12" hidden="1" x14ac:dyDescent="0.35">
      <c r="B23" s="182" t="s">
        <v>211</v>
      </c>
      <c r="C23" s="180" t="s">
        <v>211</v>
      </c>
      <c r="D23" s="181" t="s">
        <v>211</v>
      </c>
      <c r="E23" s="181" t="s">
        <v>211</v>
      </c>
      <c r="F23" s="181" t="s">
        <v>211</v>
      </c>
      <c r="G23" s="181" t="s">
        <v>211</v>
      </c>
      <c r="H23" s="181" t="s">
        <v>211</v>
      </c>
      <c r="I23" s="181" t="s">
        <v>211</v>
      </c>
      <c r="J23" s="181" t="s">
        <v>211</v>
      </c>
      <c r="K23" s="181" t="s">
        <v>211</v>
      </c>
      <c r="L23" s="181" t="s">
        <v>211</v>
      </c>
    </row>
    <row r="24" spans="2:12" s="336" customFormat="1" x14ac:dyDescent="0.35">
      <c r="B24" s="324" t="str">
        <f>IF(Lists!AK2="","",Lists!AK2)</f>
        <v/>
      </c>
      <c r="C24" s="325" t="str">
        <f>IF(Lists!AL2="","",Lists!AL2)</f>
        <v/>
      </c>
      <c r="D24" s="325" t="str">
        <f>IF(Lists!AM2="","",Lists!AM2)</f>
        <v/>
      </c>
      <c r="E24" s="325" t="str">
        <f>IF(Lists!AN2="","",Lists!AN2)</f>
        <v/>
      </c>
      <c r="F24" s="332" t="str">
        <f>IF($E24="","",SUMIFS(CMS_Inoperative_OoC!$K$24:$K$5400,CMS_Inoperative_OoC!$B$24:$B$5400,B24,CMS_Inoperative_OoC!$C$24:$C$5400,C24,CMS_Inoperative_OoC!$D$24:$D$5400,D24))</f>
        <v/>
      </c>
      <c r="G24" s="333" t="str">
        <f>IF($E24="","",IF(F24=0,"N/A",F24/$E24))</f>
        <v/>
      </c>
      <c r="H24" s="334" t="str">
        <f>IF(CMS_Downtime_Summary!$E24="","",SUMIFS(CMS_Inoperative_OoC!$K$24:$K$500,CMS_Inoperative_OoC!$B$24:$B$500,CMS_Downtime_Summary!B24,CMS_Inoperative_OoC!$C$24:$C$500,CMS_Downtime_Summary!C24,CMS_Inoperative_OoC!$D$24:$D$500,CMS_Downtime_Summary!D24,CMS_Inoperative_OoC!$N$24:$N$500,"Monitoring Equipment Malfunctions"))</f>
        <v/>
      </c>
      <c r="I24" s="334" t="str">
        <f>IF(CMS_Downtime_Summary!$E24="","",SUMIFS(CMS_Inoperative_OoC!$K$24:$K$500,CMS_Inoperative_OoC!$B$24:$B$500,CMS_Downtime_Summary!B24,CMS_Inoperative_OoC!$C$24:$C$500,CMS_Downtime_Summary!C24,CMS_Inoperative_OoC!$D$24:$D$500,CMS_Downtime_Summary!D24,CMS_Inoperative_OoC!$N$24:$N$500,"Nonmonitoring Equipment Malfunctions"))</f>
        <v/>
      </c>
      <c r="J24" s="334" t="str">
        <f>IF(CMS_Downtime_Summary!$E24="","",SUMIFS(CMS_Inoperative_OoC!$K$24:$K$500,CMS_Inoperative_OoC!$B$24:$B$500,CMS_Downtime_Summary!B24,CMS_Inoperative_OoC!$C$24:$C$500,CMS_Downtime_Summary!C24,CMS_Inoperative_OoC!$D$24:$D$500,CMS_Downtime_Summary!D24,CMS_Inoperative_OoC!$N$24:$N$500,"Quality Assurance/Quality Control Calibrations"))</f>
        <v/>
      </c>
      <c r="K24" s="334" t="str">
        <f>IF(CMS_Downtime_Summary!$E24="","",SUMIFS(CMS_Inoperative_OoC!$K$24:$K$500,CMS_Inoperative_OoC!$B$24:$B$500,CMS_Downtime_Summary!B24,CMS_Inoperative_OoC!$C$24:$C$500,CMS_Downtime_Summary!C24,CMS_Inoperative_OoC!$D$24:$D$500,CMS_Downtime_Summary!D24,CMS_Inoperative_OoC!$N$24:$N$500,"Other Known Causes"))</f>
        <v/>
      </c>
      <c r="L24" s="335" t="str">
        <f>IF(CMS_Downtime_Summary!$E24="","",SUMIFS(CMS_Inoperative_OoC!$K$24:$K$500,CMS_Inoperative_OoC!$B$24:$B$500,CMS_Downtime_Summary!B24,CMS_Inoperative_OoC!$C$24:$C$500,CMS_Downtime_Summary!C24,CMS_Inoperative_OoC!$D$24:$D$500,CMS_Downtime_Summary!D24,CMS_Inoperative_OoC!$N$24:$N$500,"Other Unknown Causes"))</f>
        <v/>
      </c>
    </row>
    <row r="25" spans="2:12" s="336" customFormat="1" x14ac:dyDescent="0.35">
      <c r="B25" s="324" t="str">
        <f>IF(Lists!AK3="","",Lists!AK3)</f>
        <v/>
      </c>
      <c r="C25" s="325" t="str">
        <f>IF(Lists!AL3="","",Lists!AL3)</f>
        <v/>
      </c>
      <c r="D25" s="325" t="str">
        <f>IF(Lists!AM3="","",Lists!AM3)</f>
        <v/>
      </c>
      <c r="E25" s="325" t="str">
        <f>IF(Lists!AN3="","",Lists!AN3)</f>
        <v/>
      </c>
      <c r="F25" s="332" t="str">
        <f>IF($E25="","",SUMIFS(CMS_Inoperative_OoC!$K$24:$K$5400,CMS_Inoperative_OoC!$B$24:$B$5400,B25,CMS_Inoperative_OoC!$C$24:$C$5400,C25,CMS_Inoperative_OoC!$D$24:$D$5400,D25))</f>
        <v/>
      </c>
      <c r="G25" s="333" t="str">
        <f t="shared" ref="G25:G88" si="0">IF($E25="","",IF(F25=0,"N/A",F25/$E25))</f>
        <v/>
      </c>
      <c r="H25" s="334" t="str">
        <f>IF(CMS_Downtime_Summary!$E25="","",SUMIFS(CMS_Inoperative_OoC!$K$24:$K$500,CMS_Inoperative_OoC!$B$24:$B$500,CMS_Downtime_Summary!B25,CMS_Inoperative_OoC!$C$24:$C$500,CMS_Downtime_Summary!C25,CMS_Inoperative_OoC!$D$24:$D$500,CMS_Downtime_Summary!D25,CMS_Inoperative_OoC!$N$24:$N$500,"Monitoring Equipment Malfunctions"))</f>
        <v/>
      </c>
      <c r="I25" s="334" t="str">
        <f>IF(CMS_Downtime_Summary!$E25="","",SUMIFS(CMS_Inoperative_OoC!$K$24:$K$500,CMS_Inoperative_OoC!$B$24:$B$500,CMS_Downtime_Summary!B25,CMS_Inoperative_OoC!$C$24:$C$500,CMS_Downtime_Summary!C25,CMS_Inoperative_OoC!$D$24:$D$500,CMS_Downtime_Summary!D25,CMS_Inoperative_OoC!$N$24:$N$500,"Nonmonitoring Equipment Malfunctions"))</f>
        <v/>
      </c>
      <c r="J25" s="334" t="str">
        <f>IF(CMS_Downtime_Summary!$E25="","",SUMIFS(CMS_Inoperative_OoC!$K$24:$K$500,CMS_Inoperative_OoC!$B$24:$B$500,CMS_Downtime_Summary!B25,CMS_Inoperative_OoC!$C$24:$C$500,CMS_Downtime_Summary!C25,CMS_Inoperative_OoC!$D$24:$D$500,CMS_Downtime_Summary!D25,CMS_Inoperative_OoC!$N$24:$N$500,"Quality Assurance/Quality Control Calibrations"))</f>
        <v/>
      </c>
      <c r="K25" s="334" t="str">
        <f>IF(CMS_Downtime_Summary!$E25="","",SUMIFS(CMS_Inoperative_OoC!$K$24:$K$500,CMS_Inoperative_OoC!$B$24:$B$500,CMS_Downtime_Summary!B25,CMS_Inoperative_OoC!$C$24:$C$500,CMS_Downtime_Summary!C25,CMS_Inoperative_OoC!$D$24:$D$500,CMS_Downtime_Summary!D25,CMS_Inoperative_OoC!$N$24:$N$500,"Other Known Causes"))</f>
        <v/>
      </c>
      <c r="L25" s="335" t="str">
        <f>IF(CMS_Downtime_Summary!$E25="","",SUMIFS(CMS_Inoperative_OoC!$K$24:$K$500,CMS_Inoperative_OoC!$B$24:$B$500,CMS_Downtime_Summary!B25,CMS_Inoperative_OoC!$C$24:$C$500,CMS_Downtime_Summary!C25,CMS_Inoperative_OoC!$D$24:$D$500,CMS_Downtime_Summary!D25,CMS_Inoperative_OoC!$N$24:$N$500,"Other Unknown Causes"))</f>
        <v/>
      </c>
    </row>
    <row r="26" spans="2:12" s="336" customFormat="1" x14ac:dyDescent="0.35">
      <c r="B26" s="324" t="str">
        <f>IF(Lists!AK4="","",Lists!AK4)</f>
        <v/>
      </c>
      <c r="C26" s="325" t="str">
        <f>IF(Lists!AL4="","",Lists!AL4)</f>
        <v/>
      </c>
      <c r="D26" s="325" t="str">
        <f>IF(Lists!AM4="","",Lists!AM4)</f>
        <v/>
      </c>
      <c r="E26" s="325" t="str">
        <f>IF(Lists!AN4="","",Lists!AN4)</f>
        <v/>
      </c>
      <c r="F26" s="332" t="str">
        <f>IF($E26="","",SUMIFS(CMS_Inoperative_OoC!$K$24:$K$5400,CMS_Inoperative_OoC!$B$24:$B$5400,B26,CMS_Inoperative_OoC!$C$24:$C$5400,C26,CMS_Inoperative_OoC!$D$24:$D$5400,D26))</f>
        <v/>
      </c>
      <c r="G26" s="333" t="str">
        <f t="shared" si="0"/>
        <v/>
      </c>
      <c r="H26" s="334" t="str">
        <f>IF(CMS_Downtime_Summary!$E26="","",SUMIFS(CMS_Inoperative_OoC!$K$24:$K$500,CMS_Inoperative_OoC!$B$24:$B$500,CMS_Downtime_Summary!B26,CMS_Inoperative_OoC!$C$24:$C$500,CMS_Downtime_Summary!C26,CMS_Inoperative_OoC!$D$24:$D$500,CMS_Downtime_Summary!D26,CMS_Inoperative_OoC!$N$24:$N$500,"Monitoring Equipment Malfunctions"))</f>
        <v/>
      </c>
      <c r="I26" s="334" t="str">
        <f>IF(CMS_Downtime_Summary!$E26="","",SUMIFS(CMS_Inoperative_OoC!$K$24:$K$500,CMS_Inoperative_OoC!$B$24:$B$500,CMS_Downtime_Summary!B26,CMS_Inoperative_OoC!$C$24:$C$500,CMS_Downtime_Summary!C26,CMS_Inoperative_OoC!$D$24:$D$500,CMS_Downtime_Summary!D26,CMS_Inoperative_OoC!$N$24:$N$500,"Nonmonitoring Equipment Malfunctions"))</f>
        <v/>
      </c>
      <c r="J26" s="334" t="str">
        <f>IF(CMS_Downtime_Summary!$E26="","",SUMIFS(CMS_Inoperative_OoC!$K$24:$K$500,CMS_Inoperative_OoC!$B$24:$B$500,CMS_Downtime_Summary!B26,CMS_Inoperative_OoC!$C$24:$C$500,CMS_Downtime_Summary!C26,CMS_Inoperative_OoC!$D$24:$D$500,CMS_Downtime_Summary!D26,CMS_Inoperative_OoC!$N$24:$N$500,"Quality Assurance/Quality Control Calibrations"))</f>
        <v/>
      </c>
      <c r="K26" s="334" t="str">
        <f>IF(CMS_Downtime_Summary!$E26="","",SUMIFS(CMS_Inoperative_OoC!$K$24:$K$500,CMS_Inoperative_OoC!$B$24:$B$500,CMS_Downtime_Summary!B26,CMS_Inoperative_OoC!$C$24:$C$500,CMS_Downtime_Summary!C26,CMS_Inoperative_OoC!$D$24:$D$500,CMS_Downtime_Summary!D26,CMS_Inoperative_OoC!$N$24:$N$500,"Other Known Causes"))</f>
        <v/>
      </c>
      <c r="L26" s="335" t="str">
        <f>IF(CMS_Downtime_Summary!$E26="","",SUMIFS(CMS_Inoperative_OoC!$K$24:$K$500,CMS_Inoperative_OoC!$B$24:$B$500,CMS_Downtime_Summary!B26,CMS_Inoperative_OoC!$C$24:$C$500,CMS_Downtime_Summary!C26,CMS_Inoperative_OoC!$D$24:$D$500,CMS_Downtime_Summary!D26,CMS_Inoperative_OoC!$N$24:$N$500,"Other Unknown Causes"))</f>
        <v/>
      </c>
    </row>
    <row r="27" spans="2:12" s="336" customFormat="1" x14ac:dyDescent="0.35">
      <c r="B27" s="324" t="str">
        <f>IF(Lists!AK5="","",Lists!AK5)</f>
        <v/>
      </c>
      <c r="C27" s="325" t="str">
        <f>IF(Lists!AL5="","",Lists!AL5)</f>
        <v/>
      </c>
      <c r="D27" s="325" t="str">
        <f>IF(Lists!AM5="","",Lists!AM5)</f>
        <v/>
      </c>
      <c r="E27" s="325" t="str">
        <f>IF(Lists!AN5="","",Lists!AN5)</f>
        <v/>
      </c>
      <c r="F27" s="332" t="str">
        <f>IF($E27="","",SUMIFS(CMS_Inoperative_OoC!$K$24:$K$5400,CMS_Inoperative_OoC!$B$24:$B$5400,B27,CMS_Inoperative_OoC!$C$24:$C$5400,C27,CMS_Inoperative_OoC!$D$24:$D$5400,D27))</f>
        <v/>
      </c>
      <c r="G27" s="333" t="str">
        <f t="shared" si="0"/>
        <v/>
      </c>
      <c r="H27" s="334" t="str">
        <f>IF(CMS_Downtime_Summary!$E27="","",SUMIFS(CMS_Inoperative_OoC!$K$24:$K$500,CMS_Inoperative_OoC!$B$24:$B$500,CMS_Downtime_Summary!B27,CMS_Inoperative_OoC!$C$24:$C$500,CMS_Downtime_Summary!C27,CMS_Inoperative_OoC!$D$24:$D$500,CMS_Downtime_Summary!D27,CMS_Inoperative_OoC!$N$24:$N$500,"Monitoring Equipment Malfunctions"))</f>
        <v/>
      </c>
      <c r="I27" s="334" t="str">
        <f>IF(CMS_Downtime_Summary!$E27="","",SUMIFS(CMS_Inoperative_OoC!$K$24:$K$500,CMS_Inoperative_OoC!$B$24:$B$500,CMS_Downtime_Summary!B27,CMS_Inoperative_OoC!$C$24:$C$500,CMS_Downtime_Summary!C27,CMS_Inoperative_OoC!$D$24:$D$500,CMS_Downtime_Summary!D27,CMS_Inoperative_OoC!$N$24:$N$500,"Nonmonitoring Equipment Malfunctions"))</f>
        <v/>
      </c>
      <c r="J27" s="334" t="str">
        <f>IF(CMS_Downtime_Summary!$E27="","",SUMIFS(CMS_Inoperative_OoC!$K$24:$K$500,CMS_Inoperative_OoC!$B$24:$B$500,CMS_Downtime_Summary!B27,CMS_Inoperative_OoC!$C$24:$C$500,CMS_Downtime_Summary!C27,CMS_Inoperative_OoC!$D$24:$D$500,CMS_Downtime_Summary!D27,CMS_Inoperative_OoC!$N$24:$N$500,"Quality Assurance/Quality Control Calibrations"))</f>
        <v/>
      </c>
      <c r="K27" s="334" t="str">
        <f>IF(CMS_Downtime_Summary!$E27="","",SUMIFS(CMS_Inoperative_OoC!$K$24:$K$500,CMS_Inoperative_OoC!$B$24:$B$500,CMS_Downtime_Summary!B27,CMS_Inoperative_OoC!$C$24:$C$500,CMS_Downtime_Summary!C27,CMS_Inoperative_OoC!$D$24:$D$500,CMS_Downtime_Summary!D27,CMS_Inoperative_OoC!$N$24:$N$500,"Other Known Causes"))</f>
        <v/>
      </c>
      <c r="L27" s="335" t="str">
        <f>IF(CMS_Downtime_Summary!$E27="","",SUMIFS(CMS_Inoperative_OoC!$K$24:$K$500,CMS_Inoperative_OoC!$B$24:$B$500,CMS_Downtime_Summary!B27,CMS_Inoperative_OoC!$C$24:$C$500,CMS_Downtime_Summary!C27,CMS_Inoperative_OoC!$D$24:$D$500,CMS_Downtime_Summary!D27,CMS_Inoperative_OoC!$N$24:$N$500,"Other Unknown Causes"))</f>
        <v/>
      </c>
    </row>
    <row r="28" spans="2:12" s="336" customFormat="1" x14ac:dyDescent="0.35">
      <c r="B28" s="324" t="str">
        <f>IF(Lists!AK6="","",Lists!AK6)</f>
        <v/>
      </c>
      <c r="C28" s="325" t="str">
        <f>IF(Lists!AL6="","",Lists!AL6)</f>
        <v/>
      </c>
      <c r="D28" s="325" t="str">
        <f>IF(Lists!AM6="","",Lists!AM6)</f>
        <v/>
      </c>
      <c r="E28" s="325" t="str">
        <f>IF(Lists!AN6="","",Lists!AN6)</f>
        <v/>
      </c>
      <c r="F28" s="332" t="str">
        <f>IF($E28="","",SUMIFS(CMS_Inoperative_OoC!$K$24:$K$5400,CMS_Inoperative_OoC!$B$24:$B$5400,B28,CMS_Inoperative_OoC!$C$24:$C$5400,C28,CMS_Inoperative_OoC!$D$24:$D$5400,D28))</f>
        <v/>
      </c>
      <c r="G28" s="333" t="str">
        <f t="shared" si="0"/>
        <v/>
      </c>
      <c r="H28" s="334" t="str">
        <f>IF(CMS_Downtime_Summary!$E28="","",SUMIFS(CMS_Inoperative_OoC!$K$24:$K$500,CMS_Inoperative_OoC!$B$24:$B$500,CMS_Downtime_Summary!B28,CMS_Inoperative_OoC!$C$24:$C$500,CMS_Downtime_Summary!C28,CMS_Inoperative_OoC!$D$24:$D$500,CMS_Downtime_Summary!D28,CMS_Inoperative_OoC!$N$24:$N$500,"Monitoring Equipment Malfunctions"))</f>
        <v/>
      </c>
      <c r="I28" s="334" t="str">
        <f>IF(CMS_Downtime_Summary!$E28="","",SUMIFS(CMS_Inoperative_OoC!$K$24:$K$500,CMS_Inoperative_OoC!$B$24:$B$500,CMS_Downtime_Summary!B28,CMS_Inoperative_OoC!$C$24:$C$500,CMS_Downtime_Summary!C28,CMS_Inoperative_OoC!$D$24:$D$500,CMS_Downtime_Summary!D28,CMS_Inoperative_OoC!$N$24:$N$500,"Nonmonitoring Equipment Malfunctions"))</f>
        <v/>
      </c>
      <c r="J28" s="334" t="str">
        <f>IF(CMS_Downtime_Summary!$E28="","",SUMIFS(CMS_Inoperative_OoC!$K$24:$K$500,CMS_Inoperative_OoC!$B$24:$B$500,CMS_Downtime_Summary!B28,CMS_Inoperative_OoC!$C$24:$C$500,CMS_Downtime_Summary!C28,CMS_Inoperative_OoC!$D$24:$D$500,CMS_Downtime_Summary!D28,CMS_Inoperative_OoC!$N$24:$N$500,"Quality Assurance/Quality Control Calibrations"))</f>
        <v/>
      </c>
      <c r="K28" s="334" t="str">
        <f>IF(CMS_Downtime_Summary!$E28="","",SUMIFS(CMS_Inoperative_OoC!$K$24:$K$500,CMS_Inoperative_OoC!$B$24:$B$500,CMS_Downtime_Summary!B28,CMS_Inoperative_OoC!$C$24:$C$500,CMS_Downtime_Summary!C28,CMS_Inoperative_OoC!$D$24:$D$500,CMS_Downtime_Summary!D28,CMS_Inoperative_OoC!$N$24:$N$500,"Other Known Causes"))</f>
        <v/>
      </c>
      <c r="L28" s="335" t="str">
        <f>IF(CMS_Downtime_Summary!$E28="","",SUMIFS(CMS_Inoperative_OoC!$K$24:$K$500,CMS_Inoperative_OoC!$B$24:$B$500,CMS_Downtime_Summary!B28,CMS_Inoperative_OoC!$C$24:$C$500,CMS_Downtime_Summary!C28,CMS_Inoperative_OoC!$D$24:$D$500,CMS_Downtime_Summary!D28,CMS_Inoperative_OoC!$N$24:$N$500,"Other Unknown Causes"))</f>
        <v/>
      </c>
    </row>
    <row r="29" spans="2:12" s="336" customFormat="1" x14ac:dyDescent="0.35">
      <c r="B29" s="324" t="str">
        <f>IF(Lists!AK7="","",Lists!AK7)</f>
        <v/>
      </c>
      <c r="C29" s="325" t="str">
        <f>IF(Lists!AL7="","",Lists!AL7)</f>
        <v/>
      </c>
      <c r="D29" s="325" t="str">
        <f>IF(Lists!AM7="","",Lists!AM7)</f>
        <v/>
      </c>
      <c r="E29" s="325" t="str">
        <f>IF(Lists!AN7="","",Lists!AN7)</f>
        <v/>
      </c>
      <c r="F29" s="332" t="str">
        <f>IF($E29="","",SUMIFS(CMS_Inoperative_OoC!$K$24:$K$5400,CMS_Inoperative_OoC!$B$24:$B$5400,B29,CMS_Inoperative_OoC!$C$24:$C$5400,C29,CMS_Inoperative_OoC!$D$24:$D$5400,D29))</f>
        <v/>
      </c>
      <c r="G29" s="333" t="str">
        <f t="shared" si="0"/>
        <v/>
      </c>
      <c r="H29" s="334" t="str">
        <f>IF(CMS_Downtime_Summary!$E29="","",SUMIFS(CMS_Inoperative_OoC!$K$24:$K$500,CMS_Inoperative_OoC!$B$24:$B$500,CMS_Downtime_Summary!B29,CMS_Inoperative_OoC!$C$24:$C$500,CMS_Downtime_Summary!C29,CMS_Inoperative_OoC!$D$24:$D$500,CMS_Downtime_Summary!D29,CMS_Inoperative_OoC!$N$24:$N$500,"Monitoring Equipment Malfunctions"))</f>
        <v/>
      </c>
      <c r="I29" s="334" t="str">
        <f>IF(CMS_Downtime_Summary!$E29="","",SUMIFS(CMS_Inoperative_OoC!$K$24:$K$500,CMS_Inoperative_OoC!$B$24:$B$500,CMS_Downtime_Summary!B29,CMS_Inoperative_OoC!$C$24:$C$500,CMS_Downtime_Summary!C29,CMS_Inoperative_OoC!$D$24:$D$500,CMS_Downtime_Summary!D29,CMS_Inoperative_OoC!$N$24:$N$500,"Nonmonitoring Equipment Malfunctions"))</f>
        <v/>
      </c>
      <c r="J29" s="334" t="str">
        <f>IF(CMS_Downtime_Summary!$E29="","",SUMIFS(CMS_Inoperative_OoC!$K$24:$K$500,CMS_Inoperative_OoC!$B$24:$B$500,CMS_Downtime_Summary!B29,CMS_Inoperative_OoC!$C$24:$C$500,CMS_Downtime_Summary!C29,CMS_Inoperative_OoC!$D$24:$D$500,CMS_Downtime_Summary!D29,CMS_Inoperative_OoC!$N$24:$N$500,"Quality Assurance/Quality Control Calibrations"))</f>
        <v/>
      </c>
      <c r="K29" s="334" t="str">
        <f>IF(CMS_Downtime_Summary!$E29="","",SUMIFS(CMS_Inoperative_OoC!$K$24:$K$500,CMS_Inoperative_OoC!$B$24:$B$500,CMS_Downtime_Summary!B29,CMS_Inoperative_OoC!$C$24:$C$500,CMS_Downtime_Summary!C29,CMS_Inoperative_OoC!$D$24:$D$500,CMS_Downtime_Summary!D29,CMS_Inoperative_OoC!$N$24:$N$500,"Other Known Causes"))</f>
        <v/>
      </c>
      <c r="L29" s="335" t="str">
        <f>IF(CMS_Downtime_Summary!$E29="","",SUMIFS(CMS_Inoperative_OoC!$K$24:$K$500,CMS_Inoperative_OoC!$B$24:$B$500,CMS_Downtime_Summary!B29,CMS_Inoperative_OoC!$C$24:$C$500,CMS_Downtime_Summary!C29,CMS_Inoperative_OoC!$D$24:$D$500,CMS_Downtime_Summary!D29,CMS_Inoperative_OoC!$N$24:$N$500,"Other Unknown Causes"))</f>
        <v/>
      </c>
    </row>
    <row r="30" spans="2:12" s="336" customFormat="1" x14ac:dyDescent="0.35">
      <c r="B30" s="324" t="str">
        <f>IF(Lists!AK8="","",Lists!AK8)</f>
        <v/>
      </c>
      <c r="C30" s="325" t="str">
        <f>IF(Lists!AL8="","",Lists!AL8)</f>
        <v/>
      </c>
      <c r="D30" s="325" t="str">
        <f>IF(Lists!AM8="","",Lists!AM8)</f>
        <v/>
      </c>
      <c r="E30" s="325" t="str">
        <f>IF(Lists!AN8="","",Lists!AN8)</f>
        <v/>
      </c>
      <c r="F30" s="332" t="str">
        <f>IF($E30="","",SUMIFS(CMS_Inoperative_OoC!$K$24:$K$5400,CMS_Inoperative_OoC!$B$24:$B$5400,B30,CMS_Inoperative_OoC!$C$24:$C$5400,C30,CMS_Inoperative_OoC!$D$24:$D$5400,D30))</f>
        <v/>
      </c>
      <c r="G30" s="333" t="str">
        <f t="shared" si="0"/>
        <v/>
      </c>
      <c r="H30" s="334" t="str">
        <f>IF(CMS_Downtime_Summary!$E30="","",SUMIFS(CMS_Inoperative_OoC!$K$24:$K$500,CMS_Inoperative_OoC!$B$24:$B$500,CMS_Downtime_Summary!B30,CMS_Inoperative_OoC!$C$24:$C$500,CMS_Downtime_Summary!C30,CMS_Inoperative_OoC!$D$24:$D$500,CMS_Downtime_Summary!D30,CMS_Inoperative_OoC!$N$24:$N$500,"Monitoring Equipment Malfunctions"))</f>
        <v/>
      </c>
      <c r="I30" s="334" t="str">
        <f>IF(CMS_Downtime_Summary!$E30="","",SUMIFS(CMS_Inoperative_OoC!$K$24:$K$500,CMS_Inoperative_OoC!$B$24:$B$500,CMS_Downtime_Summary!B30,CMS_Inoperative_OoC!$C$24:$C$500,CMS_Downtime_Summary!C30,CMS_Inoperative_OoC!$D$24:$D$500,CMS_Downtime_Summary!D30,CMS_Inoperative_OoC!$N$24:$N$500,"Nonmonitoring Equipment Malfunctions"))</f>
        <v/>
      </c>
      <c r="J30" s="334" t="str">
        <f>IF(CMS_Downtime_Summary!$E30="","",SUMIFS(CMS_Inoperative_OoC!$K$24:$K$500,CMS_Inoperative_OoC!$B$24:$B$500,CMS_Downtime_Summary!B30,CMS_Inoperative_OoC!$C$24:$C$500,CMS_Downtime_Summary!C30,CMS_Inoperative_OoC!$D$24:$D$500,CMS_Downtime_Summary!D30,CMS_Inoperative_OoC!$N$24:$N$500,"Quality Assurance/Quality Control Calibrations"))</f>
        <v/>
      </c>
      <c r="K30" s="334" t="str">
        <f>IF(CMS_Downtime_Summary!$E30="","",SUMIFS(CMS_Inoperative_OoC!$K$24:$K$500,CMS_Inoperative_OoC!$B$24:$B$500,CMS_Downtime_Summary!B30,CMS_Inoperative_OoC!$C$24:$C$500,CMS_Downtime_Summary!C30,CMS_Inoperative_OoC!$D$24:$D$500,CMS_Downtime_Summary!D30,CMS_Inoperative_OoC!$N$24:$N$500,"Other Known Causes"))</f>
        <v/>
      </c>
      <c r="L30" s="335" t="str">
        <f>IF(CMS_Downtime_Summary!$E30="","",SUMIFS(CMS_Inoperative_OoC!$K$24:$K$500,CMS_Inoperative_OoC!$B$24:$B$500,CMS_Downtime_Summary!B30,CMS_Inoperative_OoC!$C$24:$C$500,CMS_Downtime_Summary!C30,CMS_Inoperative_OoC!$D$24:$D$500,CMS_Downtime_Summary!D30,CMS_Inoperative_OoC!$N$24:$N$500,"Other Unknown Causes"))</f>
        <v/>
      </c>
    </row>
    <row r="31" spans="2:12" s="336" customFormat="1" x14ac:dyDescent="0.35">
      <c r="B31" s="324" t="str">
        <f>IF(Lists!AK9="","",Lists!AK9)</f>
        <v/>
      </c>
      <c r="C31" s="325" t="str">
        <f>IF(Lists!AL9="","",Lists!AL9)</f>
        <v/>
      </c>
      <c r="D31" s="325" t="str">
        <f>IF(Lists!AM9="","",Lists!AM9)</f>
        <v/>
      </c>
      <c r="E31" s="325" t="str">
        <f>IF(Lists!AN9="","",Lists!AN9)</f>
        <v/>
      </c>
      <c r="F31" s="332" t="str">
        <f>IF($E31="","",SUMIFS(CMS_Inoperative_OoC!$K$24:$K$5400,CMS_Inoperative_OoC!$B$24:$B$5400,B31,CMS_Inoperative_OoC!$C$24:$C$5400,C31,CMS_Inoperative_OoC!$D$24:$D$5400,D31))</f>
        <v/>
      </c>
      <c r="G31" s="333" t="str">
        <f t="shared" si="0"/>
        <v/>
      </c>
      <c r="H31" s="334" t="str">
        <f>IF(CMS_Downtime_Summary!$E31="","",SUMIFS(CMS_Inoperative_OoC!$K$24:$K$500,CMS_Inoperative_OoC!$B$24:$B$500,CMS_Downtime_Summary!B31,CMS_Inoperative_OoC!$C$24:$C$500,CMS_Downtime_Summary!C31,CMS_Inoperative_OoC!$D$24:$D$500,CMS_Downtime_Summary!D31,CMS_Inoperative_OoC!$N$24:$N$500,"Monitoring Equipment Malfunctions"))</f>
        <v/>
      </c>
      <c r="I31" s="334" t="str">
        <f>IF(CMS_Downtime_Summary!$E31="","",SUMIFS(CMS_Inoperative_OoC!$K$24:$K$500,CMS_Inoperative_OoC!$B$24:$B$500,CMS_Downtime_Summary!B31,CMS_Inoperative_OoC!$C$24:$C$500,CMS_Downtime_Summary!C31,CMS_Inoperative_OoC!$D$24:$D$500,CMS_Downtime_Summary!D31,CMS_Inoperative_OoC!$N$24:$N$500,"Nonmonitoring Equipment Malfunctions"))</f>
        <v/>
      </c>
      <c r="J31" s="334" t="str">
        <f>IF(CMS_Downtime_Summary!$E31="","",SUMIFS(CMS_Inoperative_OoC!$K$24:$K$500,CMS_Inoperative_OoC!$B$24:$B$500,CMS_Downtime_Summary!B31,CMS_Inoperative_OoC!$C$24:$C$500,CMS_Downtime_Summary!C31,CMS_Inoperative_OoC!$D$24:$D$500,CMS_Downtime_Summary!D31,CMS_Inoperative_OoC!$N$24:$N$500,"Quality Assurance/Quality Control Calibrations"))</f>
        <v/>
      </c>
      <c r="K31" s="334" t="str">
        <f>IF(CMS_Downtime_Summary!$E31="","",SUMIFS(CMS_Inoperative_OoC!$K$24:$K$500,CMS_Inoperative_OoC!$B$24:$B$500,CMS_Downtime_Summary!B31,CMS_Inoperative_OoC!$C$24:$C$500,CMS_Downtime_Summary!C31,CMS_Inoperative_OoC!$D$24:$D$500,CMS_Downtime_Summary!D31,CMS_Inoperative_OoC!$N$24:$N$500,"Other Known Causes"))</f>
        <v/>
      </c>
      <c r="L31" s="335" t="str">
        <f>IF(CMS_Downtime_Summary!$E31="","",SUMIFS(CMS_Inoperative_OoC!$K$24:$K$500,CMS_Inoperative_OoC!$B$24:$B$500,CMS_Downtime_Summary!B31,CMS_Inoperative_OoC!$C$24:$C$500,CMS_Downtime_Summary!C31,CMS_Inoperative_OoC!$D$24:$D$500,CMS_Downtime_Summary!D31,CMS_Inoperative_OoC!$N$24:$N$500,"Other Unknown Causes"))</f>
        <v/>
      </c>
    </row>
    <row r="32" spans="2:12" s="336" customFormat="1" x14ac:dyDescent="0.35">
      <c r="B32" s="324" t="str">
        <f>IF(Lists!AK10="","",Lists!AK10)</f>
        <v/>
      </c>
      <c r="C32" s="325" t="str">
        <f>IF(Lists!AL10="","",Lists!AL10)</f>
        <v/>
      </c>
      <c r="D32" s="325" t="str">
        <f>IF(Lists!AM10="","",Lists!AM10)</f>
        <v/>
      </c>
      <c r="E32" s="325" t="str">
        <f>IF(Lists!AN10="","",Lists!AN10)</f>
        <v/>
      </c>
      <c r="F32" s="332" t="str">
        <f>IF($E32="","",SUMIFS(CMS_Inoperative_OoC!$K$24:$K$5400,CMS_Inoperative_OoC!$B$24:$B$5400,B32,CMS_Inoperative_OoC!$C$24:$C$5400,C32,CMS_Inoperative_OoC!$D$24:$D$5400,D32))</f>
        <v/>
      </c>
      <c r="G32" s="333" t="str">
        <f t="shared" si="0"/>
        <v/>
      </c>
      <c r="H32" s="334" t="str">
        <f>IF(CMS_Downtime_Summary!$E32="","",SUMIFS(CMS_Inoperative_OoC!$K$24:$K$500,CMS_Inoperative_OoC!$B$24:$B$500,CMS_Downtime_Summary!B32,CMS_Inoperative_OoC!$C$24:$C$500,CMS_Downtime_Summary!C32,CMS_Inoperative_OoC!$D$24:$D$500,CMS_Downtime_Summary!D32,CMS_Inoperative_OoC!$N$24:$N$500,"Monitoring Equipment Malfunctions"))</f>
        <v/>
      </c>
      <c r="I32" s="334" t="str">
        <f>IF(CMS_Downtime_Summary!$E32="","",SUMIFS(CMS_Inoperative_OoC!$K$24:$K$500,CMS_Inoperative_OoC!$B$24:$B$500,CMS_Downtime_Summary!B32,CMS_Inoperative_OoC!$C$24:$C$500,CMS_Downtime_Summary!C32,CMS_Inoperative_OoC!$D$24:$D$500,CMS_Downtime_Summary!D32,CMS_Inoperative_OoC!$N$24:$N$500,"Nonmonitoring Equipment Malfunctions"))</f>
        <v/>
      </c>
      <c r="J32" s="334" t="str">
        <f>IF(CMS_Downtime_Summary!$E32="","",SUMIFS(CMS_Inoperative_OoC!$K$24:$K$500,CMS_Inoperative_OoC!$B$24:$B$500,CMS_Downtime_Summary!B32,CMS_Inoperative_OoC!$C$24:$C$500,CMS_Downtime_Summary!C32,CMS_Inoperative_OoC!$D$24:$D$500,CMS_Downtime_Summary!D32,CMS_Inoperative_OoC!$N$24:$N$500,"Quality Assurance/Quality Control Calibrations"))</f>
        <v/>
      </c>
      <c r="K32" s="334" t="str">
        <f>IF(CMS_Downtime_Summary!$E32="","",SUMIFS(CMS_Inoperative_OoC!$K$24:$K$500,CMS_Inoperative_OoC!$B$24:$B$500,CMS_Downtime_Summary!B32,CMS_Inoperative_OoC!$C$24:$C$500,CMS_Downtime_Summary!C32,CMS_Inoperative_OoC!$D$24:$D$500,CMS_Downtime_Summary!D32,CMS_Inoperative_OoC!$N$24:$N$500,"Other Known Causes"))</f>
        <v/>
      </c>
      <c r="L32" s="335" t="str">
        <f>IF(CMS_Downtime_Summary!$E32="","",SUMIFS(CMS_Inoperative_OoC!$K$24:$K$500,CMS_Inoperative_OoC!$B$24:$B$500,CMS_Downtime_Summary!B32,CMS_Inoperative_OoC!$C$24:$C$500,CMS_Downtime_Summary!C32,CMS_Inoperative_OoC!$D$24:$D$500,CMS_Downtime_Summary!D32,CMS_Inoperative_OoC!$N$24:$N$500,"Other Unknown Causes"))</f>
        <v/>
      </c>
    </row>
    <row r="33" spans="2:12" s="336" customFormat="1" x14ac:dyDescent="0.35">
      <c r="B33" s="324" t="str">
        <f>IF(Lists!AK11="","",Lists!AK11)</f>
        <v/>
      </c>
      <c r="C33" s="325" t="str">
        <f>IF(Lists!AL11="","",Lists!AL11)</f>
        <v/>
      </c>
      <c r="D33" s="325" t="str">
        <f>IF(Lists!AM11="","",Lists!AM11)</f>
        <v/>
      </c>
      <c r="E33" s="325" t="str">
        <f>IF(Lists!AN11="","",Lists!AN11)</f>
        <v/>
      </c>
      <c r="F33" s="332" t="str">
        <f>IF($E33="","",SUMIFS(CMS_Inoperative_OoC!$K$24:$K$5400,CMS_Inoperative_OoC!$B$24:$B$5400,B33,CMS_Inoperative_OoC!$C$24:$C$5400,C33,CMS_Inoperative_OoC!$D$24:$D$5400,D33))</f>
        <v/>
      </c>
      <c r="G33" s="333" t="str">
        <f t="shared" si="0"/>
        <v/>
      </c>
      <c r="H33" s="334" t="str">
        <f>IF(CMS_Downtime_Summary!$E33="","",SUMIFS(CMS_Inoperative_OoC!$K$24:$K$500,CMS_Inoperative_OoC!$B$24:$B$500,CMS_Downtime_Summary!B33,CMS_Inoperative_OoC!$C$24:$C$500,CMS_Downtime_Summary!C33,CMS_Inoperative_OoC!$D$24:$D$500,CMS_Downtime_Summary!D33,CMS_Inoperative_OoC!$N$24:$N$500,"Monitoring Equipment Malfunctions"))</f>
        <v/>
      </c>
      <c r="I33" s="334" t="str">
        <f>IF(CMS_Downtime_Summary!$E33="","",SUMIFS(CMS_Inoperative_OoC!$K$24:$K$500,CMS_Inoperative_OoC!$B$24:$B$500,CMS_Downtime_Summary!B33,CMS_Inoperative_OoC!$C$24:$C$500,CMS_Downtime_Summary!C33,CMS_Inoperative_OoC!$D$24:$D$500,CMS_Downtime_Summary!D33,CMS_Inoperative_OoC!$N$24:$N$500,"Nonmonitoring Equipment Malfunctions"))</f>
        <v/>
      </c>
      <c r="J33" s="334" t="str">
        <f>IF(CMS_Downtime_Summary!$E33="","",SUMIFS(CMS_Inoperative_OoC!$K$24:$K$500,CMS_Inoperative_OoC!$B$24:$B$500,CMS_Downtime_Summary!B33,CMS_Inoperative_OoC!$C$24:$C$500,CMS_Downtime_Summary!C33,CMS_Inoperative_OoC!$D$24:$D$500,CMS_Downtime_Summary!D33,CMS_Inoperative_OoC!$N$24:$N$500,"Quality Assurance/Quality Control Calibrations"))</f>
        <v/>
      </c>
      <c r="K33" s="334" t="str">
        <f>IF(CMS_Downtime_Summary!$E33="","",SUMIFS(CMS_Inoperative_OoC!$K$24:$K$500,CMS_Inoperative_OoC!$B$24:$B$500,CMS_Downtime_Summary!B33,CMS_Inoperative_OoC!$C$24:$C$500,CMS_Downtime_Summary!C33,CMS_Inoperative_OoC!$D$24:$D$500,CMS_Downtime_Summary!D33,CMS_Inoperative_OoC!$N$24:$N$500,"Other Known Causes"))</f>
        <v/>
      </c>
      <c r="L33" s="335" t="str">
        <f>IF(CMS_Downtime_Summary!$E33="","",SUMIFS(CMS_Inoperative_OoC!$K$24:$K$500,CMS_Inoperative_OoC!$B$24:$B$500,CMS_Downtime_Summary!B33,CMS_Inoperative_OoC!$C$24:$C$500,CMS_Downtime_Summary!C33,CMS_Inoperative_OoC!$D$24:$D$500,CMS_Downtime_Summary!D33,CMS_Inoperative_OoC!$N$24:$N$500,"Other Unknown Causes"))</f>
        <v/>
      </c>
    </row>
    <row r="34" spans="2:12" s="336" customFormat="1" x14ac:dyDescent="0.35">
      <c r="B34" s="324" t="str">
        <f>IF(Lists!AK12="","",Lists!AK12)</f>
        <v/>
      </c>
      <c r="C34" s="325" t="str">
        <f>IF(Lists!AL12="","",Lists!AL12)</f>
        <v/>
      </c>
      <c r="D34" s="325" t="str">
        <f>IF(Lists!AM12="","",Lists!AM12)</f>
        <v/>
      </c>
      <c r="E34" s="325" t="str">
        <f>IF(Lists!AN12="","",Lists!AN12)</f>
        <v/>
      </c>
      <c r="F34" s="332" t="str">
        <f>IF($E34="","",SUMIFS(CMS_Inoperative_OoC!$K$24:$K$5400,CMS_Inoperative_OoC!$B$24:$B$5400,B34,CMS_Inoperative_OoC!$C$24:$C$5400,C34,CMS_Inoperative_OoC!$D$24:$D$5400,D34))</f>
        <v/>
      </c>
      <c r="G34" s="333" t="str">
        <f t="shared" si="0"/>
        <v/>
      </c>
      <c r="H34" s="334" t="str">
        <f>IF(CMS_Downtime_Summary!$E34="","",SUMIFS(CMS_Inoperative_OoC!$K$24:$K$500,CMS_Inoperative_OoC!$B$24:$B$500,CMS_Downtime_Summary!B34,CMS_Inoperative_OoC!$C$24:$C$500,CMS_Downtime_Summary!C34,CMS_Inoperative_OoC!$D$24:$D$500,CMS_Downtime_Summary!D34,CMS_Inoperative_OoC!$N$24:$N$500,"Monitoring Equipment Malfunctions"))</f>
        <v/>
      </c>
      <c r="I34" s="334" t="str">
        <f>IF(CMS_Downtime_Summary!$E34="","",SUMIFS(CMS_Inoperative_OoC!$K$24:$K$500,CMS_Inoperative_OoC!$B$24:$B$500,CMS_Downtime_Summary!B34,CMS_Inoperative_OoC!$C$24:$C$500,CMS_Downtime_Summary!C34,CMS_Inoperative_OoC!$D$24:$D$500,CMS_Downtime_Summary!D34,CMS_Inoperative_OoC!$N$24:$N$500,"Nonmonitoring Equipment Malfunctions"))</f>
        <v/>
      </c>
      <c r="J34" s="334" t="str">
        <f>IF(CMS_Downtime_Summary!$E34="","",SUMIFS(CMS_Inoperative_OoC!$K$24:$K$500,CMS_Inoperative_OoC!$B$24:$B$500,CMS_Downtime_Summary!B34,CMS_Inoperative_OoC!$C$24:$C$500,CMS_Downtime_Summary!C34,CMS_Inoperative_OoC!$D$24:$D$500,CMS_Downtime_Summary!D34,CMS_Inoperative_OoC!$N$24:$N$500,"Quality Assurance/Quality Control Calibrations"))</f>
        <v/>
      </c>
      <c r="K34" s="334" t="str">
        <f>IF(CMS_Downtime_Summary!$E34="","",SUMIFS(CMS_Inoperative_OoC!$K$24:$K$500,CMS_Inoperative_OoC!$B$24:$B$500,CMS_Downtime_Summary!B34,CMS_Inoperative_OoC!$C$24:$C$500,CMS_Downtime_Summary!C34,CMS_Inoperative_OoC!$D$24:$D$500,CMS_Downtime_Summary!D34,CMS_Inoperative_OoC!$N$24:$N$500,"Other Known Causes"))</f>
        <v/>
      </c>
      <c r="L34" s="335" t="str">
        <f>IF(CMS_Downtime_Summary!$E34="","",SUMIFS(CMS_Inoperative_OoC!$K$24:$K$500,CMS_Inoperative_OoC!$B$24:$B$500,CMS_Downtime_Summary!B34,CMS_Inoperative_OoC!$C$24:$C$500,CMS_Downtime_Summary!C34,CMS_Inoperative_OoC!$D$24:$D$500,CMS_Downtime_Summary!D34,CMS_Inoperative_OoC!$N$24:$N$500,"Other Unknown Causes"))</f>
        <v/>
      </c>
    </row>
    <row r="35" spans="2:12" s="336" customFormat="1" x14ac:dyDescent="0.35">
      <c r="B35" s="324" t="str">
        <f>IF(Lists!AK13="","",Lists!AK13)</f>
        <v/>
      </c>
      <c r="C35" s="325" t="str">
        <f>IF(Lists!AL13="","",Lists!AL13)</f>
        <v/>
      </c>
      <c r="D35" s="325" t="str">
        <f>IF(Lists!AM13="","",Lists!AM13)</f>
        <v/>
      </c>
      <c r="E35" s="325" t="str">
        <f>IF(Lists!AN13="","",Lists!AN13)</f>
        <v/>
      </c>
      <c r="F35" s="332" t="str">
        <f>IF($E35="","",SUMIFS(CMS_Inoperative_OoC!$K$24:$K$5400,CMS_Inoperative_OoC!$B$24:$B$5400,B35,CMS_Inoperative_OoC!$C$24:$C$5400,C35,CMS_Inoperative_OoC!$D$24:$D$5400,D35))</f>
        <v/>
      </c>
      <c r="G35" s="333" t="str">
        <f t="shared" si="0"/>
        <v/>
      </c>
      <c r="H35" s="334" t="str">
        <f>IF(CMS_Downtime_Summary!$E35="","",SUMIFS(CMS_Inoperative_OoC!$K$24:$K$500,CMS_Inoperative_OoC!$B$24:$B$500,CMS_Downtime_Summary!B35,CMS_Inoperative_OoC!$C$24:$C$500,CMS_Downtime_Summary!C35,CMS_Inoperative_OoC!$D$24:$D$500,CMS_Downtime_Summary!D35,CMS_Inoperative_OoC!$N$24:$N$500,"Monitoring Equipment Malfunctions"))</f>
        <v/>
      </c>
      <c r="I35" s="334" t="str">
        <f>IF(CMS_Downtime_Summary!$E35="","",SUMIFS(CMS_Inoperative_OoC!$K$24:$K$500,CMS_Inoperative_OoC!$B$24:$B$500,CMS_Downtime_Summary!B35,CMS_Inoperative_OoC!$C$24:$C$500,CMS_Downtime_Summary!C35,CMS_Inoperative_OoC!$D$24:$D$500,CMS_Downtime_Summary!D35,CMS_Inoperative_OoC!$N$24:$N$500,"Nonmonitoring Equipment Malfunctions"))</f>
        <v/>
      </c>
      <c r="J35" s="334" t="str">
        <f>IF(CMS_Downtime_Summary!$E35="","",SUMIFS(CMS_Inoperative_OoC!$K$24:$K$500,CMS_Inoperative_OoC!$B$24:$B$500,CMS_Downtime_Summary!B35,CMS_Inoperative_OoC!$C$24:$C$500,CMS_Downtime_Summary!C35,CMS_Inoperative_OoC!$D$24:$D$500,CMS_Downtime_Summary!D35,CMS_Inoperative_OoC!$N$24:$N$500,"Quality Assurance/Quality Control Calibrations"))</f>
        <v/>
      </c>
      <c r="K35" s="334" t="str">
        <f>IF(CMS_Downtime_Summary!$E35="","",SUMIFS(CMS_Inoperative_OoC!$K$24:$K$500,CMS_Inoperative_OoC!$B$24:$B$500,CMS_Downtime_Summary!B35,CMS_Inoperative_OoC!$C$24:$C$500,CMS_Downtime_Summary!C35,CMS_Inoperative_OoC!$D$24:$D$500,CMS_Downtime_Summary!D35,CMS_Inoperative_OoC!$N$24:$N$500,"Other Known Causes"))</f>
        <v/>
      </c>
      <c r="L35" s="335" t="str">
        <f>IF(CMS_Downtime_Summary!$E35="","",SUMIFS(CMS_Inoperative_OoC!$K$24:$K$500,CMS_Inoperative_OoC!$B$24:$B$500,CMS_Downtime_Summary!B35,CMS_Inoperative_OoC!$C$24:$C$500,CMS_Downtime_Summary!C35,CMS_Inoperative_OoC!$D$24:$D$500,CMS_Downtime_Summary!D35,CMS_Inoperative_OoC!$N$24:$N$500,"Other Unknown Causes"))</f>
        <v/>
      </c>
    </row>
    <row r="36" spans="2:12" s="336" customFormat="1" x14ac:dyDescent="0.35">
      <c r="B36" s="324" t="str">
        <f>IF(Lists!AK14="","",Lists!AK14)</f>
        <v/>
      </c>
      <c r="C36" s="325" t="str">
        <f>IF(Lists!AL14="","",Lists!AL14)</f>
        <v/>
      </c>
      <c r="D36" s="325" t="str">
        <f>IF(Lists!AM14="","",Lists!AM14)</f>
        <v/>
      </c>
      <c r="E36" s="325" t="str">
        <f>IF(Lists!AN14="","",Lists!AN14)</f>
        <v/>
      </c>
      <c r="F36" s="332" t="str">
        <f>IF($E36="","",SUMIFS(CMS_Inoperative_OoC!$K$24:$K$5400,CMS_Inoperative_OoC!$B$24:$B$5400,B36,CMS_Inoperative_OoC!$C$24:$C$5400,C36,CMS_Inoperative_OoC!$D$24:$D$5400,D36))</f>
        <v/>
      </c>
      <c r="G36" s="333" t="str">
        <f t="shared" si="0"/>
        <v/>
      </c>
      <c r="H36" s="334" t="str">
        <f>IF(CMS_Downtime_Summary!$E36="","",SUMIFS(CMS_Inoperative_OoC!$K$24:$K$500,CMS_Inoperative_OoC!$B$24:$B$500,CMS_Downtime_Summary!B36,CMS_Inoperative_OoC!$C$24:$C$500,CMS_Downtime_Summary!C36,CMS_Inoperative_OoC!$D$24:$D$500,CMS_Downtime_Summary!D36,CMS_Inoperative_OoC!$N$24:$N$500,"Monitoring Equipment Malfunctions"))</f>
        <v/>
      </c>
      <c r="I36" s="334" t="str">
        <f>IF(CMS_Downtime_Summary!$E36="","",SUMIFS(CMS_Inoperative_OoC!$K$24:$K$500,CMS_Inoperative_OoC!$B$24:$B$500,CMS_Downtime_Summary!B36,CMS_Inoperative_OoC!$C$24:$C$500,CMS_Downtime_Summary!C36,CMS_Inoperative_OoC!$D$24:$D$500,CMS_Downtime_Summary!D36,CMS_Inoperative_OoC!$N$24:$N$500,"Nonmonitoring Equipment Malfunctions"))</f>
        <v/>
      </c>
      <c r="J36" s="334" t="str">
        <f>IF(CMS_Downtime_Summary!$E36="","",SUMIFS(CMS_Inoperative_OoC!$K$24:$K$500,CMS_Inoperative_OoC!$B$24:$B$500,CMS_Downtime_Summary!B36,CMS_Inoperative_OoC!$C$24:$C$500,CMS_Downtime_Summary!C36,CMS_Inoperative_OoC!$D$24:$D$500,CMS_Downtime_Summary!D36,CMS_Inoperative_OoC!$N$24:$N$500,"Quality Assurance/Quality Control Calibrations"))</f>
        <v/>
      </c>
      <c r="K36" s="334" t="str">
        <f>IF(CMS_Downtime_Summary!$E36="","",SUMIFS(CMS_Inoperative_OoC!$K$24:$K$500,CMS_Inoperative_OoC!$B$24:$B$500,CMS_Downtime_Summary!B36,CMS_Inoperative_OoC!$C$24:$C$500,CMS_Downtime_Summary!C36,CMS_Inoperative_OoC!$D$24:$D$500,CMS_Downtime_Summary!D36,CMS_Inoperative_OoC!$N$24:$N$500,"Other Known Causes"))</f>
        <v/>
      </c>
      <c r="L36" s="335" t="str">
        <f>IF(CMS_Downtime_Summary!$E36="","",SUMIFS(CMS_Inoperative_OoC!$K$24:$K$500,CMS_Inoperative_OoC!$B$24:$B$500,CMS_Downtime_Summary!B36,CMS_Inoperative_OoC!$C$24:$C$500,CMS_Downtime_Summary!C36,CMS_Inoperative_OoC!$D$24:$D$500,CMS_Downtime_Summary!D36,CMS_Inoperative_OoC!$N$24:$N$500,"Other Unknown Causes"))</f>
        <v/>
      </c>
    </row>
    <row r="37" spans="2:12" s="336" customFormat="1" x14ac:dyDescent="0.35">
      <c r="B37" s="324" t="str">
        <f>IF(Lists!AK15="","",Lists!AK15)</f>
        <v/>
      </c>
      <c r="C37" s="325" t="str">
        <f>IF(Lists!AL15="","",Lists!AL15)</f>
        <v/>
      </c>
      <c r="D37" s="325" t="str">
        <f>IF(Lists!AM15="","",Lists!AM15)</f>
        <v/>
      </c>
      <c r="E37" s="325" t="str">
        <f>IF(Lists!AN15="","",Lists!AN15)</f>
        <v/>
      </c>
      <c r="F37" s="332" t="str">
        <f>IF($E37="","",SUMIFS(CMS_Inoperative_OoC!$K$24:$K$5400,CMS_Inoperative_OoC!$B$24:$B$5400,B37,CMS_Inoperative_OoC!$C$24:$C$5400,C37,CMS_Inoperative_OoC!$D$24:$D$5400,D37))</f>
        <v/>
      </c>
      <c r="G37" s="333" t="str">
        <f t="shared" si="0"/>
        <v/>
      </c>
      <c r="H37" s="334" t="str">
        <f>IF(CMS_Downtime_Summary!$E37="","",SUMIFS(CMS_Inoperative_OoC!$K$24:$K$500,CMS_Inoperative_OoC!$B$24:$B$500,CMS_Downtime_Summary!B37,CMS_Inoperative_OoC!$C$24:$C$500,CMS_Downtime_Summary!C37,CMS_Inoperative_OoC!$D$24:$D$500,CMS_Downtime_Summary!D37,CMS_Inoperative_OoC!$N$24:$N$500,"Monitoring Equipment Malfunctions"))</f>
        <v/>
      </c>
      <c r="I37" s="334" t="str">
        <f>IF(CMS_Downtime_Summary!$E37="","",SUMIFS(CMS_Inoperative_OoC!$K$24:$K$500,CMS_Inoperative_OoC!$B$24:$B$500,CMS_Downtime_Summary!B37,CMS_Inoperative_OoC!$C$24:$C$500,CMS_Downtime_Summary!C37,CMS_Inoperative_OoC!$D$24:$D$500,CMS_Downtime_Summary!D37,CMS_Inoperative_OoC!$N$24:$N$500,"Nonmonitoring Equipment Malfunctions"))</f>
        <v/>
      </c>
      <c r="J37" s="334" t="str">
        <f>IF(CMS_Downtime_Summary!$E37="","",SUMIFS(CMS_Inoperative_OoC!$K$24:$K$500,CMS_Inoperative_OoC!$B$24:$B$500,CMS_Downtime_Summary!B37,CMS_Inoperative_OoC!$C$24:$C$500,CMS_Downtime_Summary!C37,CMS_Inoperative_OoC!$D$24:$D$500,CMS_Downtime_Summary!D37,CMS_Inoperative_OoC!$N$24:$N$500,"Quality Assurance/Quality Control Calibrations"))</f>
        <v/>
      </c>
      <c r="K37" s="334" t="str">
        <f>IF(CMS_Downtime_Summary!$E37="","",SUMIFS(CMS_Inoperative_OoC!$K$24:$K$500,CMS_Inoperative_OoC!$B$24:$B$500,CMS_Downtime_Summary!B37,CMS_Inoperative_OoC!$C$24:$C$500,CMS_Downtime_Summary!C37,CMS_Inoperative_OoC!$D$24:$D$500,CMS_Downtime_Summary!D37,CMS_Inoperative_OoC!$N$24:$N$500,"Other Known Causes"))</f>
        <v/>
      </c>
      <c r="L37" s="335" t="str">
        <f>IF(CMS_Downtime_Summary!$E37="","",SUMIFS(CMS_Inoperative_OoC!$K$24:$K$500,CMS_Inoperative_OoC!$B$24:$B$500,CMS_Downtime_Summary!B37,CMS_Inoperative_OoC!$C$24:$C$500,CMS_Downtime_Summary!C37,CMS_Inoperative_OoC!$D$24:$D$500,CMS_Downtime_Summary!D37,CMS_Inoperative_OoC!$N$24:$N$500,"Other Unknown Causes"))</f>
        <v/>
      </c>
    </row>
    <row r="38" spans="2:12" s="336" customFormat="1" x14ac:dyDescent="0.35">
      <c r="B38" s="324" t="str">
        <f>IF(Lists!AK16="","",Lists!AK16)</f>
        <v/>
      </c>
      <c r="C38" s="325" t="str">
        <f>IF(Lists!AL16="","",Lists!AL16)</f>
        <v/>
      </c>
      <c r="D38" s="325" t="str">
        <f>IF(Lists!AM16="","",Lists!AM16)</f>
        <v/>
      </c>
      <c r="E38" s="325" t="str">
        <f>IF(Lists!AN16="","",Lists!AN16)</f>
        <v/>
      </c>
      <c r="F38" s="332" t="str">
        <f>IF($E38="","",SUMIFS(CMS_Inoperative_OoC!$K$24:$K$5400,CMS_Inoperative_OoC!$B$24:$B$5400,B38,CMS_Inoperative_OoC!$C$24:$C$5400,C38,CMS_Inoperative_OoC!$D$24:$D$5400,D38))</f>
        <v/>
      </c>
      <c r="G38" s="333" t="str">
        <f t="shared" si="0"/>
        <v/>
      </c>
      <c r="H38" s="334" t="str">
        <f>IF(CMS_Downtime_Summary!$E38="","",SUMIFS(CMS_Inoperative_OoC!$K$24:$K$500,CMS_Inoperative_OoC!$B$24:$B$500,CMS_Downtime_Summary!B38,CMS_Inoperative_OoC!$C$24:$C$500,CMS_Downtime_Summary!C38,CMS_Inoperative_OoC!$D$24:$D$500,CMS_Downtime_Summary!D38,CMS_Inoperative_OoC!$N$24:$N$500,"Monitoring Equipment Malfunctions"))</f>
        <v/>
      </c>
      <c r="I38" s="334" t="str">
        <f>IF(CMS_Downtime_Summary!$E38="","",SUMIFS(CMS_Inoperative_OoC!$K$24:$K$500,CMS_Inoperative_OoC!$B$24:$B$500,CMS_Downtime_Summary!B38,CMS_Inoperative_OoC!$C$24:$C$500,CMS_Downtime_Summary!C38,CMS_Inoperative_OoC!$D$24:$D$500,CMS_Downtime_Summary!D38,CMS_Inoperative_OoC!$N$24:$N$500,"Nonmonitoring Equipment Malfunctions"))</f>
        <v/>
      </c>
      <c r="J38" s="334" t="str">
        <f>IF(CMS_Downtime_Summary!$E38="","",SUMIFS(CMS_Inoperative_OoC!$K$24:$K$500,CMS_Inoperative_OoC!$B$24:$B$500,CMS_Downtime_Summary!B38,CMS_Inoperative_OoC!$C$24:$C$500,CMS_Downtime_Summary!C38,CMS_Inoperative_OoC!$D$24:$D$500,CMS_Downtime_Summary!D38,CMS_Inoperative_OoC!$N$24:$N$500,"Quality Assurance/Quality Control Calibrations"))</f>
        <v/>
      </c>
      <c r="K38" s="334" t="str">
        <f>IF(CMS_Downtime_Summary!$E38="","",SUMIFS(CMS_Inoperative_OoC!$K$24:$K$500,CMS_Inoperative_OoC!$B$24:$B$500,CMS_Downtime_Summary!B38,CMS_Inoperative_OoC!$C$24:$C$500,CMS_Downtime_Summary!C38,CMS_Inoperative_OoC!$D$24:$D$500,CMS_Downtime_Summary!D38,CMS_Inoperative_OoC!$N$24:$N$500,"Other Known Causes"))</f>
        <v/>
      </c>
      <c r="L38" s="335" t="str">
        <f>IF(CMS_Downtime_Summary!$E38="","",SUMIFS(CMS_Inoperative_OoC!$K$24:$K$500,CMS_Inoperative_OoC!$B$24:$B$500,CMS_Downtime_Summary!B38,CMS_Inoperative_OoC!$C$24:$C$500,CMS_Downtime_Summary!C38,CMS_Inoperative_OoC!$D$24:$D$500,CMS_Downtime_Summary!D38,CMS_Inoperative_OoC!$N$24:$N$500,"Other Unknown Causes"))</f>
        <v/>
      </c>
    </row>
    <row r="39" spans="2:12" s="336" customFormat="1" x14ac:dyDescent="0.35">
      <c r="B39" s="324" t="str">
        <f>IF(Lists!AK17="","",Lists!AK17)</f>
        <v/>
      </c>
      <c r="C39" s="325" t="str">
        <f>IF(Lists!AL17="","",Lists!AL17)</f>
        <v/>
      </c>
      <c r="D39" s="325" t="str">
        <f>IF(Lists!AM17="","",Lists!AM17)</f>
        <v/>
      </c>
      <c r="E39" s="325" t="str">
        <f>IF(Lists!AN17="","",Lists!AN17)</f>
        <v/>
      </c>
      <c r="F39" s="332" t="str">
        <f>IF($E39="","",SUMIFS(CMS_Inoperative_OoC!$K$24:$K$5400,CMS_Inoperative_OoC!$B$24:$B$5400,B39,CMS_Inoperative_OoC!$C$24:$C$5400,C39,CMS_Inoperative_OoC!$D$24:$D$5400,D39))</f>
        <v/>
      </c>
      <c r="G39" s="333" t="str">
        <f t="shared" si="0"/>
        <v/>
      </c>
      <c r="H39" s="334" t="str">
        <f>IF(CMS_Downtime_Summary!$E39="","",SUMIFS(CMS_Inoperative_OoC!$K$24:$K$500,CMS_Inoperative_OoC!$B$24:$B$500,CMS_Downtime_Summary!B39,CMS_Inoperative_OoC!$C$24:$C$500,CMS_Downtime_Summary!C39,CMS_Inoperative_OoC!$D$24:$D$500,CMS_Downtime_Summary!D39,CMS_Inoperative_OoC!$N$24:$N$500,"Monitoring Equipment Malfunctions"))</f>
        <v/>
      </c>
      <c r="I39" s="334" t="str">
        <f>IF(CMS_Downtime_Summary!$E39="","",SUMIFS(CMS_Inoperative_OoC!$K$24:$K$500,CMS_Inoperative_OoC!$B$24:$B$500,CMS_Downtime_Summary!B39,CMS_Inoperative_OoC!$C$24:$C$500,CMS_Downtime_Summary!C39,CMS_Inoperative_OoC!$D$24:$D$500,CMS_Downtime_Summary!D39,CMS_Inoperative_OoC!$N$24:$N$500,"Nonmonitoring Equipment Malfunctions"))</f>
        <v/>
      </c>
      <c r="J39" s="334" t="str">
        <f>IF(CMS_Downtime_Summary!$E39="","",SUMIFS(CMS_Inoperative_OoC!$K$24:$K$500,CMS_Inoperative_OoC!$B$24:$B$500,CMS_Downtime_Summary!B39,CMS_Inoperative_OoC!$C$24:$C$500,CMS_Downtime_Summary!C39,CMS_Inoperative_OoC!$D$24:$D$500,CMS_Downtime_Summary!D39,CMS_Inoperative_OoC!$N$24:$N$500,"Quality Assurance/Quality Control Calibrations"))</f>
        <v/>
      </c>
      <c r="K39" s="334" t="str">
        <f>IF(CMS_Downtime_Summary!$E39="","",SUMIFS(CMS_Inoperative_OoC!$K$24:$K$500,CMS_Inoperative_OoC!$B$24:$B$500,CMS_Downtime_Summary!B39,CMS_Inoperative_OoC!$C$24:$C$500,CMS_Downtime_Summary!C39,CMS_Inoperative_OoC!$D$24:$D$500,CMS_Downtime_Summary!D39,CMS_Inoperative_OoC!$N$24:$N$500,"Other Known Causes"))</f>
        <v/>
      </c>
      <c r="L39" s="335" t="str">
        <f>IF(CMS_Downtime_Summary!$E39="","",SUMIFS(CMS_Inoperative_OoC!$K$24:$K$500,CMS_Inoperative_OoC!$B$24:$B$500,CMS_Downtime_Summary!B39,CMS_Inoperative_OoC!$C$24:$C$500,CMS_Downtime_Summary!C39,CMS_Inoperative_OoC!$D$24:$D$500,CMS_Downtime_Summary!D39,CMS_Inoperative_OoC!$N$24:$N$500,"Other Unknown Causes"))</f>
        <v/>
      </c>
    </row>
    <row r="40" spans="2:12" s="336" customFormat="1" x14ac:dyDescent="0.35">
      <c r="B40" s="324" t="str">
        <f>IF(Lists!AK18="","",Lists!AK18)</f>
        <v/>
      </c>
      <c r="C40" s="325" t="str">
        <f>IF(Lists!AL18="","",Lists!AL18)</f>
        <v/>
      </c>
      <c r="D40" s="325" t="str">
        <f>IF(Lists!AM18="","",Lists!AM18)</f>
        <v/>
      </c>
      <c r="E40" s="325" t="str">
        <f>IF(Lists!AN18="","",Lists!AN18)</f>
        <v/>
      </c>
      <c r="F40" s="332" t="str">
        <f>IF($E40="","",SUMIFS(CMS_Inoperative_OoC!$K$24:$K$5400,CMS_Inoperative_OoC!$B$24:$B$5400,B40,CMS_Inoperative_OoC!$C$24:$C$5400,C40,CMS_Inoperative_OoC!$D$24:$D$5400,D40))</f>
        <v/>
      </c>
      <c r="G40" s="333" t="str">
        <f t="shared" si="0"/>
        <v/>
      </c>
      <c r="H40" s="334" t="str">
        <f>IF(CMS_Downtime_Summary!$E40="","",SUMIFS(CMS_Inoperative_OoC!$K$24:$K$500,CMS_Inoperative_OoC!$B$24:$B$500,CMS_Downtime_Summary!B40,CMS_Inoperative_OoC!$C$24:$C$500,CMS_Downtime_Summary!C40,CMS_Inoperative_OoC!$D$24:$D$500,CMS_Downtime_Summary!D40,CMS_Inoperative_OoC!$N$24:$N$500,"Monitoring Equipment Malfunctions"))</f>
        <v/>
      </c>
      <c r="I40" s="334" t="str">
        <f>IF(CMS_Downtime_Summary!$E40="","",SUMIFS(CMS_Inoperative_OoC!$K$24:$K$500,CMS_Inoperative_OoC!$B$24:$B$500,CMS_Downtime_Summary!B40,CMS_Inoperative_OoC!$C$24:$C$500,CMS_Downtime_Summary!C40,CMS_Inoperative_OoC!$D$24:$D$500,CMS_Downtime_Summary!D40,CMS_Inoperative_OoC!$N$24:$N$500,"Nonmonitoring Equipment Malfunctions"))</f>
        <v/>
      </c>
      <c r="J40" s="334" t="str">
        <f>IF(CMS_Downtime_Summary!$E40="","",SUMIFS(CMS_Inoperative_OoC!$K$24:$K$500,CMS_Inoperative_OoC!$B$24:$B$500,CMS_Downtime_Summary!B40,CMS_Inoperative_OoC!$C$24:$C$500,CMS_Downtime_Summary!C40,CMS_Inoperative_OoC!$D$24:$D$500,CMS_Downtime_Summary!D40,CMS_Inoperative_OoC!$N$24:$N$500,"Quality Assurance/Quality Control Calibrations"))</f>
        <v/>
      </c>
      <c r="K40" s="334" t="str">
        <f>IF(CMS_Downtime_Summary!$E40="","",SUMIFS(CMS_Inoperative_OoC!$K$24:$K$500,CMS_Inoperative_OoC!$B$24:$B$500,CMS_Downtime_Summary!B40,CMS_Inoperative_OoC!$C$24:$C$500,CMS_Downtime_Summary!C40,CMS_Inoperative_OoC!$D$24:$D$500,CMS_Downtime_Summary!D40,CMS_Inoperative_OoC!$N$24:$N$500,"Other Known Causes"))</f>
        <v/>
      </c>
      <c r="L40" s="335" t="str">
        <f>IF(CMS_Downtime_Summary!$E40="","",SUMIFS(CMS_Inoperative_OoC!$K$24:$K$500,CMS_Inoperative_OoC!$B$24:$B$500,CMS_Downtime_Summary!B40,CMS_Inoperative_OoC!$C$24:$C$500,CMS_Downtime_Summary!C40,CMS_Inoperative_OoC!$D$24:$D$500,CMS_Downtime_Summary!D40,CMS_Inoperative_OoC!$N$24:$N$500,"Other Unknown Causes"))</f>
        <v/>
      </c>
    </row>
    <row r="41" spans="2:12" s="336" customFormat="1" x14ac:dyDescent="0.35">
      <c r="B41" s="324" t="str">
        <f>IF(Lists!AK19="","",Lists!AK19)</f>
        <v/>
      </c>
      <c r="C41" s="325" t="str">
        <f>IF(Lists!AL19="","",Lists!AL19)</f>
        <v/>
      </c>
      <c r="D41" s="325" t="str">
        <f>IF(Lists!AM19="","",Lists!AM19)</f>
        <v/>
      </c>
      <c r="E41" s="325" t="str">
        <f>IF(Lists!AN19="","",Lists!AN19)</f>
        <v/>
      </c>
      <c r="F41" s="332" t="str">
        <f>IF($E41="","",SUMIFS(CMS_Inoperative_OoC!$K$24:$K$5400,CMS_Inoperative_OoC!$B$24:$B$5400,B41,CMS_Inoperative_OoC!$C$24:$C$5400,C41,CMS_Inoperative_OoC!$D$24:$D$5400,D41))</f>
        <v/>
      </c>
      <c r="G41" s="333" t="str">
        <f t="shared" si="0"/>
        <v/>
      </c>
      <c r="H41" s="334" t="str">
        <f>IF(CMS_Downtime_Summary!$E41="","",SUMIFS(CMS_Inoperative_OoC!$K$24:$K$500,CMS_Inoperative_OoC!$B$24:$B$500,CMS_Downtime_Summary!B41,CMS_Inoperative_OoC!$C$24:$C$500,CMS_Downtime_Summary!C41,CMS_Inoperative_OoC!$D$24:$D$500,CMS_Downtime_Summary!D41,CMS_Inoperative_OoC!$N$24:$N$500,"Monitoring Equipment Malfunctions"))</f>
        <v/>
      </c>
      <c r="I41" s="334" t="str">
        <f>IF(CMS_Downtime_Summary!$E41="","",SUMIFS(CMS_Inoperative_OoC!$K$24:$K$500,CMS_Inoperative_OoC!$B$24:$B$500,CMS_Downtime_Summary!B41,CMS_Inoperative_OoC!$C$24:$C$500,CMS_Downtime_Summary!C41,CMS_Inoperative_OoC!$D$24:$D$500,CMS_Downtime_Summary!D41,CMS_Inoperative_OoC!$N$24:$N$500,"Nonmonitoring Equipment Malfunctions"))</f>
        <v/>
      </c>
      <c r="J41" s="334" t="str">
        <f>IF(CMS_Downtime_Summary!$E41="","",SUMIFS(CMS_Inoperative_OoC!$K$24:$K$500,CMS_Inoperative_OoC!$B$24:$B$500,CMS_Downtime_Summary!B41,CMS_Inoperative_OoC!$C$24:$C$500,CMS_Downtime_Summary!C41,CMS_Inoperative_OoC!$D$24:$D$500,CMS_Downtime_Summary!D41,CMS_Inoperative_OoC!$N$24:$N$500,"Quality Assurance/Quality Control Calibrations"))</f>
        <v/>
      </c>
      <c r="K41" s="334" t="str">
        <f>IF(CMS_Downtime_Summary!$E41="","",SUMIFS(CMS_Inoperative_OoC!$K$24:$K$500,CMS_Inoperative_OoC!$B$24:$B$500,CMS_Downtime_Summary!B41,CMS_Inoperative_OoC!$C$24:$C$500,CMS_Downtime_Summary!C41,CMS_Inoperative_OoC!$D$24:$D$500,CMS_Downtime_Summary!D41,CMS_Inoperative_OoC!$N$24:$N$500,"Other Known Causes"))</f>
        <v/>
      </c>
      <c r="L41" s="335" t="str">
        <f>IF(CMS_Downtime_Summary!$E41="","",SUMIFS(CMS_Inoperative_OoC!$K$24:$K$500,CMS_Inoperative_OoC!$B$24:$B$500,CMS_Downtime_Summary!B41,CMS_Inoperative_OoC!$C$24:$C$500,CMS_Downtime_Summary!C41,CMS_Inoperative_OoC!$D$24:$D$500,CMS_Downtime_Summary!D41,CMS_Inoperative_OoC!$N$24:$N$500,"Other Unknown Causes"))</f>
        <v/>
      </c>
    </row>
    <row r="42" spans="2:12" s="336" customFormat="1" x14ac:dyDescent="0.35">
      <c r="B42" s="324" t="str">
        <f>IF(Lists!AK20="","",Lists!AK20)</f>
        <v/>
      </c>
      <c r="C42" s="325" t="str">
        <f>IF(Lists!AL20="","",Lists!AL20)</f>
        <v/>
      </c>
      <c r="D42" s="325" t="str">
        <f>IF(Lists!AM20="","",Lists!AM20)</f>
        <v/>
      </c>
      <c r="E42" s="325" t="str">
        <f>IF(Lists!AN20="","",Lists!AN20)</f>
        <v/>
      </c>
      <c r="F42" s="332" t="str">
        <f>IF($E42="","",SUMIFS(CMS_Inoperative_OoC!$K$24:$K$5400,CMS_Inoperative_OoC!$B$24:$B$5400,B42,CMS_Inoperative_OoC!$C$24:$C$5400,C42,CMS_Inoperative_OoC!$D$24:$D$5400,D42))</f>
        <v/>
      </c>
      <c r="G42" s="333" t="str">
        <f t="shared" si="0"/>
        <v/>
      </c>
      <c r="H42" s="334" t="str">
        <f>IF(CMS_Downtime_Summary!$E42="","",SUMIFS(CMS_Inoperative_OoC!$K$24:$K$500,CMS_Inoperative_OoC!$B$24:$B$500,CMS_Downtime_Summary!B42,CMS_Inoperative_OoC!$C$24:$C$500,CMS_Downtime_Summary!C42,CMS_Inoperative_OoC!$D$24:$D$500,CMS_Downtime_Summary!D42,CMS_Inoperative_OoC!$N$24:$N$500,"Monitoring Equipment Malfunctions"))</f>
        <v/>
      </c>
      <c r="I42" s="334" t="str">
        <f>IF(CMS_Downtime_Summary!$E42="","",SUMIFS(CMS_Inoperative_OoC!$K$24:$K$500,CMS_Inoperative_OoC!$B$24:$B$500,CMS_Downtime_Summary!B42,CMS_Inoperative_OoC!$C$24:$C$500,CMS_Downtime_Summary!C42,CMS_Inoperative_OoC!$D$24:$D$500,CMS_Downtime_Summary!D42,CMS_Inoperative_OoC!$N$24:$N$500,"Nonmonitoring Equipment Malfunctions"))</f>
        <v/>
      </c>
      <c r="J42" s="334" t="str">
        <f>IF(CMS_Downtime_Summary!$E42="","",SUMIFS(CMS_Inoperative_OoC!$K$24:$K$500,CMS_Inoperative_OoC!$B$24:$B$500,CMS_Downtime_Summary!B42,CMS_Inoperative_OoC!$C$24:$C$500,CMS_Downtime_Summary!C42,CMS_Inoperative_OoC!$D$24:$D$500,CMS_Downtime_Summary!D42,CMS_Inoperative_OoC!$N$24:$N$500,"Quality Assurance/Quality Control Calibrations"))</f>
        <v/>
      </c>
      <c r="K42" s="334" t="str">
        <f>IF(CMS_Downtime_Summary!$E42="","",SUMIFS(CMS_Inoperative_OoC!$K$24:$K$500,CMS_Inoperative_OoC!$B$24:$B$500,CMS_Downtime_Summary!B42,CMS_Inoperative_OoC!$C$24:$C$500,CMS_Downtime_Summary!C42,CMS_Inoperative_OoC!$D$24:$D$500,CMS_Downtime_Summary!D42,CMS_Inoperative_OoC!$N$24:$N$500,"Other Known Causes"))</f>
        <v/>
      </c>
      <c r="L42" s="335" t="str">
        <f>IF(CMS_Downtime_Summary!$E42="","",SUMIFS(CMS_Inoperative_OoC!$K$24:$K$500,CMS_Inoperative_OoC!$B$24:$B$500,CMS_Downtime_Summary!B42,CMS_Inoperative_OoC!$C$24:$C$500,CMS_Downtime_Summary!C42,CMS_Inoperative_OoC!$D$24:$D$500,CMS_Downtime_Summary!D42,CMS_Inoperative_OoC!$N$24:$N$500,"Other Unknown Causes"))</f>
        <v/>
      </c>
    </row>
    <row r="43" spans="2:12" s="336" customFormat="1" x14ac:dyDescent="0.35">
      <c r="B43" s="324" t="str">
        <f>IF(Lists!AK21="","",Lists!AK21)</f>
        <v/>
      </c>
      <c r="C43" s="325" t="str">
        <f>IF(Lists!AL21="","",Lists!AL21)</f>
        <v/>
      </c>
      <c r="D43" s="325" t="str">
        <f>IF(Lists!AM21="","",Lists!AM21)</f>
        <v/>
      </c>
      <c r="E43" s="325" t="str">
        <f>IF(Lists!AN21="","",Lists!AN21)</f>
        <v/>
      </c>
      <c r="F43" s="332" t="str">
        <f>IF($E43="","",SUMIFS(CMS_Inoperative_OoC!$K$24:$K$5400,CMS_Inoperative_OoC!$B$24:$B$5400,B43,CMS_Inoperative_OoC!$C$24:$C$5400,C43,CMS_Inoperative_OoC!$D$24:$D$5400,D43))</f>
        <v/>
      </c>
      <c r="G43" s="333" t="str">
        <f t="shared" si="0"/>
        <v/>
      </c>
      <c r="H43" s="334" t="str">
        <f>IF(CMS_Downtime_Summary!$E43="","",SUMIFS(CMS_Inoperative_OoC!$K$24:$K$500,CMS_Inoperative_OoC!$B$24:$B$500,CMS_Downtime_Summary!B43,CMS_Inoperative_OoC!$C$24:$C$500,CMS_Downtime_Summary!C43,CMS_Inoperative_OoC!$D$24:$D$500,CMS_Downtime_Summary!D43,CMS_Inoperative_OoC!$N$24:$N$500,"Monitoring Equipment Malfunctions"))</f>
        <v/>
      </c>
      <c r="I43" s="334" t="str">
        <f>IF(CMS_Downtime_Summary!$E43="","",SUMIFS(CMS_Inoperative_OoC!$K$24:$K$500,CMS_Inoperative_OoC!$B$24:$B$500,CMS_Downtime_Summary!B43,CMS_Inoperative_OoC!$C$24:$C$500,CMS_Downtime_Summary!C43,CMS_Inoperative_OoC!$D$24:$D$500,CMS_Downtime_Summary!D43,CMS_Inoperative_OoC!$N$24:$N$500,"Nonmonitoring Equipment Malfunctions"))</f>
        <v/>
      </c>
      <c r="J43" s="334" t="str">
        <f>IF(CMS_Downtime_Summary!$E43="","",SUMIFS(CMS_Inoperative_OoC!$K$24:$K$500,CMS_Inoperative_OoC!$B$24:$B$500,CMS_Downtime_Summary!B43,CMS_Inoperative_OoC!$C$24:$C$500,CMS_Downtime_Summary!C43,CMS_Inoperative_OoC!$D$24:$D$500,CMS_Downtime_Summary!D43,CMS_Inoperative_OoC!$N$24:$N$500,"Quality Assurance/Quality Control Calibrations"))</f>
        <v/>
      </c>
      <c r="K43" s="334" t="str">
        <f>IF(CMS_Downtime_Summary!$E43="","",SUMIFS(CMS_Inoperative_OoC!$K$24:$K$500,CMS_Inoperative_OoC!$B$24:$B$500,CMS_Downtime_Summary!B43,CMS_Inoperative_OoC!$C$24:$C$500,CMS_Downtime_Summary!C43,CMS_Inoperative_OoC!$D$24:$D$500,CMS_Downtime_Summary!D43,CMS_Inoperative_OoC!$N$24:$N$500,"Other Known Causes"))</f>
        <v/>
      </c>
      <c r="L43" s="335" t="str">
        <f>IF(CMS_Downtime_Summary!$E43="","",SUMIFS(CMS_Inoperative_OoC!$K$24:$K$500,CMS_Inoperative_OoC!$B$24:$B$500,CMS_Downtime_Summary!B43,CMS_Inoperative_OoC!$C$24:$C$500,CMS_Downtime_Summary!C43,CMS_Inoperative_OoC!$D$24:$D$500,CMS_Downtime_Summary!D43,CMS_Inoperative_OoC!$N$24:$N$500,"Other Unknown Causes"))</f>
        <v/>
      </c>
    </row>
    <row r="44" spans="2:12" s="336" customFormat="1" x14ac:dyDescent="0.35">
      <c r="B44" s="324" t="str">
        <f>IF(Lists!AK22="","",Lists!AK22)</f>
        <v/>
      </c>
      <c r="C44" s="325" t="str">
        <f>IF(Lists!AL22="","",Lists!AL22)</f>
        <v/>
      </c>
      <c r="D44" s="325" t="str">
        <f>IF(Lists!AM22="","",Lists!AM22)</f>
        <v/>
      </c>
      <c r="E44" s="325" t="str">
        <f>IF(Lists!AN22="","",Lists!AN22)</f>
        <v/>
      </c>
      <c r="F44" s="332" t="str">
        <f>IF($E44="","",SUMIFS(CMS_Inoperative_OoC!$K$24:$K$5400,CMS_Inoperative_OoC!$B$24:$B$5400,B44,CMS_Inoperative_OoC!$C$24:$C$5400,C44,CMS_Inoperative_OoC!$D$24:$D$5400,D44))</f>
        <v/>
      </c>
      <c r="G44" s="333" t="str">
        <f t="shared" si="0"/>
        <v/>
      </c>
      <c r="H44" s="334" t="str">
        <f>IF(CMS_Downtime_Summary!$E44="","",SUMIFS(CMS_Inoperative_OoC!$K$24:$K$500,CMS_Inoperative_OoC!$B$24:$B$500,CMS_Downtime_Summary!B44,CMS_Inoperative_OoC!$C$24:$C$500,CMS_Downtime_Summary!C44,CMS_Inoperative_OoC!$D$24:$D$500,CMS_Downtime_Summary!D44,CMS_Inoperative_OoC!$N$24:$N$500,"Monitoring Equipment Malfunctions"))</f>
        <v/>
      </c>
      <c r="I44" s="334" t="str">
        <f>IF(CMS_Downtime_Summary!$E44="","",SUMIFS(CMS_Inoperative_OoC!$K$24:$K$500,CMS_Inoperative_OoC!$B$24:$B$500,CMS_Downtime_Summary!B44,CMS_Inoperative_OoC!$C$24:$C$500,CMS_Downtime_Summary!C44,CMS_Inoperative_OoC!$D$24:$D$500,CMS_Downtime_Summary!D44,CMS_Inoperative_OoC!$N$24:$N$500,"Nonmonitoring Equipment Malfunctions"))</f>
        <v/>
      </c>
      <c r="J44" s="334" t="str">
        <f>IF(CMS_Downtime_Summary!$E44="","",SUMIFS(CMS_Inoperative_OoC!$K$24:$K$500,CMS_Inoperative_OoC!$B$24:$B$500,CMS_Downtime_Summary!B44,CMS_Inoperative_OoC!$C$24:$C$500,CMS_Downtime_Summary!C44,CMS_Inoperative_OoC!$D$24:$D$500,CMS_Downtime_Summary!D44,CMS_Inoperative_OoC!$N$24:$N$500,"Quality Assurance/Quality Control Calibrations"))</f>
        <v/>
      </c>
      <c r="K44" s="334" t="str">
        <f>IF(CMS_Downtime_Summary!$E44="","",SUMIFS(CMS_Inoperative_OoC!$K$24:$K$500,CMS_Inoperative_OoC!$B$24:$B$500,CMS_Downtime_Summary!B44,CMS_Inoperative_OoC!$C$24:$C$500,CMS_Downtime_Summary!C44,CMS_Inoperative_OoC!$D$24:$D$500,CMS_Downtime_Summary!D44,CMS_Inoperative_OoC!$N$24:$N$500,"Other Known Causes"))</f>
        <v/>
      </c>
      <c r="L44" s="335" t="str">
        <f>IF(CMS_Downtime_Summary!$E44="","",SUMIFS(CMS_Inoperative_OoC!$K$24:$K$500,CMS_Inoperative_OoC!$B$24:$B$500,CMS_Downtime_Summary!B44,CMS_Inoperative_OoC!$C$24:$C$500,CMS_Downtime_Summary!C44,CMS_Inoperative_OoC!$D$24:$D$500,CMS_Downtime_Summary!D44,CMS_Inoperative_OoC!$N$24:$N$500,"Other Unknown Causes"))</f>
        <v/>
      </c>
    </row>
    <row r="45" spans="2:12" s="336" customFormat="1" x14ac:dyDescent="0.35">
      <c r="B45" s="324" t="str">
        <f>IF(Lists!AK23="","",Lists!AK23)</f>
        <v/>
      </c>
      <c r="C45" s="325" t="str">
        <f>IF(Lists!AL23="","",Lists!AL23)</f>
        <v/>
      </c>
      <c r="D45" s="325" t="str">
        <f>IF(Lists!AM23="","",Lists!AM23)</f>
        <v/>
      </c>
      <c r="E45" s="325" t="str">
        <f>IF(Lists!AN23="","",Lists!AN23)</f>
        <v/>
      </c>
      <c r="F45" s="332" t="str">
        <f>IF($E45="","",SUMIFS(CMS_Inoperative_OoC!$K$24:$K$5400,CMS_Inoperative_OoC!$B$24:$B$5400,B45,CMS_Inoperative_OoC!$C$24:$C$5400,C45,CMS_Inoperative_OoC!$D$24:$D$5400,D45))</f>
        <v/>
      </c>
      <c r="G45" s="333" t="str">
        <f t="shared" si="0"/>
        <v/>
      </c>
      <c r="H45" s="334" t="str">
        <f>IF(CMS_Downtime_Summary!$E45="","",SUMIFS(CMS_Inoperative_OoC!$K$24:$K$500,CMS_Inoperative_OoC!$B$24:$B$500,CMS_Downtime_Summary!B45,CMS_Inoperative_OoC!$C$24:$C$500,CMS_Downtime_Summary!C45,CMS_Inoperative_OoC!$D$24:$D$500,CMS_Downtime_Summary!D45,CMS_Inoperative_OoC!$N$24:$N$500,"Monitoring Equipment Malfunctions"))</f>
        <v/>
      </c>
      <c r="I45" s="334" t="str">
        <f>IF(CMS_Downtime_Summary!$E45="","",SUMIFS(CMS_Inoperative_OoC!$K$24:$K$500,CMS_Inoperative_OoC!$B$24:$B$500,CMS_Downtime_Summary!B45,CMS_Inoperative_OoC!$C$24:$C$500,CMS_Downtime_Summary!C45,CMS_Inoperative_OoC!$D$24:$D$500,CMS_Downtime_Summary!D45,CMS_Inoperative_OoC!$N$24:$N$500,"Nonmonitoring Equipment Malfunctions"))</f>
        <v/>
      </c>
      <c r="J45" s="334" t="str">
        <f>IF(CMS_Downtime_Summary!$E45="","",SUMIFS(CMS_Inoperative_OoC!$K$24:$K$500,CMS_Inoperative_OoC!$B$24:$B$500,CMS_Downtime_Summary!B45,CMS_Inoperative_OoC!$C$24:$C$500,CMS_Downtime_Summary!C45,CMS_Inoperative_OoC!$D$24:$D$500,CMS_Downtime_Summary!D45,CMS_Inoperative_OoC!$N$24:$N$500,"Quality Assurance/Quality Control Calibrations"))</f>
        <v/>
      </c>
      <c r="K45" s="334" t="str">
        <f>IF(CMS_Downtime_Summary!$E45="","",SUMIFS(CMS_Inoperative_OoC!$K$24:$K$500,CMS_Inoperative_OoC!$B$24:$B$500,CMS_Downtime_Summary!B45,CMS_Inoperative_OoC!$C$24:$C$500,CMS_Downtime_Summary!C45,CMS_Inoperative_OoC!$D$24:$D$500,CMS_Downtime_Summary!D45,CMS_Inoperative_OoC!$N$24:$N$500,"Other Known Causes"))</f>
        <v/>
      </c>
      <c r="L45" s="335" t="str">
        <f>IF(CMS_Downtime_Summary!$E45="","",SUMIFS(CMS_Inoperative_OoC!$K$24:$K$500,CMS_Inoperative_OoC!$B$24:$B$500,CMS_Downtime_Summary!B45,CMS_Inoperative_OoC!$C$24:$C$500,CMS_Downtime_Summary!C45,CMS_Inoperative_OoC!$D$24:$D$500,CMS_Downtime_Summary!D45,CMS_Inoperative_OoC!$N$24:$N$500,"Other Unknown Causes"))</f>
        <v/>
      </c>
    </row>
    <row r="46" spans="2:12" s="336" customFormat="1" x14ac:dyDescent="0.35">
      <c r="B46" s="324" t="str">
        <f>IF(Lists!AK24="","",Lists!AK24)</f>
        <v/>
      </c>
      <c r="C46" s="325" t="str">
        <f>IF(Lists!AL24="","",Lists!AL24)</f>
        <v/>
      </c>
      <c r="D46" s="325" t="str">
        <f>IF(Lists!AM24="","",Lists!AM24)</f>
        <v/>
      </c>
      <c r="E46" s="325" t="str">
        <f>IF(Lists!AN24="","",Lists!AN24)</f>
        <v/>
      </c>
      <c r="F46" s="332" t="str">
        <f>IF($E46="","",SUMIFS(CMS_Inoperative_OoC!$K$24:$K$5400,CMS_Inoperative_OoC!$B$24:$B$5400,B46,CMS_Inoperative_OoC!$C$24:$C$5400,C46,CMS_Inoperative_OoC!$D$24:$D$5400,D46))</f>
        <v/>
      </c>
      <c r="G46" s="333" t="str">
        <f t="shared" si="0"/>
        <v/>
      </c>
      <c r="H46" s="334" t="str">
        <f>IF(CMS_Downtime_Summary!$E46="","",SUMIFS(CMS_Inoperative_OoC!$K$24:$K$500,CMS_Inoperative_OoC!$B$24:$B$500,CMS_Downtime_Summary!B46,CMS_Inoperative_OoC!$C$24:$C$500,CMS_Downtime_Summary!C46,CMS_Inoperative_OoC!$D$24:$D$500,CMS_Downtime_Summary!D46,CMS_Inoperative_OoC!$N$24:$N$500,"Monitoring Equipment Malfunctions"))</f>
        <v/>
      </c>
      <c r="I46" s="334" t="str">
        <f>IF(CMS_Downtime_Summary!$E46="","",SUMIFS(CMS_Inoperative_OoC!$K$24:$K$500,CMS_Inoperative_OoC!$B$24:$B$500,CMS_Downtime_Summary!B46,CMS_Inoperative_OoC!$C$24:$C$500,CMS_Downtime_Summary!C46,CMS_Inoperative_OoC!$D$24:$D$500,CMS_Downtime_Summary!D46,CMS_Inoperative_OoC!$N$24:$N$500,"Nonmonitoring Equipment Malfunctions"))</f>
        <v/>
      </c>
      <c r="J46" s="334" t="str">
        <f>IF(CMS_Downtime_Summary!$E46="","",SUMIFS(CMS_Inoperative_OoC!$K$24:$K$500,CMS_Inoperative_OoC!$B$24:$B$500,CMS_Downtime_Summary!B46,CMS_Inoperative_OoC!$C$24:$C$500,CMS_Downtime_Summary!C46,CMS_Inoperative_OoC!$D$24:$D$500,CMS_Downtime_Summary!D46,CMS_Inoperative_OoC!$N$24:$N$500,"Quality Assurance/Quality Control Calibrations"))</f>
        <v/>
      </c>
      <c r="K46" s="334" t="str">
        <f>IF(CMS_Downtime_Summary!$E46="","",SUMIFS(CMS_Inoperative_OoC!$K$24:$K$500,CMS_Inoperative_OoC!$B$24:$B$500,CMS_Downtime_Summary!B46,CMS_Inoperative_OoC!$C$24:$C$500,CMS_Downtime_Summary!C46,CMS_Inoperative_OoC!$D$24:$D$500,CMS_Downtime_Summary!D46,CMS_Inoperative_OoC!$N$24:$N$500,"Other Known Causes"))</f>
        <v/>
      </c>
      <c r="L46" s="335" t="str">
        <f>IF(CMS_Downtime_Summary!$E46="","",SUMIFS(CMS_Inoperative_OoC!$K$24:$K$500,CMS_Inoperative_OoC!$B$24:$B$500,CMS_Downtime_Summary!B46,CMS_Inoperative_OoC!$C$24:$C$500,CMS_Downtime_Summary!C46,CMS_Inoperative_OoC!$D$24:$D$500,CMS_Downtime_Summary!D46,CMS_Inoperative_OoC!$N$24:$N$500,"Other Unknown Causes"))</f>
        <v/>
      </c>
    </row>
    <row r="47" spans="2:12" s="336" customFormat="1" x14ac:dyDescent="0.35">
      <c r="B47" s="324" t="str">
        <f>IF(Lists!AK25="","",Lists!AK25)</f>
        <v/>
      </c>
      <c r="C47" s="325" t="str">
        <f>IF(Lists!AL25="","",Lists!AL25)</f>
        <v/>
      </c>
      <c r="D47" s="325" t="str">
        <f>IF(Lists!AM25="","",Lists!AM25)</f>
        <v/>
      </c>
      <c r="E47" s="325" t="str">
        <f>IF(Lists!AN25="","",Lists!AN25)</f>
        <v/>
      </c>
      <c r="F47" s="332" t="str">
        <f>IF($E47="","",SUMIFS(CMS_Inoperative_OoC!$K$24:$K$5400,CMS_Inoperative_OoC!$B$24:$B$5400,B47,CMS_Inoperative_OoC!$C$24:$C$5400,C47,CMS_Inoperative_OoC!$D$24:$D$5400,D47))</f>
        <v/>
      </c>
      <c r="G47" s="333" t="str">
        <f t="shared" si="0"/>
        <v/>
      </c>
      <c r="H47" s="334" t="str">
        <f>IF(CMS_Downtime_Summary!$E47="","",SUMIFS(CMS_Inoperative_OoC!$K$24:$K$500,CMS_Inoperative_OoC!$B$24:$B$500,CMS_Downtime_Summary!B47,CMS_Inoperative_OoC!$C$24:$C$500,CMS_Downtime_Summary!C47,CMS_Inoperative_OoC!$D$24:$D$500,CMS_Downtime_Summary!D47,CMS_Inoperative_OoC!$N$24:$N$500,"Monitoring Equipment Malfunctions"))</f>
        <v/>
      </c>
      <c r="I47" s="334" t="str">
        <f>IF(CMS_Downtime_Summary!$E47="","",SUMIFS(CMS_Inoperative_OoC!$K$24:$K$500,CMS_Inoperative_OoC!$B$24:$B$500,CMS_Downtime_Summary!B47,CMS_Inoperative_OoC!$C$24:$C$500,CMS_Downtime_Summary!C47,CMS_Inoperative_OoC!$D$24:$D$500,CMS_Downtime_Summary!D47,CMS_Inoperative_OoC!$N$24:$N$500,"Nonmonitoring Equipment Malfunctions"))</f>
        <v/>
      </c>
      <c r="J47" s="334" t="str">
        <f>IF(CMS_Downtime_Summary!$E47="","",SUMIFS(CMS_Inoperative_OoC!$K$24:$K$500,CMS_Inoperative_OoC!$B$24:$B$500,CMS_Downtime_Summary!B47,CMS_Inoperative_OoC!$C$24:$C$500,CMS_Downtime_Summary!C47,CMS_Inoperative_OoC!$D$24:$D$500,CMS_Downtime_Summary!D47,CMS_Inoperative_OoC!$N$24:$N$500,"Quality Assurance/Quality Control Calibrations"))</f>
        <v/>
      </c>
      <c r="K47" s="334" t="str">
        <f>IF(CMS_Downtime_Summary!$E47="","",SUMIFS(CMS_Inoperative_OoC!$K$24:$K$500,CMS_Inoperative_OoC!$B$24:$B$500,CMS_Downtime_Summary!B47,CMS_Inoperative_OoC!$C$24:$C$500,CMS_Downtime_Summary!C47,CMS_Inoperative_OoC!$D$24:$D$500,CMS_Downtime_Summary!D47,CMS_Inoperative_OoC!$N$24:$N$500,"Other Known Causes"))</f>
        <v/>
      </c>
      <c r="L47" s="335" t="str">
        <f>IF(CMS_Downtime_Summary!$E47="","",SUMIFS(CMS_Inoperative_OoC!$K$24:$K$500,CMS_Inoperative_OoC!$B$24:$B$500,CMS_Downtime_Summary!B47,CMS_Inoperative_OoC!$C$24:$C$500,CMS_Downtime_Summary!C47,CMS_Inoperative_OoC!$D$24:$D$500,CMS_Downtime_Summary!D47,CMS_Inoperative_OoC!$N$24:$N$500,"Other Unknown Causes"))</f>
        <v/>
      </c>
    </row>
    <row r="48" spans="2:12" s="336" customFormat="1" x14ac:dyDescent="0.35">
      <c r="B48" s="324" t="str">
        <f>IF(Lists!AK26="","",Lists!AK26)</f>
        <v/>
      </c>
      <c r="C48" s="325" t="str">
        <f>IF(Lists!AL26="","",Lists!AL26)</f>
        <v/>
      </c>
      <c r="D48" s="325" t="str">
        <f>IF(Lists!AM26="","",Lists!AM26)</f>
        <v/>
      </c>
      <c r="E48" s="325" t="str">
        <f>IF(Lists!AN26="","",Lists!AN26)</f>
        <v/>
      </c>
      <c r="F48" s="332" t="str">
        <f>IF($E48="","",SUMIFS(CMS_Inoperative_OoC!$K$24:$K$5400,CMS_Inoperative_OoC!$B$24:$B$5400,B48,CMS_Inoperative_OoC!$C$24:$C$5400,C48,CMS_Inoperative_OoC!$D$24:$D$5400,D48))</f>
        <v/>
      </c>
      <c r="G48" s="333" t="str">
        <f t="shared" si="0"/>
        <v/>
      </c>
      <c r="H48" s="334" t="str">
        <f>IF(CMS_Downtime_Summary!$E48="","",SUMIFS(CMS_Inoperative_OoC!$K$24:$K$500,CMS_Inoperative_OoC!$B$24:$B$500,CMS_Downtime_Summary!B48,CMS_Inoperative_OoC!$C$24:$C$500,CMS_Downtime_Summary!C48,CMS_Inoperative_OoC!$D$24:$D$500,CMS_Downtime_Summary!D48,CMS_Inoperative_OoC!$N$24:$N$500,"Monitoring Equipment Malfunctions"))</f>
        <v/>
      </c>
      <c r="I48" s="334" t="str">
        <f>IF(CMS_Downtime_Summary!$E48="","",SUMIFS(CMS_Inoperative_OoC!$K$24:$K$500,CMS_Inoperative_OoC!$B$24:$B$500,CMS_Downtime_Summary!B48,CMS_Inoperative_OoC!$C$24:$C$500,CMS_Downtime_Summary!C48,CMS_Inoperative_OoC!$D$24:$D$500,CMS_Downtime_Summary!D48,CMS_Inoperative_OoC!$N$24:$N$500,"Nonmonitoring Equipment Malfunctions"))</f>
        <v/>
      </c>
      <c r="J48" s="334" t="str">
        <f>IF(CMS_Downtime_Summary!$E48="","",SUMIFS(CMS_Inoperative_OoC!$K$24:$K$500,CMS_Inoperative_OoC!$B$24:$B$500,CMS_Downtime_Summary!B48,CMS_Inoperative_OoC!$C$24:$C$500,CMS_Downtime_Summary!C48,CMS_Inoperative_OoC!$D$24:$D$500,CMS_Downtime_Summary!D48,CMS_Inoperative_OoC!$N$24:$N$500,"Quality Assurance/Quality Control Calibrations"))</f>
        <v/>
      </c>
      <c r="K48" s="334" t="str">
        <f>IF(CMS_Downtime_Summary!$E48="","",SUMIFS(CMS_Inoperative_OoC!$K$24:$K$500,CMS_Inoperative_OoC!$B$24:$B$500,CMS_Downtime_Summary!B48,CMS_Inoperative_OoC!$C$24:$C$500,CMS_Downtime_Summary!C48,CMS_Inoperative_OoC!$D$24:$D$500,CMS_Downtime_Summary!D48,CMS_Inoperative_OoC!$N$24:$N$500,"Other Known Causes"))</f>
        <v/>
      </c>
      <c r="L48" s="335" t="str">
        <f>IF(CMS_Downtime_Summary!$E48="","",SUMIFS(CMS_Inoperative_OoC!$K$24:$K$500,CMS_Inoperative_OoC!$B$24:$B$500,CMS_Downtime_Summary!B48,CMS_Inoperative_OoC!$C$24:$C$500,CMS_Downtime_Summary!C48,CMS_Inoperative_OoC!$D$24:$D$500,CMS_Downtime_Summary!D48,CMS_Inoperative_OoC!$N$24:$N$500,"Other Unknown Causes"))</f>
        <v/>
      </c>
    </row>
    <row r="49" spans="2:12" s="336" customFormat="1" x14ac:dyDescent="0.35">
      <c r="B49" s="324" t="str">
        <f>IF(Lists!AK27="","",Lists!AK27)</f>
        <v/>
      </c>
      <c r="C49" s="325" t="str">
        <f>IF(Lists!AL27="","",Lists!AL27)</f>
        <v/>
      </c>
      <c r="D49" s="325" t="str">
        <f>IF(Lists!AM27="","",Lists!AM27)</f>
        <v/>
      </c>
      <c r="E49" s="325" t="str">
        <f>IF(Lists!AN27="","",Lists!AN27)</f>
        <v/>
      </c>
      <c r="F49" s="332" t="str">
        <f>IF($E49="","",SUMIFS(CMS_Inoperative_OoC!$K$24:$K$5400,CMS_Inoperative_OoC!$B$24:$B$5400,B49,CMS_Inoperative_OoC!$C$24:$C$5400,C49,CMS_Inoperative_OoC!$D$24:$D$5400,D49))</f>
        <v/>
      </c>
      <c r="G49" s="333" t="str">
        <f t="shared" si="0"/>
        <v/>
      </c>
      <c r="H49" s="334" t="str">
        <f>IF(CMS_Downtime_Summary!$E49="","",SUMIFS(CMS_Inoperative_OoC!$K$24:$K$500,CMS_Inoperative_OoC!$B$24:$B$500,CMS_Downtime_Summary!B49,CMS_Inoperative_OoC!$C$24:$C$500,CMS_Downtime_Summary!C49,CMS_Inoperative_OoC!$D$24:$D$500,CMS_Downtime_Summary!D49,CMS_Inoperative_OoC!$N$24:$N$500,"Monitoring Equipment Malfunctions"))</f>
        <v/>
      </c>
      <c r="I49" s="334" t="str">
        <f>IF(CMS_Downtime_Summary!$E49="","",SUMIFS(CMS_Inoperative_OoC!$K$24:$K$500,CMS_Inoperative_OoC!$B$24:$B$500,CMS_Downtime_Summary!B49,CMS_Inoperative_OoC!$C$24:$C$500,CMS_Downtime_Summary!C49,CMS_Inoperative_OoC!$D$24:$D$500,CMS_Downtime_Summary!D49,CMS_Inoperative_OoC!$N$24:$N$500,"Nonmonitoring Equipment Malfunctions"))</f>
        <v/>
      </c>
      <c r="J49" s="334" t="str">
        <f>IF(CMS_Downtime_Summary!$E49="","",SUMIFS(CMS_Inoperative_OoC!$K$24:$K$500,CMS_Inoperative_OoC!$B$24:$B$500,CMS_Downtime_Summary!B49,CMS_Inoperative_OoC!$C$24:$C$500,CMS_Downtime_Summary!C49,CMS_Inoperative_OoC!$D$24:$D$500,CMS_Downtime_Summary!D49,CMS_Inoperative_OoC!$N$24:$N$500,"Quality Assurance/Quality Control Calibrations"))</f>
        <v/>
      </c>
      <c r="K49" s="334" t="str">
        <f>IF(CMS_Downtime_Summary!$E49="","",SUMIFS(CMS_Inoperative_OoC!$K$24:$K$500,CMS_Inoperative_OoC!$B$24:$B$500,CMS_Downtime_Summary!B49,CMS_Inoperative_OoC!$C$24:$C$500,CMS_Downtime_Summary!C49,CMS_Inoperative_OoC!$D$24:$D$500,CMS_Downtime_Summary!D49,CMS_Inoperative_OoC!$N$24:$N$500,"Other Known Causes"))</f>
        <v/>
      </c>
      <c r="L49" s="335" t="str">
        <f>IF(CMS_Downtime_Summary!$E49="","",SUMIFS(CMS_Inoperative_OoC!$K$24:$K$500,CMS_Inoperative_OoC!$B$24:$B$500,CMS_Downtime_Summary!B49,CMS_Inoperative_OoC!$C$24:$C$500,CMS_Downtime_Summary!C49,CMS_Inoperative_OoC!$D$24:$D$500,CMS_Downtime_Summary!D49,CMS_Inoperative_OoC!$N$24:$N$500,"Other Unknown Causes"))</f>
        <v/>
      </c>
    </row>
    <row r="50" spans="2:12" s="336" customFormat="1" x14ac:dyDescent="0.35">
      <c r="B50" s="324" t="str">
        <f>IF(Lists!AK28="","",Lists!AK28)</f>
        <v/>
      </c>
      <c r="C50" s="325" t="str">
        <f>IF(Lists!AL28="","",Lists!AL28)</f>
        <v/>
      </c>
      <c r="D50" s="325" t="str">
        <f>IF(Lists!AM28="","",Lists!AM28)</f>
        <v/>
      </c>
      <c r="E50" s="325" t="str">
        <f>IF(Lists!AN28="","",Lists!AN28)</f>
        <v/>
      </c>
      <c r="F50" s="332" t="str">
        <f>IF($E50="","",SUMIFS(CMS_Inoperative_OoC!$K$24:$K$5400,CMS_Inoperative_OoC!$B$24:$B$5400,B50,CMS_Inoperative_OoC!$C$24:$C$5400,C50,CMS_Inoperative_OoC!$D$24:$D$5400,D50))</f>
        <v/>
      </c>
      <c r="G50" s="333" t="str">
        <f t="shared" si="0"/>
        <v/>
      </c>
      <c r="H50" s="334" t="str">
        <f>IF(CMS_Downtime_Summary!$E50="","",SUMIFS(CMS_Inoperative_OoC!$K$24:$K$500,CMS_Inoperative_OoC!$B$24:$B$500,CMS_Downtime_Summary!B50,CMS_Inoperative_OoC!$C$24:$C$500,CMS_Downtime_Summary!C50,CMS_Inoperative_OoC!$D$24:$D$500,CMS_Downtime_Summary!D50,CMS_Inoperative_OoC!$N$24:$N$500,"Monitoring Equipment Malfunctions"))</f>
        <v/>
      </c>
      <c r="I50" s="334" t="str">
        <f>IF(CMS_Downtime_Summary!$E50="","",SUMIFS(CMS_Inoperative_OoC!$K$24:$K$500,CMS_Inoperative_OoC!$B$24:$B$500,CMS_Downtime_Summary!B50,CMS_Inoperative_OoC!$C$24:$C$500,CMS_Downtime_Summary!C50,CMS_Inoperative_OoC!$D$24:$D$500,CMS_Downtime_Summary!D50,CMS_Inoperative_OoC!$N$24:$N$500,"Nonmonitoring Equipment Malfunctions"))</f>
        <v/>
      </c>
      <c r="J50" s="334" t="str">
        <f>IF(CMS_Downtime_Summary!$E50="","",SUMIFS(CMS_Inoperative_OoC!$K$24:$K$500,CMS_Inoperative_OoC!$B$24:$B$500,CMS_Downtime_Summary!B50,CMS_Inoperative_OoC!$C$24:$C$500,CMS_Downtime_Summary!C50,CMS_Inoperative_OoC!$D$24:$D$500,CMS_Downtime_Summary!D50,CMS_Inoperative_OoC!$N$24:$N$500,"Quality Assurance/Quality Control Calibrations"))</f>
        <v/>
      </c>
      <c r="K50" s="334" t="str">
        <f>IF(CMS_Downtime_Summary!$E50="","",SUMIFS(CMS_Inoperative_OoC!$K$24:$K$500,CMS_Inoperative_OoC!$B$24:$B$500,CMS_Downtime_Summary!B50,CMS_Inoperative_OoC!$C$24:$C$500,CMS_Downtime_Summary!C50,CMS_Inoperative_OoC!$D$24:$D$500,CMS_Downtime_Summary!D50,CMS_Inoperative_OoC!$N$24:$N$500,"Other Known Causes"))</f>
        <v/>
      </c>
      <c r="L50" s="335" t="str">
        <f>IF(CMS_Downtime_Summary!$E50="","",SUMIFS(CMS_Inoperative_OoC!$K$24:$K$500,CMS_Inoperative_OoC!$B$24:$B$500,CMS_Downtime_Summary!B50,CMS_Inoperative_OoC!$C$24:$C$500,CMS_Downtime_Summary!C50,CMS_Inoperative_OoC!$D$24:$D$500,CMS_Downtime_Summary!D50,CMS_Inoperative_OoC!$N$24:$N$500,"Other Unknown Causes"))</f>
        <v/>
      </c>
    </row>
    <row r="51" spans="2:12" s="336" customFormat="1" x14ac:dyDescent="0.35">
      <c r="B51" s="324" t="str">
        <f>IF(Lists!AK29="","",Lists!AK29)</f>
        <v/>
      </c>
      <c r="C51" s="325" t="str">
        <f>IF(Lists!AL29="","",Lists!AL29)</f>
        <v/>
      </c>
      <c r="D51" s="325" t="str">
        <f>IF(Lists!AM29="","",Lists!AM29)</f>
        <v/>
      </c>
      <c r="E51" s="325" t="str">
        <f>IF(Lists!AN29="","",Lists!AN29)</f>
        <v/>
      </c>
      <c r="F51" s="332" t="str">
        <f>IF($E51="","",SUMIFS(CMS_Inoperative_OoC!$K$24:$K$5400,CMS_Inoperative_OoC!$B$24:$B$5400,B51,CMS_Inoperative_OoC!$C$24:$C$5400,C51,CMS_Inoperative_OoC!$D$24:$D$5400,D51))</f>
        <v/>
      </c>
      <c r="G51" s="333" t="str">
        <f t="shared" si="0"/>
        <v/>
      </c>
      <c r="H51" s="334" t="str">
        <f>IF(CMS_Downtime_Summary!$E51="","",SUMIFS(CMS_Inoperative_OoC!$K$24:$K$500,CMS_Inoperative_OoC!$B$24:$B$500,CMS_Downtime_Summary!B51,CMS_Inoperative_OoC!$C$24:$C$500,CMS_Downtime_Summary!C51,CMS_Inoperative_OoC!$D$24:$D$500,CMS_Downtime_Summary!D51,CMS_Inoperative_OoC!$N$24:$N$500,"Monitoring Equipment Malfunctions"))</f>
        <v/>
      </c>
      <c r="I51" s="334" t="str">
        <f>IF(CMS_Downtime_Summary!$E51="","",SUMIFS(CMS_Inoperative_OoC!$K$24:$K$500,CMS_Inoperative_OoC!$B$24:$B$500,CMS_Downtime_Summary!B51,CMS_Inoperative_OoC!$C$24:$C$500,CMS_Downtime_Summary!C51,CMS_Inoperative_OoC!$D$24:$D$500,CMS_Downtime_Summary!D51,CMS_Inoperative_OoC!$N$24:$N$500,"Nonmonitoring Equipment Malfunctions"))</f>
        <v/>
      </c>
      <c r="J51" s="334" t="str">
        <f>IF(CMS_Downtime_Summary!$E51="","",SUMIFS(CMS_Inoperative_OoC!$K$24:$K$500,CMS_Inoperative_OoC!$B$24:$B$500,CMS_Downtime_Summary!B51,CMS_Inoperative_OoC!$C$24:$C$500,CMS_Downtime_Summary!C51,CMS_Inoperative_OoC!$D$24:$D$500,CMS_Downtime_Summary!D51,CMS_Inoperative_OoC!$N$24:$N$500,"Quality Assurance/Quality Control Calibrations"))</f>
        <v/>
      </c>
      <c r="K51" s="334" t="str">
        <f>IF(CMS_Downtime_Summary!$E51="","",SUMIFS(CMS_Inoperative_OoC!$K$24:$K$500,CMS_Inoperative_OoC!$B$24:$B$500,CMS_Downtime_Summary!B51,CMS_Inoperative_OoC!$C$24:$C$500,CMS_Downtime_Summary!C51,CMS_Inoperative_OoC!$D$24:$D$500,CMS_Downtime_Summary!D51,CMS_Inoperative_OoC!$N$24:$N$500,"Other Known Causes"))</f>
        <v/>
      </c>
      <c r="L51" s="335" t="str">
        <f>IF(CMS_Downtime_Summary!$E51="","",SUMIFS(CMS_Inoperative_OoC!$K$24:$K$500,CMS_Inoperative_OoC!$B$24:$B$500,CMS_Downtime_Summary!B51,CMS_Inoperative_OoC!$C$24:$C$500,CMS_Downtime_Summary!C51,CMS_Inoperative_OoC!$D$24:$D$500,CMS_Downtime_Summary!D51,CMS_Inoperative_OoC!$N$24:$N$500,"Other Unknown Causes"))</f>
        <v/>
      </c>
    </row>
    <row r="52" spans="2:12" s="336" customFormat="1" x14ac:dyDescent="0.35">
      <c r="B52" s="324" t="str">
        <f>IF(Lists!AK30="","",Lists!AK30)</f>
        <v/>
      </c>
      <c r="C52" s="325" t="str">
        <f>IF(Lists!AL30="","",Lists!AL30)</f>
        <v/>
      </c>
      <c r="D52" s="325" t="str">
        <f>IF(Lists!AM30="","",Lists!AM30)</f>
        <v/>
      </c>
      <c r="E52" s="325" t="str">
        <f>IF(Lists!AN30="","",Lists!AN30)</f>
        <v/>
      </c>
      <c r="F52" s="332" t="str">
        <f>IF($E52="","",SUMIFS(CMS_Inoperative_OoC!$K$24:$K$5400,CMS_Inoperative_OoC!$B$24:$B$5400,B52,CMS_Inoperative_OoC!$C$24:$C$5400,C52,CMS_Inoperative_OoC!$D$24:$D$5400,D52))</f>
        <v/>
      </c>
      <c r="G52" s="333" t="str">
        <f t="shared" si="0"/>
        <v/>
      </c>
      <c r="H52" s="334" t="str">
        <f>IF(CMS_Downtime_Summary!$E52="","",SUMIFS(CMS_Inoperative_OoC!$K$24:$K$500,CMS_Inoperative_OoC!$B$24:$B$500,CMS_Downtime_Summary!B52,CMS_Inoperative_OoC!$C$24:$C$500,CMS_Downtime_Summary!C52,CMS_Inoperative_OoC!$D$24:$D$500,CMS_Downtime_Summary!D52,CMS_Inoperative_OoC!$N$24:$N$500,"Monitoring Equipment Malfunctions"))</f>
        <v/>
      </c>
      <c r="I52" s="334" t="str">
        <f>IF(CMS_Downtime_Summary!$E52="","",SUMIFS(CMS_Inoperative_OoC!$K$24:$K$500,CMS_Inoperative_OoC!$B$24:$B$500,CMS_Downtime_Summary!B52,CMS_Inoperative_OoC!$C$24:$C$500,CMS_Downtime_Summary!C52,CMS_Inoperative_OoC!$D$24:$D$500,CMS_Downtime_Summary!D52,CMS_Inoperative_OoC!$N$24:$N$500,"Nonmonitoring Equipment Malfunctions"))</f>
        <v/>
      </c>
      <c r="J52" s="334" t="str">
        <f>IF(CMS_Downtime_Summary!$E52="","",SUMIFS(CMS_Inoperative_OoC!$K$24:$K$500,CMS_Inoperative_OoC!$B$24:$B$500,CMS_Downtime_Summary!B52,CMS_Inoperative_OoC!$C$24:$C$500,CMS_Downtime_Summary!C52,CMS_Inoperative_OoC!$D$24:$D$500,CMS_Downtime_Summary!D52,CMS_Inoperative_OoC!$N$24:$N$500,"Quality Assurance/Quality Control Calibrations"))</f>
        <v/>
      </c>
      <c r="K52" s="334" t="str">
        <f>IF(CMS_Downtime_Summary!$E52="","",SUMIFS(CMS_Inoperative_OoC!$K$24:$K$500,CMS_Inoperative_OoC!$B$24:$B$500,CMS_Downtime_Summary!B52,CMS_Inoperative_OoC!$C$24:$C$500,CMS_Downtime_Summary!C52,CMS_Inoperative_OoC!$D$24:$D$500,CMS_Downtime_Summary!D52,CMS_Inoperative_OoC!$N$24:$N$500,"Other Known Causes"))</f>
        <v/>
      </c>
      <c r="L52" s="335" t="str">
        <f>IF(CMS_Downtime_Summary!$E52="","",SUMIFS(CMS_Inoperative_OoC!$K$24:$K$500,CMS_Inoperative_OoC!$B$24:$B$500,CMS_Downtime_Summary!B52,CMS_Inoperative_OoC!$C$24:$C$500,CMS_Downtime_Summary!C52,CMS_Inoperative_OoC!$D$24:$D$500,CMS_Downtime_Summary!D52,CMS_Inoperative_OoC!$N$24:$N$500,"Other Unknown Causes"))</f>
        <v/>
      </c>
    </row>
    <row r="53" spans="2:12" s="336" customFormat="1" x14ac:dyDescent="0.35">
      <c r="B53" s="324" t="str">
        <f>IF(Lists!AK31="","",Lists!AK31)</f>
        <v/>
      </c>
      <c r="C53" s="325" t="str">
        <f>IF(Lists!AL31="","",Lists!AL31)</f>
        <v/>
      </c>
      <c r="D53" s="325" t="str">
        <f>IF(Lists!AM31="","",Lists!AM31)</f>
        <v/>
      </c>
      <c r="E53" s="325" t="str">
        <f>IF(Lists!AN31="","",Lists!AN31)</f>
        <v/>
      </c>
      <c r="F53" s="332" t="str">
        <f>IF($E53="","",SUMIFS(CMS_Inoperative_OoC!$K$24:$K$5400,CMS_Inoperative_OoC!$B$24:$B$5400,B53,CMS_Inoperative_OoC!$C$24:$C$5400,C53,CMS_Inoperative_OoC!$D$24:$D$5400,D53))</f>
        <v/>
      </c>
      <c r="G53" s="333" t="str">
        <f t="shared" si="0"/>
        <v/>
      </c>
      <c r="H53" s="334" t="str">
        <f>IF(CMS_Downtime_Summary!$E53="","",SUMIFS(CMS_Inoperative_OoC!$K$24:$K$500,CMS_Inoperative_OoC!$B$24:$B$500,CMS_Downtime_Summary!B53,CMS_Inoperative_OoC!$C$24:$C$500,CMS_Downtime_Summary!C53,CMS_Inoperative_OoC!$D$24:$D$500,CMS_Downtime_Summary!D53,CMS_Inoperative_OoC!$N$24:$N$500,"Monitoring Equipment Malfunctions"))</f>
        <v/>
      </c>
      <c r="I53" s="334" t="str">
        <f>IF(CMS_Downtime_Summary!$E53="","",SUMIFS(CMS_Inoperative_OoC!$K$24:$K$500,CMS_Inoperative_OoC!$B$24:$B$500,CMS_Downtime_Summary!B53,CMS_Inoperative_OoC!$C$24:$C$500,CMS_Downtime_Summary!C53,CMS_Inoperative_OoC!$D$24:$D$500,CMS_Downtime_Summary!D53,CMS_Inoperative_OoC!$N$24:$N$500,"Nonmonitoring Equipment Malfunctions"))</f>
        <v/>
      </c>
      <c r="J53" s="334" t="str">
        <f>IF(CMS_Downtime_Summary!$E53="","",SUMIFS(CMS_Inoperative_OoC!$K$24:$K$500,CMS_Inoperative_OoC!$B$24:$B$500,CMS_Downtime_Summary!B53,CMS_Inoperative_OoC!$C$24:$C$500,CMS_Downtime_Summary!C53,CMS_Inoperative_OoC!$D$24:$D$500,CMS_Downtime_Summary!D53,CMS_Inoperative_OoC!$N$24:$N$500,"Quality Assurance/Quality Control Calibrations"))</f>
        <v/>
      </c>
      <c r="K53" s="334" t="str">
        <f>IF(CMS_Downtime_Summary!$E53="","",SUMIFS(CMS_Inoperative_OoC!$K$24:$K$500,CMS_Inoperative_OoC!$B$24:$B$500,CMS_Downtime_Summary!B53,CMS_Inoperative_OoC!$C$24:$C$500,CMS_Downtime_Summary!C53,CMS_Inoperative_OoC!$D$24:$D$500,CMS_Downtime_Summary!D53,CMS_Inoperative_OoC!$N$24:$N$500,"Other Known Causes"))</f>
        <v/>
      </c>
      <c r="L53" s="335" t="str">
        <f>IF(CMS_Downtime_Summary!$E53="","",SUMIFS(CMS_Inoperative_OoC!$K$24:$K$500,CMS_Inoperative_OoC!$B$24:$B$500,CMS_Downtime_Summary!B53,CMS_Inoperative_OoC!$C$24:$C$500,CMS_Downtime_Summary!C53,CMS_Inoperative_OoC!$D$24:$D$500,CMS_Downtime_Summary!D53,CMS_Inoperative_OoC!$N$24:$N$500,"Other Unknown Causes"))</f>
        <v/>
      </c>
    </row>
    <row r="54" spans="2:12" s="336" customFormat="1" x14ac:dyDescent="0.35">
      <c r="B54" s="324" t="str">
        <f>IF(Lists!AK32="","",Lists!AK32)</f>
        <v/>
      </c>
      <c r="C54" s="325" t="str">
        <f>IF(Lists!AL32="","",Lists!AL32)</f>
        <v/>
      </c>
      <c r="D54" s="325" t="str">
        <f>IF(Lists!AM32="","",Lists!AM32)</f>
        <v/>
      </c>
      <c r="E54" s="325" t="str">
        <f>IF(Lists!AN32="","",Lists!AN32)</f>
        <v/>
      </c>
      <c r="F54" s="332" t="str">
        <f>IF($E54="","",SUMIFS(CMS_Inoperative_OoC!$K$24:$K$5400,CMS_Inoperative_OoC!$B$24:$B$5400,B54,CMS_Inoperative_OoC!$C$24:$C$5400,C54,CMS_Inoperative_OoC!$D$24:$D$5400,D54))</f>
        <v/>
      </c>
      <c r="G54" s="333" t="str">
        <f t="shared" si="0"/>
        <v/>
      </c>
      <c r="H54" s="334" t="str">
        <f>IF(CMS_Downtime_Summary!$E54="","",SUMIFS(CMS_Inoperative_OoC!$K$24:$K$500,CMS_Inoperative_OoC!$B$24:$B$500,CMS_Downtime_Summary!B54,CMS_Inoperative_OoC!$C$24:$C$500,CMS_Downtime_Summary!C54,CMS_Inoperative_OoC!$D$24:$D$500,CMS_Downtime_Summary!D54,CMS_Inoperative_OoC!$N$24:$N$500,"Monitoring Equipment Malfunctions"))</f>
        <v/>
      </c>
      <c r="I54" s="334" t="str">
        <f>IF(CMS_Downtime_Summary!$E54="","",SUMIFS(CMS_Inoperative_OoC!$K$24:$K$500,CMS_Inoperative_OoC!$B$24:$B$500,CMS_Downtime_Summary!B54,CMS_Inoperative_OoC!$C$24:$C$500,CMS_Downtime_Summary!C54,CMS_Inoperative_OoC!$D$24:$D$500,CMS_Downtime_Summary!D54,CMS_Inoperative_OoC!$N$24:$N$500,"Nonmonitoring Equipment Malfunctions"))</f>
        <v/>
      </c>
      <c r="J54" s="334" t="str">
        <f>IF(CMS_Downtime_Summary!$E54="","",SUMIFS(CMS_Inoperative_OoC!$K$24:$K$500,CMS_Inoperative_OoC!$B$24:$B$500,CMS_Downtime_Summary!B54,CMS_Inoperative_OoC!$C$24:$C$500,CMS_Downtime_Summary!C54,CMS_Inoperative_OoC!$D$24:$D$500,CMS_Downtime_Summary!D54,CMS_Inoperative_OoC!$N$24:$N$500,"Quality Assurance/Quality Control Calibrations"))</f>
        <v/>
      </c>
      <c r="K54" s="334" t="str">
        <f>IF(CMS_Downtime_Summary!$E54="","",SUMIFS(CMS_Inoperative_OoC!$K$24:$K$500,CMS_Inoperative_OoC!$B$24:$B$500,CMS_Downtime_Summary!B54,CMS_Inoperative_OoC!$C$24:$C$500,CMS_Downtime_Summary!C54,CMS_Inoperative_OoC!$D$24:$D$500,CMS_Downtime_Summary!D54,CMS_Inoperative_OoC!$N$24:$N$500,"Other Known Causes"))</f>
        <v/>
      </c>
      <c r="L54" s="335" t="str">
        <f>IF(CMS_Downtime_Summary!$E54="","",SUMIFS(CMS_Inoperative_OoC!$K$24:$K$500,CMS_Inoperative_OoC!$B$24:$B$500,CMS_Downtime_Summary!B54,CMS_Inoperative_OoC!$C$24:$C$500,CMS_Downtime_Summary!C54,CMS_Inoperative_OoC!$D$24:$D$500,CMS_Downtime_Summary!D54,CMS_Inoperative_OoC!$N$24:$N$500,"Other Unknown Causes"))</f>
        <v/>
      </c>
    </row>
    <row r="55" spans="2:12" s="336" customFormat="1" x14ac:dyDescent="0.35">
      <c r="B55" s="324" t="str">
        <f>IF(Lists!AK33="","",Lists!AK33)</f>
        <v/>
      </c>
      <c r="C55" s="325" t="str">
        <f>IF(Lists!AL33="","",Lists!AL33)</f>
        <v/>
      </c>
      <c r="D55" s="325" t="str">
        <f>IF(Lists!AM33="","",Lists!AM33)</f>
        <v/>
      </c>
      <c r="E55" s="325" t="str">
        <f>IF(Lists!AN33="","",Lists!AN33)</f>
        <v/>
      </c>
      <c r="F55" s="332" t="str">
        <f>IF($E55="","",SUMIFS(CMS_Inoperative_OoC!$K$24:$K$5400,CMS_Inoperative_OoC!$B$24:$B$5400,B55,CMS_Inoperative_OoC!$C$24:$C$5400,C55,CMS_Inoperative_OoC!$D$24:$D$5400,D55))</f>
        <v/>
      </c>
      <c r="G55" s="333" t="str">
        <f t="shared" si="0"/>
        <v/>
      </c>
      <c r="H55" s="334" t="str">
        <f>IF(CMS_Downtime_Summary!$E55="","",SUMIFS(CMS_Inoperative_OoC!$K$24:$K$500,CMS_Inoperative_OoC!$B$24:$B$500,CMS_Downtime_Summary!B55,CMS_Inoperative_OoC!$C$24:$C$500,CMS_Downtime_Summary!C55,CMS_Inoperative_OoC!$D$24:$D$500,CMS_Downtime_Summary!D55,CMS_Inoperative_OoC!$N$24:$N$500,"Monitoring Equipment Malfunctions"))</f>
        <v/>
      </c>
      <c r="I55" s="334" t="str">
        <f>IF(CMS_Downtime_Summary!$E55="","",SUMIFS(CMS_Inoperative_OoC!$K$24:$K$500,CMS_Inoperative_OoC!$B$24:$B$500,CMS_Downtime_Summary!B55,CMS_Inoperative_OoC!$C$24:$C$500,CMS_Downtime_Summary!C55,CMS_Inoperative_OoC!$D$24:$D$500,CMS_Downtime_Summary!D55,CMS_Inoperative_OoC!$N$24:$N$500,"Nonmonitoring Equipment Malfunctions"))</f>
        <v/>
      </c>
      <c r="J55" s="334" t="str">
        <f>IF(CMS_Downtime_Summary!$E55="","",SUMIFS(CMS_Inoperative_OoC!$K$24:$K$500,CMS_Inoperative_OoC!$B$24:$B$500,CMS_Downtime_Summary!B55,CMS_Inoperative_OoC!$C$24:$C$500,CMS_Downtime_Summary!C55,CMS_Inoperative_OoC!$D$24:$D$500,CMS_Downtime_Summary!D55,CMS_Inoperative_OoC!$N$24:$N$500,"Quality Assurance/Quality Control Calibrations"))</f>
        <v/>
      </c>
      <c r="K55" s="334" t="str">
        <f>IF(CMS_Downtime_Summary!$E55="","",SUMIFS(CMS_Inoperative_OoC!$K$24:$K$500,CMS_Inoperative_OoC!$B$24:$B$500,CMS_Downtime_Summary!B55,CMS_Inoperative_OoC!$C$24:$C$500,CMS_Downtime_Summary!C55,CMS_Inoperative_OoC!$D$24:$D$500,CMS_Downtime_Summary!D55,CMS_Inoperative_OoC!$N$24:$N$500,"Other Known Causes"))</f>
        <v/>
      </c>
      <c r="L55" s="335" t="str">
        <f>IF(CMS_Downtime_Summary!$E55="","",SUMIFS(CMS_Inoperative_OoC!$K$24:$K$500,CMS_Inoperative_OoC!$B$24:$B$500,CMS_Downtime_Summary!B55,CMS_Inoperative_OoC!$C$24:$C$500,CMS_Downtime_Summary!C55,CMS_Inoperative_OoC!$D$24:$D$500,CMS_Downtime_Summary!D55,CMS_Inoperative_OoC!$N$24:$N$500,"Other Unknown Causes"))</f>
        <v/>
      </c>
    </row>
    <row r="56" spans="2:12" s="336" customFormat="1" x14ac:dyDescent="0.35">
      <c r="B56" s="324" t="str">
        <f>IF(Lists!AK34="","",Lists!AK34)</f>
        <v/>
      </c>
      <c r="C56" s="325" t="str">
        <f>IF(Lists!AL34="","",Lists!AL34)</f>
        <v/>
      </c>
      <c r="D56" s="325" t="str">
        <f>IF(Lists!AM34="","",Lists!AM34)</f>
        <v/>
      </c>
      <c r="E56" s="325" t="str">
        <f>IF(Lists!AN34="","",Lists!AN34)</f>
        <v/>
      </c>
      <c r="F56" s="332" t="str">
        <f>IF($E56="","",SUMIFS(CMS_Inoperative_OoC!$K$24:$K$5400,CMS_Inoperative_OoC!$B$24:$B$5400,B56,CMS_Inoperative_OoC!$C$24:$C$5400,C56,CMS_Inoperative_OoC!$D$24:$D$5400,D56))</f>
        <v/>
      </c>
      <c r="G56" s="333" t="str">
        <f t="shared" si="0"/>
        <v/>
      </c>
      <c r="H56" s="334" t="str">
        <f>IF(CMS_Downtime_Summary!$E56="","",SUMIFS(CMS_Inoperative_OoC!$K$24:$K$500,CMS_Inoperative_OoC!$B$24:$B$500,CMS_Downtime_Summary!B56,CMS_Inoperative_OoC!$C$24:$C$500,CMS_Downtime_Summary!C56,CMS_Inoperative_OoC!$D$24:$D$500,CMS_Downtime_Summary!D56,CMS_Inoperative_OoC!$N$24:$N$500,"Monitoring Equipment Malfunctions"))</f>
        <v/>
      </c>
      <c r="I56" s="334" t="str">
        <f>IF(CMS_Downtime_Summary!$E56="","",SUMIFS(CMS_Inoperative_OoC!$K$24:$K$500,CMS_Inoperative_OoC!$B$24:$B$500,CMS_Downtime_Summary!B56,CMS_Inoperative_OoC!$C$24:$C$500,CMS_Downtime_Summary!C56,CMS_Inoperative_OoC!$D$24:$D$500,CMS_Downtime_Summary!D56,CMS_Inoperative_OoC!$N$24:$N$500,"Nonmonitoring Equipment Malfunctions"))</f>
        <v/>
      </c>
      <c r="J56" s="334" t="str">
        <f>IF(CMS_Downtime_Summary!$E56="","",SUMIFS(CMS_Inoperative_OoC!$K$24:$K$500,CMS_Inoperative_OoC!$B$24:$B$500,CMS_Downtime_Summary!B56,CMS_Inoperative_OoC!$C$24:$C$500,CMS_Downtime_Summary!C56,CMS_Inoperative_OoC!$D$24:$D$500,CMS_Downtime_Summary!D56,CMS_Inoperative_OoC!$N$24:$N$500,"Quality Assurance/Quality Control Calibrations"))</f>
        <v/>
      </c>
      <c r="K56" s="334" t="str">
        <f>IF(CMS_Downtime_Summary!$E56="","",SUMIFS(CMS_Inoperative_OoC!$K$24:$K$500,CMS_Inoperative_OoC!$B$24:$B$500,CMS_Downtime_Summary!B56,CMS_Inoperative_OoC!$C$24:$C$500,CMS_Downtime_Summary!C56,CMS_Inoperative_OoC!$D$24:$D$500,CMS_Downtime_Summary!D56,CMS_Inoperative_OoC!$N$24:$N$500,"Other Known Causes"))</f>
        <v/>
      </c>
      <c r="L56" s="335" t="str">
        <f>IF(CMS_Downtime_Summary!$E56="","",SUMIFS(CMS_Inoperative_OoC!$K$24:$K$500,CMS_Inoperative_OoC!$B$24:$B$500,CMS_Downtime_Summary!B56,CMS_Inoperative_OoC!$C$24:$C$500,CMS_Downtime_Summary!C56,CMS_Inoperative_OoC!$D$24:$D$500,CMS_Downtime_Summary!D56,CMS_Inoperative_OoC!$N$24:$N$500,"Other Unknown Causes"))</f>
        <v/>
      </c>
    </row>
    <row r="57" spans="2:12" s="336" customFormat="1" x14ac:dyDescent="0.35">
      <c r="B57" s="324" t="str">
        <f>IF(Lists!AK35="","",Lists!AK35)</f>
        <v/>
      </c>
      <c r="C57" s="325" t="str">
        <f>IF(Lists!AL35="","",Lists!AL35)</f>
        <v/>
      </c>
      <c r="D57" s="325" t="str">
        <f>IF(Lists!AM35="","",Lists!AM35)</f>
        <v/>
      </c>
      <c r="E57" s="325" t="str">
        <f>IF(Lists!AN35="","",Lists!AN35)</f>
        <v/>
      </c>
      <c r="F57" s="332" t="str">
        <f>IF($E57="","",SUMIFS(CMS_Inoperative_OoC!$K$24:$K$5400,CMS_Inoperative_OoC!$B$24:$B$5400,B57,CMS_Inoperative_OoC!$C$24:$C$5400,C57,CMS_Inoperative_OoC!$D$24:$D$5400,D57))</f>
        <v/>
      </c>
      <c r="G57" s="333" t="str">
        <f t="shared" si="0"/>
        <v/>
      </c>
      <c r="H57" s="334" t="str">
        <f>IF(CMS_Downtime_Summary!$E57="","",SUMIFS(CMS_Inoperative_OoC!$K$24:$K$500,CMS_Inoperative_OoC!$B$24:$B$500,CMS_Downtime_Summary!B57,CMS_Inoperative_OoC!$C$24:$C$500,CMS_Downtime_Summary!C57,CMS_Inoperative_OoC!$D$24:$D$500,CMS_Downtime_Summary!D57,CMS_Inoperative_OoC!$N$24:$N$500,"Monitoring Equipment Malfunctions"))</f>
        <v/>
      </c>
      <c r="I57" s="334" t="str">
        <f>IF(CMS_Downtime_Summary!$E57="","",SUMIFS(CMS_Inoperative_OoC!$K$24:$K$500,CMS_Inoperative_OoC!$B$24:$B$500,CMS_Downtime_Summary!B57,CMS_Inoperative_OoC!$C$24:$C$500,CMS_Downtime_Summary!C57,CMS_Inoperative_OoC!$D$24:$D$500,CMS_Downtime_Summary!D57,CMS_Inoperative_OoC!$N$24:$N$500,"Nonmonitoring Equipment Malfunctions"))</f>
        <v/>
      </c>
      <c r="J57" s="334" t="str">
        <f>IF(CMS_Downtime_Summary!$E57="","",SUMIFS(CMS_Inoperative_OoC!$K$24:$K$500,CMS_Inoperative_OoC!$B$24:$B$500,CMS_Downtime_Summary!B57,CMS_Inoperative_OoC!$C$24:$C$500,CMS_Downtime_Summary!C57,CMS_Inoperative_OoC!$D$24:$D$500,CMS_Downtime_Summary!D57,CMS_Inoperative_OoC!$N$24:$N$500,"Quality Assurance/Quality Control Calibrations"))</f>
        <v/>
      </c>
      <c r="K57" s="334" t="str">
        <f>IF(CMS_Downtime_Summary!$E57="","",SUMIFS(CMS_Inoperative_OoC!$K$24:$K$500,CMS_Inoperative_OoC!$B$24:$B$500,CMS_Downtime_Summary!B57,CMS_Inoperative_OoC!$C$24:$C$500,CMS_Downtime_Summary!C57,CMS_Inoperative_OoC!$D$24:$D$500,CMS_Downtime_Summary!D57,CMS_Inoperative_OoC!$N$24:$N$500,"Other Known Causes"))</f>
        <v/>
      </c>
      <c r="L57" s="335" t="str">
        <f>IF(CMS_Downtime_Summary!$E57="","",SUMIFS(CMS_Inoperative_OoC!$K$24:$K$500,CMS_Inoperative_OoC!$B$24:$B$500,CMS_Downtime_Summary!B57,CMS_Inoperative_OoC!$C$24:$C$500,CMS_Downtime_Summary!C57,CMS_Inoperative_OoC!$D$24:$D$500,CMS_Downtime_Summary!D57,CMS_Inoperative_OoC!$N$24:$N$500,"Other Unknown Causes"))</f>
        <v/>
      </c>
    </row>
    <row r="58" spans="2:12" s="336" customFormat="1" x14ac:dyDescent="0.35">
      <c r="B58" s="324" t="str">
        <f>IF(Lists!AK36="","",Lists!AK36)</f>
        <v/>
      </c>
      <c r="C58" s="325" t="str">
        <f>IF(Lists!AL36="","",Lists!AL36)</f>
        <v/>
      </c>
      <c r="D58" s="325" t="str">
        <f>IF(Lists!AM36="","",Lists!AM36)</f>
        <v/>
      </c>
      <c r="E58" s="325" t="str">
        <f>IF(Lists!AN36="","",Lists!AN36)</f>
        <v/>
      </c>
      <c r="F58" s="332" t="str">
        <f>IF($E58="","",SUMIFS(CMS_Inoperative_OoC!$K$24:$K$5400,CMS_Inoperative_OoC!$B$24:$B$5400,B58,CMS_Inoperative_OoC!$C$24:$C$5400,C58,CMS_Inoperative_OoC!$D$24:$D$5400,D58))</f>
        <v/>
      </c>
      <c r="G58" s="333" t="str">
        <f t="shared" si="0"/>
        <v/>
      </c>
      <c r="H58" s="334" t="str">
        <f>IF(CMS_Downtime_Summary!$E58="","",SUMIFS(CMS_Inoperative_OoC!$K$24:$K$500,CMS_Inoperative_OoC!$B$24:$B$500,CMS_Downtime_Summary!B58,CMS_Inoperative_OoC!$C$24:$C$500,CMS_Downtime_Summary!C58,CMS_Inoperative_OoC!$D$24:$D$500,CMS_Downtime_Summary!D58,CMS_Inoperative_OoC!$N$24:$N$500,"Monitoring Equipment Malfunctions"))</f>
        <v/>
      </c>
      <c r="I58" s="334" t="str">
        <f>IF(CMS_Downtime_Summary!$E58="","",SUMIFS(CMS_Inoperative_OoC!$K$24:$K$500,CMS_Inoperative_OoC!$B$24:$B$500,CMS_Downtime_Summary!B58,CMS_Inoperative_OoC!$C$24:$C$500,CMS_Downtime_Summary!C58,CMS_Inoperative_OoC!$D$24:$D$500,CMS_Downtime_Summary!D58,CMS_Inoperative_OoC!$N$24:$N$500,"Nonmonitoring Equipment Malfunctions"))</f>
        <v/>
      </c>
      <c r="J58" s="334" t="str">
        <f>IF(CMS_Downtime_Summary!$E58="","",SUMIFS(CMS_Inoperative_OoC!$K$24:$K$500,CMS_Inoperative_OoC!$B$24:$B$500,CMS_Downtime_Summary!B58,CMS_Inoperative_OoC!$C$24:$C$500,CMS_Downtime_Summary!C58,CMS_Inoperative_OoC!$D$24:$D$500,CMS_Downtime_Summary!D58,CMS_Inoperative_OoC!$N$24:$N$500,"Quality Assurance/Quality Control Calibrations"))</f>
        <v/>
      </c>
      <c r="K58" s="334" t="str">
        <f>IF(CMS_Downtime_Summary!$E58="","",SUMIFS(CMS_Inoperative_OoC!$K$24:$K$500,CMS_Inoperative_OoC!$B$24:$B$500,CMS_Downtime_Summary!B58,CMS_Inoperative_OoC!$C$24:$C$500,CMS_Downtime_Summary!C58,CMS_Inoperative_OoC!$D$24:$D$500,CMS_Downtime_Summary!D58,CMS_Inoperative_OoC!$N$24:$N$500,"Other Known Causes"))</f>
        <v/>
      </c>
      <c r="L58" s="335" t="str">
        <f>IF(CMS_Downtime_Summary!$E58="","",SUMIFS(CMS_Inoperative_OoC!$K$24:$K$500,CMS_Inoperative_OoC!$B$24:$B$500,CMS_Downtime_Summary!B58,CMS_Inoperative_OoC!$C$24:$C$500,CMS_Downtime_Summary!C58,CMS_Inoperative_OoC!$D$24:$D$500,CMS_Downtime_Summary!D58,CMS_Inoperative_OoC!$N$24:$N$500,"Other Unknown Causes"))</f>
        <v/>
      </c>
    </row>
    <row r="59" spans="2:12" s="336" customFormat="1" x14ac:dyDescent="0.35">
      <c r="B59" s="324" t="str">
        <f>IF(Lists!AK37="","",Lists!AK37)</f>
        <v/>
      </c>
      <c r="C59" s="325" t="str">
        <f>IF(Lists!AL37="","",Lists!AL37)</f>
        <v/>
      </c>
      <c r="D59" s="325" t="str">
        <f>IF(Lists!AM37="","",Lists!AM37)</f>
        <v/>
      </c>
      <c r="E59" s="325" t="str">
        <f>IF(Lists!AN37="","",Lists!AN37)</f>
        <v/>
      </c>
      <c r="F59" s="332" t="str">
        <f>IF($E59="","",SUMIFS(CMS_Inoperative_OoC!$K$24:$K$5400,CMS_Inoperative_OoC!$B$24:$B$5400,B59,CMS_Inoperative_OoC!$C$24:$C$5400,C59,CMS_Inoperative_OoC!$D$24:$D$5400,D59))</f>
        <v/>
      </c>
      <c r="G59" s="333" t="str">
        <f t="shared" si="0"/>
        <v/>
      </c>
      <c r="H59" s="334" t="str">
        <f>IF(CMS_Downtime_Summary!$E59="","",SUMIFS(CMS_Inoperative_OoC!$K$24:$K$500,CMS_Inoperative_OoC!$B$24:$B$500,CMS_Downtime_Summary!B59,CMS_Inoperative_OoC!$C$24:$C$500,CMS_Downtime_Summary!C59,CMS_Inoperative_OoC!$D$24:$D$500,CMS_Downtime_Summary!D59,CMS_Inoperative_OoC!$N$24:$N$500,"Monitoring Equipment Malfunctions"))</f>
        <v/>
      </c>
      <c r="I59" s="334" t="str">
        <f>IF(CMS_Downtime_Summary!$E59="","",SUMIFS(CMS_Inoperative_OoC!$K$24:$K$500,CMS_Inoperative_OoC!$B$24:$B$500,CMS_Downtime_Summary!B59,CMS_Inoperative_OoC!$C$24:$C$500,CMS_Downtime_Summary!C59,CMS_Inoperative_OoC!$D$24:$D$500,CMS_Downtime_Summary!D59,CMS_Inoperative_OoC!$N$24:$N$500,"Nonmonitoring Equipment Malfunctions"))</f>
        <v/>
      </c>
      <c r="J59" s="334" t="str">
        <f>IF(CMS_Downtime_Summary!$E59="","",SUMIFS(CMS_Inoperative_OoC!$K$24:$K$500,CMS_Inoperative_OoC!$B$24:$B$500,CMS_Downtime_Summary!B59,CMS_Inoperative_OoC!$C$24:$C$500,CMS_Downtime_Summary!C59,CMS_Inoperative_OoC!$D$24:$D$500,CMS_Downtime_Summary!D59,CMS_Inoperative_OoC!$N$24:$N$500,"Quality Assurance/Quality Control Calibrations"))</f>
        <v/>
      </c>
      <c r="K59" s="334" t="str">
        <f>IF(CMS_Downtime_Summary!$E59="","",SUMIFS(CMS_Inoperative_OoC!$K$24:$K$500,CMS_Inoperative_OoC!$B$24:$B$500,CMS_Downtime_Summary!B59,CMS_Inoperative_OoC!$C$24:$C$500,CMS_Downtime_Summary!C59,CMS_Inoperative_OoC!$D$24:$D$500,CMS_Downtime_Summary!D59,CMS_Inoperative_OoC!$N$24:$N$500,"Other Known Causes"))</f>
        <v/>
      </c>
      <c r="L59" s="335" t="str">
        <f>IF(CMS_Downtime_Summary!$E59="","",SUMIFS(CMS_Inoperative_OoC!$K$24:$K$500,CMS_Inoperative_OoC!$B$24:$B$500,CMS_Downtime_Summary!B59,CMS_Inoperative_OoC!$C$24:$C$500,CMS_Downtime_Summary!C59,CMS_Inoperative_OoC!$D$24:$D$500,CMS_Downtime_Summary!D59,CMS_Inoperative_OoC!$N$24:$N$500,"Other Unknown Causes"))</f>
        <v/>
      </c>
    </row>
    <row r="60" spans="2:12" s="336" customFormat="1" x14ac:dyDescent="0.35">
      <c r="B60" s="324" t="str">
        <f>IF(Lists!AK38="","",Lists!AK38)</f>
        <v/>
      </c>
      <c r="C60" s="325" t="str">
        <f>IF(Lists!AL38="","",Lists!AL38)</f>
        <v/>
      </c>
      <c r="D60" s="325" t="str">
        <f>IF(Lists!AM38="","",Lists!AM38)</f>
        <v/>
      </c>
      <c r="E60" s="325" t="str">
        <f>IF(Lists!AN38="","",Lists!AN38)</f>
        <v/>
      </c>
      <c r="F60" s="332" t="str">
        <f>IF($E60="","",SUMIFS(CMS_Inoperative_OoC!$K$24:$K$5400,CMS_Inoperative_OoC!$B$24:$B$5400,B60,CMS_Inoperative_OoC!$C$24:$C$5400,C60,CMS_Inoperative_OoC!$D$24:$D$5400,D60))</f>
        <v/>
      </c>
      <c r="G60" s="333" t="str">
        <f t="shared" si="0"/>
        <v/>
      </c>
      <c r="H60" s="334" t="str">
        <f>IF(CMS_Downtime_Summary!$E60="","",SUMIFS(CMS_Inoperative_OoC!$K$24:$K$500,CMS_Inoperative_OoC!$B$24:$B$500,CMS_Downtime_Summary!B60,CMS_Inoperative_OoC!$C$24:$C$500,CMS_Downtime_Summary!C60,CMS_Inoperative_OoC!$D$24:$D$500,CMS_Downtime_Summary!D60,CMS_Inoperative_OoC!$N$24:$N$500,"Monitoring Equipment Malfunctions"))</f>
        <v/>
      </c>
      <c r="I60" s="334" t="str">
        <f>IF(CMS_Downtime_Summary!$E60="","",SUMIFS(CMS_Inoperative_OoC!$K$24:$K$500,CMS_Inoperative_OoC!$B$24:$B$500,CMS_Downtime_Summary!B60,CMS_Inoperative_OoC!$C$24:$C$500,CMS_Downtime_Summary!C60,CMS_Inoperative_OoC!$D$24:$D$500,CMS_Downtime_Summary!D60,CMS_Inoperative_OoC!$N$24:$N$500,"Nonmonitoring Equipment Malfunctions"))</f>
        <v/>
      </c>
      <c r="J60" s="334" t="str">
        <f>IF(CMS_Downtime_Summary!$E60="","",SUMIFS(CMS_Inoperative_OoC!$K$24:$K$500,CMS_Inoperative_OoC!$B$24:$B$500,CMS_Downtime_Summary!B60,CMS_Inoperative_OoC!$C$24:$C$500,CMS_Downtime_Summary!C60,CMS_Inoperative_OoC!$D$24:$D$500,CMS_Downtime_Summary!D60,CMS_Inoperative_OoC!$N$24:$N$500,"Quality Assurance/Quality Control Calibrations"))</f>
        <v/>
      </c>
      <c r="K60" s="334" t="str">
        <f>IF(CMS_Downtime_Summary!$E60="","",SUMIFS(CMS_Inoperative_OoC!$K$24:$K$500,CMS_Inoperative_OoC!$B$24:$B$500,CMS_Downtime_Summary!B60,CMS_Inoperative_OoC!$C$24:$C$500,CMS_Downtime_Summary!C60,CMS_Inoperative_OoC!$D$24:$D$500,CMS_Downtime_Summary!D60,CMS_Inoperative_OoC!$N$24:$N$500,"Other Known Causes"))</f>
        <v/>
      </c>
      <c r="L60" s="335" t="str">
        <f>IF(CMS_Downtime_Summary!$E60="","",SUMIFS(CMS_Inoperative_OoC!$K$24:$K$500,CMS_Inoperative_OoC!$B$24:$B$500,CMS_Downtime_Summary!B60,CMS_Inoperative_OoC!$C$24:$C$500,CMS_Downtime_Summary!C60,CMS_Inoperative_OoC!$D$24:$D$500,CMS_Downtime_Summary!D60,CMS_Inoperative_OoC!$N$24:$N$500,"Other Unknown Causes"))</f>
        <v/>
      </c>
    </row>
    <row r="61" spans="2:12" s="336" customFormat="1" x14ac:dyDescent="0.35">
      <c r="B61" s="324" t="str">
        <f>IF(Lists!AK39="","",Lists!AK39)</f>
        <v/>
      </c>
      <c r="C61" s="325" t="str">
        <f>IF(Lists!AL39="","",Lists!AL39)</f>
        <v/>
      </c>
      <c r="D61" s="325" t="str">
        <f>IF(Lists!AM39="","",Lists!AM39)</f>
        <v/>
      </c>
      <c r="E61" s="325" t="str">
        <f>IF(Lists!AN39="","",Lists!AN39)</f>
        <v/>
      </c>
      <c r="F61" s="332" t="str">
        <f>IF($E61="","",SUMIFS(CMS_Inoperative_OoC!$K$24:$K$5400,CMS_Inoperative_OoC!$B$24:$B$5400,B61,CMS_Inoperative_OoC!$C$24:$C$5400,C61,CMS_Inoperative_OoC!$D$24:$D$5400,D61))</f>
        <v/>
      </c>
      <c r="G61" s="333" t="str">
        <f t="shared" si="0"/>
        <v/>
      </c>
      <c r="H61" s="334" t="str">
        <f>IF(CMS_Downtime_Summary!$E61="","",SUMIFS(CMS_Inoperative_OoC!$K$24:$K$500,CMS_Inoperative_OoC!$B$24:$B$500,CMS_Downtime_Summary!B61,CMS_Inoperative_OoC!$C$24:$C$500,CMS_Downtime_Summary!C61,CMS_Inoperative_OoC!$D$24:$D$500,CMS_Downtime_Summary!D61,CMS_Inoperative_OoC!$N$24:$N$500,"Monitoring Equipment Malfunctions"))</f>
        <v/>
      </c>
      <c r="I61" s="334" t="str">
        <f>IF(CMS_Downtime_Summary!$E61="","",SUMIFS(CMS_Inoperative_OoC!$K$24:$K$500,CMS_Inoperative_OoC!$B$24:$B$500,CMS_Downtime_Summary!B61,CMS_Inoperative_OoC!$C$24:$C$500,CMS_Downtime_Summary!C61,CMS_Inoperative_OoC!$D$24:$D$500,CMS_Downtime_Summary!D61,CMS_Inoperative_OoC!$N$24:$N$500,"Nonmonitoring Equipment Malfunctions"))</f>
        <v/>
      </c>
      <c r="J61" s="334" t="str">
        <f>IF(CMS_Downtime_Summary!$E61="","",SUMIFS(CMS_Inoperative_OoC!$K$24:$K$500,CMS_Inoperative_OoC!$B$24:$B$500,CMS_Downtime_Summary!B61,CMS_Inoperative_OoC!$C$24:$C$500,CMS_Downtime_Summary!C61,CMS_Inoperative_OoC!$D$24:$D$500,CMS_Downtime_Summary!D61,CMS_Inoperative_OoC!$N$24:$N$500,"Quality Assurance/Quality Control Calibrations"))</f>
        <v/>
      </c>
      <c r="K61" s="334" t="str">
        <f>IF(CMS_Downtime_Summary!$E61="","",SUMIFS(CMS_Inoperative_OoC!$K$24:$K$500,CMS_Inoperative_OoC!$B$24:$B$500,CMS_Downtime_Summary!B61,CMS_Inoperative_OoC!$C$24:$C$500,CMS_Downtime_Summary!C61,CMS_Inoperative_OoC!$D$24:$D$500,CMS_Downtime_Summary!D61,CMS_Inoperative_OoC!$N$24:$N$500,"Other Known Causes"))</f>
        <v/>
      </c>
      <c r="L61" s="335" t="str">
        <f>IF(CMS_Downtime_Summary!$E61="","",SUMIFS(CMS_Inoperative_OoC!$K$24:$K$500,CMS_Inoperative_OoC!$B$24:$B$500,CMS_Downtime_Summary!B61,CMS_Inoperative_OoC!$C$24:$C$500,CMS_Downtime_Summary!C61,CMS_Inoperative_OoC!$D$24:$D$500,CMS_Downtime_Summary!D61,CMS_Inoperative_OoC!$N$24:$N$500,"Other Unknown Causes"))</f>
        <v/>
      </c>
    </row>
    <row r="62" spans="2:12" s="336" customFormat="1" x14ac:dyDescent="0.35">
      <c r="B62" s="324" t="str">
        <f>IF(Lists!AK40="","",Lists!AK40)</f>
        <v/>
      </c>
      <c r="C62" s="325" t="str">
        <f>IF(Lists!AL40="","",Lists!AL40)</f>
        <v/>
      </c>
      <c r="D62" s="325" t="str">
        <f>IF(Lists!AM40="","",Lists!AM40)</f>
        <v/>
      </c>
      <c r="E62" s="325" t="str">
        <f>IF(Lists!AN40="","",Lists!AN40)</f>
        <v/>
      </c>
      <c r="F62" s="332" t="str">
        <f>IF($E62="","",SUMIFS(CMS_Inoperative_OoC!$K$24:$K$5400,CMS_Inoperative_OoC!$B$24:$B$5400,B62,CMS_Inoperative_OoC!$C$24:$C$5400,C62,CMS_Inoperative_OoC!$D$24:$D$5400,D62))</f>
        <v/>
      </c>
      <c r="G62" s="333" t="str">
        <f t="shared" si="0"/>
        <v/>
      </c>
      <c r="H62" s="334" t="str">
        <f>IF(CMS_Downtime_Summary!$E62="","",SUMIFS(CMS_Inoperative_OoC!$K$24:$K$500,CMS_Inoperative_OoC!$B$24:$B$500,CMS_Downtime_Summary!B62,CMS_Inoperative_OoC!$C$24:$C$500,CMS_Downtime_Summary!C62,CMS_Inoperative_OoC!$D$24:$D$500,CMS_Downtime_Summary!D62,CMS_Inoperative_OoC!$N$24:$N$500,"Monitoring Equipment Malfunctions"))</f>
        <v/>
      </c>
      <c r="I62" s="334" t="str">
        <f>IF(CMS_Downtime_Summary!$E62="","",SUMIFS(CMS_Inoperative_OoC!$K$24:$K$500,CMS_Inoperative_OoC!$B$24:$B$500,CMS_Downtime_Summary!B62,CMS_Inoperative_OoC!$C$24:$C$500,CMS_Downtime_Summary!C62,CMS_Inoperative_OoC!$D$24:$D$500,CMS_Downtime_Summary!D62,CMS_Inoperative_OoC!$N$24:$N$500,"Nonmonitoring Equipment Malfunctions"))</f>
        <v/>
      </c>
      <c r="J62" s="334" t="str">
        <f>IF(CMS_Downtime_Summary!$E62="","",SUMIFS(CMS_Inoperative_OoC!$K$24:$K$500,CMS_Inoperative_OoC!$B$24:$B$500,CMS_Downtime_Summary!B62,CMS_Inoperative_OoC!$C$24:$C$500,CMS_Downtime_Summary!C62,CMS_Inoperative_OoC!$D$24:$D$500,CMS_Downtime_Summary!D62,CMS_Inoperative_OoC!$N$24:$N$500,"Quality Assurance/Quality Control Calibrations"))</f>
        <v/>
      </c>
      <c r="K62" s="334" t="str">
        <f>IF(CMS_Downtime_Summary!$E62="","",SUMIFS(CMS_Inoperative_OoC!$K$24:$K$500,CMS_Inoperative_OoC!$B$24:$B$500,CMS_Downtime_Summary!B62,CMS_Inoperative_OoC!$C$24:$C$500,CMS_Downtime_Summary!C62,CMS_Inoperative_OoC!$D$24:$D$500,CMS_Downtime_Summary!D62,CMS_Inoperative_OoC!$N$24:$N$500,"Other Known Causes"))</f>
        <v/>
      </c>
      <c r="L62" s="335" t="str">
        <f>IF(CMS_Downtime_Summary!$E62="","",SUMIFS(CMS_Inoperative_OoC!$K$24:$K$500,CMS_Inoperative_OoC!$B$24:$B$500,CMS_Downtime_Summary!B62,CMS_Inoperative_OoC!$C$24:$C$500,CMS_Downtime_Summary!C62,CMS_Inoperative_OoC!$D$24:$D$500,CMS_Downtime_Summary!D62,CMS_Inoperative_OoC!$N$24:$N$500,"Other Unknown Causes"))</f>
        <v/>
      </c>
    </row>
    <row r="63" spans="2:12" s="336" customFormat="1" x14ac:dyDescent="0.35">
      <c r="B63" s="324" t="str">
        <f>IF(Lists!AK41="","",Lists!AK41)</f>
        <v/>
      </c>
      <c r="C63" s="325" t="str">
        <f>IF(Lists!AL41="","",Lists!AL41)</f>
        <v/>
      </c>
      <c r="D63" s="325" t="str">
        <f>IF(Lists!AM41="","",Lists!AM41)</f>
        <v/>
      </c>
      <c r="E63" s="325" t="str">
        <f>IF(Lists!AN41="","",Lists!AN41)</f>
        <v/>
      </c>
      <c r="F63" s="332" t="str">
        <f>IF($E63="","",SUMIFS(CMS_Inoperative_OoC!$K$24:$K$5400,CMS_Inoperative_OoC!$B$24:$B$5400,B63,CMS_Inoperative_OoC!$C$24:$C$5400,C63,CMS_Inoperative_OoC!$D$24:$D$5400,D63))</f>
        <v/>
      </c>
      <c r="G63" s="333" t="str">
        <f t="shared" si="0"/>
        <v/>
      </c>
      <c r="H63" s="334" t="str">
        <f>IF(CMS_Downtime_Summary!$E63="","",SUMIFS(CMS_Inoperative_OoC!$K$24:$K$500,CMS_Inoperative_OoC!$B$24:$B$500,CMS_Downtime_Summary!B63,CMS_Inoperative_OoC!$C$24:$C$500,CMS_Downtime_Summary!C63,CMS_Inoperative_OoC!$D$24:$D$500,CMS_Downtime_Summary!D63,CMS_Inoperative_OoC!$N$24:$N$500,"Monitoring Equipment Malfunctions"))</f>
        <v/>
      </c>
      <c r="I63" s="334" t="str">
        <f>IF(CMS_Downtime_Summary!$E63="","",SUMIFS(CMS_Inoperative_OoC!$K$24:$K$500,CMS_Inoperative_OoC!$B$24:$B$500,CMS_Downtime_Summary!B63,CMS_Inoperative_OoC!$C$24:$C$500,CMS_Downtime_Summary!C63,CMS_Inoperative_OoC!$D$24:$D$500,CMS_Downtime_Summary!D63,CMS_Inoperative_OoC!$N$24:$N$500,"Nonmonitoring Equipment Malfunctions"))</f>
        <v/>
      </c>
      <c r="J63" s="334" t="str">
        <f>IF(CMS_Downtime_Summary!$E63="","",SUMIFS(CMS_Inoperative_OoC!$K$24:$K$500,CMS_Inoperative_OoC!$B$24:$B$500,CMS_Downtime_Summary!B63,CMS_Inoperative_OoC!$C$24:$C$500,CMS_Downtime_Summary!C63,CMS_Inoperative_OoC!$D$24:$D$500,CMS_Downtime_Summary!D63,CMS_Inoperative_OoC!$N$24:$N$500,"Quality Assurance/Quality Control Calibrations"))</f>
        <v/>
      </c>
      <c r="K63" s="334" t="str">
        <f>IF(CMS_Downtime_Summary!$E63="","",SUMIFS(CMS_Inoperative_OoC!$K$24:$K$500,CMS_Inoperative_OoC!$B$24:$B$500,CMS_Downtime_Summary!B63,CMS_Inoperative_OoC!$C$24:$C$500,CMS_Downtime_Summary!C63,CMS_Inoperative_OoC!$D$24:$D$500,CMS_Downtime_Summary!D63,CMS_Inoperative_OoC!$N$24:$N$500,"Other Known Causes"))</f>
        <v/>
      </c>
      <c r="L63" s="335" t="str">
        <f>IF(CMS_Downtime_Summary!$E63="","",SUMIFS(CMS_Inoperative_OoC!$K$24:$K$500,CMS_Inoperative_OoC!$B$24:$B$500,CMS_Downtime_Summary!B63,CMS_Inoperative_OoC!$C$24:$C$500,CMS_Downtime_Summary!C63,CMS_Inoperative_OoC!$D$24:$D$500,CMS_Downtime_Summary!D63,CMS_Inoperative_OoC!$N$24:$N$500,"Other Unknown Causes"))</f>
        <v/>
      </c>
    </row>
    <row r="64" spans="2:12" s="336" customFormat="1" x14ac:dyDescent="0.35">
      <c r="B64" s="324" t="str">
        <f>IF(Lists!AK42="","",Lists!AK42)</f>
        <v/>
      </c>
      <c r="C64" s="325" t="str">
        <f>IF(Lists!AL42="","",Lists!AL42)</f>
        <v/>
      </c>
      <c r="D64" s="325" t="str">
        <f>IF(Lists!AM42="","",Lists!AM42)</f>
        <v/>
      </c>
      <c r="E64" s="325" t="str">
        <f>IF(Lists!AN42="","",Lists!AN42)</f>
        <v/>
      </c>
      <c r="F64" s="332" t="str">
        <f>IF($E64="","",SUMIFS(CMS_Inoperative_OoC!$K$24:$K$5400,CMS_Inoperative_OoC!$B$24:$B$5400,B64,CMS_Inoperative_OoC!$C$24:$C$5400,C64,CMS_Inoperative_OoC!$D$24:$D$5400,D64))</f>
        <v/>
      </c>
      <c r="G64" s="333" t="str">
        <f t="shared" si="0"/>
        <v/>
      </c>
      <c r="H64" s="334" t="str">
        <f>IF(CMS_Downtime_Summary!$E64="","",SUMIFS(CMS_Inoperative_OoC!$K$24:$K$500,CMS_Inoperative_OoC!$B$24:$B$500,CMS_Downtime_Summary!B64,CMS_Inoperative_OoC!$C$24:$C$500,CMS_Downtime_Summary!C64,CMS_Inoperative_OoC!$D$24:$D$500,CMS_Downtime_Summary!D64,CMS_Inoperative_OoC!$N$24:$N$500,"Monitoring Equipment Malfunctions"))</f>
        <v/>
      </c>
      <c r="I64" s="334" t="str">
        <f>IF(CMS_Downtime_Summary!$E64="","",SUMIFS(CMS_Inoperative_OoC!$K$24:$K$500,CMS_Inoperative_OoC!$B$24:$B$500,CMS_Downtime_Summary!B64,CMS_Inoperative_OoC!$C$24:$C$500,CMS_Downtime_Summary!C64,CMS_Inoperative_OoC!$D$24:$D$500,CMS_Downtime_Summary!D64,CMS_Inoperative_OoC!$N$24:$N$500,"Nonmonitoring Equipment Malfunctions"))</f>
        <v/>
      </c>
      <c r="J64" s="334" t="str">
        <f>IF(CMS_Downtime_Summary!$E64="","",SUMIFS(CMS_Inoperative_OoC!$K$24:$K$500,CMS_Inoperative_OoC!$B$24:$B$500,CMS_Downtime_Summary!B64,CMS_Inoperative_OoC!$C$24:$C$500,CMS_Downtime_Summary!C64,CMS_Inoperative_OoC!$D$24:$D$500,CMS_Downtime_Summary!D64,CMS_Inoperative_OoC!$N$24:$N$500,"Quality Assurance/Quality Control Calibrations"))</f>
        <v/>
      </c>
      <c r="K64" s="334" t="str">
        <f>IF(CMS_Downtime_Summary!$E64="","",SUMIFS(CMS_Inoperative_OoC!$K$24:$K$500,CMS_Inoperative_OoC!$B$24:$B$500,CMS_Downtime_Summary!B64,CMS_Inoperative_OoC!$C$24:$C$500,CMS_Downtime_Summary!C64,CMS_Inoperative_OoC!$D$24:$D$500,CMS_Downtime_Summary!D64,CMS_Inoperative_OoC!$N$24:$N$500,"Other Known Causes"))</f>
        <v/>
      </c>
      <c r="L64" s="335" t="str">
        <f>IF(CMS_Downtime_Summary!$E64="","",SUMIFS(CMS_Inoperative_OoC!$K$24:$K$500,CMS_Inoperative_OoC!$B$24:$B$500,CMS_Downtime_Summary!B64,CMS_Inoperative_OoC!$C$24:$C$500,CMS_Downtime_Summary!C64,CMS_Inoperative_OoC!$D$24:$D$500,CMS_Downtime_Summary!D64,CMS_Inoperative_OoC!$N$24:$N$500,"Other Unknown Causes"))</f>
        <v/>
      </c>
    </row>
    <row r="65" spans="2:12" s="336" customFormat="1" x14ac:dyDescent="0.35">
      <c r="B65" s="324" t="str">
        <f>IF(Lists!AK43="","",Lists!AK43)</f>
        <v/>
      </c>
      <c r="C65" s="325" t="str">
        <f>IF(Lists!AL43="","",Lists!AL43)</f>
        <v/>
      </c>
      <c r="D65" s="325" t="str">
        <f>IF(Lists!AM43="","",Lists!AM43)</f>
        <v/>
      </c>
      <c r="E65" s="325" t="str">
        <f>IF(Lists!AN43="","",Lists!AN43)</f>
        <v/>
      </c>
      <c r="F65" s="332" t="str">
        <f>IF($E65="","",SUMIFS(CMS_Inoperative_OoC!$K$24:$K$5400,CMS_Inoperative_OoC!$B$24:$B$5400,B65,CMS_Inoperative_OoC!$C$24:$C$5400,C65,CMS_Inoperative_OoC!$D$24:$D$5400,D65))</f>
        <v/>
      </c>
      <c r="G65" s="333" t="str">
        <f t="shared" si="0"/>
        <v/>
      </c>
      <c r="H65" s="334" t="str">
        <f>IF(CMS_Downtime_Summary!$E65="","",SUMIFS(CMS_Inoperative_OoC!$K$24:$K$500,CMS_Inoperative_OoC!$B$24:$B$500,CMS_Downtime_Summary!B65,CMS_Inoperative_OoC!$C$24:$C$500,CMS_Downtime_Summary!C65,CMS_Inoperative_OoC!$D$24:$D$500,CMS_Downtime_Summary!D65,CMS_Inoperative_OoC!$N$24:$N$500,"Monitoring Equipment Malfunctions"))</f>
        <v/>
      </c>
      <c r="I65" s="334" t="str">
        <f>IF(CMS_Downtime_Summary!$E65="","",SUMIFS(CMS_Inoperative_OoC!$K$24:$K$500,CMS_Inoperative_OoC!$B$24:$B$500,CMS_Downtime_Summary!B65,CMS_Inoperative_OoC!$C$24:$C$500,CMS_Downtime_Summary!C65,CMS_Inoperative_OoC!$D$24:$D$500,CMS_Downtime_Summary!D65,CMS_Inoperative_OoC!$N$24:$N$500,"Nonmonitoring Equipment Malfunctions"))</f>
        <v/>
      </c>
      <c r="J65" s="334" t="str">
        <f>IF(CMS_Downtime_Summary!$E65="","",SUMIFS(CMS_Inoperative_OoC!$K$24:$K$500,CMS_Inoperative_OoC!$B$24:$B$500,CMS_Downtime_Summary!B65,CMS_Inoperative_OoC!$C$24:$C$500,CMS_Downtime_Summary!C65,CMS_Inoperative_OoC!$D$24:$D$500,CMS_Downtime_Summary!D65,CMS_Inoperative_OoC!$N$24:$N$500,"Quality Assurance/Quality Control Calibrations"))</f>
        <v/>
      </c>
      <c r="K65" s="334" t="str">
        <f>IF(CMS_Downtime_Summary!$E65="","",SUMIFS(CMS_Inoperative_OoC!$K$24:$K$500,CMS_Inoperative_OoC!$B$24:$B$500,CMS_Downtime_Summary!B65,CMS_Inoperative_OoC!$C$24:$C$500,CMS_Downtime_Summary!C65,CMS_Inoperative_OoC!$D$24:$D$500,CMS_Downtime_Summary!D65,CMS_Inoperative_OoC!$N$24:$N$500,"Other Known Causes"))</f>
        <v/>
      </c>
      <c r="L65" s="335" t="str">
        <f>IF(CMS_Downtime_Summary!$E65="","",SUMIFS(CMS_Inoperative_OoC!$K$24:$K$500,CMS_Inoperative_OoC!$B$24:$B$500,CMS_Downtime_Summary!B65,CMS_Inoperative_OoC!$C$24:$C$500,CMS_Downtime_Summary!C65,CMS_Inoperative_OoC!$D$24:$D$500,CMS_Downtime_Summary!D65,CMS_Inoperative_OoC!$N$24:$N$500,"Other Unknown Causes"))</f>
        <v/>
      </c>
    </row>
    <row r="66" spans="2:12" s="336" customFormat="1" x14ac:dyDescent="0.35">
      <c r="B66" s="324" t="str">
        <f>IF(Lists!AK44="","",Lists!AK44)</f>
        <v/>
      </c>
      <c r="C66" s="325" t="str">
        <f>IF(Lists!AL44="","",Lists!AL44)</f>
        <v/>
      </c>
      <c r="D66" s="325" t="str">
        <f>IF(Lists!AM44="","",Lists!AM44)</f>
        <v/>
      </c>
      <c r="E66" s="325" t="str">
        <f>IF(Lists!AN44="","",Lists!AN44)</f>
        <v/>
      </c>
      <c r="F66" s="332" t="str">
        <f>IF($E66="","",SUMIFS(CMS_Inoperative_OoC!$K$24:$K$5400,CMS_Inoperative_OoC!$B$24:$B$5400,B66,CMS_Inoperative_OoC!$C$24:$C$5400,C66,CMS_Inoperative_OoC!$D$24:$D$5400,D66))</f>
        <v/>
      </c>
      <c r="G66" s="333" t="str">
        <f t="shared" si="0"/>
        <v/>
      </c>
      <c r="H66" s="334" t="str">
        <f>IF(CMS_Downtime_Summary!$E66="","",SUMIFS(CMS_Inoperative_OoC!$K$24:$K$500,CMS_Inoperative_OoC!$B$24:$B$500,CMS_Downtime_Summary!B66,CMS_Inoperative_OoC!$C$24:$C$500,CMS_Downtime_Summary!C66,CMS_Inoperative_OoC!$D$24:$D$500,CMS_Downtime_Summary!D66,CMS_Inoperative_OoC!$N$24:$N$500,"Monitoring Equipment Malfunctions"))</f>
        <v/>
      </c>
      <c r="I66" s="334" t="str">
        <f>IF(CMS_Downtime_Summary!$E66="","",SUMIFS(CMS_Inoperative_OoC!$K$24:$K$500,CMS_Inoperative_OoC!$B$24:$B$500,CMS_Downtime_Summary!B66,CMS_Inoperative_OoC!$C$24:$C$500,CMS_Downtime_Summary!C66,CMS_Inoperative_OoC!$D$24:$D$500,CMS_Downtime_Summary!D66,CMS_Inoperative_OoC!$N$24:$N$500,"Nonmonitoring Equipment Malfunctions"))</f>
        <v/>
      </c>
      <c r="J66" s="334" t="str">
        <f>IF(CMS_Downtime_Summary!$E66="","",SUMIFS(CMS_Inoperative_OoC!$K$24:$K$500,CMS_Inoperative_OoC!$B$24:$B$500,CMS_Downtime_Summary!B66,CMS_Inoperative_OoC!$C$24:$C$500,CMS_Downtime_Summary!C66,CMS_Inoperative_OoC!$D$24:$D$500,CMS_Downtime_Summary!D66,CMS_Inoperative_OoC!$N$24:$N$500,"Quality Assurance/Quality Control Calibrations"))</f>
        <v/>
      </c>
      <c r="K66" s="334" t="str">
        <f>IF(CMS_Downtime_Summary!$E66="","",SUMIFS(CMS_Inoperative_OoC!$K$24:$K$500,CMS_Inoperative_OoC!$B$24:$B$500,CMS_Downtime_Summary!B66,CMS_Inoperative_OoC!$C$24:$C$500,CMS_Downtime_Summary!C66,CMS_Inoperative_OoC!$D$24:$D$500,CMS_Downtime_Summary!D66,CMS_Inoperative_OoC!$N$24:$N$500,"Other Known Causes"))</f>
        <v/>
      </c>
      <c r="L66" s="335" t="str">
        <f>IF(CMS_Downtime_Summary!$E66="","",SUMIFS(CMS_Inoperative_OoC!$K$24:$K$500,CMS_Inoperative_OoC!$B$24:$B$500,CMS_Downtime_Summary!B66,CMS_Inoperative_OoC!$C$24:$C$500,CMS_Downtime_Summary!C66,CMS_Inoperative_OoC!$D$24:$D$500,CMS_Downtime_Summary!D66,CMS_Inoperative_OoC!$N$24:$N$500,"Other Unknown Causes"))</f>
        <v/>
      </c>
    </row>
    <row r="67" spans="2:12" s="336" customFormat="1" x14ac:dyDescent="0.35">
      <c r="B67" s="324" t="str">
        <f>IF(Lists!AK45="","",Lists!AK45)</f>
        <v/>
      </c>
      <c r="C67" s="325" t="str">
        <f>IF(Lists!AL45="","",Lists!AL45)</f>
        <v/>
      </c>
      <c r="D67" s="325" t="str">
        <f>IF(Lists!AM45="","",Lists!AM45)</f>
        <v/>
      </c>
      <c r="E67" s="325" t="str">
        <f>IF(Lists!AN45="","",Lists!AN45)</f>
        <v/>
      </c>
      <c r="F67" s="332" t="str">
        <f>IF($E67="","",SUMIFS(CMS_Inoperative_OoC!$K$24:$K$5400,CMS_Inoperative_OoC!$B$24:$B$5400,B67,CMS_Inoperative_OoC!$C$24:$C$5400,C67,CMS_Inoperative_OoC!$D$24:$D$5400,D67))</f>
        <v/>
      </c>
      <c r="G67" s="333" t="str">
        <f t="shared" si="0"/>
        <v/>
      </c>
      <c r="H67" s="334" t="str">
        <f>IF(CMS_Downtime_Summary!$E67="","",SUMIFS(CMS_Inoperative_OoC!$K$24:$K$500,CMS_Inoperative_OoC!$B$24:$B$500,CMS_Downtime_Summary!B67,CMS_Inoperative_OoC!$C$24:$C$500,CMS_Downtime_Summary!C67,CMS_Inoperative_OoC!$D$24:$D$500,CMS_Downtime_Summary!D67,CMS_Inoperative_OoC!$N$24:$N$500,"Monitoring Equipment Malfunctions"))</f>
        <v/>
      </c>
      <c r="I67" s="334" t="str">
        <f>IF(CMS_Downtime_Summary!$E67="","",SUMIFS(CMS_Inoperative_OoC!$K$24:$K$500,CMS_Inoperative_OoC!$B$24:$B$500,CMS_Downtime_Summary!B67,CMS_Inoperative_OoC!$C$24:$C$500,CMS_Downtime_Summary!C67,CMS_Inoperative_OoC!$D$24:$D$500,CMS_Downtime_Summary!D67,CMS_Inoperative_OoC!$N$24:$N$500,"Nonmonitoring Equipment Malfunctions"))</f>
        <v/>
      </c>
      <c r="J67" s="334" t="str">
        <f>IF(CMS_Downtime_Summary!$E67="","",SUMIFS(CMS_Inoperative_OoC!$K$24:$K$500,CMS_Inoperative_OoC!$B$24:$B$500,CMS_Downtime_Summary!B67,CMS_Inoperative_OoC!$C$24:$C$500,CMS_Downtime_Summary!C67,CMS_Inoperative_OoC!$D$24:$D$500,CMS_Downtime_Summary!D67,CMS_Inoperative_OoC!$N$24:$N$500,"Quality Assurance/Quality Control Calibrations"))</f>
        <v/>
      </c>
      <c r="K67" s="334" t="str">
        <f>IF(CMS_Downtime_Summary!$E67="","",SUMIFS(CMS_Inoperative_OoC!$K$24:$K$500,CMS_Inoperative_OoC!$B$24:$B$500,CMS_Downtime_Summary!B67,CMS_Inoperative_OoC!$C$24:$C$500,CMS_Downtime_Summary!C67,CMS_Inoperative_OoC!$D$24:$D$500,CMS_Downtime_Summary!D67,CMS_Inoperative_OoC!$N$24:$N$500,"Other Known Causes"))</f>
        <v/>
      </c>
      <c r="L67" s="335" t="str">
        <f>IF(CMS_Downtime_Summary!$E67="","",SUMIFS(CMS_Inoperative_OoC!$K$24:$K$500,CMS_Inoperative_OoC!$B$24:$B$500,CMS_Downtime_Summary!B67,CMS_Inoperative_OoC!$C$24:$C$500,CMS_Downtime_Summary!C67,CMS_Inoperative_OoC!$D$24:$D$500,CMS_Downtime_Summary!D67,CMS_Inoperative_OoC!$N$24:$N$500,"Other Unknown Causes"))</f>
        <v/>
      </c>
    </row>
    <row r="68" spans="2:12" s="336" customFormat="1" x14ac:dyDescent="0.35">
      <c r="B68" s="324" t="str">
        <f>IF(Lists!AK46="","",Lists!AK46)</f>
        <v/>
      </c>
      <c r="C68" s="325" t="str">
        <f>IF(Lists!AL46="","",Lists!AL46)</f>
        <v/>
      </c>
      <c r="D68" s="325" t="str">
        <f>IF(Lists!AM46="","",Lists!AM46)</f>
        <v/>
      </c>
      <c r="E68" s="325" t="str">
        <f>IF(Lists!AN46="","",Lists!AN46)</f>
        <v/>
      </c>
      <c r="F68" s="332" t="str">
        <f>IF($E68="","",SUMIFS(CMS_Inoperative_OoC!$K$24:$K$5400,CMS_Inoperative_OoC!$B$24:$B$5400,B68,CMS_Inoperative_OoC!$C$24:$C$5400,C68,CMS_Inoperative_OoC!$D$24:$D$5400,D68))</f>
        <v/>
      </c>
      <c r="G68" s="333" t="str">
        <f t="shared" si="0"/>
        <v/>
      </c>
      <c r="H68" s="334" t="str">
        <f>IF(CMS_Downtime_Summary!$E68="","",SUMIFS(CMS_Inoperative_OoC!$K$24:$K$500,CMS_Inoperative_OoC!$B$24:$B$500,CMS_Downtime_Summary!B68,CMS_Inoperative_OoC!$C$24:$C$500,CMS_Downtime_Summary!C68,CMS_Inoperative_OoC!$D$24:$D$500,CMS_Downtime_Summary!D68,CMS_Inoperative_OoC!$N$24:$N$500,"Monitoring Equipment Malfunctions"))</f>
        <v/>
      </c>
      <c r="I68" s="334" t="str">
        <f>IF(CMS_Downtime_Summary!$E68="","",SUMIFS(CMS_Inoperative_OoC!$K$24:$K$500,CMS_Inoperative_OoC!$B$24:$B$500,CMS_Downtime_Summary!B68,CMS_Inoperative_OoC!$C$24:$C$500,CMS_Downtime_Summary!C68,CMS_Inoperative_OoC!$D$24:$D$500,CMS_Downtime_Summary!D68,CMS_Inoperative_OoC!$N$24:$N$500,"Nonmonitoring Equipment Malfunctions"))</f>
        <v/>
      </c>
      <c r="J68" s="334" t="str">
        <f>IF(CMS_Downtime_Summary!$E68="","",SUMIFS(CMS_Inoperative_OoC!$K$24:$K$500,CMS_Inoperative_OoC!$B$24:$B$500,CMS_Downtime_Summary!B68,CMS_Inoperative_OoC!$C$24:$C$500,CMS_Downtime_Summary!C68,CMS_Inoperative_OoC!$D$24:$D$500,CMS_Downtime_Summary!D68,CMS_Inoperative_OoC!$N$24:$N$500,"Quality Assurance/Quality Control Calibrations"))</f>
        <v/>
      </c>
      <c r="K68" s="334" t="str">
        <f>IF(CMS_Downtime_Summary!$E68="","",SUMIFS(CMS_Inoperative_OoC!$K$24:$K$500,CMS_Inoperative_OoC!$B$24:$B$500,CMS_Downtime_Summary!B68,CMS_Inoperative_OoC!$C$24:$C$500,CMS_Downtime_Summary!C68,CMS_Inoperative_OoC!$D$24:$D$500,CMS_Downtime_Summary!D68,CMS_Inoperative_OoC!$N$24:$N$500,"Other Known Causes"))</f>
        <v/>
      </c>
      <c r="L68" s="335" t="str">
        <f>IF(CMS_Downtime_Summary!$E68="","",SUMIFS(CMS_Inoperative_OoC!$K$24:$K$500,CMS_Inoperative_OoC!$B$24:$B$500,CMS_Downtime_Summary!B68,CMS_Inoperative_OoC!$C$24:$C$500,CMS_Downtime_Summary!C68,CMS_Inoperative_OoC!$D$24:$D$500,CMS_Downtime_Summary!D68,CMS_Inoperative_OoC!$N$24:$N$500,"Other Unknown Causes"))</f>
        <v/>
      </c>
    </row>
    <row r="69" spans="2:12" s="336" customFormat="1" x14ac:dyDescent="0.35">
      <c r="B69" s="324" t="str">
        <f>IF(Lists!AK47="","",Lists!AK47)</f>
        <v/>
      </c>
      <c r="C69" s="325" t="str">
        <f>IF(Lists!AL47="","",Lists!AL47)</f>
        <v/>
      </c>
      <c r="D69" s="325" t="str">
        <f>IF(Lists!AM47="","",Lists!AM47)</f>
        <v/>
      </c>
      <c r="E69" s="325" t="str">
        <f>IF(Lists!AN47="","",Lists!AN47)</f>
        <v/>
      </c>
      <c r="F69" s="332" t="str">
        <f>IF($E69="","",SUMIFS(CMS_Inoperative_OoC!$K$24:$K$5400,CMS_Inoperative_OoC!$B$24:$B$5400,B69,CMS_Inoperative_OoC!$C$24:$C$5400,C69,CMS_Inoperative_OoC!$D$24:$D$5400,D69))</f>
        <v/>
      </c>
      <c r="G69" s="333" t="str">
        <f t="shared" si="0"/>
        <v/>
      </c>
      <c r="H69" s="334" t="str">
        <f>IF(CMS_Downtime_Summary!$E69="","",SUMIFS(CMS_Inoperative_OoC!$K$24:$K$500,CMS_Inoperative_OoC!$B$24:$B$500,CMS_Downtime_Summary!B69,CMS_Inoperative_OoC!$C$24:$C$500,CMS_Downtime_Summary!C69,CMS_Inoperative_OoC!$D$24:$D$500,CMS_Downtime_Summary!D69,CMS_Inoperative_OoC!$N$24:$N$500,"Monitoring Equipment Malfunctions"))</f>
        <v/>
      </c>
      <c r="I69" s="334" t="str">
        <f>IF(CMS_Downtime_Summary!$E69="","",SUMIFS(CMS_Inoperative_OoC!$K$24:$K$500,CMS_Inoperative_OoC!$B$24:$B$500,CMS_Downtime_Summary!B69,CMS_Inoperative_OoC!$C$24:$C$500,CMS_Downtime_Summary!C69,CMS_Inoperative_OoC!$D$24:$D$500,CMS_Downtime_Summary!D69,CMS_Inoperative_OoC!$N$24:$N$500,"Nonmonitoring Equipment Malfunctions"))</f>
        <v/>
      </c>
      <c r="J69" s="334" t="str">
        <f>IF(CMS_Downtime_Summary!$E69="","",SUMIFS(CMS_Inoperative_OoC!$K$24:$K$500,CMS_Inoperative_OoC!$B$24:$B$500,CMS_Downtime_Summary!B69,CMS_Inoperative_OoC!$C$24:$C$500,CMS_Downtime_Summary!C69,CMS_Inoperative_OoC!$D$24:$D$500,CMS_Downtime_Summary!D69,CMS_Inoperative_OoC!$N$24:$N$500,"Quality Assurance/Quality Control Calibrations"))</f>
        <v/>
      </c>
      <c r="K69" s="334" t="str">
        <f>IF(CMS_Downtime_Summary!$E69="","",SUMIFS(CMS_Inoperative_OoC!$K$24:$K$500,CMS_Inoperative_OoC!$B$24:$B$500,CMS_Downtime_Summary!B69,CMS_Inoperative_OoC!$C$24:$C$500,CMS_Downtime_Summary!C69,CMS_Inoperative_OoC!$D$24:$D$500,CMS_Downtime_Summary!D69,CMS_Inoperative_OoC!$N$24:$N$500,"Other Known Causes"))</f>
        <v/>
      </c>
      <c r="L69" s="335" t="str">
        <f>IF(CMS_Downtime_Summary!$E69="","",SUMIFS(CMS_Inoperative_OoC!$K$24:$K$500,CMS_Inoperative_OoC!$B$24:$B$500,CMS_Downtime_Summary!B69,CMS_Inoperative_OoC!$C$24:$C$500,CMS_Downtime_Summary!C69,CMS_Inoperative_OoC!$D$24:$D$500,CMS_Downtime_Summary!D69,CMS_Inoperative_OoC!$N$24:$N$500,"Other Unknown Causes"))</f>
        <v/>
      </c>
    </row>
    <row r="70" spans="2:12" s="336" customFormat="1" x14ac:dyDescent="0.35">
      <c r="B70" s="324" t="str">
        <f>IF(Lists!AK48="","",Lists!AK48)</f>
        <v/>
      </c>
      <c r="C70" s="325" t="str">
        <f>IF(Lists!AL48="","",Lists!AL48)</f>
        <v/>
      </c>
      <c r="D70" s="325" t="str">
        <f>IF(Lists!AM48="","",Lists!AM48)</f>
        <v/>
      </c>
      <c r="E70" s="325" t="str">
        <f>IF(Lists!AN48="","",Lists!AN48)</f>
        <v/>
      </c>
      <c r="F70" s="332" t="str">
        <f>IF($E70="","",SUMIFS(CMS_Inoperative_OoC!$K$24:$K$5400,CMS_Inoperative_OoC!$B$24:$B$5400,B70,CMS_Inoperative_OoC!$C$24:$C$5400,C70,CMS_Inoperative_OoC!$D$24:$D$5400,D70))</f>
        <v/>
      </c>
      <c r="G70" s="333" t="str">
        <f t="shared" si="0"/>
        <v/>
      </c>
      <c r="H70" s="334" t="str">
        <f>IF(CMS_Downtime_Summary!$E70="","",SUMIFS(CMS_Inoperative_OoC!$K$24:$K$500,CMS_Inoperative_OoC!$B$24:$B$500,CMS_Downtime_Summary!B70,CMS_Inoperative_OoC!$C$24:$C$500,CMS_Downtime_Summary!C70,CMS_Inoperative_OoC!$D$24:$D$500,CMS_Downtime_Summary!D70,CMS_Inoperative_OoC!$N$24:$N$500,"Monitoring Equipment Malfunctions"))</f>
        <v/>
      </c>
      <c r="I70" s="334" t="str">
        <f>IF(CMS_Downtime_Summary!$E70="","",SUMIFS(CMS_Inoperative_OoC!$K$24:$K$500,CMS_Inoperative_OoC!$B$24:$B$500,CMS_Downtime_Summary!B70,CMS_Inoperative_OoC!$C$24:$C$500,CMS_Downtime_Summary!C70,CMS_Inoperative_OoC!$D$24:$D$500,CMS_Downtime_Summary!D70,CMS_Inoperative_OoC!$N$24:$N$500,"Nonmonitoring Equipment Malfunctions"))</f>
        <v/>
      </c>
      <c r="J70" s="334" t="str">
        <f>IF(CMS_Downtime_Summary!$E70="","",SUMIFS(CMS_Inoperative_OoC!$K$24:$K$500,CMS_Inoperative_OoC!$B$24:$B$500,CMS_Downtime_Summary!B70,CMS_Inoperative_OoC!$C$24:$C$500,CMS_Downtime_Summary!C70,CMS_Inoperative_OoC!$D$24:$D$500,CMS_Downtime_Summary!D70,CMS_Inoperative_OoC!$N$24:$N$500,"Quality Assurance/Quality Control Calibrations"))</f>
        <v/>
      </c>
      <c r="K70" s="334" t="str">
        <f>IF(CMS_Downtime_Summary!$E70="","",SUMIFS(CMS_Inoperative_OoC!$K$24:$K$500,CMS_Inoperative_OoC!$B$24:$B$500,CMS_Downtime_Summary!B70,CMS_Inoperative_OoC!$C$24:$C$500,CMS_Downtime_Summary!C70,CMS_Inoperative_OoC!$D$24:$D$500,CMS_Downtime_Summary!D70,CMS_Inoperative_OoC!$N$24:$N$500,"Other Known Causes"))</f>
        <v/>
      </c>
      <c r="L70" s="335" t="str">
        <f>IF(CMS_Downtime_Summary!$E70="","",SUMIFS(CMS_Inoperative_OoC!$K$24:$K$500,CMS_Inoperative_OoC!$B$24:$B$500,CMS_Downtime_Summary!B70,CMS_Inoperative_OoC!$C$24:$C$500,CMS_Downtime_Summary!C70,CMS_Inoperative_OoC!$D$24:$D$500,CMS_Downtime_Summary!D70,CMS_Inoperative_OoC!$N$24:$N$500,"Other Unknown Causes"))</f>
        <v/>
      </c>
    </row>
    <row r="71" spans="2:12" s="336" customFormat="1" x14ac:dyDescent="0.35">
      <c r="B71" s="324" t="str">
        <f>IF(Lists!AK49="","",Lists!AK49)</f>
        <v/>
      </c>
      <c r="C71" s="325" t="str">
        <f>IF(Lists!AL49="","",Lists!AL49)</f>
        <v/>
      </c>
      <c r="D71" s="325" t="str">
        <f>IF(Lists!AM49="","",Lists!AM49)</f>
        <v/>
      </c>
      <c r="E71" s="325" t="str">
        <f>IF(Lists!AN49="","",Lists!AN49)</f>
        <v/>
      </c>
      <c r="F71" s="332" t="str">
        <f>IF($E71="","",SUMIFS(CMS_Inoperative_OoC!$K$24:$K$5400,CMS_Inoperative_OoC!$B$24:$B$5400,B71,CMS_Inoperative_OoC!$C$24:$C$5400,C71,CMS_Inoperative_OoC!$D$24:$D$5400,D71))</f>
        <v/>
      </c>
      <c r="G71" s="333" t="str">
        <f t="shared" si="0"/>
        <v/>
      </c>
      <c r="H71" s="334" t="str">
        <f>IF(CMS_Downtime_Summary!$E71="","",SUMIFS(CMS_Inoperative_OoC!$K$24:$K$500,CMS_Inoperative_OoC!$B$24:$B$500,CMS_Downtime_Summary!B71,CMS_Inoperative_OoC!$C$24:$C$500,CMS_Downtime_Summary!C71,CMS_Inoperative_OoC!$D$24:$D$500,CMS_Downtime_Summary!D71,CMS_Inoperative_OoC!$N$24:$N$500,"Monitoring Equipment Malfunctions"))</f>
        <v/>
      </c>
      <c r="I71" s="334" t="str">
        <f>IF(CMS_Downtime_Summary!$E71="","",SUMIFS(CMS_Inoperative_OoC!$K$24:$K$500,CMS_Inoperative_OoC!$B$24:$B$500,CMS_Downtime_Summary!B71,CMS_Inoperative_OoC!$C$24:$C$500,CMS_Downtime_Summary!C71,CMS_Inoperative_OoC!$D$24:$D$500,CMS_Downtime_Summary!D71,CMS_Inoperative_OoC!$N$24:$N$500,"Nonmonitoring Equipment Malfunctions"))</f>
        <v/>
      </c>
      <c r="J71" s="334" t="str">
        <f>IF(CMS_Downtime_Summary!$E71="","",SUMIFS(CMS_Inoperative_OoC!$K$24:$K$500,CMS_Inoperative_OoC!$B$24:$B$500,CMS_Downtime_Summary!B71,CMS_Inoperative_OoC!$C$24:$C$500,CMS_Downtime_Summary!C71,CMS_Inoperative_OoC!$D$24:$D$500,CMS_Downtime_Summary!D71,CMS_Inoperative_OoC!$N$24:$N$500,"Quality Assurance/Quality Control Calibrations"))</f>
        <v/>
      </c>
      <c r="K71" s="334" t="str">
        <f>IF(CMS_Downtime_Summary!$E71="","",SUMIFS(CMS_Inoperative_OoC!$K$24:$K$500,CMS_Inoperative_OoC!$B$24:$B$500,CMS_Downtime_Summary!B71,CMS_Inoperative_OoC!$C$24:$C$500,CMS_Downtime_Summary!C71,CMS_Inoperative_OoC!$D$24:$D$500,CMS_Downtime_Summary!D71,CMS_Inoperative_OoC!$N$24:$N$500,"Other Known Causes"))</f>
        <v/>
      </c>
      <c r="L71" s="335" t="str">
        <f>IF(CMS_Downtime_Summary!$E71="","",SUMIFS(CMS_Inoperative_OoC!$K$24:$K$500,CMS_Inoperative_OoC!$B$24:$B$500,CMS_Downtime_Summary!B71,CMS_Inoperative_OoC!$C$24:$C$500,CMS_Downtime_Summary!C71,CMS_Inoperative_OoC!$D$24:$D$500,CMS_Downtime_Summary!D71,CMS_Inoperative_OoC!$N$24:$N$500,"Other Unknown Causes"))</f>
        <v/>
      </c>
    </row>
    <row r="72" spans="2:12" s="336" customFormat="1" x14ac:dyDescent="0.35">
      <c r="B72" s="324" t="str">
        <f>IF(Lists!AK50="","",Lists!AK50)</f>
        <v/>
      </c>
      <c r="C72" s="325" t="str">
        <f>IF(Lists!AL50="","",Lists!AL50)</f>
        <v/>
      </c>
      <c r="D72" s="325" t="str">
        <f>IF(Lists!AM50="","",Lists!AM50)</f>
        <v/>
      </c>
      <c r="E72" s="325" t="str">
        <f>IF(Lists!AN50="","",Lists!AN50)</f>
        <v/>
      </c>
      <c r="F72" s="332" t="str">
        <f>IF($E72="","",SUMIFS(CMS_Inoperative_OoC!$K$24:$K$5400,CMS_Inoperative_OoC!$B$24:$B$5400,B72,CMS_Inoperative_OoC!$C$24:$C$5400,C72,CMS_Inoperative_OoC!$D$24:$D$5400,D72))</f>
        <v/>
      </c>
      <c r="G72" s="333" t="str">
        <f t="shared" si="0"/>
        <v/>
      </c>
      <c r="H72" s="334" t="str">
        <f>IF(CMS_Downtime_Summary!$E72="","",SUMIFS(CMS_Inoperative_OoC!$K$24:$K$500,CMS_Inoperative_OoC!$B$24:$B$500,CMS_Downtime_Summary!B72,CMS_Inoperative_OoC!$C$24:$C$500,CMS_Downtime_Summary!C72,CMS_Inoperative_OoC!$D$24:$D$500,CMS_Downtime_Summary!D72,CMS_Inoperative_OoC!$N$24:$N$500,"Monitoring Equipment Malfunctions"))</f>
        <v/>
      </c>
      <c r="I72" s="334" t="str">
        <f>IF(CMS_Downtime_Summary!$E72="","",SUMIFS(CMS_Inoperative_OoC!$K$24:$K$500,CMS_Inoperative_OoC!$B$24:$B$500,CMS_Downtime_Summary!B72,CMS_Inoperative_OoC!$C$24:$C$500,CMS_Downtime_Summary!C72,CMS_Inoperative_OoC!$D$24:$D$500,CMS_Downtime_Summary!D72,CMS_Inoperative_OoC!$N$24:$N$500,"Nonmonitoring Equipment Malfunctions"))</f>
        <v/>
      </c>
      <c r="J72" s="334" t="str">
        <f>IF(CMS_Downtime_Summary!$E72="","",SUMIFS(CMS_Inoperative_OoC!$K$24:$K$500,CMS_Inoperative_OoC!$B$24:$B$500,CMS_Downtime_Summary!B72,CMS_Inoperative_OoC!$C$24:$C$500,CMS_Downtime_Summary!C72,CMS_Inoperative_OoC!$D$24:$D$500,CMS_Downtime_Summary!D72,CMS_Inoperative_OoC!$N$24:$N$500,"Quality Assurance/Quality Control Calibrations"))</f>
        <v/>
      </c>
      <c r="K72" s="334" t="str">
        <f>IF(CMS_Downtime_Summary!$E72="","",SUMIFS(CMS_Inoperative_OoC!$K$24:$K$500,CMS_Inoperative_OoC!$B$24:$B$500,CMS_Downtime_Summary!B72,CMS_Inoperative_OoC!$C$24:$C$500,CMS_Downtime_Summary!C72,CMS_Inoperative_OoC!$D$24:$D$500,CMS_Downtime_Summary!D72,CMS_Inoperative_OoC!$N$24:$N$500,"Other Known Causes"))</f>
        <v/>
      </c>
      <c r="L72" s="335" t="str">
        <f>IF(CMS_Downtime_Summary!$E72="","",SUMIFS(CMS_Inoperative_OoC!$K$24:$K$500,CMS_Inoperative_OoC!$B$24:$B$500,CMS_Downtime_Summary!B72,CMS_Inoperative_OoC!$C$24:$C$500,CMS_Downtime_Summary!C72,CMS_Inoperative_OoC!$D$24:$D$500,CMS_Downtime_Summary!D72,CMS_Inoperative_OoC!$N$24:$N$500,"Other Unknown Causes"))</f>
        <v/>
      </c>
    </row>
    <row r="73" spans="2:12" s="336" customFormat="1" x14ac:dyDescent="0.35">
      <c r="B73" s="324" t="str">
        <f>IF(Lists!AK51="","",Lists!AK51)</f>
        <v/>
      </c>
      <c r="C73" s="325" t="str">
        <f>IF(Lists!AL51="","",Lists!AL51)</f>
        <v/>
      </c>
      <c r="D73" s="325" t="str">
        <f>IF(Lists!AM51="","",Lists!AM51)</f>
        <v/>
      </c>
      <c r="E73" s="325" t="str">
        <f>IF(Lists!AN51="","",Lists!AN51)</f>
        <v/>
      </c>
      <c r="F73" s="332" t="str">
        <f>IF($E73="","",SUMIFS(CMS_Inoperative_OoC!$K$24:$K$5400,CMS_Inoperative_OoC!$B$24:$B$5400,B73,CMS_Inoperative_OoC!$C$24:$C$5400,C73,CMS_Inoperative_OoC!$D$24:$D$5400,D73))</f>
        <v/>
      </c>
      <c r="G73" s="333" t="str">
        <f t="shared" si="0"/>
        <v/>
      </c>
      <c r="H73" s="334" t="str">
        <f>IF(CMS_Downtime_Summary!$E73="","",SUMIFS(CMS_Inoperative_OoC!$K$24:$K$500,CMS_Inoperative_OoC!$B$24:$B$500,CMS_Downtime_Summary!B73,CMS_Inoperative_OoC!$C$24:$C$500,CMS_Downtime_Summary!C73,CMS_Inoperative_OoC!$D$24:$D$500,CMS_Downtime_Summary!D73,CMS_Inoperative_OoC!$N$24:$N$500,"Monitoring Equipment Malfunctions"))</f>
        <v/>
      </c>
      <c r="I73" s="334" t="str">
        <f>IF(CMS_Downtime_Summary!$E73="","",SUMIFS(CMS_Inoperative_OoC!$K$24:$K$500,CMS_Inoperative_OoC!$B$24:$B$500,CMS_Downtime_Summary!B73,CMS_Inoperative_OoC!$C$24:$C$500,CMS_Downtime_Summary!C73,CMS_Inoperative_OoC!$D$24:$D$500,CMS_Downtime_Summary!D73,CMS_Inoperative_OoC!$N$24:$N$500,"Nonmonitoring Equipment Malfunctions"))</f>
        <v/>
      </c>
      <c r="J73" s="334" t="str">
        <f>IF(CMS_Downtime_Summary!$E73="","",SUMIFS(CMS_Inoperative_OoC!$K$24:$K$500,CMS_Inoperative_OoC!$B$24:$B$500,CMS_Downtime_Summary!B73,CMS_Inoperative_OoC!$C$24:$C$500,CMS_Downtime_Summary!C73,CMS_Inoperative_OoC!$D$24:$D$500,CMS_Downtime_Summary!D73,CMS_Inoperative_OoC!$N$24:$N$500,"Quality Assurance/Quality Control Calibrations"))</f>
        <v/>
      </c>
      <c r="K73" s="334" t="str">
        <f>IF(CMS_Downtime_Summary!$E73="","",SUMIFS(CMS_Inoperative_OoC!$K$24:$K$500,CMS_Inoperative_OoC!$B$24:$B$500,CMS_Downtime_Summary!B73,CMS_Inoperative_OoC!$C$24:$C$500,CMS_Downtime_Summary!C73,CMS_Inoperative_OoC!$D$24:$D$500,CMS_Downtime_Summary!D73,CMS_Inoperative_OoC!$N$24:$N$500,"Other Known Causes"))</f>
        <v/>
      </c>
      <c r="L73" s="335" t="str">
        <f>IF(CMS_Downtime_Summary!$E73="","",SUMIFS(CMS_Inoperative_OoC!$K$24:$K$500,CMS_Inoperative_OoC!$B$24:$B$500,CMS_Downtime_Summary!B73,CMS_Inoperative_OoC!$C$24:$C$500,CMS_Downtime_Summary!C73,CMS_Inoperative_OoC!$D$24:$D$500,CMS_Downtime_Summary!D73,CMS_Inoperative_OoC!$N$24:$N$500,"Other Unknown Causes"))</f>
        <v/>
      </c>
    </row>
    <row r="74" spans="2:12" s="336" customFormat="1" x14ac:dyDescent="0.35">
      <c r="B74" s="324" t="str">
        <f>IF(Lists!AK52="","",Lists!AK52)</f>
        <v/>
      </c>
      <c r="C74" s="325" t="str">
        <f>IF(Lists!AL52="","",Lists!AL52)</f>
        <v/>
      </c>
      <c r="D74" s="325" t="str">
        <f>IF(Lists!AM52="","",Lists!AM52)</f>
        <v/>
      </c>
      <c r="E74" s="325" t="str">
        <f>IF(Lists!AN52="","",Lists!AN52)</f>
        <v/>
      </c>
      <c r="F74" s="332" t="str">
        <f>IF($E74="","",SUMIFS(CMS_Inoperative_OoC!$K$24:$K$5400,CMS_Inoperative_OoC!$B$24:$B$5400,B74,CMS_Inoperative_OoC!$C$24:$C$5400,C74,CMS_Inoperative_OoC!$D$24:$D$5400,D74))</f>
        <v/>
      </c>
      <c r="G74" s="333" t="str">
        <f t="shared" si="0"/>
        <v/>
      </c>
      <c r="H74" s="334" t="str">
        <f>IF(CMS_Downtime_Summary!$E74="","",SUMIFS(CMS_Inoperative_OoC!$K$24:$K$500,CMS_Inoperative_OoC!$B$24:$B$500,CMS_Downtime_Summary!B74,CMS_Inoperative_OoC!$C$24:$C$500,CMS_Downtime_Summary!C74,CMS_Inoperative_OoC!$D$24:$D$500,CMS_Downtime_Summary!D74,CMS_Inoperative_OoC!$N$24:$N$500,"Monitoring Equipment Malfunctions"))</f>
        <v/>
      </c>
      <c r="I74" s="334" t="str">
        <f>IF(CMS_Downtime_Summary!$E74="","",SUMIFS(CMS_Inoperative_OoC!$K$24:$K$500,CMS_Inoperative_OoC!$B$24:$B$500,CMS_Downtime_Summary!B74,CMS_Inoperative_OoC!$C$24:$C$500,CMS_Downtime_Summary!C74,CMS_Inoperative_OoC!$D$24:$D$500,CMS_Downtime_Summary!D74,CMS_Inoperative_OoC!$N$24:$N$500,"Nonmonitoring Equipment Malfunctions"))</f>
        <v/>
      </c>
      <c r="J74" s="334" t="str">
        <f>IF(CMS_Downtime_Summary!$E74="","",SUMIFS(CMS_Inoperative_OoC!$K$24:$K$500,CMS_Inoperative_OoC!$B$24:$B$500,CMS_Downtime_Summary!B74,CMS_Inoperative_OoC!$C$24:$C$500,CMS_Downtime_Summary!C74,CMS_Inoperative_OoC!$D$24:$D$500,CMS_Downtime_Summary!D74,CMS_Inoperative_OoC!$N$24:$N$500,"Quality Assurance/Quality Control Calibrations"))</f>
        <v/>
      </c>
      <c r="K74" s="334" t="str">
        <f>IF(CMS_Downtime_Summary!$E74="","",SUMIFS(CMS_Inoperative_OoC!$K$24:$K$500,CMS_Inoperative_OoC!$B$24:$B$500,CMS_Downtime_Summary!B74,CMS_Inoperative_OoC!$C$24:$C$500,CMS_Downtime_Summary!C74,CMS_Inoperative_OoC!$D$24:$D$500,CMS_Downtime_Summary!D74,CMS_Inoperative_OoC!$N$24:$N$500,"Other Known Causes"))</f>
        <v/>
      </c>
      <c r="L74" s="335" t="str">
        <f>IF(CMS_Downtime_Summary!$E74="","",SUMIFS(CMS_Inoperative_OoC!$K$24:$K$500,CMS_Inoperative_OoC!$B$24:$B$500,CMS_Downtime_Summary!B74,CMS_Inoperative_OoC!$C$24:$C$500,CMS_Downtime_Summary!C74,CMS_Inoperative_OoC!$D$24:$D$500,CMS_Downtime_Summary!D74,CMS_Inoperative_OoC!$N$24:$N$500,"Other Unknown Causes"))</f>
        <v/>
      </c>
    </row>
    <row r="75" spans="2:12" s="336" customFormat="1" x14ac:dyDescent="0.35">
      <c r="B75" s="324" t="str">
        <f>IF(Lists!AK53="","",Lists!AK53)</f>
        <v/>
      </c>
      <c r="C75" s="325" t="str">
        <f>IF(Lists!AL53="","",Lists!AL53)</f>
        <v/>
      </c>
      <c r="D75" s="325" t="str">
        <f>IF(Lists!AM53="","",Lists!AM53)</f>
        <v/>
      </c>
      <c r="E75" s="325" t="str">
        <f>IF(Lists!AN53="","",Lists!AN53)</f>
        <v/>
      </c>
      <c r="F75" s="332" t="str">
        <f>IF($E75="","",SUMIFS(CMS_Inoperative_OoC!$K$24:$K$5400,CMS_Inoperative_OoC!$B$24:$B$5400,B75,CMS_Inoperative_OoC!$C$24:$C$5400,C75,CMS_Inoperative_OoC!$D$24:$D$5400,D75))</f>
        <v/>
      </c>
      <c r="G75" s="333" t="str">
        <f t="shared" si="0"/>
        <v/>
      </c>
      <c r="H75" s="334" t="str">
        <f>IF(CMS_Downtime_Summary!$E75="","",SUMIFS(CMS_Inoperative_OoC!$K$24:$K$500,CMS_Inoperative_OoC!$B$24:$B$500,CMS_Downtime_Summary!B75,CMS_Inoperative_OoC!$C$24:$C$500,CMS_Downtime_Summary!C75,CMS_Inoperative_OoC!$D$24:$D$500,CMS_Downtime_Summary!D75,CMS_Inoperative_OoC!$N$24:$N$500,"Monitoring Equipment Malfunctions"))</f>
        <v/>
      </c>
      <c r="I75" s="334" t="str">
        <f>IF(CMS_Downtime_Summary!$E75="","",SUMIFS(CMS_Inoperative_OoC!$K$24:$K$500,CMS_Inoperative_OoC!$B$24:$B$500,CMS_Downtime_Summary!B75,CMS_Inoperative_OoC!$C$24:$C$500,CMS_Downtime_Summary!C75,CMS_Inoperative_OoC!$D$24:$D$500,CMS_Downtime_Summary!D75,CMS_Inoperative_OoC!$N$24:$N$500,"Nonmonitoring Equipment Malfunctions"))</f>
        <v/>
      </c>
      <c r="J75" s="334" t="str">
        <f>IF(CMS_Downtime_Summary!$E75="","",SUMIFS(CMS_Inoperative_OoC!$K$24:$K$500,CMS_Inoperative_OoC!$B$24:$B$500,CMS_Downtime_Summary!B75,CMS_Inoperative_OoC!$C$24:$C$500,CMS_Downtime_Summary!C75,CMS_Inoperative_OoC!$D$24:$D$500,CMS_Downtime_Summary!D75,CMS_Inoperative_OoC!$N$24:$N$500,"Quality Assurance/Quality Control Calibrations"))</f>
        <v/>
      </c>
      <c r="K75" s="334" t="str">
        <f>IF(CMS_Downtime_Summary!$E75="","",SUMIFS(CMS_Inoperative_OoC!$K$24:$K$500,CMS_Inoperative_OoC!$B$24:$B$500,CMS_Downtime_Summary!B75,CMS_Inoperative_OoC!$C$24:$C$500,CMS_Downtime_Summary!C75,CMS_Inoperative_OoC!$D$24:$D$500,CMS_Downtime_Summary!D75,CMS_Inoperative_OoC!$N$24:$N$500,"Other Known Causes"))</f>
        <v/>
      </c>
      <c r="L75" s="335" t="str">
        <f>IF(CMS_Downtime_Summary!$E75="","",SUMIFS(CMS_Inoperative_OoC!$K$24:$K$500,CMS_Inoperative_OoC!$B$24:$B$500,CMS_Downtime_Summary!B75,CMS_Inoperative_OoC!$C$24:$C$500,CMS_Downtime_Summary!C75,CMS_Inoperative_OoC!$D$24:$D$500,CMS_Downtime_Summary!D75,CMS_Inoperative_OoC!$N$24:$N$500,"Other Unknown Causes"))</f>
        <v/>
      </c>
    </row>
    <row r="76" spans="2:12" s="336" customFormat="1" x14ac:dyDescent="0.35">
      <c r="B76" s="324" t="str">
        <f>IF(Lists!AK54="","",Lists!AK54)</f>
        <v/>
      </c>
      <c r="C76" s="325" t="str">
        <f>IF(Lists!AL54="","",Lists!AL54)</f>
        <v/>
      </c>
      <c r="D76" s="325" t="str">
        <f>IF(Lists!AM54="","",Lists!AM54)</f>
        <v/>
      </c>
      <c r="E76" s="325" t="str">
        <f>IF(Lists!AN54="","",Lists!AN54)</f>
        <v/>
      </c>
      <c r="F76" s="332" t="str">
        <f>IF($E76="","",SUMIFS(CMS_Inoperative_OoC!$K$24:$K$5400,CMS_Inoperative_OoC!$B$24:$B$5400,B76,CMS_Inoperative_OoC!$C$24:$C$5400,C76,CMS_Inoperative_OoC!$D$24:$D$5400,D76))</f>
        <v/>
      </c>
      <c r="G76" s="333" t="str">
        <f t="shared" si="0"/>
        <v/>
      </c>
      <c r="H76" s="334" t="str">
        <f>IF(CMS_Downtime_Summary!$E76="","",SUMIFS(CMS_Inoperative_OoC!$K$24:$K$500,CMS_Inoperative_OoC!$B$24:$B$500,CMS_Downtime_Summary!B76,CMS_Inoperative_OoC!$C$24:$C$500,CMS_Downtime_Summary!C76,CMS_Inoperative_OoC!$D$24:$D$500,CMS_Downtime_Summary!D76,CMS_Inoperative_OoC!$N$24:$N$500,"Monitoring Equipment Malfunctions"))</f>
        <v/>
      </c>
      <c r="I76" s="334" t="str">
        <f>IF(CMS_Downtime_Summary!$E76="","",SUMIFS(CMS_Inoperative_OoC!$K$24:$K$500,CMS_Inoperative_OoC!$B$24:$B$500,CMS_Downtime_Summary!B76,CMS_Inoperative_OoC!$C$24:$C$500,CMS_Downtime_Summary!C76,CMS_Inoperative_OoC!$D$24:$D$500,CMS_Downtime_Summary!D76,CMS_Inoperative_OoC!$N$24:$N$500,"Nonmonitoring Equipment Malfunctions"))</f>
        <v/>
      </c>
      <c r="J76" s="334" t="str">
        <f>IF(CMS_Downtime_Summary!$E76="","",SUMIFS(CMS_Inoperative_OoC!$K$24:$K$500,CMS_Inoperative_OoC!$B$24:$B$500,CMS_Downtime_Summary!B76,CMS_Inoperative_OoC!$C$24:$C$500,CMS_Downtime_Summary!C76,CMS_Inoperative_OoC!$D$24:$D$500,CMS_Downtime_Summary!D76,CMS_Inoperative_OoC!$N$24:$N$500,"Quality Assurance/Quality Control Calibrations"))</f>
        <v/>
      </c>
      <c r="K76" s="334" t="str">
        <f>IF(CMS_Downtime_Summary!$E76="","",SUMIFS(CMS_Inoperative_OoC!$K$24:$K$500,CMS_Inoperative_OoC!$B$24:$B$500,CMS_Downtime_Summary!B76,CMS_Inoperative_OoC!$C$24:$C$500,CMS_Downtime_Summary!C76,CMS_Inoperative_OoC!$D$24:$D$500,CMS_Downtime_Summary!D76,CMS_Inoperative_OoC!$N$24:$N$500,"Other Known Causes"))</f>
        <v/>
      </c>
      <c r="L76" s="335" t="str">
        <f>IF(CMS_Downtime_Summary!$E76="","",SUMIFS(CMS_Inoperative_OoC!$K$24:$K$500,CMS_Inoperative_OoC!$B$24:$B$500,CMS_Downtime_Summary!B76,CMS_Inoperative_OoC!$C$24:$C$500,CMS_Downtime_Summary!C76,CMS_Inoperative_OoC!$D$24:$D$500,CMS_Downtime_Summary!D76,CMS_Inoperative_OoC!$N$24:$N$500,"Other Unknown Causes"))</f>
        <v/>
      </c>
    </row>
    <row r="77" spans="2:12" s="336" customFormat="1" x14ac:dyDescent="0.35">
      <c r="B77" s="324" t="str">
        <f>IF(Lists!AK55="","",Lists!AK55)</f>
        <v/>
      </c>
      <c r="C77" s="325" t="str">
        <f>IF(Lists!AL55="","",Lists!AL55)</f>
        <v/>
      </c>
      <c r="D77" s="325" t="str">
        <f>IF(Lists!AM55="","",Lists!AM55)</f>
        <v/>
      </c>
      <c r="E77" s="325" t="str">
        <f>IF(Lists!AN55="","",Lists!AN55)</f>
        <v/>
      </c>
      <c r="F77" s="332" t="str">
        <f>IF($E77="","",SUMIFS(CMS_Inoperative_OoC!$K$24:$K$5400,CMS_Inoperative_OoC!$B$24:$B$5400,B77,CMS_Inoperative_OoC!$C$24:$C$5400,C77,CMS_Inoperative_OoC!$D$24:$D$5400,D77))</f>
        <v/>
      </c>
      <c r="G77" s="333" t="str">
        <f t="shared" si="0"/>
        <v/>
      </c>
      <c r="H77" s="334" t="str">
        <f>IF(CMS_Downtime_Summary!$E77="","",SUMIFS(CMS_Inoperative_OoC!$K$24:$K$500,CMS_Inoperative_OoC!$B$24:$B$500,CMS_Downtime_Summary!B77,CMS_Inoperative_OoC!$C$24:$C$500,CMS_Downtime_Summary!C77,CMS_Inoperative_OoC!$D$24:$D$500,CMS_Downtime_Summary!D77,CMS_Inoperative_OoC!$N$24:$N$500,"Monitoring Equipment Malfunctions"))</f>
        <v/>
      </c>
      <c r="I77" s="334" t="str">
        <f>IF(CMS_Downtime_Summary!$E77="","",SUMIFS(CMS_Inoperative_OoC!$K$24:$K$500,CMS_Inoperative_OoC!$B$24:$B$500,CMS_Downtime_Summary!B77,CMS_Inoperative_OoC!$C$24:$C$500,CMS_Downtime_Summary!C77,CMS_Inoperative_OoC!$D$24:$D$500,CMS_Downtime_Summary!D77,CMS_Inoperative_OoC!$N$24:$N$500,"Nonmonitoring Equipment Malfunctions"))</f>
        <v/>
      </c>
      <c r="J77" s="334" t="str">
        <f>IF(CMS_Downtime_Summary!$E77="","",SUMIFS(CMS_Inoperative_OoC!$K$24:$K$500,CMS_Inoperative_OoC!$B$24:$B$500,CMS_Downtime_Summary!B77,CMS_Inoperative_OoC!$C$24:$C$500,CMS_Downtime_Summary!C77,CMS_Inoperative_OoC!$D$24:$D$500,CMS_Downtime_Summary!D77,CMS_Inoperative_OoC!$N$24:$N$500,"Quality Assurance/Quality Control Calibrations"))</f>
        <v/>
      </c>
      <c r="K77" s="334" t="str">
        <f>IF(CMS_Downtime_Summary!$E77="","",SUMIFS(CMS_Inoperative_OoC!$K$24:$K$500,CMS_Inoperative_OoC!$B$24:$B$500,CMS_Downtime_Summary!B77,CMS_Inoperative_OoC!$C$24:$C$500,CMS_Downtime_Summary!C77,CMS_Inoperative_OoC!$D$24:$D$500,CMS_Downtime_Summary!D77,CMS_Inoperative_OoC!$N$24:$N$500,"Other Known Causes"))</f>
        <v/>
      </c>
      <c r="L77" s="335" t="str">
        <f>IF(CMS_Downtime_Summary!$E77="","",SUMIFS(CMS_Inoperative_OoC!$K$24:$K$500,CMS_Inoperative_OoC!$B$24:$B$500,CMS_Downtime_Summary!B77,CMS_Inoperative_OoC!$C$24:$C$500,CMS_Downtime_Summary!C77,CMS_Inoperative_OoC!$D$24:$D$500,CMS_Downtime_Summary!D77,CMS_Inoperative_OoC!$N$24:$N$500,"Other Unknown Causes"))</f>
        <v/>
      </c>
    </row>
    <row r="78" spans="2:12" s="336" customFormat="1" x14ac:dyDescent="0.35">
      <c r="B78" s="324" t="str">
        <f>IF(Lists!AK56="","",Lists!AK56)</f>
        <v/>
      </c>
      <c r="C78" s="325" t="str">
        <f>IF(Lists!AL56="","",Lists!AL56)</f>
        <v/>
      </c>
      <c r="D78" s="325" t="str">
        <f>IF(Lists!AM56="","",Lists!AM56)</f>
        <v/>
      </c>
      <c r="E78" s="325" t="str">
        <f>IF(Lists!AN56="","",Lists!AN56)</f>
        <v/>
      </c>
      <c r="F78" s="332" t="str">
        <f>IF($E78="","",SUMIFS(CMS_Inoperative_OoC!$K$24:$K$5400,CMS_Inoperative_OoC!$B$24:$B$5400,B78,CMS_Inoperative_OoC!$C$24:$C$5400,C78,CMS_Inoperative_OoC!$D$24:$D$5400,D78))</f>
        <v/>
      </c>
      <c r="G78" s="333" t="str">
        <f t="shared" si="0"/>
        <v/>
      </c>
      <c r="H78" s="334" t="str">
        <f>IF(CMS_Downtime_Summary!$E78="","",SUMIFS(CMS_Inoperative_OoC!$K$24:$K$500,CMS_Inoperative_OoC!$B$24:$B$500,CMS_Downtime_Summary!B78,CMS_Inoperative_OoC!$C$24:$C$500,CMS_Downtime_Summary!C78,CMS_Inoperative_OoC!$D$24:$D$500,CMS_Downtime_Summary!D78,CMS_Inoperative_OoC!$N$24:$N$500,"Monitoring Equipment Malfunctions"))</f>
        <v/>
      </c>
      <c r="I78" s="334" t="str">
        <f>IF(CMS_Downtime_Summary!$E78="","",SUMIFS(CMS_Inoperative_OoC!$K$24:$K$500,CMS_Inoperative_OoC!$B$24:$B$500,CMS_Downtime_Summary!B78,CMS_Inoperative_OoC!$C$24:$C$500,CMS_Downtime_Summary!C78,CMS_Inoperative_OoC!$D$24:$D$500,CMS_Downtime_Summary!D78,CMS_Inoperative_OoC!$N$24:$N$500,"Nonmonitoring Equipment Malfunctions"))</f>
        <v/>
      </c>
      <c r="J78" s="334" t="str">
        <f>IF(CMS_Downtime_Summary!$E78="","",SUMIFS(CMS_Inoperative_OoC!$K$24:$K$500,CMS_Inoperative_OoC!$B$24:$B$500,CMS_Downtime_Summary!B78,CMS_Inoperative_OoC!$C$24:$C$500,CMS_Downtime_Summary!C78,CMS_Inoperative_OoC!$D$24:$D$500,CMS_Downtime_Summary!D78,CMS_Inoperative_OoC!$N$24:$N$500,"Quality Assurance/Quality Control Calibrations"))</f>
        <v/>
      </c>
      <c r="K78" s="334" t="str">
        <f>IF(CMS_Downtime_Summary!$E78="","",SUMIFS(CMS_Inoperative_OoC!$K$24:$K$500,CMS_Inoperative_OoC!$B$24:$B$500,CMS_Downtime_Summary!B78,CMS_Inoperative_OoC!$C$24:$C$500,CMS_Downtime_Summary!C78,CMS_Inoperative_OoC!$D$24:$D$500,CMS_Downtime_Summary!D78,CMS_Inoperative_OoC!$N$24:$N$500,"Other Known Causes"))</f>
        <v/>
      </c>
      <c r="L78" s="335" t="str">
        <f>IF(CMS_Downtime_Summary!$E78="","",SUMIFS(CMS_Inoperative_OoC!$K$24:$K$500,CMS_Inoperative_OoC!$B$24:$B$500,CMS_Downtime_Summary!B78,CMS_Inoperative_OoC!$C$24:$C$500,CMS_Downtime_Summary!C78,CMS_Inoperative_OoC!$D$24:$D$500,CMS_Downtime_Summary!D78,CMS_Inoperative_OoC!$N$24:$N$500,"Other Unknown Causes"))</f>
        <v/>
      </c>
    </row>
    <row r="79" spans="2:12" s="336" customFormat="1" x14ac:dyDescent="0.35">
      <c r="B79" s="324" t="str">
        <f>IF(Lists!AK57="","",Lists!AK57)</f>
        <v/>
      </c>
      <c r="C79" s="325" t="str">
        <f>IF(Lists!AL57="","",Lists!AL57)</f>
        <v/>
      </c>
      <c r="D79" s="325" t="str">
        <f>IF(Lists!AM57="","",Lists!AM57)</f>
        <v/>
      </c>
      <c r="E79" s="325" t="str">
        <f>IF(Lists!AN57="","",Lists!AN57)</f>
        <v/>
      </c>
      <c r="F79" s="332" t="str">
        <f>IF($E79="","",SUMIFS(CMS_Inoperative_OoC!$K$24:$K$5400,CMS_Inoperative_OoC!$B$24:$B$5400,B79,CMS_Inoperative_OoC!$C$24:$C$5400,C79,CMS_Inoperative_OoC!$D$24:$D$5400,D79))</f>
        <v/>
      </c>
      <c r="G79" s="333" t="str">
        <f t="shared" si="0"/>
        <v/>
      </c>
      <c r="H79" s="334" t="str">
        <f>IF(CMS_Downtime_Summary!$E79="","",SUMIFS(CMS_Inoperative_OoC!$K$24:$K$500,CMS_Inoperative_OoC!$B$24:$B$500,CMS_Downtime_Summary!B79,CMS_Inoperative_OoC!$C$24:$C$500,CMS_Downtime_Summary!C79,CMS_Inoperative_OoC!$D$24:$D$500,CMS_Downtime_Summary!D79,CMS_Inoperative_OoC!$N$24:$N$500,"Monitoring Equipment Malfunctions"))</f>
        <v/>
      </c>
      <c r="I79" s="334" t="str">
        <f>IF(CMS_Downtime_Summary!$E79="","",SUMIFS(CMS_Inoperative_OoC!$K$24:$K$500,CMS_Inoperative_OoC!$B$24:$B$500,CMS_Downtime_Summary!B79,CMS_Inoperative_OoC!$C$24:$C$500,CMS_Downtime_Summary!C79,CMS_Inoperative_OoC!$D$24:$D$500,CMS_Downtime_Summary!D79,CMS_Inoperative_OoC!$N$24:$N$500,"Nonmonitoring Equipment Malfunctions"))</f>
        <v/>
      </c>
      <c r="J79" s="334" t="str">
        <f>IF(CMS_Downtime_Summary!$E79="","",SUMIFS(CMS_Inoperative_OoC!$K$24:$K$500,CMS_Inoperative_OoC!$B$24:$B$500,CMS_Downtime_Summary!B79,CMS_Inoperative_OoC!$C$24:$C$500,CMS_Downtime_Summary!C79,CMS_Inoperative_OoC!$D$24:$D$500,CMS_Downtime_Summary!D79,CMS_Inoperative_OoC!$N$24:$N$500,"Quality Assurance/Quality Control Calibrations"))</f>
        <v/>
      </c>
      <c r="K79" s="334" t="str">
        <f>IF(CMS_Downtime_Summary!$E79="","",SUMIFS(CMS_Inoperative_OoC!$K$24:$K$500,CMS_Inoperative_OoC!$B$24:$B$500,CMS_Downtime_Summary!B79,CMS_Inoperative_OoC!$C$24:$C$500,CMS_Downtime_Summary!C79,CMS_Inoperative_OoC!$D$24:$D$500,CMS_Downtime_Summary!D79,CMS_Inoperative_OoC!$N$24:$N$500,"Other Known Causes"))</f>
        <v/>
      </c>
      <c r="L79" s="335" t="str">
        <f>IF(CMS_Downtime_Summary!$E79="","",SUMIFS(CMS_Inoperative_OoC!$K$24:$K$500,CMS_Inoperative_OoC!$B$24:$B$500,CMS_Downtime_Summary!B79,CMS_Inoperative_OoC!$C$24:$C$500,CMS_Downtime_Summary!C79,CMS_Inoperative_OoC!$D$24:$D$500,CMS_Downtime_Summary!D79,CMS_Inoperative_OoC!$N$24:$N$500,"Other Unknown Causes"))</f>
        <v/>
      </c>
    </row>
    <row r="80" spans="2:12" s="336" customFormat="1" x14ac:dyDescent="0.35">
      <c r="B80" s="324" t="str">
        <f>IF(Lists!AK58="","",Lists!AK58)</f>
        <v/>
      </c>
      <c r="C80" s="325" t="str">
        <f>IF(Lists!AL58="","",Lists!AL58)</f>
        <v/>
      </c>
      <c r="D80" s="325" t="str">
        <f>IF(Lists!AM58="","",Lists!AM58)</f>
        <v/>
      </c>
      <c r="E80" s="325" t="str">
        <f>IF(Lists!AN58="","",Lists!AN58)</f>
        <v/>
      </c>
      <c r="F80" s="332" t="str">
        <f>IF($E80="","",SUMIFS(CMS_Inoperative_OoC!$K$24:$K$5400,CMS_Inoperative_OoC!$B$24:$B$5400,B80,CMS_Inoperative_OoC!$C$24:$C$5400,C80,CMS_Inoperative_OoC!$D$24:$D$5400,D80))</f>
        <v/>
      </c>
      <c r="G80" s="333" t="str">
        <f t="shared" si="0"/>
        <v/>
      </c>
      <c r="H80" s="334" t="str">
        <f>IF(CMS_Downtime_Summary!$E80="","",SUMIFS(CMS_Inoperative_OoC!$K$24:$K$500,CMS_Inoperative_OoC!$B$24:$B$500,CMS_Downtime_Summary!B80,CMS_Inoperative_OoC!$C$24:$C$500,CMS_Downtime_Summary!C80,CMS_Inoperative_OoC!$D$24:$D$500,CMS_Downtime_Summary!D80,CMS_Inoperative_OoC!$N$24:$N$500,"Monitoring Equipment Malfunctions"))</f>
        <v/>
      </c>
      <c r="I80" s="334" t="str">
        <f>IF(CMS_Downtime_Summary!$E80="","",SUMIFS(CMS_Inoperative_OoC!$K$24:$K$500,CMS_Inoperative_OoC!$B$24:$B$500,CMS_Downtime_Summary!B80,CMS_Inoperative_OoC!$C$24:$C$500,CMS_Downtime_Summary!C80,CMS_Inoperative_OoC!$D$24:$D$500,CMS_Downtime_Summary!D80,CMS_Inoperative_OoC!$N$24:$N$500,"Nonmonitoring Equipment Malfunctions"))</f>
        <v/>
      </c>
      <c r="J80" s="334" t="str">
        <f>IF(CMS_Downtime_Summary!$E80="","",SUMIFS(CMS_Inoperative_OoC!$K$24:$K$500,CMS_Inoperative_OoC!$B$24:$B$500,CMS_Downtime_Summary!B80,CMS_Inoperative_OoC!$C$24:$C$500,CMS_Downtime_Summary!C80,CMS_Inoperative_OoC!$D$24:$D$500,CMS_Downtime_Summary!D80,CMS_Inoperative_OoC!$N$24:$N$500,"Quality Assurance/Quality Control Calibrations"))</f>
        <v/>
      </c>
      <c r="K80" s="334" t="str">
        <f>IF(CMS_Downtime_Summary!$E80="","",SUMIFS(CMS_Inoperative_OoC!$K$24:$K$500,CMS_Inoperative_OoC!$B$24:$B$500,CMS_Downtime_Summary!B80,CMS_Inoperative_OoC!$C$24:$C$500,CMS_Downtime_Summary!C80,CMS_Inoperative_OoC!$D$24:$D$500,CMS_Downtime_Summary!D80,CMS_Inoperative_OoC!$N$24:$N$500,"Other Known Causes"))</f>
        <v/>
      </c>
      <c r="L80" s="335" t="str">
        <f>IF(CMS_Downtime_Summary!$E80="","",SUMIFS(CMS_Inoperative_OoC!$K$24:$K$500,CMS_Inoperative_OoC!$B$24:$B$500,CMS_Downtime_Summary!B80,CMS_Inoperative_OoC!$C$24:$C$500,CMS_Downtime_Summary!C80,CMS_Inoperative_OoC!$D$24:$D$500,CMS_Downtime_Summary!D80,CMS_Inoperative_OoC!$N$24:$N$500,"Other Unknown Causes"))</f>
        <v/>
      </c>
    </row>
    <row r="81" spans="2:12" s="336" customFormat="1" x14ac:dyDescent="0.35">
      <c r="B81" s="324" t="str">
        <f>IF(Lists!AK59="","",Lists!AK59)</f>
        <v/>
      </c>
      <c r="C81" s="325" t="str">
        <f>IF(Lists!AL59="","",Lists!AL59)</f>
        <v/>
      </c>
      <c r="D81" s="325" t="str">
        <f>IF(Lists!AM59="","",Lists!AM59)</f>
        <v/>
      </c>
      <c r="E81" s="325" t="str">
        <f>IF(Lists!AN59="","",Lists!AN59)</f>
        <v/>
      </c>
      <c r="F81" s="332" t="str">
        <f>IF($E81="","",SUMIFS(CMS_Inoperative_OoC!$K$24:$K$5400,CMS_Inoperative_OoC!$B$24:$B$5400,B81,CMS_Inoperative_OoC!$C$24:$C$5400,C81,CMS_Inoperative_OoC!$D$24:$D$5400,D81))</f>
        <v/>
      </c>
      <c r="G81" s="333" t="str">
        <f t="shared" si="0"/>
        <v/>
      </c>
      <c r="H81" s="334" t="str">
        <f>IF(CMS_Downtime_Summary!$E81="","",SUMIFS(CMS_Inoperative_OoC!$K$24:$K$500,CMS_Inoperative_OoC!$B$24:$B$500,CMS_Downtime_Summary!B81,CMS_Inoperative_OoC!$C$24:$C$500,CMS_Downtime_Summary!C81,CMS_Inoperative_OoC!$D$24:$D$500,CMS_Downtime_Summary!D81,CMS_Inoperative_OoC!$N$24:$N$500,"Monitoring Equipment Malfunctions"))</f>
        <v/>
      </c>
      <c r="I81" s="334" t="str">
        <f>IF(CMS_Downtime_Summary!$E81="","",SUMIFS(CMS_Inoperative_OoC!$K$24:$K$500,CMS_Inoperative_OoC!$B$24:$B$500,CMS_Downtime_Summary!B81,CMS_Inoperative_OoC!$C$24:$C$500,CMS_Downtime_Summary!C81,CMS_Inoperative_OoC!$D$24:$D$500,CMS_Downtime_Summary!D81,CMS_Inoperative_OoC!$N$24:$N$500,"Nonmonitoring Equipment Malfunctions"))</f>
        <v/>
      </c>
      <c r="J81" s="334" t="str">
        <f>IF(CMS_Downtime_Summary!$E81="","",SUMIFS(CMS_Inoperative_OoC!$K$24:$K$500,CMS_Inoperative_OoC!$B$24:$B$500,CMS_Downtime_Summary!B81,CMS_Inoperative_OoC!$C$24:$C$500,CMS_Downtime_Summary!C81,CMS_Inoperative_OoC!$D$24:$D$500,CMS_Downtime_Summary!D81,CMS_Inoperative_OoC!$N$24:$N$500,"Quality Assurance/Quality Control Calibrations"))</f>
        <v/>
      </c>
      <c r="K81" s="334" t="str">
        <f>IF(CMS_Downtime_Summary!$E81="","",SUMIFS(CMS_Inoperative_OoC!$K$24:$K$500,CMS_Inoperative_OoC!$B$24:$B$500,CMS_Downtime_Summary!B81,CMS_Inoperative_OoC!$C$24:$C$500,CMS_Downtime_Summary!C81,CMS_Inoperative_OoC!$D$24:$D$500,CMS_Downtime_Summary!D81,CMS_Inoperative_OoC!$N$24:$N$500,"Other Known Causes"))</f>
        <v/>
      </c>
      <c r="L81" s="335" t="str">
        <f>IF(CMS_Downtime_Summary!$E81="","",SUMIFS(CMS_Inoperative_OoC!$K$24:$K$500,CMS_Inoperative_OoC!$B$24:$B$500,CMS_Downtime_Summary!B81,CMS_Inoperative_OoC!$C$24:$C$500,CMS_Downtime_Summary!C81,CMS_Inoperative_OoC!$D$24:$D$500,CMS_Downtime_Summary!D81,CMS_Inoperative_OoC!$N$24:$N$500,"Other Unknown Causes"))</f>
        <v/>
      </c>
    </row>
    <row r="82" spans="2:12" s="336" customFormat="1" x14ac:dyDescent="0.35">
      <c r="B82" s="324" t="str">
        <f>IF(Lists!AK60="","",Lists!AK60)</f>
        <v/>
      </c>
      <c r="C82" s="325" t="str">
        <f>IF(Lists!AL60="","",Lists!AL60)</f>
        <v/>
      </c>
      <c r="D82" s="325" t="str">
        <f>IF(Lists!AM60="","",Lists!AM60)</f>
        <v/>
      </c>
      <c r="E82" s="325" t="str">
        <f>IF(Lists!AN60="","",Lists!AN60)</f>
        <v/>
      </c>
      <c r="F82" s="332" t="str">
        <f>IF($E82="","",SUMIFS(CMS_Inoperative_OoC!$K$24:$K$5400,CMS_Inoperative_OoC!$B$24:$B$5400,B82,CMS_Inoperative_OoC!$C$24:$C$5400,C82,CMS_Inoperative_OoC!$D$24:$D$5400,D82))</f>
        <v/>
      </c>
      <c r="G82" s="333" t="str">
        <f t="shared" si="0"/>
        <v/>
      </c>
      <c r="H82" s="334" t="str">
        <f>IF(CMS_Downtime_Summary!$E82="","",SUMIFS(CMS_Inoperative_OoC!$K$24:$K$500,CMS_Inoperative_OoC!$B$24:$B$500,CMS_Downtime_Summary!B82,CMS_Inoperative_OoC!$C$24:$C$500,CMS_Downtime_Summary!C82,CMS_Inoperative_OoC!$D$24:$D$500,CMS_Downtime_Summary!D82,CMS_Inoperative_OoC!$N$24:$N$500,"Monitoring Equipment Malfunctions"))</f>
        <v/>
      </c>
      <c r="I82" s="334" t="str">
        <f>IF(CMS_Downtime_Summary!$E82="","",SUMIFS(CMS_Inoperative_OoC!$K$24:$K$500,CMS_Inoperative_OoC!$B$24:$B$500,CMS_Downtime_Summary!B82,CMS_Inoperative_OoC!$C$24:$C$500,CMS_Downtime_Summary!C82,CMS_Inoperative_OoC!$D$24:$D$500,CMS_Downtime_Summary!D82,CMS_Inoperative_OoC!$N$24:$N$500,"Nonmonitoring Equipment Malfunctions"))</f>
        <v/>
      </c>
      <c r="J82" s="334" t="str">
        <f>IF(CMS_Downtime_Summary!$E82="","",SUMIFS(CMS_Inoperative_OoC!$K$24:$K$500,CMS_Inoperative_OoC!$B$24:$B$500,CMS_Downtime_Summary!B82,CMS_Inoperative_OoC!$C$24:$C$500,CMS_Downtime_Summary!C82,CMS_Inoperative_OoC!$D$24:$D$500,CMS_Downtime_Summary!D82,CMS_Inoperative_OoC!$N$24:$N$500,"Quality Assurance/Quality Control Calibrations"))</f>
        <v/>
      </c>
      <c r="K82" s="334" t="str">
        <f>IF(CMS_Downtime_Summary!$E82="","",SUMIFS(CMS_Inoperative_OoC!$K$24:$K$500,CMS_Inoperative_OoC!$B$24:$B$500,CMS_Downtime_Summary!B82,CMS_Inoperative_OoC!$C$24:$C$500,CMS_Downtime_Summary!C82,CMS_Inoperative_OoC!$D$24:$D$500,CMS_Downtime_Summary!D82,CMS_Inoperative_OoC!$N$24:$N$500,"Other Known Causes"))</f>
        <v/>
      </c>
      <c r="L82" s="335" t="str">
        <f>IF(CMS_Downtime_Summary!$E82="","",SUMIFS(CMS_Inoperative_OoC!$K$24:$K$500,CMS_Inoperative_OoC!$B$24:$B$500,CMS_Downtime_Summary!B82,CMS_Inoperative_OoC!$C$24:$C$500,CMS_Downtime_Summary!C82,CMS_Inoperative_OoC!$D$24:$D$500,CMS_Downtime_Summary!D82,CMS_Inoperative_OoC!$N$24:$N$500,"Other Unknown Causes"))</f>
        <v/>
      </c>
    </row>
    <row r="83" spans="2:12" s="336" customFormat="1" x14ac:dyDescent="0.35">
      <c r="B83" s="324" t="str">
        <f>IF(Lists!AK61="","",Lists!AK61)</f>
        <v/>
      </c>
      <c r="C83" s="325" t="str">
        <f>IF(Lists!AL61="","",Lists!AL61)</f>
        <v/>
      </c>
      <c r="D83" s="325" t="str">
        <f>IF(Lists!AM61="","",Lists!AM61)</f>
        <v/>
      </c>
      <c r="E83" s="325" t="str">
        <f>IF(Lists!AN61="","",Lists!AN61)</f>
        <v/>
      </c>
      <c r="F83" s="332" t="str">
        <f>IF($E83="","",SUMIFS(CMS_Inoperative_OoC!$K$24:$K$5400,CMS_Inoperative_OoC!$B$24:$B$5400,B83,CMS_Inoperative_OoC!$C$24:$C$5400,C83,CMS_Inoperative_OoC!$D$24:$D$5400,D83))</f>
        <v/>
      </c>
      <c r="G83" s="333" t="str">
        <f t="shared" si="0"/>
        <v/>
      </c>
      <c r="H83" s="334" t="str">
        <f>IF(CMS_Downtime_Summary!$E83="","",SUMIFS(CMS_Inoperative_OoC!$K$24:$K$500,CMS_Inoperative_OoC!$B$24:$B$500,CMS_Downtime_Summary!B83,CMS_Inoperative_OoC!$C$24:$C$500,CMS_Downtime_Summary!C83,CMS_Inoperative_OoC!$D$24:$D$500,CMS_Downtime_Summary!D83,CMS_Inoperative_OoC!$N$24:$N$500,"Monitoring Equipment Malfunctions"))</f>
        <v/>
      </c>
      <c r="I83" s="334" t="str">
        <f>IF(CMS_Downtime_Summary!$E83="","",SUMIFS(CMS_Inoperative_OoC!$K$24:$K$500,CMS_Inoperative_OoC!$B$24:$B$500,CMS_Downtime_Summary!B83,CMS_Inoperative_OoC!$C$24:$C$500,CMS_Downtime_Summary!C83,CMS_Inoperative_OoC!$D$24:$D$500,CMS_Downtime_Summary!D83,CMS_Inoperative_OoC!$N$24:$N$500,"Nonmonitoring Equipment Malfunctions"))</f>
        <v/>
      </c>
      <c r="J83" s="334" t="str">
        <f>IF(CMS_Downtime_Summary!$E83="","",SUMIFS(CMS_Inoperative_OoC!$K$24:$K$500,CMS_Inoperative_OoC!$B$24:$B$500,CMS_Downtime_Summary!B83,CMS_Inoperative_OoC!$C$24:$C$500,CMS_Downtime_Summary!C83,CMS_Inoperative_OoC!$D$24:$D$500,CMS_Downtime_Summary!D83,CMS_Inoperative_OoC!$N$24:$N$500,"Quality Assurance/Quality Control Calibrations"))</f>
        <v/>
      </c>
      <c r="K83" s="334" t="str">
        <f>IF(CMS_Downtime_Summary!$E83="","",SUMIFS(CMS_Inoperative_OoC!$K$24:$K$500,CMS_Inoperative_OoC!$B$24:$B$500,CMS_Downtime_Summary!B83,CMS_Inoperative_OoC!$C$24:$C$500,CMS_Downtime_Summary!C83,CMS_Inoperative_OoC!$D$24:$D$500,CMS_Downtime_Summary!D83,CMS_Inoperative_OoC!$N$24:$N$500,"Other Known Causes"))</f>
        <v/>
      </c>
      <c r="L83" s="335" t="str">
        <f>IF(CMS_Downtime_Summary!$E83="","",SUMIFS(CMS_Inoperative_OoC!$K$24:$K$500,CMS_Inoperative_OoC!$B$24:$B$500,CMS_Downtime_Summary!B83,CMS_Inoperative_OoC!$C$24:$C$500,CMS_Downtime_Summary!C83,CMS_Inoperative_OoC!$D$24:$D$500,CMS_Downtime_Summary!D83,CMS_Inoperative_OoC!$N$24:$N$500,"Other Unknown Causes"))</f>
        <v/>
      </c>
    </row>
    <row r="84" spans="2:12" s="336" customFormat="1" x14ac:dyDescent="0.35">
      <c r="B84" s="324" t="str">
        <f>IF(Lists!AK62="","",Lists!AK62)</f>
        <v/>
      </c>
      <c r="C84" s="325" t="str">
        <f>IF(Lists!AL62="","",Lists!AL62)</f>
        <v/>
      </c>
      <c r="D84" s="325" t="str">
        <f>IF(Lists!AM62="","",Lists!AM62)</f>
        <v/>
      </c>
      <c r="E84" s="325" t="str">
        <f>IF(Lists!AN62="","",Lists!AN62)</f>
        <v/>
      </c>
      <c r="F84" s="332" t="str">
        <f>IF($E84="","",SUMIFS(CMS_Inoperative_OoC!$K$24:$K$5400,CMS_Inoperative_OoC!$B$24:$B$5400,B84,CMS_Inoperative_OoC!$C$24:$C$5400,C84,CMS_Inoperative_OoC!$D$24:$D$5400,D84))</f>
        <v/>
      </c>
      <c r="G84" s="333" t="str">
        <f t="shared" si="0"/>
        <v/>
      </c>
      <c r="H84" s="334" t="str">
        <f>IF(CMS_Downtime_Summary!$E84="","",SUMIFS(CMS_Inoperative_OoC!$K$24:$K$500,CMS_Inoperative_OoC!$B$24:$B$500,CMS_Downtime_Summary!B84,CMS_Inoperative_OoC!$C$24:$C$500,CMS_Downtime_Summary!C84,CMS_Inoperative_OoC!$D$24:$D$500,CMS_Downtime_Summary!D84,CMS_Inoperative_OoC!$N$24:$N$500,"Monitoring Equipment Malfunctions"))</f>
        <v/>
      </c>
      <c r="I84" s="334" t="str">
        <f>IF(CMS_Downtime_Summary!$E84="","",SUMIFS(CMS_Inoperative_OoC!$K$24:$K$500,CMS_Inoperative_OoC!$B$24:$B$500,CMS_Downtime_Summary!B84,CMS_Inoperative_OoC!$C$24:$C$500,CMS_Downtime_Summary!C84,CMS_Inoperative_OoC!$D$24:$D$500,CMS_Downtime_Summary!D84,CMS_Inoperative_OoC!$N$24:$N$500,"Nonmonitoring Equipment Malfunctions"))</f>
        <v/>
      </c>
      <c r="J84" s="334" t="str">
        <f>IF(CMS_Downtime_Summary!$E84="","",SUMIFS(CMS_Inoperative_OoC!$K$24:$K$500,CMS_Inoperative_OoC!$B$24:$B$500,CMS_Downtime_Summary!B84,CMS_Inoperative_OoC!$C$24:$C$500,CMS_Downtime_Summary!C84,CMS_Inoperative_OoC!$D$24:$D$500,CMS_Downtime_Summary!D84,CMS_Inoperative_OoC!$N$24:$N$500,"Quality Assurance/Quality Control Calibrations"))</f>
        <v/>
      </c>
      <c r="K84" s="334" t="str">
        <f>IF(CMS_Downtime_Summary!$E84="","",SUMIFS(CMS_Inoperative_OoC!$K$24:$K$500,CMS_Inoperative_OoC!$B$24:$B$500,CMS_Downtime_Summary!B84,CMS_Inoperative_OoC!$C$24:$C$500,CMS_Downtime_Summary!C84,CMS_Inoperative_OoC!$D$24:$D$500,CMS_Downtime_Summary!D84,CMS_Inoperative_OoC!$N$24:$N$500,"Other Known Causes"))</f>
        <v/>
      </c>
      <c r="L84" s="335" t="str">
        <f>IF(CMS_Downtime_Summary!$E84="","",SUMIFS(CMS_Inoperative_OoC!$K$24:$K$500,CMS_Inoperative_OoC!$B$24:$B$500,CMS_Downtime_Summary!B84,CMS_Inoperative_OoC!$C$24:$C$500,CMS_Downtime_Summary!C84,CMS_Inoperative_OoC!$D$24:$D$500,CMS_Downtime_Summary!D84,CMS_Inoperative_OoC!$N$24:$N$500,"Other Unknown Causes"))</f>
        <v/>
      </c>
    </row>
    <row r="85" spans="2:12" s="336" customFormat="1" x14ac:dyDescent="0.35">
      <c r="B85" s="324" t="str">
        <f>IF(Lists!AK63="","",Lists!AK63)</f>
        <v/>
      </c>
      <c r="C85" s="325" t="str">
        <f>IF(Lists!AL63="","",Lists!AL63)</f>
        <v/>
      </c>
      <c r="D85" s="325" t="str">
        <f>IF(Lists!AM63="","",Lists!AM63)</f>
        <v/>
      </c>
      <c r="E85" s="325" t="str">
        <f>IF(Lists!AN63="","",Lists!AN63)</f>
        <v/>
      </c>
      <c r="F85" s="332" t="str">
        <f>IF($E85="","",SUMIFS(CMS_Inoperative_OoC!$K$24:$K$5400,CMS_Inoperative_OoC!$B$24:$B$5400,B85,CMS_Inoperative_OoC!$C$24:$C$5400,C85,CMS_Inoperative_OoC!$D$24:$D$5400,D85))</f>
        <v/>
      </c>
      <c r="G85" s="333" t="str">
        <f t="shared" si="0"/>
        <v/>
      </c>
      <c r="H85" s="334" t="str">
        <f>IF(CMS_Downtime_Summary!$E85="","",SUMIFS(CMS_Inoperative_OoC!$K$24:$K$500,CMS_Inoperative_OoC!$B$24:$B$500,CMS_Downtime_Summary!B85,CMS_Inoperative_OoC!$C$24:$C$500,CMS_Downtime_Summary!C85,CMS_Inoperative_OoC!$D$24:$D$500,CMS_Downtime_Summary!D85,CMS_Inoperative_OoC!$N$24:$N$500,"Monitoring Equipment Malfunctions"))</f>
        <v/>
      </c>
      <c r="I85" s="334" t="str">
        <f>IF(CMS_Downtime_Summary!$E85="","",SUMIFS(CMS_Inoperative_OoC!$K$24:$K$500,CMS_Inoperative_OoC!$B$24:$B$500,CMS_Downtime_Summary!B85,CMS_Inoperative_OoC!$C$24:$C$500,CMS_Downtime_Summary!C85,CMS_Inoperative_OoC!$D$24:$D$500,CMS_Downtime_Summary!D85,CMS_Inoperative_OoC!$N$24:$N$500,"Nonmonitoring Equipment Malfunctions"))</f>
        <v/>
      </c>
      <c r="J85" s="334" t="str">
        <f>IF(CMS_Downtime_Summary!$E85="","",SUMIFS(CMS_Inoperative_OoC!$K$24:$K$500,CMS_Inoperative_OoC!$B$24:$B$500,CMS_Downtime_Summary!B85,CMS_Inoperative_OoC!$C$24:$C$500,CMS_Downtime_Summary!C85,CMS_Inoperative_OoC!$D$24:$D$500,CMS_Downtime_Summary!D85,CMS_Inoperative_OoC!$N$24:$N$500,"Quality Assurance/Quality Control Calibrations"))</f>
        <v/>
      </c>
      <c r="K85" s="334" t="str">
        <f>IF(CMS_Downtime_Summary!$E85="","",SUMIFS(CMS_Inoperative_OoC!$K$24:$K$500,CMS_Inoperative_OoC!$B$24:$B$500,CMS_Downtime_Summary!B85,CMS_Inoperative_OoC!$C$24:$C$500,CMS_Downtime_Summary!C85,CMS_Inoperative_OoC!$D$24:$D$500,CMS_Downtime_Summary!D85,CMS_Inoperative_OoC!$N$24:$N$500,"Other Known Causes"))</f>
        <v/>
      </c>
      <c r="L85" s="335" t="str">
        <f>IF(CMS_Downtime_Summary!$E85="","",SUMIFS(CMS_Inoperative_OoC!$K$24:$K$500,CMS_Inoperative_OoC!$B$24:$B$500,CMS_Downtime_Summary!B85,CMS_Inoperative_OoC!$C$24:$C$500,CMS_Downtime_Summary!C85,CMS_Inoperative_OoC!$D$24:$D$500,CMS_Downtime_Summary!D85,CMS_Inoperative_OoC!$N$24:$N$500,"Other Unknown Causes"))</f>
        <v/>
      </c>
    </row>
    <row r="86" spans="2:12" s="336" customFormat="1" x14ac:dyDescent="0.35">
      <c r="B86" s="324" t="str">
        <f>IF(Lists!AK64="","",Lists!AK64)</f>
        <v/>
      </c>
      <c r="C86" s="325" t="str">
        <f>IF(Lists!AL64="","",Lists!AL64)</f>
        <v/>
      </c>
      <c r="D86" s="325" t="str">
        <f>IF(Lists!AM64="","",Lists!AM64)</f>
        <v/>
      </c>
      <c r="E86" s="325" t="str">
        <f>IF(Lists!AN64="","",Lists!AN64)</f>
        <v/>
      </c>
      <c r="F86" s="332" t="str">
        <f>IF($E86="","",SUMIFS(CMS_Inoperative_OoC!$K$24:$K$5400,CMS_Inoperative_OoC!$B$24:$B$5400,B86,CMS_Inoperative_OoC!$C$24:$C$5400,C86,CMS_Inoperative_OoC!$D$24:$D$5400,D86))</f>
        <v/>
      </c>
      <c r="G86" s="333" t="str">
        <f t="shared" si="0"/>
        <v/>
      </c>
      <c r="H86" s="334" t="str">
        <f>IF(CMS_Downtime_Summary!$E86="","",SUMIFS(CMS_Inoperative_OoC!$K$24:$K$500,CMS_Inoperative_OoC!$B$24:$B$500,CMS_Downtime_Summary!B86,CMS_Inoperative_OoC!$C$24:$C$500,CMS_Downtime_Summary!C86,CMS_Inoperative_OoC!$D$24:$D$500,CMS_Downtime_Summary!D86,CMS_Inoperative_OoC!$N$24:$N$500,"Monitoring Equipment Malfunctions"))</f>
        <v/>
      </c>
      <c r="I86" s="334" t="str">
        <f>IF(CMS_Downtime_Summary!$E86="","",SUMIFS(CMS_Inoperative_OoC!$K$24:$K$500,CMS_Inoperative_OoC!$B$24:$B$500,CMS_Downtime_Summary!B86,CMS_Inoperative_OoC!$C$24:$C$500,CMS_Downtime_Summary!C86,CMS_Inoperative_OoC!$D$24:$D$500,CMS_Downtime_Summary!D86,CMS_Inoperative_OoC!$N$24:$N$500,"Nonmonitoring Equipment Malfunctions"))</f>
        <v/>
      </c>
      <c r="J86" s="334" t="str">
        <f>IF(CMS_Downtime_Summary!$E86="","",SUMIFS(CMS_Inoperative_OoC!$K$24:$K$500,CMS_Inoperative_OoC!$B$24:$B$500,CMS_Downtime_Summary!B86,CMS_Inoperative_OoC!$C$24:$C$500,CMS_Downtime_Summary!C86,CMS_Inoperative_OoC!$D$24:$D$500,CMS_Downtime_Summary!D86,CMS_Inoperative_OoC!$N$24:$N$500,"Quality Assurance/Quality Control Calibrations"))</f>
        <v/>
      </c>
      <c r="K86" s="334" t="str">
        <f>IF(CMS_Downtime_Summary!$E86="","",SUMIFS(CMS_Inoperative_OoC!$K$24:$K$500,CMS_Inoperative_OoC!$B$24:$B$500,CMS_Downtime_Summary!B86,CMS_Inoperative_OoC!$C$24:$C$500,CMS_Downtime_Summary!C86,CMS_Inoperative_OoC!$D$24:$D$500,CMS_Downtime_Summary!D86,CMS_Inoperative_OoC!$N$24:$N$500,"Other Known Causes"))</f>
        <v/>
      </c>
      <c r="L86" s="335" t="str">
        <f>IF(CMS_Downtime_Summary!$E86="","",SUMIFS(CMS_Inoperative_OoC!$K$24:$K$500,CMS_Inoperative_OoC!$B$24:$B$500,CMS_Downtime_Summary!B86,CMS_Inoperative_OoC!$C$24:$C$500,CMS_Downtime_Summary!C86,CMS_Inoperative_OoC!$D$24:$D$500,CMS_Downtime_Summary!D86,CMS_Inoperative_OoC!$N$24:$N$500,"Other Unknown Causes"))</f>
        <v/>
      </c>
    </row>
    <row r="87" spans="2:12" s="336" customFormat="1" x14ac:dyDescent="0.35">
      <c r="B87" s="324" t="str">
        <f>IF(Lists!AK65="","",Lists!AK65)</f>
        <v/>
      </c>
      <c r="C87" s="325" t="str">
        <f>IF(Lists!AL65="","",Lists!AL65)</f>
        <v/>
      </c>
      <c r="D87" s="325" t="str">
        <f>IF(Lists!AM65="","",Lists!AM65)</f>
        <v/>
      </c>
      <c r="E87" s="325" t="str">
        <f>IF(Lists!AN65="","",Lists!AN65)</f>
        <v/>
      </c>
      <c r="F87" s="332" t="str">
        <f>IF($E87="","",SUMIFS(CMS_Inoperative_OoC!$K$24:$K$5400,CMS_Inoperative_OoC!$B$24:$B$5400,B87,CMS_Inoperative_OoC!$C$24:$C$5400,C87,CMS_Inoperative_OoC!$D$24:$D$5400,D87))</f>
        <v/>
      </c>
      <c r="G87" s="333" t="str">
        <f t="shared" si="0"/>
        <v/>
      </c>
      <c r="H87" s="334" t="str">
        <f>IF(CMS_Downtime_Summary!$E87="","",SUMIFS(CMS_Inoperative_OoC!$K$24:$K$500,CMS_Inoperative_OoC!$B$24:$B$500,CMS_Downtime_Summary!B87,CMS_Inoperative_OoC!$C$24:$C$500,CMS_Downtime_Summary!C87,CMS_Inoperative_OoC!$D$24:$D$500,CMS_Downtime_Summary!D87,CMS_Inoperative_OoC!$N$24:$N$500,"Monitoring Equipment Malfunctions"))</f>
        <v/>
      </c>
      <c r="I87" s="334" t="str">
        <f>IF(CMS_Downtime_Summary!$E87="","",SUMIFS(CMS_Inoperative_OoC!$K$24:$K$500,CMS_Inoperative_OoC!$B$24:$B$500,CMS_Downtime_Summary!B87,CMS_Inoperative_OoC!$C$24:$C$500,CMS_Downtime_Summary!C87,CMS_Inoperative_OoC!$D$24:$D$500,CMS_Downtime_Summary!D87,CMS_Inoperative_OoC!$N$24:$N$500,"Nonmonitoring Equipment Malfunctions"))</f>
        <v/>
      </c>
      <c r="J87" s="334" t="str">
        <f>IF(CMS_Downtime_Summary!$E87="","",SUMIFS(CMS_Inoperative_OoC!$K$24:$K$500,CMS_Inoperative_OoC!$B$24:$B$500,CMS_Downtime_Summary!B87,CMS_Inoperative_OoC!$C$24:$C$500,CMS_Downtime_Summary!C87,CMS_Inoperative_OoC!$D$24:$D$500,CMS_Downtime_Summary!D87,CMS_Inoperative_OoC!$N$24:$N$500,"Quality Assurance/Quality Control Calibrations"))</f>
        <v/>
      </c>
      <c r="K87" s="334" t="str">
        <f>IF(CMS_Downtime_Summary!$E87="","",SUMIFS(CMS_Inoperative_OoC!$K$24:$K$500,CMS_Inoperative_OoC!$B$24:$B$500,CMS_Downtime_Summary!B87,CMS_Inoperative_OoC!$C$24:$C$500,CMS_Downtime_Summary!C87,CMS_Inoperative_OoC!$D$24:$D$500,CMS_Downtime_Summary!D87,CMS_Inoperative_OoC!$N$24:$N$500,"Other Known Causes"))</f>
        <v/>
      </c>
      <c r="L87" s="335" t="str">
        <f>IF(CMS_Downtime_Summary!$E87="","",SUMIFS(CMS_Inoperative_OoC!$K$24:$K$500,CMS_Inoperative_OoC!$B$24:$B$500,CMS_Downtime_Summary!B87,CMS_Inoperative_OoC!$C$24:$C$500,CMS_Downtime_Summary!C87,CMS_Inoperative_OoC!$D$24:$D$500,CMS_Downtime_Summary!D87,CMS_Inoperative_OoC!$N$24:$N$500,"Other Unknown Causes"))</f>
        <v/>
      </c>
    </row>
    <row r="88" spans="2:12" s="336" customFormat="1" x14ac:dyDescent="0.35">
      <c r="B88" s="324" t="str">
        <f>IF(Lists!AK66="","",Lists!AK66)</f>
        <v/>
      </c>
      <c r="C88" s="325" t="str">
        <f>IF(Lists!AL66="","",Lists!AL66)</f>
        <v/>
      </c>
      <c r="D88" s="325" t="str">
        <f>IF(Lists!AM66="","",Lists!AM66)</f>
        <v/>
      </c>
      <c r="E88" s="325" t="str">
        <f>IF(Lists!AN66="","",Lists!AN66)</f>
        <v/>
      </c>
      <c r="F88" s="332" t="str">
        <f>IF($E88="","",SUMIFS(CMS_Inoperative_OoC!$K$24:$K$5400,CMS_Inoperative_OoC!$B$24:$B$5400,B88,CMS_Inoperative_OoC!$C$24:$C$5400,C88,CMS_Inoperative_OoC!$D$24:$D$5400,D88))</f>
        <v/>
      </c>
      <c r="G88" s="333" t="str">
        <f t="shared" si="0"/>
        <v/>
      </c>
      <c r="H88" s="334" t="str">
        <f>IF(CMS_Downtime_Summary!$E88="","",SUMIFS(CMS_Inoperative_OoC!$K$24:$K$500,CMS_Inoperative_OoC!$B$24:$B$500,CMS_Downtime_Summary!B88,CMS_Inoperative_OoC!$C$24:$C$500,CMS_Downtime_Summary!C88,CMS_Inoperative_OoC!$D$24:$D$500,CMS_Downtime_Summary!D88,CMS_Inoperative_OoC!$N$24:$N$500,"Monitoring Equipment Malfunctions"))</f>
        <v/>
      </c>
      <c r="I88" s="334" t="str">
        <f>IF(CMS_Downtime_Summary!$E88="","",SUMIFS(CMS_Inoperative_OoC!$K$24:$K$500,CMS_Inoperative_OoC!$B$24:$B$500,CMS_Downtime_Summary!B88,CMS_Inoperative_OoC!$C$24:$C$500,CMS_Downtime_Summary!C88,CMS_Inoperative_OoC!$D$24:$D$500,CMS_Downtime_Summary!D88,CMS_Inoperative_OoC!$N$24:$N$500,"Nonmonitoring Equipment Malfunctions"))</f>
        <v/>
      </c>
      <c r="J88" s="334" t="str">
        <f>IF(CMS_Downtime_Summary!$E88="","",SUMIFS(CMS_Inoperative_OoC!$K$24:$K$500,CMS_Inoperative_OoC!$B$24:$B$500,CMS_Downtime_Summary!B88,CMS_Inoperative_OoC!$C$24:$C$500,CMS_Downtime_Summary!C88,CMS_Inoperative_OoC!$D$24:$D$500,CMS_Downtime_Summary!D88,CMS_Inoperative_OoC!$N$24:$N$500,"Quality Assurance/Quality Control Calibrations"))</f>
        <v/>
      </c>
      <c r="K88" s="334" t="str">
        <f>IF(CMS_Downtime_Summary!$E88="","",SUMIFS(CMS_Inoperative_OoC!$K$24:$K$500,CMS_Inoperative_OoC!$B$24:$B$500,CMS_Downtime_Summary!B88,CMS_Inoperative_OoC!$C$24:$C$500,CMS_Downtime_Summary!C88,CMS_Inoperative_OoC!$D$24:$D$500,CMS_Downtime_Summary!D88,CMS_Inoperative_OoC!$N$24:$N$500,"Other Known Causes"))</f>
        <v/>
      </c>
      <c r="L88" s="335" t="str">
        <f>IF(CMS_Downtime_Summary!$E88="","",SUMIFS(CMS_Inoperative_OoC!$K$24:$K$500,CMS_Inoperative_OoC!$B$24:$B$500,CMS_Downtime_Summary!B88,CMS_Inoperative_OoC!$C$24:$C$500,CMS_Downtime_Summary!C88,CMS_Inoperative_OoC!$D$24:$D$500,CMS_Downtime_Summary!D88,CMS_Inoperative_OoC!$N$24:$N$500,"Other Unknown Causes"))</f>
        <v/>
      </c>
    </row>
    <row r="89" spans="2:12" s="336" customFormat="1" x14ac:dyDescent="0.35">
      <c r="B89" s="324" t="str">
        <f>IF(Lists!AK67="","",Lists!AK67)</f>
        <v/>
      </c>
      <c r="C89" s="325" t="str">
        <f>IF(Lists!AL67="","",Lists!AL67)</f>
        <v/>
      </c>
      <c r="D89" s="325" t="str">
        <f>IF(Lists!AM67="","",Lists!AM67)</f>
        <v/>
      </c>
      <c r="E89" s="325" t="str">
        <f>IF(Lists!AN67="","",Lists!AN67)</f>
        <v/>
      </c>
      <c r="F89" s="332" t="str">
        <f>IF($E89="","",SUMIFS(CMS_Inoperative_OoC!$K$24:$K$5400,CMS_Inoperative_OoC!$B$24:$B$5400,B89,CMS_Inoperative_OoC!$C$24:$C$5400,C89,CMS_Inoperative_OoC!$D$24:$D$5400,D89))</f>
        <v/>
      </c>
      <c r="G89" s="333" t="str">
        <f t="shared" ref="G89:G100" si="1">IF($E89="","",IF(F89=0,"N/A",F89/$E89))</f>
        <v/>
      </c>
      <c r="H89" s="334" t="str">
        <f>IF(CMS_Downtime_Summary!$E89="","",SUMIFS(CMS_Inoperative_OoC!$K$24:$K$500,CMS_Inoperative_OoC!$B$24:$B$500,CMS_Downtime_Summary!B89,CMS_Inoperative_OoC!$C$24:$C$500,CMS_Downtime_Summary!C89,CMS_Inoperative_OoC!$D$24:$D$500,CMS_Downtime_Summary!D89,CMS_Inoperative_OoC!$N$24:$N$500,"Monitoring Equipment Malfunctions"))</f>
        <v/>
      </c>
      <c r="I89" s="334" t="str">
        <f>IF(CMS_Downtime_Summary!$E89="","",SUMIFS(CMS_Inoperative_OoC!$K$24:$K$500,CMS_Inoperative_OoC!$B$24:$B$500,CMS_Downtime_Summary!B89,CMS_Inoperative_OoC!$C$24:$C$500,CMS_Downtime_Summary!C89,CMS_Inoperative_OoC!$D$24:$D$500,CMS_Downtime_Summary!D89,CMS_Inoperative_OoC!$N$24:$N$500,"Nonmonitoring Equipment Malfunctions"))</f>
        <v/>
      </c>
      <c r="J89" s="334" t="str">
        <f>IF(CMS_Downtime_Summary!$E89="","",SUMIFS(CMS_Inoperative_OoC!$K$24:$K$500,CMS_Inoperative_OoC!$B$24:$B$500,CMS_Downtime_Summary!B89,CMS_Inoperative_OoC!$C$24:$C$500,CMS_Downtime_Summary!C89,CMS_Inoperative_OoC!$D$24:$D$500,CMS_Downtime_Summary!D89,CMS_Inoperative_OoC!$N$24:$N$500,"Quality Assurance/Quality Control Calibrations"))</f>
        <v/>
      </c>
      <c r="K89" s="334" t="str">
        <f>IF(CMS_Downtime_Summary!$E89="","",SUMIFS(CMS_Inoperative_OoC!$K$24:$K$500,CMS_Inoperative_OoC!$B$24:$B$500,CMS_Downtime_Summary!B89,CMS_Inoperative_OoC!$C$24:$C$500,CMS_Downtime_Summary!C89,CMS_Inoperative_OoC!$D$24:$D$500,CMS_Downtime_Summary!D89,CMS_Inoperative_OoC!$N$24:$N$500,"Other Known Causes"))</f>
        <v/>
      </c>
      <c r="L89" s="335" t="str">
        <f>IF(CMS_Downtime_Summary!$E89="","",SUMIFS(CMS_Inoperative_OoC!$K$24:$K$500,CMS_Inoperative_OoC!$B$24:$B$500,CMS_Downtime_Summary!B89,CMS_Inoperative_OoC!$C$24:$C$500,CMS_Downtime_Summary!C89,CMS_Inoperative_OoC!$D$24:$D$500,CMS_Downtime_Summary!D89,CMS_Inoperative_OoC!$N$24:$N$500,"Other Unknown Causes"))</f>
        <v/>
      </c>
    </row>
    <row r="90" spans="2:12" s="336" customFormat="1" x14ac:dyDescent="0.35">
      <c r="B90" s="324" t="str">
        <f>IF(Lists!AK68="","",Lists!AK68)</f>
        <v/>
      </c>
      <c r="C90" s="325" t="str">
        <f>IF(Lists!AL68="","",Lists!AL68)</f>
        <v/>
      </c>
      <c r="D90" s="325" t="str">
        <f>IF(Lists!AM68="","",Lists!AM68)</f>
        <v/>
      </c>
      <c r="E90" s="325" t="str">
        <f>IF(Lists!AN68="","",Lists!AN68)</f>
        <v/>
      </c>
      <c r="F90" s="332" t="str">
        <f>IF($E90="","",SUMIFS(CMS_Inoperative_OoC!$K$24:$K$5400,CMS_Inoperative_OoC!$B$24:$B$5400,B90,CMS_Inoperative_OoC!$C$24:$C$5400,C90,CMS_Inoperative_OoC!$D$24:$D$5400,D90))</f>
        <v/>
      </c>
      <c r="G90" s="333" t="str">
        <f t="shared" si="1"/>
        <v/>
      </c>
      <c r="H90" s="334" t="str">
        <f>IF(CMS_Downtime_Summary!$E90="","",SUMIFS(CMS_Inoperative_OoC!$K$24:$K$500,CMS_Inoperative_OoC!$B$24:$B$500,CMS_Downtime_Summary!B90,CMS_Inoperative_OoC!$C$24:$C$500,CMS_Downtime_Summary!C90,CMS_Inoperative_OoC!$D$24:$D$500,CMS_Downtime_Summary!D90,CMS_Inoperative_OoC!$N$24:$N$500,"Monitoring Equipment Malfunctions"))</f>
        <v/>
      </c>
      <c r="I90" s="334" t="str">
        <f>IF(CMS_Downtime_Summary!$E90="","",SUMIFS(CMS_Inoperative_OoC!$K$24:$K$500,CMS_Inoperative_OoC!$B$24:$B$500,CMS_Downtime_Summary!B90,CMS_Inoperative_OoC!$C$24:$C$500,CMS_Downtime_Summary!C90,CMS_Inoperative_OoC!$D$24:$D$500,CMS_Downtime_Summary!D90,CMS_Inoperative_OoC!$N$24:$N$500,"Nonmonitoring Equipment Malfunctions"))</f>
        <v/>
      </c>
      <c r="J90" s="334" t="str">
        <f>IF(CMS_Downtime_Summary!$E90="","",SUMIFS(CMS_Inoperative_OoC!$K$24:$K$500,CMS_Inoperative_OoC!$B$24:$B$500,CMS_Downtime_Summary!B90,CMS_Inoperative_OoC!$C$24:$C$500,CMS_Downtime_Summary!C90,CMS_Inoperative_OoC!$D$24:$D$500,CMS_Downtime_Summary!D90,CMS_Inoperative_OoC!$N$24:$N$500,"Quality Assurance/Quality Control Calibrations"))</f>
        <v/>
      </c>
      <c r="K90" s="334" t="str">
        <f>IF(CMS_Downtime_Summary!$E90="","",SUMIFS(CMS_Inoperative_OoC!$K$24:$K$500,CMS_Inoperative_OoC!$B$24:$B$500,CMS_Downtime_Summary!B90,CMS_Inoperative_OoC!$C$24:$C$500,CMS_Downtime_Summary!C90,CMS_Inoperative_OoC!$D$24:$D$500,CMS_Downtime_Summary!D90,CMS_Inoperative_OoC!$N$24:$N$500,"Other Known Causes"))</f>
        <v/>
      </c>
      <c r="L90" s="335" t="str">
        <f>IF(CMS_Downtime_Summary!$E90="","",SUMIFS(CMS_Inoperative_OoC!$K$24:$K$500,CMS_Inoperative_OoC!$B$24:$B$500,CMS_Downtime_Summary!B90,CMS_Inoperative_OoC!$C$24:$C$500,CMS_Downtime_Summary!C90,CMS_Inoperative_OoC!$D$24:$D$500,CMS_Downtime_Summary!D90,CMS_Inoperative_OoC!$N$24:$N$500,"Other Unknown Causes"))</f>
        <v/>
      </c>
    </row>
    <row r="91" spans="2:12" s="336" customFormat="1" x14ac:dyDescent="0.35">
      <c r="B91" s="324" t="str">
        <f>IF(Lists!AK69="","",Lists!AK69)</f>
        <v/>
      </c>
      <c r="C91" s="325" t="str">
        <f>IF(Lists!AL69="","",Lists!AL69)</f>
        <v/>
      </c>
      <c r="D91" s="325" t="str">
        <f>IF(Lists!AM69="","",Lists!AM69)</f>
        <v/>
      </c>
      <c r="E91" s="325" t="str">
        <f>IF(Lists!AN69="","",Lists!AN69)</f>
        <v/>
      </c>
      <c r="F91" s="332" t="str">
        <f>IF($E91="","",SUMIFS(CMS_Inoperative_OoC!$K$24:$K$5400,CMS_Inoperative_OoC!$B$24:$B$5400,B91,CMS_Inoperative_OoC!$C$24:$C$5400,C91,CMS_Inoperative_OoC!$D$24:$D$5400,D91))</f>
        <v/>
      </c>
      <c r="G91" s="333" t="str">
        <f t="shared" si="1"/>
        <v/>
      </c>
      <c r="H91" s="334" t="str">
        <f>IF(CMS_Downtime_Summary!$E91="","",SUMIFS(CMS_Inoperative_OoC!$K$24:$K$500,CMS_Inoperative_OoC!$B$24:$B$500,CMS_Downtime_Summary!B91,CMS_Inoperative_OoC!$C$24:$C$500,CMS_Downtime_Summary!C91,CMS_Inoperative_OoC!$D$24:$D$500,CMS_Downtime_Summary!D91,CMS_Inoperative_OoC!$N$24:$N$500,"Monitoring Equipment Malfunctions"))</f>
        <v/>
      </c>
      <c r="I91" s="334" t="str">
        <f>IF(CMS_Downtime_Summary!$E91="","",SUMIFS(CMS_Inoperative_OoC!$K$24:$K$500,CMS_Inoperative_OoC!$B$24:$B$500,CMS_Downtime_Summary!B91,CMS_Inoperative_OoC!$C$24:$C$500,CMS_Downtime_Summary!C91,CMS_Inoperative_OoC!$D$24:$D$500,CMS_Downtime_Summary!D91,CMS_Inoperative_OoC!$N$24:$N$500,"Nonmonitoring Equipment Malfunctions"))</f>
        <v/>
      </c>
      <c r="J91" s="334" t="str">
        <f>IF(CMS_Downtime_Summary!$E91="","",SUMIFS(CMS_Inoperative_OoC!$K$24:$K$500,CMS_Inoperative_OoC!$B$24:$B$500,CMS_Downtime_Summary!B91,CMS_Inoperative_OoC!$C$24:$C$500,CMS_Downtime_Summary!C91,CMS_Inoperative_OoC!$D$24:$D$500,CMS_Downtime_Summary!D91,CMS_Inoperative_OoC!$N$24:$N$500,"Quality Assurance/Quality Control Calibrations"))</f>
        <v/>
      </c>
      <c r="K91" s="334" t="str">
        <f>IF(CMS_Downtime_Summary!$E91="","",SUMIFS(CMS_Inoperative_OoC!$K$24:$K$500,CMS_Inoperative_OoC!$B$24:$B$500,CMS_Downtime_Summary!B91,CMS_Inoperative_OoC!$C$24:$C$500,CMS_Downtime_Summary!C91,CMS_Inoperative_OoC!$D$24:$D$500,CMS_Downtime_Summary!D91,CMS_Inoperative_OoC!$N$24:$N$500,"Other Known Causes"))</f>
        <v/>
      </c>
      <c r="L91" s="335" t="str">
        <f>IF(CMS_Downtime_Summary!$E91="","",SUMIFS(CMS_Inoperative_OoC!$K$24:$K$500,CMS_Inoperative_OoC!$B$24:$B$500,CMS_Downtime_Summary!B91,CMS_Inoperative_OoC!$C$24:$C$500,CMS_Downtime_Summary!C91,CMS_Inoperative_OoC!$D$24:$D$500,CMS_Downtime_Summary!D91,CMS_Inoperative_OoC!$N$24:$N$500,"Other Unknown Causes"))</f>
        <v/>
      </c>
    </row>
    <row r="92" spans="2:12" s="336" customFormat="1" x14ac:dyDescent="0.35">
      <c r="B92" s="324" t="str">
        <f>IF(Lists!AK70="","",Lists!AK70)</f>
        <v/>
      </c>
      <c r="C92" s="325" t="str">
        <f>IF(Lists!AL70="","",Lists!AL70)</f>
        <v/>
      </c>
      <c r="D92" s="325" t="str">
        <f>IF(Lists!AM70="","",Lists!AM70)</f>
        <v/>
      </c>
      <c r="E92" s="325" t="str">
        <f>IF(Lists!AN70="","",Lists!AN70)</f>
        <v/>
      </c>
      <c r="F92" s="332" t="str">
        <f>IF($E92="","",SUMIFS(CMS_Inoperative_OoC!$K$24:$K$5400,CMS_Inoperative_OoC!$B$24:$B$5400,B92,CMS_Inoperative_OoC!$C$24:$C$5400,C92,CMS_Inoperative_OoC!$D$24:$D$5400,D92))</f>
        <v/>
      </c>
      <c r="G92" s="333" t="str">
        <f t="shared" si="1"/>
        <v/>
      </c>
      <c r="H92" s="334" t="str">
        <f>IF(CMS_Downtime_Summary!$E92="","",SUMIFS(CMS_Inoperative_OoC!$K$24:$K$500,CMS_Inoperative_OoC!$B$24:$B$500,CMS_Downtime_Summary!B92,CMS_Inoperative_OoC!$C$24:$C$500,CMS_Downtime_Summary!C92,CMS_Inoperative_OoC!$D$24:$D$500,CMS_Downtime_Summary!D92,CMS_Inoperative_OoC!$N$24:$N$500,"Monitoring Equipment Malfunctions"))</f>
        <v/>
      </c>
      <c r="I92" s="334" t="str">
        <f>IF(CMS_Downtime_Summary!$E92="","",SUMIFS(CMS_Inoperative_OoC!$K$24:$K$500,CMS_Inoperative_OoC!$B$24:$B$500,CMS_Downtime_Summary!B92,CMS_Inoperative_OoC!$C$24:$C$500,CMS_Downtime_Summary!C92,CMS_Inoperative_OoC!$D$24:$D$500,CMS_Downtime_Summary!D92,CMS_Inoperative_OoC!$N$24:$N$500,"Nonmonitoring Equipment Malfunctions"))</f>
        <v/>
      </c>
      <c r="J92" s="334" t="str">
        <f>IF(CMS_Downtime_Summary!$E92="","",SUMIFS(CMS_Inoperative_OoC!$K$24:$K$500,CMS_Inoperative_OoC!$B$24:$B$500,CMS_Downtime_Summary!B92,CMS_Inoperative_OoC!$C$24:$C$500,CMS_Downtime_Summary!C92,CMS_Inoperative_OoC!$D$24:$D$500,CMS_Downtime_Summary!D92,CMS_Inoperative_OoC!$N$24:$N$500,"Quality Assurance/Quality Control Calibrations"))</f>
        <v/>
      </c>
      <c r="K92" s="334" t="str">
        <f>IF(CMS_Downtime_Summary!$E92="","",SUMIFS(CMS_Inoperative_OoC!$K$24:$K$500,CMS_Inoperative_OoC!$B$24:$B$500,CMS_Downtime_Summary!B92,CMS_Inoperative_OoC!$C$24:$C$500,CMS_Downtime_Summary!C92,CMS_Inoperative_OoC!$D$24:$D$500,CMS_Downtime_Summary!D92,CMS_Inoperative_OoC!$N$24:$N$500,"Other Known Causes"))</f>
        <v/>
      </c>
      <c r="L92" s="335" t="str">
        <f>IF(CMS_Downtime_Summary!$E92="","",SUMIFS(CMS_Inoperative_OoC!$K$24:$K$500,CMS_Inoperative_OoC!$B$24:$B$500,CMS_Downtime_Summary!B92,CMS_Inoperative_OoC!$C$24:$C$500,CMS_Downtime_Summary!C92,CMS_Inoperative_OoC!$D$24:$D$500,CMS_Downtime_Summary!D92,CMS_Inoperative_OoC!$N$24:$N$500,"Other Unknown Causes"))</f>
        <v/>
      </c>
    </row>
    <row r="93" spans="2:12" s="336" customFormat="1" x14ac:dyDescent="0.35">
      <c r="B93" s="324" t="str">
        <f>IF(Lists!AK71="","",Lists!AK71)</f>
        <v/>
      </c>
      <c r="C93" s="325" t="str">
        <f>IF(Lists!AL71="","",Lists!AL71)</f>
        <v/>
      </c>
      <c r="D93" s="325" t="str">
        <f>IF(Lists!AM71="","",Lists!AM71)</f>
        <v/>
      </c>
      <c r="E93" s="325" t="str">
        <f>IF(Lists!AN71="","",Lists!AN71)</f>
        <v/>
      </c>
      <c r="F93" s="332" t="str">
        <f>IF($E93="","",SUMIFS(CMS_Inoperative_OoC!$K$24:$K$5400,CMS_Inoperative_OoC!$B$24:$B$5400,B93,CMS_Inoperative_OoC!$C$24:$C$5400,C93,CMS_Inoperative_OoC!$D$24:$D$5400,D93))</f>
        <v/>
      </c>
      <c r="G93" s="333" t="str">
        <f t="shared" si="1"/>
        <v/>
      </c>
      <c r="H93" s="334" t="str">
        <f>IF(CMS_Downtime_Summary!$E93="","",SUMIFS(CMS_Inoperative_OoC!$K$24:$K$500,CMS_Inoperative_OoC!$B$24:$B$500,CMS_Downtime_Summary!B93,CMS_Inoperative_OoC!$C$24:$C$500,CMS_Downtime_Summary!C93,CMS_Inoperative_OoC!$D$24:$D$500,CMS_Downtime_Summary!D93,CMS_Inoperative_OoC!$N$24:$N$500,"Monitoring Equipment Malfunctions"))</f>
        <v/>
      </c>
      <c r="I93" s="334" t="str">
        <f>IF(CMS_Downtime_Summary!$E93="","",SUMIFS(CMS_Inoperative_OoC!$K$24:$K$500,CMS_Inoperative_OoC!$B$24:$B$500,CMS_Downtime_Summary!B93,CMS_Inoperative_OoC!$C$24:$C$500,CMS_Downtime_Summary!C93,CMS_Inoperative_OoC!$D$24:$D$500,CMS_Downtime_Summary!D93,CMS_Inoperative_OoC!$N$24:$N$500,"Nonmonitoring Equipment Malfunctions"))</f>
        <v/>
      </c>
      <c r="J93" s="334" t="str">
        <f>IF(CMS_Downtime_Summary!$E93="","",SUMIFS(CMS_Inoperative_OoC!$K$24:$K$500,CMS_Inoperative_OoC!$B$24:$B$500,CMS_Downtime_Summary!B93,CMS_Inoperative_OoC!$C$24:$C$500,CMS_Downtime_Summary!C93,CMS_Inoperative_OoC!$D$24:$D$500,CMS_Downtime_Summary!D93,CMS_Inoperative_OoC!$N$24:$N$500,"Quality Assurance/Quality Control Calibrations"))</f>
        <v/>
      </c>
      <c r="K93" s="334" t="str">
        <f>IF(CMS_Downtime_Summary!$E93="","",SUMIFS(CMS_Inoperative_OoC!$K$24:$K$500,CMS_Inoperative_OoC!$B$24:$B$500,CMS_Downtime_Summary!B93,CMS_Inoperative_OoC!$C$24:$C$500,CMS_Downtime_Summary!C93,CMS_Inoperative_OoC!$D$24:$D$500,CMS_Downtime_Summary!D93,CMS_Inoperative_OoC!$N$24:$N$500,"Other Known Causes"))</f>
        <v/>
      </c>
      <c r="L93" s="335" t="str">
        <f>IF(CMS_Downtime_Summary!$E93="","",SUMIFS(CMS_Inoperative_OoC!$K$24:$K$500,CMS_Inoperative_OoC!$B$24:$B$500,CMS_Downtime_Summary!B93,CMS_Inoperative_OoC!$C$24:$C$500,CMS_Downtime_Summary!C93,CMS_Inoperative_OoC!$D$24:$D$500,CMS_Downtime_Summary!D93,CMS_Inoperative_OoC!$N$24:$N$500,"Other Unknown Causes"))</f>
        <v/>
      </c>
    </row>
    <row r="94" spans="2:12" s="336" customFormat="1" x14ac:dyDescent="0.35">
      <c r="B94" s="324" t="str">
        <f>IF(Lists!AK72="","",Lists!AK72)</f>
        <v/>
      </c>
      <c r="C94" s="325" t="str">
        <f>IF(Lists!AL72="","",Lists!AL72)</f>
        <v/>
      </c>
      <c r="D94" s="325" t="str">
        <f>IF(Lists!AM72="","",Lists!AM72)</f>
        <v/>
      </c>
      <c r="E94" s="325" t="str">
        <f>IF(Lists!AN72="","",Lists!AN72)</f>
        <v/>
      </c>
      <c r="F94" s="332" t="str">
        <f>IF($E94="","",SUMIFS(CMS_Inoperative_OoC!$K$24:$K$5400,CMS_Inoperative_OoC!$B$24:$B$5400,B94,CMS_Inoperative_OoC!$C$24:$C$5400,C94,CMS_Inoperative_OoC!$D$24:$D$5400,D94))</f>
        <v/>
      </c>
      <c r="G94" s="333" t="str">
        <f t="shared" si="1"/>
        <v/>
      </c>
      <c r="H94" s="334" t="str">
        <f>IF(CMS_Downtime_Summary!$E94="","",SUMIFS(CMS_Inoperative_OoC!$K$24:$K$500,CMS_Inoperative_OoC!$B$24:$B$500,CMS_Downtime_Summary!B94,CMS_Inoperative_OoC!$C$24:$C$500,CMS_Downtime_Summary!C94,CMS_Inoperative_OoC!$D$24:$D$500,CMS_Downtime_Summary!D94,CMS_Inoperative_OoC!$N$24:$N$500,"Monitoring Equipment Malfunctions"))</f>
        <v/>
      </c>
      <c r="I94" s="334" t="str">
        <f>IF(CMS_Downtime_Summary!$E94="","",SUMIFS(CMS_Inoperative_OoC!$K$24:$K$500,CMS_Inoperative_OoC!$B$24:$B$500,CMS_Downtime_Summary!B94,CMS_Inoperative_OoC!$C$24:$C$500,CMS_Downtime_Summary!C94,CMS_Inoperative_OoC!$D$24:$D$500,CMS_Downtime_Summary!D94,CMS_Inoperative_OoC!$N$24:$N$500,"Nonmonitoring Equipment Malfunctions"))</f>
        <v/>
      </c>
      <c r="J94" s="334" t="str">
        <f>IF(CMS_Downtime_Summary!$E94="","",SUMIFS(CMS_Inoperative_OoC!$K$24:$K$500,CMS_Inoperative_OoC!$B$24:$B$500,CMS_Downtime_Summary!B94,CMS_Inoperative_OoC!$C$24:$C$500,CMS_Downtime_Summary!C94,CMS_Inoperative_OoC!$D$24:$D$500,CMS_Downtime_Summary!D94,CMS_Inoperative_OoC!$N$24:$N$500,"Quality Assurance/Quality Control Calibrations"))</f>
        <v/>
      </c>
      <c r="K94" s="334" t="str">
        <f>IF(CMS_Downtime_Summary!$E94="","",SUMIFS(CMS_Inoperative_OoC!$K$24:$K$500,CMS_Inoperative_OoC!$B$24:$B$500,CMS_Downtime_Summary!B94,CMS_Inoperative_OoC!$C$24:$C$500,CMS_Downtime_Summary!C94,CMS_Inoperative_OoC!$D$24:$D$500,CMS_Downtime_Summary!D94,CMS_Inoperative_OoC!$N$24:$N$500,"Other Known Causes"))</f>
        <v/>
      </c>
      <c r="L94" s="335" t="str">
        <f>IF(CMS_Downtime_Summary!$E94="","",SUMIFS(CMS_Inoperative_OoC!$K$24:$K$500,CMS_Inoperative_OoC!$B$24:$B$500,CMS_Downtime_Summary!B94,CMS_Inoperative_OoC!$C$24:$C$500,CMS_Downtime_Summary!C94,CMS_Inoperative_OoC!$D$24:$D$500,CMS_Downtime_Summary!D94,CMS_Inoperative_OoC!$N$24:$N$500,"Other Unknown Causes"))</f>
        <v/>
      </c>
    </row>
    <row r="95" spans="2:12" s="336" customFormat="1" x14ac:dyDescent="0.35">
      <c r="B95" s="324" t="str">
        <f>IF(Lists!AK73="","",Lists!AK73)</f>
        <v/>
      </c>
      <c r="C95" s="325" t="str">
        <f>IF(Lists!AL73="","",Lists!AL73)</f>
        <v/>
      </c>
      <c r="D95" s="325" t="str">
        <f>IF(Lists!AM73="","",Lists!AM73)</f>
        <v/>
      </c>
      <c r="E95" s="325" t="str">
        <f>IF(Lists!AN73="","",Lists!AN73)</f>
        <v/>
      </c>
      <c r="F95" s="332" t="str">
        <f>IF($E95="","",SUMIFS(CMS_Inoperative_OoC!$K$24:$K$5400,CMS_Inoperative_OoC!$B$24:$B$5400,B95,CMS_Inoperative_OoC!$C$24:$C$5400,C95,CMS_Inoperative_OoC!$D$24:$D$5400,D95))</f>
        <v/>
      </c>
      <c r="G95" s="333" t="str">
        <f t="shared" si="1"/>
        <v/>
      </c>
      <c r="H95" s="334" t="str">
        <f>IF(CMS_Downtime_Summary!$E95="","",SUMIFS(CMS_Inoperative_OoC!$K$24:$K$500,CMS_Inoperative_OoC!$B$24:$B$500,CMS_Downtime_Summary!B95,CMS_Inoperative_OoC!$C$24:$C$500,CMS_Downtime_Summary!C95,CMS_Inoperative_OoC!$D$24:$D$500,CMS_Downtime_Summary!D95,CMS_Inoperative_OoC!$N$24:$N$500,"Monitoring Equipment Malfunctions"))</f>
        <v/>
      </c>
      <c r="I95" s="334" t="str">
        <f>IF(CMS_Downtime_Summary!$E95="","",SUMIFS(CMS_Inoperative_OoC!$K$24:$K$500,CMS_Inoperative_OoC!$B$24:$B$500,CMS_Downtime_Summary!B95,CMS_Inoperative_OoC!$C$24:$C$500,CMS_Downtime_Summary!C95,CMS_Inoperative_OoC!$D$24:$D$500,CMS_Downtime_Summary!D95,CMS_Inoperative_OoC!$N$24:$N$500,"Nonmonitoring Equipment Malfunctions"))</f>
        <v/>
      </c>
      <c r="J95" s="334" t="str">
        <f>IF(CMS_Downtime_Summary!$E95="","",SUMIFS(CMS_Inoperative_OoC!$K$24:$K$500,CMS_Inoperative_OoC!$B$24:$B$500,CMS_Downtime_Summary!B95,CMS_Inoperative_OoC!$C$24:$C$500,CMS_Downtime_Summary!C95,CMS_Inoperative_OoC!$D$24:$D$500,CMS_Downtime_Summary!D95,CMS_Inoperative_OoC!$N$24:$N$500,"Quality Assurance/Quality Control Calibrations"))</f>
        <v/>
      </c>
      <c r="K95" s="334" t="str">
        <f>IF(CMS_Downtime_Summary!$E95="","",SUMIFS(CMS_Inoperative_OoC!$K$24:$K$500,CMS_Inoperative_OoC!$B$24:$B$500,CMS_Downtime_Summary!B95,CMS_Inoperative_OoC!$C$24:$C$500,CMS_Downtime_Summary!C95,CMS_Inoperative_OoC!$D$24:$D$500,CMS_Downtime_Summary!D95,CMS_Inoperative_OoC!$N$24:$N$500,"Other Known Causes"))</f>
        <v/>
      </c>
      <c r="L95" s="335" t="str">
        <f>IF(CMS_Downtime_Summary!$E95="","",SUMIFS(CMS_Inoperative_OoC!$K$24:$K$500,CMS_Inoperative_OoC!$B$24:$B$500,CMS_Downtime_Summary!B95,CMS_Inoperative_OoC!$C$24:$C$500,CMS_Downtime_Summary!C95,CMS_Inoperative_OoC!$D$24:$D$500,CMS_Downtime_Summary!D95,CMS_Inoperative_OoC!$N$24:$N$500,"Other Unknown Causes"))</f>
        <v/>
      </c>
    </row>
    <row r="96" spans="2:12" s="336" customFormat="1" x14ac:dyDescent="0.35">
      <c r="B96" s="324" t="str">
        <f>IF(Lists!AK74="","",Lists!AK74)</f>
        <v/>
      </c>
      <c r="C96" s="325" t="str">
        <f>IF(Lists!AL74="","",Lists!AL74)</f>
        <v/>
      </c>
      <c r="D96" s="325" t="str">
        <f>IF(Lists!AM74="","",Lists!AM74)</f>
        <v/>
      </c>
      <c r="E96" s="325" t="str">
        <f>IF(Lists!AN74="","",Lists!AN74)</f>
        <v/>
      </c>
      <c r="F96" s="332" t="str">
        <f>IF($E96="","",SUMIFS(CMS_Inoperative_OoC!$K$24:$K$5400,CMS_Inoperative_OoC!$B$24:$B$5400,B96,CMS_Inoperative_OoC!$C$24:$C$5400,C96,CMS_Inoperative_OoC!$D$24:$D$5400,D96))</f>
        <v/>
      </c>
      <c r="G96" s="333" t="str">
        <f t="shared" si="1"/>
        <v/>
      </c>
      <c r="H96" s="334" t="str">
        <f>IF(CMS_Downtime_Summary!$E96="","",SUMIFS(CMS_Inoperative_OoC!$K$24:$K$500,CMS_Inoperative_OoC!$B$24:$B$500,CMS_Downtime_Summary!B96,CMS_Inoperative_OoC!$C$24:$C$500,CMS_Downtime_Summary!C96,CMS_Inoperative_OoC!$D$24:$D$500,CMS_Downtime_Summary!D96,CMS_Inoperative_OoC!$N$24:$N$500,"Monitoring Equipment Malfunctions"))</f>
        <v/>
      </c>
      <c r="I96" s="334" t="str">
        <f>IF(CMS_Downtime_Summary!$E96="","",SUMIFS(CMS_Inoperative_OoC!$K$24:$K$500,CMS_Inoperative_OoC!$B$24:$B$500,CMS_Downtime_Summary!B96,CMS_Inoperative_OoC!$C$24:$C$500,CMS_Downtime_Summary!C96,CMS_Inoperative_OoC!$D$24:$D$500,CMS_Downtime_Summary!D96,CMS_Inoperative_OoC!$N$24:$N$500,"Nonmonitoring Equipment Malfunctions"))</f>
        <v/>
      </c>
      <c r="J96" s="334" t="str">
        <f>IF(CMS_Downtime_Summary!$E96="","",SUMIFS(CMS_Inoperative_OoC!$K$24:$K$500,CMS_Inoperative_OoC!$B$24:$B$500,CMS_Downtime_Summary!B96,CMS_Inoperative_OoC!$C$24:$C$500,CMS_Downtime_Summary!C96,CMS_Inoperative_OoC!$D$24:$D$500,CMS_Downtime_Summary!D96,CMS_Inoperative_OoC!$N$24:$N$500,"Quality Assurance/Quality Control Calibrations"))</f>
        <v/>
      </c>
      <c r="K96" s="334" t="str">
        <f>IF(CMS_Downtime_Summary!$E96="","",SUMIFS(CMS_Inoperative_OoC!$K$24:$K$500,CMS_Inoperative_OoC!$B$24:$B$500,CMS_Downtime_Summary!B96,CMS_Inoperative_OoC!$C$24:$C$500,CMS_Downtime_Summary!C96,CMS_Inoperative_OoC!$D$24:$D$500,CMS_Downtime_Summary!D96,CMS_Inoperative_OoC!$N$24:$N$500,"Other Known Causes"))</f>
        <v/>
      </c>
      <c r="L96" s="335" t="str">
        <f>IF(CMS_Downtime_Summary!$E96="","",SUMIFS(CMS_Inoperative_OoC!$K$24:$K$500,CMS_Inoperative_OoC!$B$24:$B$500,CMS_Downtime_Summary!B96,CMS_Inoperative_OoC!$C$24:$C$500,CMS_Downtime_Summary!C96,CMS_Inoperative_OoC!$D$24:$D$500,CMS_Downtime_Summary!D96,CMS_Inoperative_OoC!$N$24:$N$500,"Other Unknown Causes"))</f>
        <v/>
      </c>
    </row>
    <row r="97" spans="2:12" s="336" customFormat="1" x14ac:dyDescent="0.35">
      <c r="B97" s="324" t="str">
        <f>IF(Lists!AK75="","",Lists!AK75)</f>
        <v/>
      </c>
      <c r="C97" s="325" t="str">
        <f>IF(Lists!AL75="","",Lists!AL75)</f>
        <v/>
      </c>
      <c r="D97" s="325" t="str">
        <f>IF(Lists!AM75="","",Lists!AM75)</f>
        <v/>
      </c>
      <c r="E97" s="325" t="str">
        <f>IF(Lists!AN75="","",Lists!AN75)</f>
        <v/>
      </c>
      <c r="F97" s="332" t="str">
        <f>IF($E97="","",SUMIFS(CMS_Inoperative_OoC!$K$24:$K$5400,CMS_Inoperative_OoC!$B$24:$B$5400,B97,CMS_Inoperative_OoC!$C$24:$C$5400,C97,CMS_Inoperative_OoC!$D$24:$D$5400,D97))</f>
        <v/>
      </c>
      <c r="G97" s="333" t="str">
        <f t="shared" si="1"/>
        <v/>
      </c>
      <c r="H97" s="334" t="str">
        <f>IF(CMS_Downtime_Summary!$E97="","",SUMIFS(CMS_Inoperative_OoC!$K$24:$K$500,CMS_Inoperative_OoC!$B$24:$B$500,CMS_Downtime_Summary!B97,CMS_Inoperative_OoC!$C$24:$C$500,CMS_Downtime_Summary!C97,CMS_Inoperative_OoC!$D$24:$D$500,CMS_Downtime_Summary!D97,CMS_Inoperative_OoC!$N$24:$N$500,"Monitoring Equipment Malfunctions"))</f>
        <v/>
      </c>
      <c r="I97" s="334" t="str">
        <f>IF(CMS_Downtime_Summary!$E97="","",SUMIFS(CMS_Inoperative_OoC!$K$24:$K$500,CMS_Inoperative_OoC!$B$24:$B$500,CMS_Downtime_Summary!B97,CMS_Inoperative_OoC!$C$24:$C$500,CMS_Downtime_Summary!C97,CMS_Inoperative_OoC!$D$24:$D$500,CMS_Downtime_Summary!D97,CMS_Inoperative_OoC!$N$24:$N$500,"Nonmonitoring Equipment Malfunctions"))</f>
        <v/>
      </c>
      <c r="J97" s="334" t="str">
        <f>IF(CMS_Downtime_Summary!$E97="","",SUMIFS(CMS_Inoperative_OoC!$K$24:$K$500,CMS_Inoperative_OoC!$B$24:$B$500,CMS_Downtime_Summary!B97,CMS_Inoperative_OoC!$C$24:$C$500,CMS_Downtime_Summary!C97,CMS_Inoperative_OoC!$D$24:$D$500,CMS_Downtime_Summary!D97,CMS_Inoperative_OoC!$N$24:$N$500,"Quality Assurance/Quality Control Calibrations"))</f>
        <v/>
      </c>
      <c r="K97" s="334" t="str">
        <f>IF(CMS_Downtime_Summary!$E97="","",SUMIFS(CMS_Inoperative_OoC!$K$24:$K$500,CMS_Inoperative_OoC!$B$24:$B$500,CMS_Downtime_Summary!B97,CMS_Inoperative_OoC!$C$24:$C$500,CMS_Downtime_Summary!C97,CMS_Inoperative_OoC!$D$24:$D$500,CMS_Downtime_Summary!D97,CMS_Inoperative_OoC!$N$24:$N$500,"Other Known Causes"))</f>
        <v/>
      </c>
      <c r="L97" s="335" t="str">
        <f>IF(CMS_Downtime_Summary!$E97="","",SUMIFS(CMS_Inoperative_OoC!$K$24:$K$500,CMS_Inoperative_OoC!$B$24:$B$500,CMS_Downtime_Summary!B97,CMS_Inoperative_OoC!$C$24:$C$500,CMS_Downtime_Summary!C97,CMS_Inoperative_OoC!$D$24:$D$500,CMS_Downtime_Summary!D97,CMS_Inoperative_OoC!$N$24:$N$500,"Other Unknown Causes"))</f>
        <v/>
      </c>
    </row>
    <row r="98" spans="2:12" s="336" customFormat="1" x14ac:dyDescent="0.35">
      <c r="B98" s="324" t="str">
        <f>IF(Lists!AK76="","",Lists!AK76)</f>
        <v/>
      </c>
      <c r="C98" s="325" t="str">
        <f>IF(Lists!AL76="","",Lists!AL76)</f>
        <v/>
      </c>
      <c r="D98" s="325" t="str">
        <f>IF(Lists!AM76="","",Lists!AM76)</f>
        <v/>
      </c>
      <c r="E98" s="325" t="str">
        <f>IF(Lists!AN76="","",Lists!AN76)</f>
        <v/>
      </c>
      <c r="F98" s="332" t="str">
        <f>IF($E98="","",SUMIFS(CMS_Inoperative_OoC!$K$24:$K$5400,CMS_Inoperative_OoC!$B$24:$B$5400,B98,CMS_Inoperative_OoC!$C$24:$C$5400,C98,CMS_Inoperative_OoC!$D$24:$D$5400,D98))</f>
        <v/>
      </c>
      <c r="G98" s="333" t="str">
        <f t="shared" si="1"/>
        <v/>
      </c>
      <c r="H98" s="334" t="str">
        <f>IF(CMS_Downtime_Summary!$E98="","",SUMIFS(CMS_Inoperative_OoC!$K$24:$K$500,CMS_Inoperative_OoC!$B$24:$B$500,CMS_Downtime_Summary!B98,CMS_Inoperative_OoC!$C$24:$C$500,CMS_Downtime_Summary!C98,CMS_Inoperative_OoC!$D$24:$D$500,CMS_Downtime_Summary!D98,CMS_Inoperative_OoC!$N$24:$N$500,"Monitoring Equipment Malfunctions"))</f>
        <v/>
      </c>
      <c r="I98" s="334" t="str">
        <f>IF(CMS_Downtime_Summary!$E98="","",SUMIFS(CMS_Inoperative_OoC!$K$24:$K$500,CMS_Inoperative_OoC!$B$24:$B$500,CMS_Downtime_Summary!B98,CMS_Inoperative_OoC!$C$24:$C$500,CMS_Downtime_Summary!C98,CMS_Inoperative_OoC!$D$24:$D$500,CMS_Downtime_Summary!D98,CMS_Inoperative_OoC!$N$24:$N$500,"Nonmonitoring Equipment Malfunctions"))</f>
        <v/>
      </c>
      <c r="J98" s="334" t="str">
        <f>IF(CMS_Downtime_Summary!$E98="","",SUMIFS(CMS_Inoperative_OoC!$K$24:$K$500,CMS_Inoperative_OoC!$B$24:$B$500,CMS_Downtime_Summary!B98,CMS_Inoperative_OoC!$C$24:$C$500,CMS_Downtime_Summary!C98,CMS_Inoperative_OoC!$D$24:$D$500,CMS_Downtime_Summary!D98,CMS_Inoperative_OoC!$N$24:$N$500,"Quality Assurance/Quality Control Calibrations"))</f>
        <v/>
      </c>
      <c r="K98" s="334" t="str">
        <f>IF(CMS_Downtime_Summary!$E98="","",SUMIFS(CMS_Inoperative_OoC!$K$24:$K$500,CMS_Inoperative_OoC!$B$24:$B$500,CMS_Downtime_Summary!B98,CMS_Inoperative_OoC!$C$24:$C$500,CMS_Downtime_Summary!C98,CMS_Inoperative_OoC!$D$24:$D$500,CMS_Downtime_Summary!D98,CMS_Inoperative_OoC!$N$24:$N$500,"Other Known Causes"))</f>
        <v/>
      </c>
      <c r="L98" s="335" t="str">
        <f>IF(CMS_Downtime_Summary!$E98="","",SUMIFS(CMS_Inoperative_OoC!$K$24:$K$500,CMS_Inoperative_OoC!$B$24:$B$500,CMS_Downtime_Summary!B98,CMS_Inoperative_OoC!$C$24:$C$500,CMS_Downtime_Summary!C98,CMS_Inoperative_OoC!$D$24:$D$500,CMS_Downtime_Summary!D98,CMS_Inoperative_OoC!$N$24:$N$500,"Other Unknown Causes"))</f>
        <v/>
      </c>
    </row>
    <row r="99" spans="2:12" s="336" customFormat="1" x14ac:dyDescent="0.35">
      <c r="B99" s="324" t="str">
        <f>IF(Lists!AK77="","",Lists!AK77)</f>
        <v/>
      </c>
      <c r="C99" s="325" t="str">
        <f>IF(Lists!AL77="","",Lists!AL77)</f>
        <v/>
      </c>
      <c r="D99" s="325" t="str">
        <f>IF(Lists!AM77="","",Lists!AM77)</f>
        <v/>
      </c>
      <c r="E99" s="325" t="str">
        <f>IF(Lists!AN77="","",Lists!AN77)</f>
        <v/>
      </c>
      <c r="F99" s="332" t="str">
        <f>IF($E99="","",SUMIFS(CMS_Inoperative_OoC!$K$24:$K$5400,CMS_Inoperative_OoC!$B$24:$B$5400,B99,CMS_Inoperative_OoC!$C$24:$C$5400,C99,CMS_Inoperative_OoC!$D$24:$D$5400,D99))</f>
        <v/>
      </c>
      <c r="G99" s="333" t="str">
        <f t="shared" si="1"/>
        <v/>
      </c>
      <c r="H99" s="334" t="str">
        <f>IF(CMS_Downtime_Summary!$E99="","",SUMIFS(CMS_Inoperative_OoC!$K$24:$K$500,CMS_Inoperative_OoC!$B$24:$B$500,CMS_Downtime_Summary!B99,CMS_Inoperative_OoC!$C$24:$C$500,CMS_Downtime_Summary!C99,CMS_Inoperative_OoC!$D$24:$D$500,CMS_Downtime_Summary!D99,CMS_Inoperative_OoC!$N$24:$N$500,"Monitoring Equipment Malfunctions"))</f>
        <v/>
      </c>
      <c r="I99" s="334" t="str">
        <f>IF(CMS_Downtime_Summary!$E99="","",SUMIFS(CMS_Inoperative_OoC!$K$24:$K$500,CMS_Inoperative_OoC!$B$24:$B$500,CMS_Downtime_Summary!B99,CMS_Inoperative_OoC!$C$24:$C$500,CMS_Downtime_Summary!C99,CMS_Inoperative_OoC!$D$24:$D$500,CMS_Downtime_Summary!D99,CMS_Inoperative_OoC!$N$24:$N$500,"Nonmonitoring Equipment Malfunctions"))</f>
        <v/>
      </c>
      <c r="J99" s="334" t="str">
        <f>IF(CMS_Downtime_Summary!$E99="","",SUMIFS(CMS_Inoperative_OoC!$K$24:$K$500,CMS_Inoperative_OoC!$B$24:$B$500,CMS_Downtime_Summary!B99,CMS_Inoperative_OoC!$C$24:$C$500,CMS_Downtime_Summary!C99,CMS_Inoperative_OoC!$D$24:$D$500,CMS_Downtime_Summary!D99,CMS_Inoperative_OoC!$N$24:$N$500,"Quality Assurance/Quality Control Calibrations"))</f>
        <v/>
      </c>
      <c r="K99" s="334" t="str">
        <f>IF(CMS_Downtime_Summary!$E99="","",SUMIFS(CMS_Inoperative_OoC!$K$24:$K$500,CMS_Inoperative_OoC!$B$24:$B$500,CMS_Downtime_Summary!B99,CMS_Inoperative_OoC!$C$24:$C$500,CMS_Downtime_Summary!C99,CMS_Inoperative_OoC!$D$24:$D$500,CMS_Downtime_Summary!D99,CMS_Inoperative_OoC!$N$24:$N$500,"Other Known Causes"))</f>
        <v/>
      </c>
      <c r="L99" s="335" t="str">
        <f>IF(CMS_Downtime_Summary!$E99="","",SUMIFS(CMS_Inoperative_OoC!$K$24:$K$500,CMS_Inoperative_OoC!$B$24:$B$500,CMS_Downtime_Summary!B99,CMS_Inoperative_OoC!$C$24:$C$500,CMS_Downtime_Summary!C99,CMS_Inoperative_OoC!$D$24:$D$500,CMS_Downtime_Summary!D99,CMS_Inoperative_OoC!$N$24:$N$500,"Other Unknown Causes"))</f>
        <v/>
      </c>
    </row>
    <row r="100" spans="2:12" s="336" customFormat="1" x14ac:dyDescent="0.35">
      <c r="B100" s="324" t="str">
        <f>IF(Lists!AK78="","",Lists!AK78)</f>
        <v/>
      </c>
      <c r="C100" s="325" t="str">
        <f>IF(Lists!AL78="","",Lists!AL78)</f>
        <v/>
      </c>
      <c r="D100" s="325" t="str">
        <f>IF(Lists!AM78="","",Lists!AM78)</f>
        <v/>
      </c>
      <c r="E100" s="325" t="str">
        <f>IF(Lists!AN78="","",Lists!AN78)</f>
        <v/>
      </c>
      <c r="F100" s="332" t="str">
        <f>IF($E100="","",SUMIFS(CMS_Inoperative_OoC!$K$24:$K$5400,CMS_Inoperative_OoC!$B$24:$B$5400,B100,CMS_Inoperative_OoC!$C$24:$C$5400,C100,CMS_Inoperative_OoC!$D$24:$D$5400,D100))</f>
        <v/>
      </c>
      <c r="G100" s="333" t="str">
        <f t="shared" si="1"/>
        <v/>
      </c>
      <c r="H100" s="334" t="str">
        <f>IF(CMS_Downtime_Summary!$E100="","",SUMIFS(CMS_Inoperative_OoC!$K$24:$K$500,CMS_Inoperative_OoC!$B$24:$B$500,CMS_Downtime_Summary!B100,CMS_Inoperative_OoC!$C$24:$C$500,CMS_Downtime_Summary!C100,CMS_Inoperative_OoC!$D$24:$D$500,CMS_Downtime_Summary!D100,CMS_Inoperative_OoC!$N$24:$N$500,"Monitoring Equipment Malfunctions"))</f>
        <v/>
      </c>
      <c r="I100" s="334" t="str">
        <f>IF(CMS_Downtime_Summary!$E100="","",SUMIFS(CMS_Inoperative_OoC!$K$24:$K$500,CMS_Inoperative_OoC!$B$24:$B$500,CMS_Downtime_Summary!B100,CMS_Inoperative_OoC!$C$24:$C$500,CMS_Downtime_Summary!C100,CMS_Inoperative_OoC!$D$24:$D$500,CMS_Downtime_Summary!D100,CMS_Inoperative_OoC!$N$24:$N$500,"Nonmonitoring Equipment Malfunctions"))</f>
        <v/>
      </c>
      <c r="J100" s="334" t="str">
        <f>IF(CMS_Downtime_Summary!$E100="","",SUMIFS(CMS_Inoperative_OoC!$K$24:$K$500,CMS_Inoperative_OoC!$B$24:$B$500,CMS_Downtime_Summary!B100,CMS_Inoperative_OoC!$C$24:$C$500,CMS_Downtime_Summary!C100,CMS_Inoperative_OoC!$D$24:$D$500,CMS_Downtime_Summary!D100,CMS_Inoperative_OoC!$N$24:$N$500,"Quality Assurance/Quality Control Calibrations"))</f>
        <v/>
      </c>
      <c r="K100" s="334" t="str">
        <f>IF(CMS_Downtime_Summary!$E100="","",SUMIFS(CMS_Inoperative_OoC!$K$24:$K$500,CMS_Inoperative_OoC!$B$24:$B$500,CMS_Downtime_Summary!B100,CMS_Inoperative_OoC!$C$24:$C$500,CMS_Downtime_Summary!C100,CMS_Inoperative_OoC!$D$24:$D$500,CMS_Downtime_Summary!D100,CMS_Inoperative_OoC!$N$24:$N$500,"Other Known Causes"))</f>
        <v/>
      </c>
      <c r="L100" s="335" t="str">
        <f>IF(CMS_Downtime_Summary!$E100="","",SUMIFS(CMS_Inoperative_OoC!$K$24:$K$500,CMS_Inoperative_OoC!$B$24:$B$500,CMS_Downtime_Summary!B100,CMS_Inoperative_OoC!$C$24:$C$500,CMS_Downtime_Summary!C100,CMS_Inoperative_OoC!$D$24:$D$500,CMS_Downtime_Summary!D100,CMS_Inoperative_OoC!$N$24:$N$500,"Other Unknown Causes"))</f>
        <v/>
      </c>
    </row>
  </sheetData>
  <sheetProtection algorithmName="SHA-512" hashValue="u2JBI0HrgGXiYYjLrwsvKYM3S3cwbOPVRuzDBZGHnz8K8yzdcigJbK6+HJ3aQ6fvZpn7zXs4BI2wpHiRjoerPQ==" saltValue="/LiVboBbdr6fg3JHzHmmHA==" spinCount="100000" sheet="1" sort="0" autoFilter="0"/>
  <phoneticPr fontId="33" type="noConversion"/>
  <pageMargins left="0.7" right="0.7" top="0.75" bottom="0.75" header="0.3" footer="0.3"/>
  <pageSetup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sheetPr>
  <dimension ref="A1:AG900"/>
  <sheetViews>
    <sheetView showGridLines="0" topLeftCell="G7" workbookViewId="0">
      <selection activeCell="C13" sqref="C13"/>
    </sheetView>
  </sheetViews>
  <sheetFormatPr defaultColWidth="0" defaultRowHeight="14.5" zeroHeight="1" x14ac:dyDescent="0.35"/>
  <cols>
    <col min="1" max="1" width="16.453125" style="113" hidden="1" customWidth="1"/>
    <col min="2" max="2" width="20.1796875" style="113" customWidth="1"/>
    <col min="3" max="3" width="20.453125" style="113" customWidth="1"/>
    <col min="4" max="4" width="18.81640625" style="113" customWidth="1"/>
    <col min="5" max="5" width="25.453125" style="113" customWidth="1"/>
    <col min="6" max="6" width="59.81640625" style="113" customWidth="1"/>
    <col min="7" max="7" width="19.453125" style="122" customWidth="1"/>
    <col min="8" max="8" width="19.453125" style="114" customWidth="1"/>
    <col min="9" max="9" width="19.54296875" style="114" customWidth="1"/>
    <col min="10" max="10" width="19.54296875" style="123" customWidth="1"/>
    <col min="11" max="11" width="22.453125" style="122" customWidth="1"/>
    <col min="12" max="12" width="37.81640625" style="113" customWidth="1"/>
    <col min="13" max="15" width="16.453125" style="141" hidden="1" customWidth="1"/>
    <col min="16" max="17" width="18.54296875" style="141" hidden="1" customWidth="1"/>
    <col min="18" max="21" width="16.453125" style="141" hidden="1" customWidth="1"/>
    <col min="22" max="33" width="18.54296875" style="141" hidden="1" customWidth="1"/>
    <col min="34" max="16384" width="16.453125" style="141" hidden="1"/>
  </cols>
  <sheetData>
    <row r="1" spans="1:12" s="139" customFormat="1" ht="26" hidden="1" x14ac:dyDescent="0.3">
      <c r="A1" s="4"/>
      <c r="B1" s="19" t="s">
        <v>102</v>
      </c>
      <c r="C1" s="19"/>
      <c r="D1" s="19"/>
      <c r="E1" s="19"/>
      <c r="F1" s="19"/>
      <c r="G1" s="19"/>
      <c r="H1" s="19"/>
      <c r="I1" s="19"/>
      <c r="J1" s="42"/>
      <c r="K1" s="19"/>
      <c r="L1" s="4"/>
    </row>
    <row r="2" spans="1:12" s="139" customFormat="1" ht="13" hidden="1" x14ac:dyDescent="0.3">
      <c r="A2" s="4"/>
      <c r="B2" s="6" t="s">
        <v>98</v>
      </c>
      <c r="C2" s="20" t="str">
        <f>+Welcome!B2</f>
        <v>63.9050(l) Compliance Report (Spreadsheet Template)</v>
      </c>
      <c r="D2" s="20"/>
      <c r="E2" s="65"/>
      <c r="F2" s="65"/>
      <c r="G2" s="20"/>
      <c r="H2" s="7"/>
      <c r="I2" s="7"/>
      <c r="J2" s="43"/>
      <c r="K2" s="44"/>
      <c r="L2" s="4"/>
    </row>
    <row r="3" spans="1:12" s="139" customFormat="1" ht="13" hidden="1" x14ac:dyDescent="0.3">
      <c r="A3" s="4"/>
      <c r="B3" s="8" t="s">
        <v>99</v>
      </c>
      <c r="C3" s="21" t="str">
        <f>+Welcome!B3</f>
        <v>63.9050(l)</v>
      </c>
      <c r="D3" s="21"/>
      <c r="E3" s="65"/>
      <c r="F3" s="65"/>
      <c r="G3" s="21"/>
      <c r="H3" s="9"/>
      <c r="I3" s="9"/>
      <c r="J3" s="10"/>
      <c r="K3" s="45"/>
      <c r="L3" s="4"/>
    </row>
    <row r="4" spans="1:12" s="139" customFormat="1" ht="13" hidden="1" x14ac:dyDescent="0.3">
      <c r="A4" s="4"/>
      <c r="B4" s="8" t="s">
        <v>100</v>
      </c>
      <c r="C4" s="22" t="str">
        <f>+Welcome!B4</f>
        <v>v1.03</v>
      </c>
      <c r="D4" s="22"/>
      <c r="E4" s="65"/>
      <c r="F4" s="65"/>
      <c r="G4" s="22"/>
      <c r="H4" s="10"/>
      <c r="I4" s="10"/>
      <c r="J4" s="10"/>
      <c r="K4" s="46"/>
      <c r="L4" s="4"/>
    </row>
    <row r="5" spans="1:12" s="139" customFormat="1" ht="13" hidden="1" x14ac:dyDescent="0.3">
      <c r="A5" s="4"/>
      <c r="B5" s="8" t="s">
        <v>101</v>
      </c>
      <c r="C5" s="11">
        <f>+Welcome!B5</f>
        <v>45554</v>
      </c>
      <c r="D5" s="11"/>
      <c r="E5" s="65"/>
      <c r="F5" s="65"/>
      <c r="G5" s="11"/>
      <c r="H5" s="23"/>
      <c r="I5" s="23"/>
      <c r="J5" s="10"/>
      <c r="K5" s="47"/>
      <c r="L5" s="4"/>
    </row>
    <row r="6" spans="1:12" s="140" customFormat="1" hidden="1" x14ac:dyDescent="0.35">
      <c r="A6"/>
      <c r="B6" s="24" t="str">
        <f>Welcome!B6</f>
        <v>OMB No.: 2060-0529 Form 5900-598 For further Paperwork Reduction Act information see: 
https://www.epa.gov/electronic-reporting-air-emissions/paperwork-reduction-act-pra-cedri-and-ert</v>
      </c>
      <c r="C6"/>
      <c r="D6"/>
      <c r="E6"/>
      <c r="F6"/>
      <c r="G6"/>
      <c r="H6"/>
      <c r="I6"/>
      <c r="J6" s="48"/>
      <c r="K6" s="49"/>
      <c r="L6"/>
    </row>
    <row r="7" spans="1:12" s="140" customFormat="1" x14ac:dyDescent="0.35">
      <c r="A7"/>
      <c r="B7" s="12" t="s">
        <v>218</v>
      </c>
      <c r="C7" s="59"/>
      <c r="D7" s="59"/>
      <c r="E7" s="59"/>
      <c r="F7" s="59"/>
      <c r="G7" s="25"/>
      <c r="H7" s="25"/>
      <c r="I7" s="25"/>
      <c r="J7" s="50"/>
      <c r="K7" s="25"/>
      <c r="L7"/>
    </row>
    <row r="8" spans="1:12" s="140" customFormat="1" x14ac:dyDescent="0.35">
      <c r="A8"/>
      <c r="B8" s="27" t="s">
        <v>240</v>
      </c>
      <c r="C8" s="28"/>
      <c r="D8" s="28"/>
      <c r="E8" s="28"/>
      <c r="F8" s="28"/>
      <c r="G8" s="28"/>
      <c r="H8" s="28"/>
      <c r="I8" s="28"/>
      <c r="J8" s="51"/>
      <c r="K8" s="28"/>
      <c r="L8"/>
    </row>
    <row r="9" spans="1:12" s="140" customFormat="1" hidden="1" x14ac:dyDescent="0.35">
      <c r="A9"/>
      <c r="B9" s="29"/>
      <c r="C9" s="29"/>
      <c r="D9" s="29"/>
      <c r="E9" s="29"/>
      <c r="F9" s="29"/>
      <c r="G9" s="29"/>
      <c r="H9" s="29"/>
      <c r="I9" s="29"/>
      <c r="J9" s="52"/>
      <c r="K9" s="53"/>
      <c r="L9"/>
    </row>
    <row r="10" spans="1:12" s="140" customFormat="1" hidden="1" x14ac:dyDescent="0.35">
      <c r="A10"/>
      <c r="B10"/>
      <c r="C10"/>
      <c r="D10"/>
      <c r="E10"/>
      <c r="F10"/>
      <c r="G10"/>
      <c r="H10" s="49"/>
      <c r="I10" s="49"/>
      <c r="J10" s="54"/>
      <c r="K10" s="49"/>
      <c r="L10"/>
    </row>
    <row r="11" spans="1:12" s="140" customFormat="1" hidden="1" x14ac:dyDescent="0.35">
      <c r="A11"/>
      <c r="B11" s="29"/>
      <c r="C11" s="55"/>
      <c r="D11" s="55"/>
      <c r="E11" s="55"/>
      <c r="F11" s="55"/>
      <c r="G11" s="55"/>
      <c r="H11" s="56"/>
      <c r="I11" s="56"/>
      <c r="J11" s="57"/>
      <c r="K11" s="56"/>
      <c r="L11"/>
    </row>
    <row r="12" spans="1:12" s="163" customFormat="1" ht="73" thickBot="1" x14ac:dyDescent="0.4">
      <c r="A12" s="37"/>
      <c r="B12" s="157" t="s">
        <v>369</v>
      </c>
      <c r="C12" s="158" t="s">
        <v>308</v>
      </c>
      <c r="D12" s="158" t="s">
        <v>311</v>
      </c>
      <c r="E12" s="158" t="s">
        <v>307</v>
      </c>
      <c r="F12" s="158" t="s">
        <v>371</v>
      </c>
      <c r="G12" s="158" t="s">
        <v>445</v>
      </c>
      <c r="H12" s="158" t="s">
        <v>446</v>
      </c>
      <c r="I12" s="158" t="s">
        <v>447</v>
      </c>
      <c r="J12" s="158" t="s">
        <v>448</v>
      </c>
      <c r="K12" s="159" t="s">
        <v>429</v>
      </c>
      <c r="L12" s="158" t="s">
        <v>370</v>
      </c>
    </row>
    <row r="13" spans="1:12" s="147" customFormat="1" x14ac:dyDescent="0.35">
      <c r="A13" s="144"/>
      <c r="B13" s="145" t="s">
        <v>171</v>
      </c>
      <c r="C13" s="146" t="s">
        <v>466</v>
      </c>
      <c r="D13" s="66" t="s">
        <v>363</v>
      </c>
      <c r="E13" s="94" t="s">
        <v>179</v>
      </c>
      <c r="F13" s="94" t="s">
        <v>460</v>
      </c>
      <c r="G13" s="88" t="s">
        <v>146</v>
      </c>
      <c r="H13" s="88" t="s">
        <v>147</v>
      </c>
      <c r="I13" s="88" t="s">
        <v>180</v>
      </c>
      <c r="J13" s="88" t="s">
        <v>181</v>
      </c>
      <c r="K13" s="95" t="s">
        <v>129</v>
      </c>
      <c r="L13" s="88" t="s">
        <v>130</v>
      </c>
    </row>
    <row r="14" spans="1:12" s="140" customFormat="1" x14ac:dyDescent="0.35">
      <c r="A14"/>
      <c r="B14" s="108" t="s">
        <v>119</v>
      </c>
      <c r="C14" s="67" t="s">
        <v>148</v>
      </c>
      <c r="D14" s="67" t="s">
        <v>317</v>
      </c>
      <c r="E14" s="96" t="s">
        <v>259</v>
      </c>
      <c r="F14" s="96" t="s">
        <v>372</v>
      </c>
      <c r="G14" s="91" t="s">
        <v>149</v>
      </c>
      <c r="H14" s="91" t="s">
        <v>150</v>
      </c>
      <c r="I14" s="91" t="s">
        <v>163</v>
      </c>
      <c r="J14" s="91" t="s">
        <v>164</v>
      </c>
      <c r="K14" s="97" t="s">
        <v>132</v>
      </c>
      <c r="L14" s="96" t="s">
        <v>133</v>
      </c>
    </row>
    <row r="15" spans="1:12" s="140" customFormat="1" hidden="1" x14ac:dyDescent="0.35">
      <c r="A15"/>
      <c r="B15" s="108" t="s">
        <v>211</v>
      </c>
      <c r="C15" s="67" t="s">
        <v>211</v>
      </c>
      <c r="D15" s="67" t="s">
        <v>211</v>
      </c>
      <c r="E15" s="67" t="s">
        <v>211</v>
      </c>
      <c r="F15" s="67" t="s">
        <v>211</v>
      </c>
      <c r="G15" s="91" t="s">
        <v>211</v>
      </c>
      <c r="H15" s="91" t="s">
        <v>211</v>
      </c>
      <c r="I15" s="91" t="s">
        <v>211</v>
      </c>
      <c r="J15" s="91" t="s">
        <v>211</v>
      </c>
      <c r="K15" s="97" t="s">
        <v>211</v>
      </c>
      <c r="L15" s="96" t="s">
        <v>211</v>
      </c>
    </row>
    <row r="16" spans="1:12" s="140" customFormat="1" hidden="1" x14ac:dyDescent="0.35">
      <c r="A16"/>
      <c r="B16" s="108" t="s">
        <v>211</v>
      </c>
      <c r="C16" s="67" t="s">
        <v>211</v>
      </c>
      <c r="D16" s="67" t="s">
        <v>211</v>
      </c>
      <c r="E16" s="67" t="s">
        <v>211</v>
      </c>
      <c r="F16" s="67" t="s">
        <v>211</v>
      </c>
      <c r="G16" s="91" t="s">
        <v>211</v>
      </c>
      <c r="H16" s="91" t="s">
        <v>211</v>
      </c>
      <c r="I16" s="91" t="s">
        <v>211</v>
      </c>
      <c r="J16" s="91" t="s">
        <v>211</v>
      </c>
      <c r="K16" s="97" t="s">
        <v>211</v>
      </c>
      <c r="L16" s="96" t="s">
        <v>211</v>
      </c>
    </row>
    <row r="17" spans="1:12" s="140" customFormat="1" hidden="1" x14ac:dyDescent="0.35">
      <c r="A17"/>
      <c r="B17" s="108" t="s">
        <v>211</v>
      </c>
      <c r="C17" s="67" t="s">
        <v>211</v>
      </c>
      <c r="D17" s="67" t="s">
        <v>211</v>
      </c>
      <c r="E17" s="67" t="s">
        <v>211</v>
      </c>
      <c r="F17" s="67" t="s">
        <v>211</v>
      </c>
      <c r="G17" s="91" t="s">
        <v>211</v>
      </c>
      <c r="H17" s="91" t="s">
        <v>211</v>
      </c>
      <c r="I17" s="91" t="s">
        <v>211</v>
      </c>
      <c r="J17" s="91" t="s">
        <v>211</v>
      </c>
      <c r="K17" s="97" t="s">
        <v>211</v>
      </c>
      <c r="L17" s="96" t="s">
        <v>211</v>
      </c>
    </row>
    <row r="18" spans="1:12" s="140" customFormat="1" hidden="1" x14ac:dyDescent="0.35">
      <c r="A18"/>
      <c r="B18" s="108" t="s">
        <v>211</v>
      </c>
      <c r="C18" s="67" t="s">
        <v>211</v>
      </c>
      <c r="D18" s="67" t="s">
        <v>211</v>
      </c>
      <c r="E18" s="67" t="s">
        <v>211</v>
      </c>
      <c r="F18" s="67" t="s">
        <v>211</v>
      </c>
      <c r="G18" s="91" t="s">
        <v>211</v>
      </c>
      <c r="H18" s="91" t="s">
        <v>211</v>
      </c>
      <c r="I18" s="91" t="s">
        <v>211</v>
      </c>
      <c r="J18" s="91" t="s">
        <v>211</v>
      </c>
      <c r="K18" s="97" t="s">
        <v>211</v>
      </c>
      <c r="L18" s="96" t="s">
        <v>211</v>
      </c>
    </row>
    <row r="19" spans="1:12" s="140" customFormat="1" hidden="1" x14ac:dyDescent="0.35">
      <c r="A19"/>
      <c r="B19" s="108" t="s">
        <v>211</v>
      </c>
      <c r="C19" s="67" t="s">
        <v>211</v>
      </c>
      <c r="D19" s="67" t="s">
        <v>211</v>
      </c>
      <c r="E19" s="67" t="s">
        <v>211</v>
      </c>
      <c r="F19" s="67" t="s">
        <v>211</v>
      </c>
      <c r="G19" s="91" t="s">
        <v>211</v>
      </c>
      <c r="H19" s="91" t="s">
        <v>211</v>
      </c>
      <c r="I19" s="91" t="s">
        <v>211</v>
      </c>
      <c r="J19" s="91" t="s">
        <v>211</v>
      </c>
      <c r="K19" s="97" t="s">
        <v>211</v>
      </c>
      <c r="L19" s="96" t="s">
        <v>211</v>
      </c>
    </row>
    <row r="20" spans="1:12" s="140" customFormat="1" hidden="1" x14ac:dyDescent="0.35">
      <c r="A20"/>
      <c r="B20" s="108" t="s">
        <v>211</v>
      </c>
      <c r="C20" s="67" t="s">
        <v>211</v>
      </c>
      <c r="D20" s="67" t="s">
        <v>211</v>
      </c>
      <c r="E20" s="67" t="s">
        <v>211</v>
      </c>
      <c r="F20" s="67" t="s">
        <v>211</v>
      </c>
      <c r="G20" s="91" t="s">
        <v>211</v>
      </c>
      <c r="H20" s="91" t="s">
        <v>211</v>
      </c>
      <c r="I20" s="91" t="s">
        <v>211</v>
      </c>
      <c r="J20" s="91" t="s">
        <v>211</v>
      </c>
      <c r="K20" s="97" t="s">
        <v>211</v>
      </c>
      <c r="L20" s="96" t="s">
        <v>211</v>
      </c>
    </row>
    <row r="21" spans="1:12" s="140" customFormat="1" hidden="1" x14ac:dyDescent="0.35">
      <c r="A21"/>
      <c r="B21" s="108" t="s">
        <v>211</v>
      </c>
      <c r="C21" s="67" t="s">
        <v>211</v>
      </c>
      <c r="D21" s="67" t="s">
        <v>211</v>
      </c>
      <c r="E21" s="67" t="s">
        <v>211</v>
      </c>
      <c r="F21" s="67" t="s">
        <v>211</v>
      </c>
      <c r="G21" s="91" t="s">
        <v>211</v>
      </c>
      <c r="H21" s="91" t="s">
        <v>211</v>
      </c>
      <c r="I21" s="91" t="s">
        <v>211</v>
      </c>
      <c r="J21" s="91" t="s">
        <v>211</v>
      </c>
      <c r="K21" s="97" t="s">
        <v>211</v>
      </c>
      <c r="L21" s="96" t="s">
        <v>211</v>
      </c>
    </row>
    <row r="22" spans="1:12" s="140" customFormat="1" hidden="1" x14ac:dyDescent="0.35">
      <c r="A22"/>
      <c r="B22" s="108" t="s">
        <v>211</v>
      </c>
      <c r="C22" s="67" t="s">
        <v>211</v>
      </c>
      <c r="D22" s="67" t="s">
        <v>211</v>
      </c>
      <c r="E22" s="67" t="s">
        <v>211</v>
      </c>
      <c r="F22" s="67" t="s">
        <v>211</v>
      </c>
      <c r="G22" s="91" t="s">
        <v>211</v>
      </c>
      <c r="H22" s="91" t="s">
        <v>211</v>
      </c>
      <c r="I22" s="91" t="s">
        <v>211</v>
      </c>
      <c r="J22" s="91" t="s">
        <v>211</v>
      </c>
      <c r="K22" s="97" t="s">
        <v>211</v>
      </c>
      <c r="L22" s="96" t="s">
        <v>211</v>
      </c>
    </row>
    <row r="23" spans="1:12" s="140" customFormat="1" hidden="1" x14ac:dyDescent="0.35">
      <c r="A23"/>
      <c r="B23" s="108" t="s">
        <v>211</v>
      </c>
      <c r="C23" s="67" t="s">
        <v>211</v>
      </c>
      <c r="D23" s="67" t="s">
        <v>211</v>
      </c>
      <c r="E23" s="67" t="s">
        <v>211</v>
      </c>
      <c r="F23" s="67" t="s">
        <v>211</v>
      </c>
      <c r="G23" s="91" t="s">
        <v>211</v>
      </c>
      <c r="H23" s="91" t="s">
        <v>211</v>
      </c>
      <c r="I23" s="91" t="s">
        <v>211</v>
      </c>
      <c r="J23" s="91" t="s">
        <v>211</v>
      </c>
      <c r="K23" s="97" t="s">
        <v>211</v>
      </c>
      <c r="L23" s="96" t="s">
        <v>211</v>
      </c>
    </row>
    <row r="24" spans="1:12" s="339" customFormat="1" x14ac:dyDescent="0.35">
      <c r="A24" s="338"/>
      <c r="B24" s="324" t="str">
        <f>IF($D24="","",VLOOKUP($D24,Lists!$Z$2:$AC$100,2,FALSE))</f>
        <v/>
      </c>
      <c r="C24" s="325" t="str">
        <f>IF($D24="","",VLOOKUP($D24,Lists!$Z$2:$AC$100,3,FALSE))</f>
        <v/>
      </c>
      <c r="D24" s="309"/>
      <c r="E24" s="309"/>
      <c r="F24" s="309"/>
      <c r="G24" s="312"/>
      <c r="H24" s="327"/>
      <c r="I24" s="312"/>
      <c r="J24" s="327"/>
      <c r="K24" s="329" t="str">
        <f>IF(J24="","",(VALUE(TEXT(I24,"m/dd/yy ")&amp;TEXT(J24,"hh:mm:ss"))-VALUE(TEXT(G24,"m/dd/yy ")&amp;TEXT(H24,"hh:mm:ss")))*24)</f>
        <v/>
      </c>
      <c r="L24" s="309"/>
    </row>
    <row r="25" spans="1:12" s="339" customFormat="1" x14ac:dyDescent="0.35">
      <c r="A25" s="338"/>
      <c r="B25" s="324" t="str">
        <f>IF($D25="","",VLOOKUP($D25,Lists!$Z$2:$AC$100,2,FALSE))</f>
        <v/>
      </c>
      <c r="C25" s="325" t="str">
        <f>IF($D25="","",VLOOKUP($D25,Lists!$Z$2:$AC$100,3,FALSE))</f>
        <v/>
      </c>
      <c r="D25" s="309"/>
      <c r="E25" s="309"/>
      <c r="F25" s="309"/>
      <c r="G25" s="312"/>
      <c r="H25" s="327"/>
      <c r="I25" s="312"/>
      <c r="J25" s="327"/>
      <c r="K25" s="329" t="str">
        <f t="shared" ref="K25:K88" si="0">IF(J25="","",(VALUE(TEXT(I25,"m/dd/yy ")&amp;TEXT(J25,"hh:mm:ss"))-VALUE(TEXT(G25,"m/dd/yy ")&amp;TEXT(H25,"hh:mm:ss")))*24)</f>
        <v/>
      </c>
      <c r="L25" s="309"/>
    </row>
    <row r="26" spans="1:12" s="339" customFormat="1" x14ac:dyDescent="0.35">
      <c r="A26" s="338"/>
      <c r="B26" s="324" t="str">
        <f>IF($D26="","",VLOOKUP($D26,Lists!$Z$2:$AC$100,2,FALSE))</f>
        <v/>
      </c>
      <c r="C26" s="325" t="str">
        <f>IF($D26="","",VLOOKUP($D26,Lists!$Z$2:$AC$100,3,FALSE))</f>
        <v/>
      </c>
      <c r="D26" s="309"/>
      <c r="E26" s="309"/>
      <c r="F26" s="309"/>
      <c r="G26" s="312"/>
      <c r="H26" s="327"/>
      <c r="I26" s="312"/>
      <c r="J26" s="327"/>
      <c r="K26" s="329" t="str">
        <f t="shared" si="0"/>
        <v/>
      </c>
      <c r="L26" s="309"/>
    </row>
    <row r="27" spans="1:12" s="339" customFormat="1" x14ac:dyDescent="0.35">
      <c r="A27" s="338"/>
      <c r="B27" s="324" t="str">
        <f>IF($D27="","",VLOOKUP($D27,Lists!$Z$2:$AC$100,2,FALSE))</f>
        <v/>
      </c>
      <c r="C27" s="325" t="str">
        <f>IF($D27="","",VLOOKUP($D27,Lists!$Z$2:$AC$100,3,FALSE))</f>
        <v/>
      </c>
      <c r="D27" s="309"/>
      <c r="E27" s="309"/>
      <c r="F27" s="309"/>
      <c r="G27" s="312"/>
      <c r="H27" s="327"/>
      <c r="I27" s="312"/>
      <c r="J27" s="327"/>
      <c r="K27" s="329" t="str">
        <f t="shared" si="0"/>
        <v/>
      </c>
      <c r="L27" s="309"/>
    </row>
    <row r="28" spans="1:12" s="339" customFormat="1" x14ac:dyDescent="0.35">
      <c r="A28" s="338"/>
      <c r="B28" s="324" t="str">
        <f>IF($D28="","",VLOOKUP($D28,Lists!$Z$2:$AC$100,2,FALSE))</f>
        <v/>
      </c>
      <c r="C28" s="325" t="str">
        <f>IF($D28="","",VLOOKUP($D28,Lists!$Z$2:$AC$100,3,FALSE))</f>
        <v/>
      </c>
      <c r="D28" s="309"/>
      <c r="E28" s="309"/>
      <c r="F28" s="309"/>
      <c r="G28" s="312"/>
      <c r="H28" s="327"/>
      <c r="I28" s="312"/>
      <c r="J28" s="327"/>
      <c r="K28" s="329" t="str">
        <f t="shared" si="0"/>
        <v/>
      </c>
      <c r="L28" s="309"/>
    </row>
    <row r="29" spans="1:12" s="339" customFormat="1" x14ac:dyDescent="0.35">
      <c r="A29" s="338"/>
      <c r="B29" s="324" t="str">
        <f>IF($D29="","",VLOOKUP($D29,Lists!$Z$2:$AC$100,2,FALSE))</f>
        <v/>
      </c>
      <c r="C29" s="325" t="str">
        <f>IF($D29="","",VLOOKUP($D29,Lists!$Z$2:$AC$100,3,FALSE))</f>
        <v/>
      </c>
      <c r="D29" s="309"/>
      <c r="E29" s="309"/>
      <c r="F29" s="309"/>
      <c r="G29" s="312"/>
      <c r="H29" s="327"/>
      <c r="I29" s="312"/>
      <c r="J29" s="327"/>
      <c r="K29" s="329" t="str">
        <f t="shared" si="0"/>
        <v/>
      </c>
      <c r="L29" s="309"/>
    </row>
    <row r="30" spans="1:12" s="339" customFormat="1" x14ac:dyDescent="0.35">
      <c r="A30" s="338"/>
      <c r="B30" s="324" t="str">
        <f>IF($D30="","",VLOOKUP($D30,Lists!$Z$2:$AC$100,2,FALSE))</f>
        <v/>
      </c>
      <c r="C30" s="325" t="str">
        <f>IF($D30="","",VLOOKUP($D30,Lists!$Z$2:$AC$100,3,FALSE))</f>
        <v/>
      </c>
      <c r="D30" s="309"/>
      <c r="E30" s="309"/>
      <c r="F30" s="309"/>
      <c r="G30" s="312"/>
      <c r="H30" s="327"/>
      <c r="I30" s="312"/>
      <c r="J30" s="327"/>
      <c r="K30" s="329" t="str">
        <f t="shared" si="0"/>
        <v/>
      </c>
      <c r="L30" s="309"/>
    </row>
    <row r="31" spans="1:12" s="339" customFormat="1" x14ac:dyDescent="0.35">
      <c r="A31" s="338"/>
      <c r="B31" s="324" t="str">
        <f>IF($D31="","",VLOOKUP($D31,Lists!$Z$2:$AC$100,2,FALSE))</f>
        <v/>
      </c>
      <c r="C31" s="325" t="str">
        <f>IF($D31="","",VLOOKUP($D31,Lists!$Z$2:$AC$100,3,FALSE))</f>
        <v/>
      </c>
      <c r="D31" s="309"/>
      <c r="E31" s="309"/>
      <c r="F31" s="309"/>
      <c r="G31" s="312"/>
      <c r="H31" s="327"/>
      <c r="I31" s="312"/>
      <c r="J31" s="327"/>
      <c r="K31" s="329" t="str">
        <f t="shared" si="0"/>
        <v/>
      </c>
      <c r="L31" s="309"/>
    </row>
    <row r="32" spans="1:12" s="339" customFormat="1" x14ac:dyDescent="0.35">
      <c r="A32" s="338"/>
      <c r="B32" s="324" t="str">
        <f>IF($D32="","",VLOOKUP($D32,Lists!$Z$2:$AC$100,2,FALSE))</f>
        <v/>
      </c>
      <c r="C32" s="325" t="str">
        <f>IF($D32="","",VLOOKUP($D32,Lists!$Z$2:$AC$100,3,FALSE))</f>
        <v/>
      </c>
      <c r="D32" s="309"/>
      <c r="E32" s="309"/>
      <c r="F32" s="309"/>
      <c r="G32" s="312"/>
      <c r="H32" s="327"/>
      <c r="I32" s="312"/>
      <c r="J32" s="327"/>
      <c r="K32" s="329" t="str">
        <f t="shared" si="0"/>
        <v/>
      </c>
      <c r="L32" s="309"/>
    </row>
    <row r="33" spans="1:12" s="339" customFormat="1" x14ac:dyDescent="0.35">
      <c r="A33" s="338"/>
      <c r="B33" s="324" t="str">
        <f>IF($D33="","",VLOOKUP($D33,Lists!$Z$2:$AC$100,2,FALSE))</f>
        <v/>
      </c>
      <c r="C33" s="325" t="str">
        <f>IF($D33="","",VLOOKUP($D33,Lists!$Z$2:$AC$100,3,FALSE))</f>
        <v/>
      </c>
      <c r="D33" s="309"/>
      <c r="E33" s="309"/>
      <c r="F33" s="309"/>
      <c r="G33" s="312"/>
      <c r="H33" s="327"/>
      <c r="I33" s="312"/>
      <c r="J33" s="327"/>
      <c r="K33" s="329" t="str">
        <f t="shared" si="0"/>
        <v/>
      </c>
      <c r="L33" s="309"/>
    </row>
    <row r="34" spans="1:12" s="339" customFormat="1" x14ac:dyDescent="0.35">
      <c r="A34" s="338"/>
      <c r="B34" s="324" t="str">
        <f>IF($D34="","",VLOOKUP($D34,Lists!$Z$2:$AC$100,2,FALSE))</f>
        <v/>
      </c>
      <c r="C34" s="325" t="str">
        <f>IF($D34="","",VLOOKUP($D34,Lists!$Z$2:$AC$100,3,FALSE))</f>
        <v/>
      </c>
      <c r="D34" s="309"/>
      <c r="E34" s="309"/>
      <c r="F34" s="309"/>
      <c r="G34" s="312"/>
      <c r="H34" s="327"/>
      <c r="I34" s="312"/>
      <c r="J34" s="327"/>
      <c r="K34" s="329" t="str">
        <f t="shared" si="0"/>
        <v/>
      </c>
      <c r="L34" s="309"/>
    </row>
    <row r="35" spans="1:12" s="339" customFormat="1" x14ac:dyDescent="0.35">
      <c r="A35" s="338"/>
      <c r="B35" s="324" t="str">
        <f>IF($D35="","",VLOOKUP($D35,Lists!$Z$2:$AC$100,2,FALSE))</f>
        <v/>
      </c>
      <c r="C35" s="325" t="str">
        <f>IF($D35="","",VLOOKUP($D35,Lists!$Z$2:$AC$100,3,FALSE))</f>
        <v/>
      </c>
      <c r="D35" s="309"/>
      <c r="E35" s="309"/>
      <c r="F35" s="309"/>
      <c r="G35" s="312"/>
      <c r="H35" s="327"/>
      <c r="I35" s="312"/>
      <c r="J35" s="327"/>
      <c r="K35" s="329" t="str">
        <f t="shared" si="0"/>
        <v/>
      </c>
      <c r="L35" s="309"/>
    </row>
    <row r="36" spans="1:12" s="339" customFormat="1" x14ac:dyDescent="0.35">
      <c r="A36" s="338"/>
      <c r="B36" s="324" t="str">
        <f>IF($D36="","",VLOOKUP($D36,Lists!$Z$2:$AC$100,2,FALSE))</f>
        <v/>
      </c>
      <c r="C36" s="325" t="str">
        <f>IF($D36="","",VLOOKUP($D36,Lists!$Z$2:$AC$100,3,FALSE))</f>
        <v/>
      </c>
      <c r="D36" s="309"/>
      <c r="E36" s="309"/>
      <c r="F36" s="309"/>
      <c r="G36" s="312"/>
      <c r="H36" s="327"/>
      <c r="I36" s="312"/>
      <c r="J36" s="327"/>
      <c r="K36" s="329" t="str">
        <f t="shared" si="0"/>
        <v/>
      </c>
      <c r="L36" s="309"/>
    </row>
    <row r="37" spans="1:12" s="339" customFormat="1" x14ac:dyDescent="0.35">
      <c r="A37" s="338"/>
      <c r="B37" s="324" t="str">
        <f>IF($D37="","",VLOOKUP($D37,Lists!$Z$2:$AC$100,2,FALSE))</f>
        <v/>
      </c>
      <c r="C37" s="325" t="str">
        <f>IF($D37="","",VLOOKUP($D37,Lists!$Z$2:$AC$100,3,FALSE))</f>
        <v/>
      </c>
      <c r="D37" s="309"/>
      <c r="E37" s="309"/>
      <c r="F37" s="309"/>
      <c r="G37" s="312"/>
      <c r="H37" s="327"/>
      <c r="I37" s="312"/>
      <c r="J37" s="327"/>
      <c r="K37" s="329" t="str">
        <f t="shared" si="0"/>
        <v/>
      </c>
      <c r="L37" s="309"/>
    </row>
    <row r="38" spans="1:12" s="339" customFormat="1" x14ac:dyDescent="0.35">
      <c r="A38" s="338"/>
      <c r="B38" s="324" t="str">
        <f>IF($D38="","",VLOOKUP($D38,Lists!$Z$2:$AC$100,2,FALSE))</f>
        <v/>
      </c>
      <c r="C38" s="325" t="str">
        <f>IF($D38="","",VLOOKUP($D38,Lists!$Z$2:$AC$100,3,FALSE))</f>
        <v/>
      </c>
      <c r="D38" s="309"/>
      <c r="E38" s="309"/>
      <c r="F38" s="309"/>
      <c r="G38" s="312"/>
      <c r="H38" s="327"/>
      <c r="I38" s="312"/>
      <c r="J38" s="327"/>
      <c r="K38" s="329" t="str">
        <f t="shared" si="0"/>
        <v/>
      </c>
      <c r="L38" s="309"/>
    </row>
    <row r="39" spans="1:12" s="339" customFormat="1" x14ac:dyDescent="0.35">
      <c r="A39" s="338"/>
      <c r="B39" s="324" t="str">
        <f>IF($D39="","",VLOOKUP($D39,Lists!$Z$2:$AC$100,2,FALSE))</f>
        <v/>
      </c>
      <c r="C39" s="325" t="str">
        <f>IF($D39="","",VLOOKUP($D39,Lists!$Z$2:$AC$100,3,FALSE))</f>
        <v/>
      </c>
      <c r="D39" s="309"/>
      <c r="E39" s="309"/>
      <c r="F39" s="309"/>
      <c r="G39" s="312"/>
      <c r="H39" s="327"/>
      <c r="I39" s="312"/>
      <c r="J39" s="327"/>
      <c r="K39" s="329" t="str">
        <f t="shared" si="0"/>
        <v/>
      </c>
      <c r="L39" s="309"/>
    </row>
    <row r="40" spans="1:12" s="339" customFormat="1" x14ac:dyDescent="0.35">
      <c r="A40" s="338"/>
      <c r="B40" s="324" t="str">
        <f>IF($D40="","",VLOOKUP($D40,Lists!$Z$2:$AC$100,2,FALSE))</f>
        <v/>
      </c>
      <c r="C40" s="325" t="str">
        <f>IF($D40="","",VLOOKUP($D40,Lists!$Z$2:$AC$100,3,FALSE))</f>
        <v/>
      </c>
      <c r="D40" s="309"/>
      <c r="E40" s="309"/>
      <c r="F40" s="309"/>
      <c r="G40" s="312"/>
      <c r="H40" s="327"/>
      <c r="I40" s="312"/>
      <c r="J40" s="327"/>
      <c r="K40" s="329" t="str">
        <f t="shared" si="0"/>
        <v/>
      </c>
      <c r="L40" s="309"/>
    </row>
    <row r="41" spans="1:12" s="339" customFormat="1" x14ac:dyDescent="0.35">
      <c r="A41" s="338"/>
      <c r="B41" s="324" t="str">
        <f>IF($D41="","",VLOOKUP($D41,Lists!$Z$2:$AC$100,2,FALSE))</f>
        <v/>
      </c>
      <c r="C41" s="325" t="str">
        <f>IF($D41="","",VLOOKUP($D41,Lists!$Z$2:$AC$100,3,FALSE))</f>
        <v/>
      </c>
      <c r="D41" s="309"/>
      <c r="E41" s="309"/>
      <c r="F41" s="309"/>
      <c r="G41" s="312"/>
      <c r="H41" s="327"/>
      <c r="I41" s="312"/>
      <c r="J41" s="327"/>
      <c r="K41" s="329" t="str">
        <f t="shared" si="0"/>
        <v/>
      </c>
      <c r="L41" s="309"/>
    </row>
    <row r="42" spans="1:12" s="339" customFormat="1" x14ac:dyDescent="0.35">
      <c r="A42" s="338"/>
      <c r="B42" s="324" t="str">
        <f>IF($D42="","",VLOOKUP($D42,Lists!$Z$2:$AC$100,2,FALSE))</f>
        <v/>
      </c>
      <c r="C42" s="325" t="str">
        <f>IF($D42="","",VLOOKUP($D42,Lists!$Z$2:$AC$100,3,FALSE))</f>
        <v/>
      </c>
      <c r="D42" s="309"/>
      <c r="E42" s="309"/>
      <c r="F42" s="309"/>
      <c r="G42" s="312"/>
      <c r="H42" s="327"/>
      <c r="I42" s="312"/>
      <c r="J42" s="327"/>
      <c r="K42" s="329" t="str">
        <f t="shared" si="0"/>
        <v/>
      </c>
      <c r="L42" s="309"/>
    </row>
    <row r="43" spans="1:12" s="339" customFormat="1" x14ac:dyDescent="0.35">
      <c r="A43" s="338"/>
      <c r="B43" s="324" t="str">
        <f>IF($D43="","",VLOOKUP($D43,Lists!$Z$2:$AC$100,2,FALSE))</f>
        <v/>
      </c>
      <c r="C43" s="325" t="str">
        <f>IF($D43="","",VLOOKUP($D43,Lists!$Z$2:$AC$100,3,FALSE))</f>
        <v/>
      </c>
      <c r="D43" s="309"/>
      <c r="E43" s="309"/>
      <c r="F43" s="309"/>
      <c r="G43" s="312"/>
      <c r="H43" s="327"/>
      <c r="I43" s="312"/>
      <c r="J43" s="327"/>
      <c r="K43" s="329" t="str">
        <f t="shared" si="0"/>
        <v/>
      </c>
      <c r="L43" s="309"/>
    </row>
    <row r="44" spans="1:12" s="339" customFormat="1" x14ac:dyDescent="0.35">
      <c r="A44" s="338"/>
      <c r="B44" s="324" t="str">
        <f>IF($D44="","",VLOOKUP($D44,Lists!$Z$2:$AC$100,2,FALSE))</f>
        <v/>
      </c>
      <c r="C44" s="325" t="str">
        <f>IF($D44="","",VLOOKUP($D44,Lists!$Z$2:$AC$100,3,FALSE))</f>
        <v/>
      </c>
      <c r="D44" s="309"/>
      <c r="E44" s="309"/>
      <c r="F44" s="309"/>
      <c r="G44" s="312"/>
      <c r="H44" s="327"/>
      <c r="I44" s="312"/>
      <c r="J44" s="327"/>
      <c r="K44" s="329" t="str">
        <f t="shared" si="0"/>
        <v/>
      </c>
      <c r="L44" s="309"/>
    </row>
    <row r="45" spans="1:12" s="339" customFormat="1" x14ac:dyDescent="0.35">
      <c r="A45" s="338"/>
      <c r="B45" s="324" t="str">
        <f>IF($D45="","",VLOOKUP($D45,Lists!$Z$2:$AC$100,2,FALSE))</f>
        <v/>
      </c>
      <c r="C45" s="325" t="str">
        <f>IF($D45="","",VLOOKUP($D45,Lists!$Z$2:$AC$100,3,FALSE))</f>
        <v/>
      </c>
      <c r="D45" s="309"/>
      <c r="E45" s="309"/>
      <c r="F45" s="309"/>
      <c r="G45" s="312"/>
      <c r="H45" s="327"/>
      <c r="I45" s="312"/>
      <c r="J45" s="327"/>
      <c r="K45" s="329" t="str">
        <f t="shared" si="0"/>
        <v/>
      </c>
      <c r="L45" s="309"/>
    </row>
    <row r="46" spans="1:12" s="339" customFormat="1" x14ac:dyDescent="0.35">
      <c r="A46" s="338"/>
      <c r="B46" s="324" t="str">
        <f>IF($D46="","",VLOOKUP($D46,Lists!$Z$2:$AC$100,2,FALSE))</f>
        <v/>
      </c>
      <c r="C46" s="325" t="str">
        <f>IF($D46="","",VLOOKUP($D46,Lists!$Z$2:$AC$100,3,FALSE))</f>
        <v/>
      </c>
      <c r="D46" s="309"/>
      <c r="E46" s="309"/>
      <c r="F46" s="309"/>
      <c r="G46" s="312"/>
      <c r="H46" s="327"/>
      <c r="I46" s="312"/>
      <c r="J46" s="327"/>
      <c r="K46" s="329" t="str">
        <f t="shared" si="0"/>
        <v/>
      </c>
      <c r="L46" s="309"/>
    </row>
    <row r="47" spans="1:12" s="339" customFormat="1" x14ac:dyDescent="0.35">
      <c r="A47" s="338"/>
      <c r="B47" s="324" t="str">
        <f>IF($D47="","",VLOOKUP($D47,Lists!$Z$2:$AC$100,2,FALSE))</f>
        <v/>
      </c>
      <c r="C47" s="325" t="str">
        <f>IF($D47="","",VLOOKUP($D47,Lists!$Z$2:$AC$100,3,FALSE))</f>
        <v/>
      </c>
      <c r="D47" s="309"/>
      <c r="E47" s="309"/>
      <c r="F47" s="309"/>
      <c r="G47" s="312"/>
      <c r="H47" s="327"/>
      <c r="I47" s="312"/>
      <c r="J47" s="327"/>
      <c r="K47" s="329" t="str">
        <f t="shared" si="0"/>
        <v/>
      </c>
      <c r="L47" s="309"/>
    </row>
    <row r="48" spans="1:12" s="339" customFormat="1" x14ac:dyDescent="0.35">
      <c r="A48" s="338"/>
      <c r="B48" s="324" t="str">
        <f>IF($D48="","",VLOOKUP($D48,Lists!$Z$2:$AC$100,2,FALSE))</f>
        <v/>
      </c>
      <c r="C48" s="325" t="str">
        <f>IF($D48="","",VLOOKUP($D48,Lists!$Z$2:$AC$100,3,FALSE))</f>
        <v/>
      </c>
      <c r="D48" s="309"/>
      <c r="E48" s="309"/>
      <c r="F48" s="309"/>
      <c r="G48" s="312"/>
      <c r="H48" s="327"/>
      <c r="I48" s="312"/>
      <c r="J48" s="327"/>
      <c r="K48" s="329" t="str">
        <f t="shared" si="0"/>
        <v/>
      </c>
      <c r="L48" s="309"/>
    </row>
    <row r="49" spans="1:12" s="339" customFormat="1" x14ac:dyDescent="0.35">
      <c r="A49" s="338"/>
      <c r="B49" s="324" t="str">
        <f>IF($D49="","",VLOOKUP($D49,Lists!$Z$2:$AC$100,2,FALSE))</f>
        <v/>
      </c>
      <c r="C49" s="325" t="str">
        <f>IF($D49="","",VLOOKUP($D49,Lists!$Z$2:$AC$100,3,FALSE))</f>
        <v/>
      </c>
      <c r="D49" s="309"/>
      <c r="E49" s="309"/>
      <c r="F49" s="309"/>
      <c r="G49" s="312"/>
      <c r="H49" s="327"/>
      <c r="I49" s="312"/>
      <c r="J49" s="327"/>
      <c r="K49" s="329" t="str">
        <f t="shared" si="0"/>
        <v/>
      </c>
      <c r="L49" s="309"/>
    </row>
    <row r="50" spans="1:12" s="339" customFormat="1" x14ac:dyDescent="0.35">
      <c r="A50" s="338"/>
      <c r="B50" s="324" t="str">
        <f>IF($D50="","",VLOOKUP($D50,Lists!$Z$2:$AC$100,2,FALSE))</f>
        <v/>
      </c>
      <c r="C50" s="325" t="str">
        <f>IF($D50="","",VLOOKUP($D50,Lists!$Z$2:$AC$100,3,FALSE))</f>
        <v/>
      </c>
      <c r="D50" s="309"/>
      <c r="E50" s="309"/>
      <c r="F50" s="309"/>
      <c r="G50" s="312"/>
      <c r="H50" s="327"/>
      <c r="I50" s="312"/>
      <c r="J50" s="327"/>
      <c r="K50" s="329" t="str">
        <f t="shared" si="0"/>
        <v/>
      </c>
      <c r="L50" s="309"/>
    </row>
    <row r="51" spans="1:12" s="339" customFormat="1" x14ac:dyDescent="0.35">
      <c r="A51" s="338"/>
      <c r="B51" s="324" t="str">
        <f>IF($D51="","",VLOOKUP($D51,Lists!$Z$2:$AC$100,2,FALSE))</f>
        <v/>
      </c>
      <c r="C51" s="325" t="str">
        <f>IF($D51="","",VLOOKUP($D51,Lists!$Z$2:$AC$100,3,FALSE))</f>
        <v/>
      </c>
      <c r="D51" s="309"/>
      <c r="E51" s="309"/>
      <c r="F51" s="309"/>
      <c r="G51" s="312"/>
      <c r="H51" s="327"/>
      <c r="I51" s="312"/>
      <c r="J51" s="327"/>
      <c r="K51" s="329" t="str">
        <f t="shared" si="0"/>
        <v/>
      </c>
      <c r="L51" s="309"/>
    </row>
    <row r="52" spans="1:12" s="339" customFormat="1" x14ac:dyDescent="0.35">
      <c r="A52" s="338"/>
      <c r="B52" s="324" t="str">
        <f>IF($D52="","",VLOOKUP($D52,Lists!$Z$2:$AC$100,2,FALSE))</f>
        <v/>
      </c>
      <c r="C52" s="325" t="str">
        <f>IF($D52="","",VLOOKUP($D52,Lists!$Z$2:$AC$100,3,FALSE))</f>
        <v/>
      </c>
      <c r="D52" s="309"/>
      <c r="E52" s="309"/>
      <c r="F52" s="309"/>
      <c r="G52" s="312"/>
      <c r="H52" s="327"/>
      <c r="I52" s="312"/>
      <c r="J52" s="327"/>
      <c r="K52" s="329" t="str">
        <f t="shared" si="0"/>
        <v/>
      </c>
      <c r="L52" s="309"/>
    </row>
    <row r="53" spans="1:12" s="339" customFormat="1" x14ac:dyDescent="0.35">
      <c r="A53" s="338"/>
      <c r="B53" s="324" t="str">
        <f>IF($D53="","",VLOOKUP($D53,Lists!$Z$2:$AC$100,2,FALSE))</f>
        <v/>
      </c>
      <c r="C53" s="325" t="str">
        <f>IF($D53="","",VLOOKUP($D53,Lists!$Z$2:$AC$100,3,FALSE))</f>
        <v/>
      </c>
      <c r="D53" s="309"/>
      <c r="E53" s="309"/>
      <c r="F53" s="309"/>
      <c r="G53" s="312"/>
      <c r="H53" s="327"/>
      <c r="I53" s="312"/>
      <c r="J53" s="327"/>
      <c r="K53" s="329" t="str">
        <f t="shared" si="0"/>
        <v/>
      </c>
      <c r="L53" s="309"/>
    </row>
    <row r="54" spans="1:12" s="339" customFormat="1" x14ac:dyDescent="0.35">
      <c r="A54" s="338"/>
      <c r="B54" s="324" t="str">
        <f>IF($D54="","",VLOOKUP($D54,Lists!$Z$2:$AC$100,2,FALSE))</f>
        <v/>
      </c>
      <c r="C54" s="325" t="str">
        <f>IF($D54="","",VLOOKUP($D54,Lists!$Z$2:$AC$100,3,FALSE))</f>
        <v/>
      </c>
      <c r="D54" s="309"/>
      <c r="E54" s="309"/>
      <c r="F54" s="309"/>
      <c r="G54" s="312"/>
      <c r="H54" s="327"/>
      <c r="I54" s="312"/>
      <c r="J54" s="327"/>
      <c r="K54" s="329" t="str">
        <f t="shared" si="0"/>
        <v/>
      </c>
      <c r="L54" s="309"/>
    </row>
    <row r="55" spans="1:12" s="339" customFormat="1" x14ac:dyDescent="0.35">
      <c r="A55" s="338"/>
      <c r="B55" s="324" t="str">
        <f>IF($D55="","",VLOOKUP($D55,Lists!$Z$2:$AC$100,2,FALSE))</f>
        <v/>
      </c>
      <c r="C55" s="325" t="str">
        <f>IF($D55="","",VLOOKUP($D55,Lists!$Z$2:$AC$100,3,FALSE))</f>
        <v/>
      </c>
      <c r="D55" s="309"/>
      <c r="E55" s="309"/>
      <c r="F55" s="309"/>
      <c r="G55" s="312"/>
      <c r="H55" s="327"/>
      <c r="I55" s="312"/>
      <c r="J55" s="327"/>
      <c r="K55" s="329" t="str">
        <f t="shared" si="0"/>
        <v/>
      </c>
      <c r="L55" s="309"/>
    </row>
    <row r="56" spans="1:12" s="339" customFormat="1" x14ac:dyDescent="0.35">
      <c r="A56" s="338"/>
      <c r="B56" s="324" t="str">
        <f>IF($D56="","",VLOOKUP($D56,Lists!$Z$2:$AC$100,2,FALSE))</f>
        <v/>
      </c>
      <c r="C56" s="325" t="str">
        <f>IF($D56="","",VLOOKUP($D56,Lists!$Z$2:$AC$100,3,FALSE))</f>
        <v/>
      </c>
      <c r="D56" s="309"/>
      <c r="E56" s="309"/>
      <c r="F56" s="309"/>
      <c r="G56" s="312"/>
      <c r="H56" s="327"/>
      <c r="I56" s="312"/>
      <c r="J56" s="327"/>
      <c r="K56" s="329" t="str">
        <f t="shared" si="0"/>
        <v/>
      </c>
      <c r="L56" s="309"/>
    </row>
    <row r="57" spans="1:12" s="339" customFormat="1" x14ac:dyDescent="0.35">
      <c r="A57" s="338"/>
      <c r="B57" s="324" t="str">
        <f>IF($D57="","",VLOOKUP($D57,Lists!$Z$2:$AC$100,2,FALSE))</f>
        <v/>
      </c>
      <c r="C57" s="325" t="str">
        <f>IF($D57="","",VLOOKUP($D57,Lists!$Z$2:$AC$100,3,FALSE))</f>
        <v/>
      </c>
      <c r="D57" s="309"/>
      <c r="E57" s="309"/>
      <c r="F57" s="309"/>
      <c r="G57" s="312"/>
      <c r="H57" s="327"/>
      <c r="I57" s="312"/>
      <c r="J57" s="327"/>
      <c r="K57" s="329" t="str">
        <f t="shared" si="0"/>
        <v/>
      </c>
      <c r="L57" s="309"/>
    </row>
    <row r="58" spans="1:12" s="339" customFormat="1" x14ac:dyDescent="0.35">
      <c r="A58" s="338"/>
      <c r="B58" s="324" t="str">
        <f>IF($D58="","",VLOOKUP($D58,Lists!$Z$2:$AC$100,2,FALSE))</f>
        <v/>
      </c>
      <c r="C58" s="325" t="str">
        <f>IF($D58="","",VLOOKUP($D58,Lists!$Z$2:$AC$100,3,FALSE))</f>
        <v/>
      </c>
      <c r="D58" s="309"/>
      <c r="E58" s="309"/>
      <c r="F58" s="309"/>
      <c r="G58" s="312"/>
      <c r="H58" s="327"/>
      <c r="I58" s="312"/>
      <c r="J58" s="327"/>
      <c r="K58" s="329" t="str">
        <f t="shared" si="0"/>
        <v/>
      </c>
      <c r="L58" s="309"/>
    </row>
    <row r="59" spans="1:12" s="339" customFormat="1" x14ac:dyDescent="0.35">
      <c r="A59" s="338"/>
      <c r="B59" s="324" t="str">
        <f>IF($D59="","",VLOOKUP($D59,Lists!$Z$2:$AC$100,2,FALSE))</f>
        <v/>
      </c>
      <c r="C59" s="325" t="str">
        <f>IF($D59="","",VLOOKUP($D59,Lists!$Z$2:$AC$100,3,FALSE))</f>
        <v/>
      </c>
      <c r="D59" s="309"/>
      <c r="E59" s="309"/>
      <c r="F59" s="309"/>
      <c r="G59" s="312"/>
      <c r="H59" s="327"/>
      <c r="I59" s="312"/>
      <c r="J59" s="327"/>
      <c r="K59" s="329" t="str">
        <f t="shared" si="0"/>
        <v/>
      </c>
      <c r="L59" s="309"/>
    </row>
    <row r="60" spans="1:12" s="339" customFormat="1" x14ac:dyDescent="0.35">
      <c r="A60" s="338"/>
      <c r="B60" s="324" t="str">
        <f>IF($D60="","",VLOOKUP($D60,Lists!$Z$2:$AC$100,2,FALSE))</f>
        <v/>
      </c>
      <c r="C60" s="325" t="str">
        <f>IF($D60="","",VLOOKUP($D60,Lists!$Z$2:$AC$100,3,FALSE))</f>
        <v/>
      </c>
      <c r="D60" s="309"/>
      <c r="E60" s="309"/>
      <c r="F60" s="309"/>
      <c r="G60" s="312"/>
      <c r="H60" s="327"/>
      <c r="I60" s="312"/>
      <c r="J60" s="327"/>
      <c r="K60" s="329" t="str">
        <f t="shared" si="0"/>
        <v/>
      </c>
      <c r="L60" s="309"/>
    </row>
    <row r="61" spans="1:12" s="339" customFormat="1" x14ac:dyDescent="0.35">
      <c r="A61" s="338"/>
      <c r="B61" s="324" t="str">
        <f>IF($D61="","",VLOOKUP($D61,Lists!$Z$2:$AC$100,2,FALSE))</f>
        <v/>
      </c>
      <c r="C61" s="325" t="str">
        <f>IF($D61="","",VLOOKUP($D61,Lists!$Z$2:$AC$100,3,FALSE))</f>
        <v/>
      </c>
      <c r="D61" s="309"/>
      <c r="E61" s="309"/>
      <c r="F61" s="309"/>
      <c r="G61" s="312"/>
      <c r="H61" s="327"/>
      <c r="I61" s="312"/>
      <c r="J61" s="327"/>
      <c r="K61" s="329" t="str">
        <f t="shared" si="0"/>
        <v/>
      </c>
      <c r="L61" s="309"/>
    </row>
    <row r="62" spans="1:12" s="339" customFormat="1" x14ac:dyDescent="0.35">
      <c r="A62" s="338"/>
      <c r="B62" s="324" t="str">
        <f>IF($D62="","",VLOOKUP($D62,Lists!$Z$2:$AC$100,2,FALSE))</f>
        <v/>
      </c>
      <c r="C62" s="325" t="str">
        <f>IF($D62="","",VLOOKUP($D62,Lists!$Z$2:$AC$100,3,FALSE))</f>
        <v/>
      </c>
      <c r="D62" s="309"/>
      <c r="E62" s="309"/>
      <c r="F62" s="309"/>
      <c r="G62" s="312"/>
      <c r="H62" s="327"/>
      <c r="I62" s="312"/>
      <c r="J62" s="327"/>
      <c r="K62" s="329" t="str">
        <f t="shared" si="0"/>
        <v/>
      </c>
      <c r="L62" s="309"/>
    </row>
    <row r="63" spans="1:12" s="339" customFormat="1" x14ac:dyDescent="0.35">
      <c r="A63" s="338"/>
      <c r="B63" s="324" t="str">
        <f>IF($D63="","",VLOOKUP($D63,Lists!$Z$2:$AC$100,2,FALSE))</f>
        <v/>
      </c>
      <c r="C63" s="325" t="str">
        <f>IF($D63="","",VLOOKUP($D63,Lists!$Z$2:$AC$100,3,FALSE))</f>
        <v/>
      </c>
      <c r="D63" s="309"/>
      <c r="E63" s="309"/>
      <c r="F63" s="309"/>
      <c r="G63" s="312"/>
      <c r="H63" s="327"/>
      <c r="I63" s="312"/>
      <c r="J63" s="327"/>
      <c r="K63" s="329" t="str">
        <f t="shared" si="0"/>
        <v/>
      </c>
      <c r="L63" s="309"/>
    </row>
    <row r="64" spans="1:12" s="339" customFormat="1" x14ac:dyDescent="0.35">
      <c r="A64" s="338"/>
      <c r="B64" s="324" t="str">
        <f>IF($D64="","",VLOOKUP($D64,Lists!$Z$2:$AC$100,2,FALSE))</f>
        <v/>
      </c>
      <c r="C64" s="325" t="str">
        <f>IF($D64="","",VLOOKUP($D64,Lists!$Z$2:$AC$100,3,FALSE))</f>
        <v/>
      </c>
      <c r="D64" s="309"/>
      <c r="E64" s="309"/>
      <c r="F64" s="309"/>
      <c r="G64" s="312"/>
      <c r="H64" s="327"/>
      <c r="I64" s="312"/>
      <c r="J64" s="327"/>
      <c r="K64" s="329" t="str">
        <f t="shared" si="0"/>
        <v/>
      </c>
      <c r="L64" s="309"/>
    </row>
    <row r="65" spans="1:12" s="339" customFormat="1" x14ac:dyDescent="0.35">
      <c r="A65" s="338"/>
      <c r="B65" s="324" t="str">
        <f>IF($D65="","",VLOOKUP($D65,Lists!$Z$2:$AC$100,2,FALSE))</f>
        <v/>
      </c>
      <c r="C65" s="325" t="str">
        <f>IF($D65="","",VLOOKUP($D65,Lists!$Z$2:$AC$100,3,FALSE))</f>
        <v/>
      </c>
      <c r="D65" s="309"/>
      <c r="E65" s="309"/>
      <c r="F65" s="309"/>
      <c r="G65" s="312"/>
      <c r="H65" s="327"/>
      <c r="I65" s="312"/>
      <c r="J65" s="327"/>
      <c r="K65" s="329" t="str">
        <f t="shared" si="0"/>
        <v/>
      </c>
      <c r="L65" s="309"/>
    </row>
    <row r="66" spans="1:12" s="339" customFormat="1" x14ac:dyDescent="0.35">
      <c r="A66" s="338"/>
      <c r="B66" s="324" t="str">
        <f>IF($D66="","",VLOOKUP($D66,Lists!$Z$2:$AC$100,2,FALSE))</f>
        <v/>
      </c>
      <c r="C66" s="325" t="str">
        <f>IF($D66="","",VLOOKUP($D66,Lists!$Z$2:$AC$100,3,FALSE))</f>
        <v/>
      </c>
      <c r="D66" s="309"/>
      <c r="E66" s="309"/>
      <c r="F66" s="309"/>
      <c r="G66" s="312"/>
      <c r="H66" s="327"/>
      <c r="I66" s="312"/>
      <c r="J66" s="327"/>
      <c r="K66" s="329" t="str">
        <f t="shared" si="0"/>
        <v/>
      </c>
      <c r="L66" s="309"/>
    </row>
    <row r="67" spans="1:12" s="339" customFormat="1" x14ac:dyDescent="0.35">
      <c r="A67" s="338"/>
      <c r="B67" s="324" t="str">
        <f>IF($D67="","",VLOOKUP($D67,Lists!$Z$2:$AC$100,2,FALSE))</f>
        <v/>
      </c>
      <c r="C67" s="325" t="str">
        <f>IF($D67="","",VLOOKUP($D67,Lists!$Z$2:$AC$100,3,FALSE))</f>
        <v/>
      </c>
      <c r="D67" s="309"/>
      <c r="E67" s="309"/>
      <c r="F67" s="309"/>
      <c r="G67" s="312"/>
      <c r="H67" s="327"/>
      <c r="I67" s="312"/>
      <c r="J67" s="327"/>
      <c r="K67" s="329" t="str">
        <f t="shared" si="0"/>
        <v/>
      </c>
      <c r="L67" s="309"/>
    </row>
    <row r="68" spans="1:12" s="339" customFormat="1" x14ac:dyDescent="0.35">
      <c r="A68" s="338"/>
      <c r="B68" s="324" t="str">
        <f>IF($D68="","",VLOOKUP($D68,Lists!$Z$2:$AC$100,2,FALSE))</f>
        <v/>
      </c>
      <c r="C68" s="325" t="str">
        <f>IF($D68="","",VLOOKUP($D68,Lists!$Z$2:$AC$100,3,FALSE))</f>
        <v/>
      </c>
      <c r="D68" s="309"/>
      <c r="E68" s="309"/>
      <c r="F68" s="309"/>
      <c r="G68" s="312"/>
      <c r="H68" s="327"/>
      <c r="I68" s="312"/>
      <c r="J68" s="327"/>
      <c r="K68" s="329" t="str">
        <f t="shared" si="0"/>
        <v/>
      </c>
      <c r="L68" s="309"/>
    </row>
    <row r="69" spans="1:12" s="339" customFormat="1" x14ac:dyDescent="0.35">
      <c r="A69" s="338"/>
      <c r="B69" s="324" t="str">
        <f>IF($D69="","",VLOOKUP($D69,Lists!$Z$2:$AC$100,2,FALSE))</f>
        <v/>
      </c>
      <c r="C69" s="325" t="str">
        <f>IF($D69="","",VLOOKUP($D69,Lists!$Z$2:$AC$100,3,FALSE))</f>
        <v/>
      </c>
      <c r="D69" s="309"/>
      <c r="E69" s="309"/>
      <c r="F69" s="309"/>
      <c r="G69" s="312"/>
      <c r="H69" s="327"/>
      <c r="I69" s="312"/>
      <c r="J69" s="327"/>
      <c r="K69" s="329" t="str">
        <f t="shared" si="0"/>
        <v/>
      </c>
      <c r="L69" s="309"/>
    </row>
    <row r="70" spans="1:12" s="339" customFormat="1" x14ac:dyDescent="0.35">
      <c r="A70" s="338"/>
      <c r="B70" s="324" t="str">
        <f>IF($D70="","",VLOOKUP($D70,Lists!$Z$2:$AC$100,2,FALSE))</f>
        <v/>
      </c>
      <c r="C70" s="325" t="str">
        <f>IF($D70="","",VLOOKUP($D70,Lists!$Z$2:$AC$100,3,FALSE))</f>
        <v/>
      </c>
      <c r="D70" s="309"/>
      <c r="E70" s="309"/>
      <c r="F70" s="309"/>
      <c r="G70" s="312"/>
      <c r="H70" s="327"/>
      <c r="I70" s="312"/>
      <c r="J70" s="327"/>
      <c r="K70" s="329" t="str">
        <f t="shared" si="0"/>
        <v/>
      </c>
      <c r="L70" s="309"/>
    </row>
    <row r="71" spans="1:12" s="339" customFormat="1" x14ac:dyDescent="0.35">
      <c r="A71" s="338"/>
      <c r="B71" s="324" t="str">
        <f>IF($D71="","",VLOOKUP($D71,Lists!$Z$2:$AC$100,2,FALSE))</f>
        <v/>
      </c>
      <c r="C71" s="325" t="str">
        <f>IF($D71="","",VLOOKUP($D71,Lists!$Z$2:$AC$100,3,FALSE))</f>
        <v/>
      </c>
      <c r="D71" s="309"/>
      <c r="E71" s="309"/>
      <c r="F71" s="309"/>
      <c r="G71" s="312"/>
      <c r="H71" s="327"/>
      <c r="I71" s="312"/>
      <c r="J71" s="327"/>
      <c r="K71" s="329" t="str">
        <f t="shared" si="0"/>
        <v/>
      </c>
      <c r="L71" s="309"/>
    </row>
    <row r="72" spans="1:12" s="339" customFormat="1" x14ac:dyDescent="0.35">
      <c r="A72" s="338"/>
      <c r="B72" s="324" t="str">
        <f>IF($D72="","",VLOOKUP($D72,Lists!$Z$2:$AC$100,2,FALSE))</f>
        <v/>
      </c>
      <c r="C72" s="325" t="str">
        <f>IF($D72="","",VLOOKUP($D72,Lists!$Z$2:$AC$100,3,FALSE))</f>
        <v/>
      </c>
      <c r="D72" s="309"/>
      <c r="E72" s="309"/>
      <c r="F72" s="309"/>
      <c r="G72" s="312"/>
      <c r="H72" s="327"/>
      <c r="I72" s="312"/>
      <c r="J72" s="327"/>
      <c r="K72" s="329" t="str">
        <f t="shared" si="0"/>
        <v/>
      </c>
      <c r="L72" s="309"/>
    </row>
    <row r="73" spans="1:12" s="339" customFormat="1" x14ac:dyDescent="0.35">
      <c r="A73" s="338"/>
      <c r="B73" s="324" t="str">
        <f>IF($D73="","",VLOOKUP($D73,Lists!$Z$2:$AC$100,2,FALSE))</f>
        <v/>
      </c>
      <c r="C73" s="325" t="str">
        <f>IF($D73="","",VLOOKUP($D73,Lists!$Z$2:$AC$100,3,FALSE))</f>
        <v/>
      </c>
      <c r="D73" s="309"/>
      <c r="E73" s="309"/>
      <c r="F73" s="309"/>
      <c r="G73" s="312"/>
      <c r="H73" s="327"/>
      <c r="I73" s="312"/>
      <c r="J73" s="327"/>
      <c r="K73" s="329" t="str">
        <f t="shared" si="0"/>
        <v/>
      </c>
      <c r="L73" s="309"/>
    </row>
    <row r="74" spans="1:12" s="339" customFormat="1" x14ac:dyDescent="0.35">
      <c r="A74" s="338"/>
      <c r="B74" s="324" t="str">
        <f>IF($D74="","",VLOOKUP($D74,Lists!$Z$2:$AC$100,2,FALSE))</f>
        <v/>
      </c>
      <c r="C74" s="325" t="str">
        <f>IF($D74="","",VLOOKUP($D74,Lists!$Z$2:$AC$100,3,FALSE))</f>
        <v/>
      </c>
      <c r="D74" s="309"/>
      <c r="E74" s="309"/>
      <c r="F74" s="309"/>
      <c r="G74" s="312"/>
      <c r="H74" s="327"/>
      <c r="I74" s="312"/>
      <c r="J74" s="327"/>
      <c r="K74" s="329" t="str">
        <f t="shared" si="0"/>
        <v/>
      </c>
      <c r="L74" s="309"/>
    </row>
    <row r="75" spans="1:12" s="339" customFormat="1" x14ac:dyDescent="0.35">
      <c r="A75" s="338"/>
      <c r="B75" s="324" t="str">
        <f>IF($D75="","",VLOOKUP($D75,Lists!$Z$2:$AC$100,2,FALSE))</f>
        <v/>
      </c>
      <c r="C75" s="325" t="str">
        <f>IF($D75="","",VLOOKUP($D75,Lists!$Z$2:$AC$100,3,FALSE))</f>
        <v/>
      </c>
      <c r="D75" s="309"/>
      <c r="E75" s="309"/>
      <c r="F75" s="309"/>
      <c r="G75" s="312"/>
      <c r="H75" s="327"/>
      <c r="I75" s="312"/>
      <c r="J75" s="327"/>
      <c r="K75" s="329" t="str">
        <f t="shared" si="0"/>
        <v/>
      </c>
      <c r="L75" s="309"/>
    </row>
    <row r="76" spans="1:12" s="339" customFormat="1" x14ac:dyDescent="0.35">
      <c r="A76" s="338"/>
      <c r="B76" s="324" t="str">
        <f>IF($D76="","",VLOOKUP($D76,Lists!$Z$2:$AC$100,2,FALSE))</f>
        <v/>
      </c>
      <c r="C76" s="325" t="str">
        <f>IF($D76="","",VLOOKUP($D76,Lists!$Z$2:$AC$100,3,FALSE))</f>
        <v/>
      </c>
      <c r="D76" s="309"/>
      <c r="E76" s="309"/>
      <c r="F76" s="309"/>
      <c r="G76" s="312"/>
      <c r="H76" s="327"/>
      <c r="I76" s="312"/>
      <c r="J76" s="327"/>
      <c r="K76" s="329" t="str">
        <f t="shared" si="0"/>
        <v/>
      </c>
      <c r="L76" s="309"/>
    </row>
    <row r="77" spans="1:12" s="339" customFormat="1" x14ac:dyDescent="0.35">
      <c r="A77" s="338"/>
      <c r="B77" s="324" t="str">
        <f>IF($D77="","",VLOOKUP($D77,Lists!$Z$2:$AC$100,2,FALSE))</f>
        <v/>
      </c>
      <c r="C77" s="325" t="str">
        <f>IF($D77="","",VLOOKUP($D77,Lists!$Z$2:$AC$100,3,FALSE))</f>
        <v/>
      </c>
      <c r="D77" s="309"/>
      <c r="E77" s="309"/>
      <c r="F77" s="309"/>
      <c r="G77" s="312"/>
      <c r="H77" s="327"/>
      <c r="I77" s="312"/>
      <c r="J77" s="327"/>
      <c r="K77" s="329" t="str">
        <f t="shared" si="0"/>
        <v/>
      </c>
      <c r="L77" s="309"/>
    </row>
    <row r="78" spans="1:12" s="339" customFormat="1" x14ac:dyDescent="0.35">
      <c r="A78" s="338"/>
      <c r="B78" s="324" t="str">
        <f>IF($D78="","",VLOOKUP($D78,Lists!$Z$2:$AC$100,2,FALSE))</f>
        <v/>
      </c>
      <c r="C78" s="325" t="str">
        <f>IF($D78="","",VLOOKUP($D78,Lists!$Z$2:$AC$100,3,FALSE))</f>
        <v/>
      </c>
      <c r="D78" s="309"/>
      <c r="E78" s="309"/>
      <c r="F78" s="309"/>
      <c r="G78" s="312"/>
      <c r="H78" s="327"/>
      <c r="I78" s="312"/>
      <c r="J78" s="327"/>
      <c r="K78" s="329" t="str">
        <f t="shared" si="0"/>
        <v/>
      </c>
      <c r="L78" s="309"/>
    </row>
    <row r="79" spans="1:12" s="339" customFormat="1" x14ac:dyDescent="0.35">
      <c r="A79" s="338"/>
      <c r="B79" s="324" t="str">
        <f>IF($D79="","",VLOOKUP($D79,Lists!$Z$2:$AC$100,2,FALSE))</f>
        <v/>
      </c>
      <c r="C79" s="325" t="str">
        <f>IF($D79="","",VLOOKUP($D79,Lists!$Z$2:$AC$100,3,FALSE))</f>
        <v/>
      </c>
      <c r="D79" s="309"/>
      <c r="E79" s="309"/>
      <c r="F79" s="309"/>
      <c r="G79" s="312"/>
      <c r="H79" s="327"/>
      <c r="I79" s="312"/>
      <c r="J79" s="327"/>
      <c r="K79" s="329" t="str">
        <f t="shared" si="0"/>
        <v/>
      </c>
      <c r="L79" s="309"/>
    </row>
    <row r="80" spans="1:12" s="339" customFormat="1" x14ac:dyDescent="0.35">
      <c r="A80" s="338"/>
      <c r="B80" s="324" t="str">
        <f>IF($D80="","",VLOOKUP($D80,Lists!$Z$2:$AC$100,2,FALSE))</f>
        <v/>
      </c>
      <c r="C80" s="325" t="str">
        <f>IF($D80="","",VLOOKUP($D80,Lists!$Z$2:$AC$100,3,FALSE))</f>
        <v/>
      </c>
      <c r="D80" s="309"/>
      <c r="E80" s="309"/>
      <c r="F80" s="309"/>
      <c r="G80" s="312"/>
      <c r="H80" s="327"/>
      <c r="I80" s="312"/>
      <c r="J80" s="327"/>
      <c r="K80" s="329" t="str">
        <f t="shared" si="0"/>
        <v/>
      </c>
      <c r="L80" s="309"/>
    </row>
    <row r="81" spans="1:12" s="339" customFormat="1" x14ac:dyDescent="0.35">
      <c r="A81" s="338"/>
      <c r="B81" s="324" t="str">
        <f>IF($D81="","",VLOOKUP($D81,Lists!$Z$2:$AC$100,2,FALSE))</f>
        <v/>
      </c>
      <c r="C81" s="325" t="str">
        <f>IF($D81="","",VLOOKUP($D81,Lists!$Z$2:$AC$100,3,FALSE))</f>
        <v/>
      </c>
      <c r="D81" s="309"/>
      <c r="E81" s="309"/>
      <c r="F81" s="309"/>
      <c r="G81" s="312"/>
      <c r="H81" s="327"/>
      <c r="I81" s="312"/>
      <c r="J81" s="327"/>
      <c r="K81" s="329" t="str">
        <f t="shared" si="0"/>
        <v/>
      </c>
      <c r="L81" s="309"/>
    </row>
    <row r="82" spans="1:12" s="339" customFormat="1" x14ac:dyDescent="0.35">
      <c r="A82" s="338"/>
      <c r="B82" s="324" t="str">
        <f>IF($D82="","",VLOOKUP($D82,Lists!$Z$2:$AC$100,2,FALSE))</f>
        <v/>
      </c>
      <c r="C82" s="325" t="str">
        <f>IF($D82="","",VLOOKUP($D82,Lists!$Z$2:$AC$100,3,FALSE))</f>
        <v/>
      </c>
      <c r="D82" s="309"/>
      <c r="E82" s="309"/>
      <c r="F82" s="309"/>
      <c r="G82" s="312"/>
      <c r="H82" s="327"/>
      <c r="I82" s="312"/>
      <c r="J82" s="327"/>
      <c r="K82" s="329" t="str">
        <f t="shared" si="0"/>
        <v/>
      </c>
      <c r="L82" s="309"/>
    </row>
    <row r="83" spans="1:12" s="339" customFormat="1" x14ac:dyDescent="0.35">
      <c r="A83" s="338"/>
      <c r="B83" s="324" t="str">
        <f>IF($D83="","",VLOOKUP($D83,Lists!$Z$2:$AC$100,2,FALSE))</f>
        <v/>
      </c>
      <c r="C83" s="325" t="str">
        <f>IF($D83="","",VLOOKUP($D83,Lists!$Z$2:$AC$100,3,FALSE))</f>
        <v/>
      </c>
      <c r="D83" s="309"/>
      <c r="E83" s="309"/>
      <c r="F83" s="309"/>
      <c r="G83" s="312"/>
      <c r="H83" s="327"/>
      <c r="I83" s="312"/>
      <c r="J83" s="327"/>
      <c r="K83" s="329" t="str">
        <f t="shared" si="0"/>
        <v/>
      </c>
      <c r="L83" s="309"/>
    </row>
    <row r="84" spans="1:12" s="339" customFormat="1" x14ac:dyDescent="0.35">
      <c r="A84" s="338"/>
      <c r="B84" s="324" t="str">
        <f>IF($D84="","",VLOOKUP($D84,Lists!$Z$2:$AC$100,2,FALSE))</f>
        <v/>
      </c>
      <c r="C84" s="325" t="str">
        <f>IF($D84="","",VLOOKUP($D84,Lists!$Z$2:$AC$100,3,FALSE))</f>
        <v/>
      </c>
      <c r="D84" s="309"/>
      <c r="E84" s="309"/>
      <c r="F84" s="309"/>
      <c r="G84" s="312"/>
      <c r="H84" s="327"/>
      <c r="I84" s="312"/>
      <c r="J84" s="327"/>
      <c r="K84" s="329" t="str">
        <f t="shared" si="0"/>
        <v/>
      </c>
      <c r="L84" s="309"/>
    </row>
    <row r="85" spans="1:12" s="339" customFormat="1" x14ac:dyDescent="0.35">
      <c r="A85" s="338"/>
      <c r="B85" s="324" t="str">
        <f>IF($D85="","",VLOOKUP($D85,Lists!$Z$2:$AC$100,2,FALSE))</f>
        <v/>
      </c>
      <c r="C85" s="325" t="str">
        <f>IF($D85="","",VLOOKUP($D85,Lists!$Z$2:$AC$100,3,FALSE))</f>
        <v/>
      </c>
      <c r="D85" s="309"/>
      <c r="E85" s="309"/>
      <c r="F85" s="309"/>
      <c r="G85" s="312"/>
      <c r="H85" s="327"/>
      <c r="I85" s="312"/>
      <c r="J85" s="327"/>
      <c r="K85" s="329" t="str">
        <f t="shared" si="0"/>
        <v/>
      </c>
      <c r="L85" s="309"/>
    </row>
    <row r="86" spans="1:12" s="339" customFormat="1" x14ac:dyDescent="0.35">
      <c r="A86" s="338"/>
      <c r="B86" s="324" t="str">
        <f>IF($D86="","",VLOOKUP($D86,Lists!$Z$2:$AC$100,2,FALSE))</f>
        <v/>
      </c>
      <c r="C86" s="325" t="str">
        <f>IF($D86="","",VLOOKUP($D86,Lists!$Z$2:$AC$100,3,FALSE))</f>
        <v/>
      </c>
      <c r="D86" s="309"/>
      <c r="E86" s="309"/>
      <c r="F86" s="309"/>
      <c r="G86" s="312"/>
      <c r="H86" s="327"/>
      <c r="I86" s="312"/>
      <c r="J86" s="327"/>
      <c r="K86" s="329" t="str">
        <f t="shared" si="0"/>
        <v/>
      </c>
      <c r="L86" s="309"/>
    </row>
    <row r="87" spans="1:12" s="339" customFormat="1" x14ac:dyDescent="0.35">
      <c r="A87" s="338"/>
      <c r="B87" s="324" t="str">
        <f>IF($D87="","",VLOOKUP($D87,Lists!$Z$2:$AC$100,2,FALSE))</f>
        <v/>
      </c>
      <c r="C87" s="325" t="str">
        <f>IF($D87="","",VLOOKUP($D87,Lists!$Z$2:$AC$100,3,FALSE))</f>
        <v/>
      </c>
      <c r="D87" s="309"/>
      <c r="E87" s="309"/>
      <c r="F87" s="309"/>
      <c r="G87" s="312"/>
      <c r="H87" s="327"/>
      <c r="I87" s="312"/>
      <c r="J87" s="327"/>
      <c r="K87" s="329" t="str">
        <f t="shared" si="0"/>
        <v/>
      </c>
      <c r="L87" s="309"/>
    </row>
    <row r="88" spans="1:12" s="339" customFormat="1" x14ac:dyDescent="0.35">
      <c r="A88" s="338"/>
      <c r="B88" s="324" t="str">
        <f>IF($D88="","",VLOOKUP($D88,Lists!$Z$2:$AC$100,2,FALSE))</f>
        <v/>
      </c>
      <c r="C88" s="325" t="str">
        <f>IF($D88="","",VLOOKUP($D88,Lists!$Z$2:$AC$100,3,FALSE))</f>
        <v/>
      </c>
      <c r="D88" s="309"/>
      <c r="E88" s="309"/>
      <c r="F88" s="309"/>
      <c r="G88" s="312"/>
      <c r="H88" s="327"/>
      <c r="I88" s="312"/>
      <c r="J88" s="327"/>
      <c r="K88" s="329" t="str">
        <f t="shared" si="0"/>
        <v/>
      </c>
      <c r="L88" s="309"/>
    </row>
    <row r="89" spans="1:12" s="339" customFormat="1" x14ac:dyDescent="0.35">
      <c r="A89" s="338"/>
      <c r="B89" s="324" t="str">
        <f>IF($D89="","",VLOOKUP($D89,Lists!$Z$2:$AC$100,2,FALSE))</f>
        <v/>
      </c>
      <c r="C89" s="325" t="str">
        <f>IF($D89="","",VLOOKUP($D89,Lists!$Z$2:$AC$100,3,FALSE))</f>
        <v/>
      </c>
      <c r="D89" s="309"/>
      <c r="E89" s="309"/>
      <c r="F89" s="309"/>
      <c r="G89" s="312"/>
      <c r="H89" s="327"/>
      <c r="I89" s="312"/>
      <c r="J89" s="327"/>
      <c r="K89" s="329" t="str">
        <f t="shared" ref="K89:K152" si="1">IF(J89="","",(VALUE(TEXT(I89,"m/dd/yy ")&amp;TEXT(J89,"hh:mm:ss"))-VALUE(TEXT(G89,"m/dd/yy ")&amp;TEXT(H89,"hh:mm:ss")))*24)</f>
        <v/>
      </c>
      <c r="L89" s="309"/>
    </row>
    <row r="90" spans="1:12" s="339" customFormat="1" x14ac:dyDescent="0.35">
      <c r="A90" s="338"/>
      <c r="B90" s="324" t="str">
        <f>IF($D90="","",VLOOKUP($D90,Lists!$Z$2:$AC$100,2,FALSE))</f>
        <v/>
      </c>
      <c r="C90" s="325" t="str">
        <f>IF($D90="","",VLOOKUP($D90,Lists!$Z$2:$AC$100,3,FALSE))</f>
        <v/>
      </c>
      <c r="D90" s="309"/>
      <c r="E90" s="309"/>
      <c r="F90" s="309"/>
      <c r="G90" s="312"/>
      <c r="H90" s="327"/>
      <c r="I90" s="312"/>
      <c r="J90" s="327"/>
      <c r="K90" s="329" t="str">
        <f t="shared" si="1"/>
        <v/>
      </c>
      <c r="L90" s="309"/>
    </row>
    <row r="91" spans="1:12" s="339" customFormat="1" x14ac:dyDescent="0.35">
      <c r="A91" s="338"/>
      <c r="B91" s="324" t="str">
        <f>IF($D91="","",VLOOKUP($D91,Lists!$Z$2:$AC$100,2,FALSE))</f>
        <v/>
      </c>
      <c r="C91" s="325" t="str">
        <f>IF($D91="","",VLOOKUP($D91,Lists!$Z$2:$AC$100,3,FALSE))</f>
        <v/>
      </c>
      <c r="D91" s="309"/>
      <c r="E91" s="309"/>
      <c r="F91" s="309"/>
      <c r="G91" s="312"/>
      <c r="H91" s="327"/>
      <c r="I91" s="312"/>
      <c r="J91" s="327"/>
      <c r="K91" s="329" t="str">
        <f t="shared" si="1"/>
        <v/>
      </c>
      <c r="L91" s="309"/>
    </row>
    <row r="92" spans="1:12" s="339" customFormat="1" x14ac:dyDescent="0.35">
      <c r="A92" s="338"/>
      <c r="B92" s="324" t="str">
        <f>IF($D92="","",VLOOKUP($D92,Lists!$Z$2:$AC$100,2,FALSE))</f>
        <v/>
      </c>
      <c r="C92" s="325" t="str">
        <f>IF($D92="","",VLOOKUP($D92,Lists!$Z$2:$AC$100,3,FALSE))</f>
        <v/>
      </c>
      <c r="D92" s="309"/>
      <c r="E92" s="309"/>
      <c r="F92" s="309"/>
      <c r="G92" s="312"/>
      <c r="H92" s="327"/>
      <c r="I92" s="312"/>
      <c r="J92" s="327"/>
      <c r="K92" s="329" t="str">
        <f t="shared" si="1"/>
        <v/>
      </c>
      <c r="L92" s="309"/>
    </row>
    <row r="93" spans="1:12" s="339" customFormat="1" x14ac:dyDescent="0.35">
      <c r="A93" s="338"/>
      <c r="B93" s="324" t="str">
        <f>IF($D93="","",VLOOKUP($D93,Lists!$Z$2:$AC$100,2,FALSE))</f>
        <v/>
      </c>
      <c r="C93" s="325" t="str">
        <f>IF($D93="","",VLOOKUP($D93,Lists!$Z$2:$AC$100,3,FALSE))</f>
        <v/>
      </c>
      <c r="D93" s="309"/>
      <c r="E93" s="309"/>
      <c r="F93" s="309"/>
      <c r="G93" s="312"/>
      <c r="H93" s="327"/>
      <c r="I93" s="312"/>
      <c r="J93" s="327"/>
      <c r="K93" s="329" t="str">
        <f t="shared" si="1"/>
        <v/>
      </c>
      <c r="L93" s="309"/>
    </row>
    <row r="94" spans="1:12" s="339" customFormat="1" x14ac:dyDescent="0.35">
      <c r="A94" s="338"/>
      <c r="B94" s="324" t="str">
        <f>IF($D94="","",VLOOKUP($D94,Lists!$Z$2:$AC$100,2,FALSE))</f>
        <v/>
      </c>
      <c r="C94" s="325" t="str">
        <f>IF($D94="","",VLOOKUP($D94,Lists!$Z$2:$AC$100,3,FALSE))</f>
        <v/>
      </c>
      <c r="D94" s="309"/>
      <c r="E94" s="309"/>
      <c r="F94" s="309"/>
      <c r="G94" s="312"/>
      <c r="H94" s="327"/>
      <c r="I94" s="312"/>
      <c r="J94" s="327"/>
      <c r="K94" s="329" t="str">
        <f t="shared" si="1"/>
        <v/>
      </c>
      <c r="L94" s="309"/>
    </row>
    <row r="95" spans="1:12" s="339" customFormat="1" x14ac:dyDescent="0.35">
      <c r="A95" s="338"/>
      <c r="B95" s="324" t="str">
        <f>IF($D95="","",VLOOKUP($D95,Lists!$Z$2:$AC$100,2,FALSE))</f>
        <v/>
      </c>
      <c r="C95" s="325" t="str">
        <f>IF($D95="","",VLOOKUP($D95,Lists!$Z$2:$AC$100,3,FALSE))</f>
        <v/>
      </c>
      <c r="D95" s="309"/>
      <c r="E95" s="309"/>
      <c r="F95" s="309"/>
      <c r="G95" s="312"/>
      <c r="H95" s="327"/>
      <c r="I95" s="312"/>
      <c r="J95" s="327"/>
      <c r="K95" s="329" t="str">
        <f t="shared" si="1"/>
        <v/>
      </c>
      <c r="L95" s="309"/>
    </row>
    <row r="96" spans="1:12" s="339" customFormat="1" x14ac:dyDescent="0.35">
      <c r="A96" s="338"/>
      <c r="B96" s="324" t="str">
        <f>IF($D96="","",VLOOKUP($D96,Lists!$Z$2:$AC$100,2,FALSE))</f>
        <v/>
      </c>
      <c r="C96" s="325" t="str">
        <f>IF($D96="","",VLOOKUP($D96,Lists!$Z$2:$AC$100,3,FALSE))</f>
        <v/>
      </c>
      <c r="D96" s="309"/>
      <c r="E96" s="309"/>
      <c r="F96" s="309"/>
      <c r="G96" s="312"/>
      <c r="H96" s="327"/>
      <c r="I96" s="312"/>
      <c r="J96" s="327"/>
      <c r="K96" s="329" t="str">
        <f t="shared" si="1"/>
        <v/>
      </c>
      <c r="L96" s="309"/>
    </row>
    <row r="97" spans="1:12" s="339" customFormat="1" x14ac:dyDescent="0.35">
      <c r="A97" s="338"/>
      <c r="B97" s="324" t="str">
        <f>IF($D97="","",VLOOKUP($D97,Lists!$Z$2:$AC$100,2,FALSE))</f>
        <v/>
      </c>
      <c r="C97" s="325" t="str">
        <f>IF($D97="","",VLOOKUP($D97,Lists!$Z$2:$AC$100,3,FALSE))</f>
        <v/>
      </c>
      <c r="D97" s="309"/>
      <c r="E97" s="309"/>
      <c r="F97" s="309"/>
      <c r="G97" s="312"/>
      <c r="H97" s="327"/>
      <c r="I97" s="312"/>
      <c r="J97" s="327"/>
      <c r="K97" s="329" t="str">
        <f t="shared" si="1"/>
        <v/>
      </c>
      <c r="L97" s="309"/>
    </row>
    <row r="98" spans="1:12" s="339" customFormat="1" x14ac:dyDescent="0.35">
      <c r="A98" s="338"/>
      <c r="B98" s="324" t="str">
        <f>IF($D98="","",VLOOKUP($D98,Lists!$Z$2:$AC$100,2,FALSE))</f>
        <v/>
      </c>
      <c r="C98" s="325" t="str">
        <f>IF($D98="","",VLOOKUP($D98,Lists!$Z$2:$AC$100,3,FALSE))</f>
        <v/>
      </c>
      <c r="D98" s="309"/>
      <c r="E98" s="309"/>
      <c r="F98" s="309"/>
      <c r="G98" s="312"/>
      <c r="H98" s="327"/>
      <c r="I98" s="312"/>
      <c r="J98" s="327"/>
      <c r="K98" s="329" t="str">
        <f t="shared" si="1"/>
        <v/>
      </c>
      <c r="L98" s="309"/>
    </row>
    <row r="99" spans="1:12" s="339" customFormat="1" x14ac:dyDescent="0.35">
      <c r="A99" s="338"/>
      <c r="B99" s="324" t="str">
        <f>IF($D99="","",VLOOKUP($D99,Lists!$Z$2:$AC$100,2,FALSE))</f>
        <v/>
      </c>
      <c r="C99" s="325" t="str">
        <f>IF($D99="","",VLOOKUP($D99,Lists!$Z$2:$AC$100,3,FALSE))</f>
        <v/>
      </c>
      <c r="D99" s="309"/>
      <c r="E99" s="309"/>
      <c r="F99" s="309"/>
      <c r="G99" s="312"/>
      <c r="H99" s="327"/>
      <c r="I99" s="312"/>
      <c r="J99" s="327"/>
      <c r="K99" s="329" t="str">
        <f t="shared" si="1"/>
        <v/>
      </c>
      <c r="L99" s="309"/>
    </row>
    <row r="100" spans="1:12" s="339" customFormat="1" x14ac:dyDescent="0.35">
      <c r="A100" s="338"/>
      <c r="B100" s="324" t="str">
        <f>IF($D100="","",VLOOKUP($D100,Lists!$Z$2:$AC$100,2,FALSE))</f>
        <v/>
      </c>
      <c r="C100" s="325" t="str">
        <f>IF($D100="","",VLOOKUP($D100,Lists!$Z$2:$AC$100,3,FALSE))</f>
        <v/>
      </c>
      <c r="D100" s="309"/>
      <c r="E100" s="309"/>
      <c r="F100" s="309"/>
      <c r="G100" s="312"/>
      <c r="H100" s="327"/>
      <c r="I100" s="312"/>
      <c r="J100" s="327"/>
      <c r="K100" s="329" t="str">
        <f t="shared" si="1"/>
        <v/>
      </c>
      <c r="L100" s="309"/>
    </row>
    <row r="101" spans="1:12" s="339" customFormat="1" x14ac:dyDescent="0.35">
      <c r="A101" s="338"/>
      <c r="B101" s="324" t="str">
        <f>IF($D101="","",VLOOKUP($D101,Lists!$Z$2:$AC$100,2,FALSE))</f>
        <v/>
      </c>
      <c r="C101" s="325" t="str">
        <f>IF($D101="","",VLOOKUP($D101,Lists!$Z$2:$AC$100,3,FALSE))</f>
        <v/>
      </c>
      <c r="D101" s="309"/>
      <c r="E101" s="309"/>
      <c r="F101" s="309"/>
      <c r="G101" s="312"/>
      <c r="H101" s="327"/>
      <c r="I101" s="312"/>
      <c r="J101" s="327"/>
      <c r="K101" s="329" t="str">
        <f t="shared" si="1"/>
        <v/>
      </c>
      <c r="L101" s="309"/>
    </row>
    <row r="102" spans="1:12" s="339" customFormat="1" x14ac:dyDescent="0.35">
      <c r="A102" s="338"/>
      <c r="B102" s="324" t="str">
        <f>IF($D102="","",VLOOKUP($D102,Lists!$Z$2:$AC$100,2,FALSE))</f>
        <v/>
      </c>
      <c r="C102" s="325" t="str">
        <f>IF($D102="","",VLOOKUP($D102,Lists!$Z$2:$AC$100,3,FALSE))</f>
        <v/>
      </c>
      <c r="D102" s="309"/>
      <c r="E102" s="309"/>
      <c r="F102" s="309"/>
      <c r="G102" s="312"/>
      <c r="H102" s="327"/>
      <c r="I102" s="312"/>
      <c r="J102" s="327"/>
      <c r="K102" s="329" t="str">
        <f t="shared" si="1"/>
        <v/>
      </c>
      <c r="L102" s="309"/>
    </row>
    <row r="103" spans="1:12" s="339" customFormat="1" x14ac:dyDescent="0.35">
      <c r="A103" s="338"/>
      <c r="B103" s="324" t="str">
        <f>IF($D103="","",VLOOKUP($D103,Lists!$Z$2:$AC$100,2,FALSE))</f>
        <v/>
      </c>
      <c r="C103" s="325" t="str">
        <f>IF($D103="","",VLOOKUP($D103,Lists!$Z$2:$AC$100,3,FALSE))</f>
        <v/>
      </c>
      <c r="D103" s="309"/>
      <c r="E103" s="309"/>
      <c r="F103" s="309"/>
      <c r="G103" s="312"/>
      <c r="H103" s="327"/>
      <c r="I103" s="312"/>
      <c r="J103" s="327"/>
      <c r="K103" s="329" t="str">
        <f t="shared" si="1"/>
        <v/>
      </c>
      <c r="L103" s="309"/>
    </row>
    <row r="104" spans="1:12" s="339" customFormat="1" x14ac:dyDescent="0.35">
      <c r="A104" s="338"/>
      <c r="B104" s="324" t="str">
        <f>IF($D104="","",VLOOKUP($D104,Lists!$Z$2:$AC$100,2,FALSE))</f>
        <v/>
      </c>
      <c r="C104" s="325" t="str">
        <f>IF($D104="","",VLOOKUP($D104,Lists!$Z$2:$AC$100,3,FALSE))</f>
        <v/>
      </c>
      <c r="D104" s="309"/>
      <c r="E104" s="309"/>
      <c r="F104" s="309"/>
      <c r="G104" s="312"/>
      <c r="H104" s="327"/>
      <c r="I104" s="312"/>
      <c r="J104" s="327"/>
      <c r="K104" s="329" t="str">
        <f t="shared" si="1"/>
        <v/>
      </c>
      <c r="L104" s="309"/>
    </row>
    <row r="105" spans="1:12" s="339" customFormat="1" x14ac:dyDescent="0.35">
      <c r="A105" s="338"/>
      <c r="B105" s="324" t="str">
        <f>IF($D105="","",VLOOKUP($D105,Lists!$Z$2:$AC$100,2,FALSE))</f>
        <v/>
      </c>
      <c r="C105" s="325" t="str">
        <f>IF($D105="","",VLOOKUP($D105,Lists!$Z$2:$AC$100,3,FALSE))</f>
        <v/>
      </c>
      <c r="D105" s="309"/>
      <c r="E105" s="309"/>
      <c r="F105" s="309"/>
      <c r="G105" s="312"/>
      <c r="H105" s="327"/>
      <c r="I105" s="312"/>
      <c r="J105" s="327"/>
      <c r="K105" s="329" t="str">
        <f t="shared" si="1"/>
        <v/>
      </c>
      <c r="L105" s="309"/>
    </row>
    <row r="106" spans="1:12" s="339" customFormat="1" x14ac:dyDescent="0.35">
      <c r="A106" s="338"/>
      <c r="B106" s="324" t="str">
        <f>IF($D106="","",VLOOKUP($D106,Lists!$Z$2:$AC$100,2,FALSE))</f>
        <v/>
      </c>
      <c r="C106" s="325" t="str">
        <f>IF($D106="","",VLOOKUP($D106,Lists!$Z$2:$AC$100,3,FALSE))</f>
        <v/>
      </c>
      <c r="D106" s="309"/>
      <c r="E106" s="309"/>
      <c r="F106" s="309"/>
      <c r="G106" s="312"/>
      <c r="H106" s="327"/>
      <c r="I106" s="312"/>
      <c r="J106" s="327"/>
      <c r="K106" s="329" t="str">
        <f t="shared" si="1"/>
        <v/>
      </c>
      <c r="L106" s="309"/>
    </row>
    <row r="107" spans="1:12" s="339" customFormat="1" x14ac:dyDescent="0.35">
      <c r="A107" s="338"/>
      <c r="B107" s="324" t="str">
        <f>IF($D107="","",VLOOKUP($D107,Lists!$Z$2:$AC$100,2,FALSE))</f>
        <v/>
      </c>
      <c r="C107" s="325" t="str">
        <f>IF($D107="","",VLOOKUP($D107,Lists!$Z$2:$AC$100,3,FALSE))</f>
        <v/>
      </c>
      <c r="D107" s="309"/>
      <c r="E107" s="309"/>
      <c r="F107" s="309"/>
      <c r="G107" s="312"/>
      <c r="H107" s="327"/>
      <c r="I107" s="312"/>
      <c r="J107" s="327"/>
      <c r="K107" s="329" t="str">
        <f t="shared" si="1"/>
        <v/>
      </c>
      <c r="L107" s="309"/>
    </row>
    <row r="108" spans="1:12" s="339" customFormat="1" x14ac:dyDescent="0.35">
      <c r="A108" s="338"/>
      <c r="B108" s="324" t="str">
        <f>IF($D108="","",VLOOKUP($D108,Lists!$Z$2:$AC$100,2,FALSE))</f>
        <v/>
      </c>
      <c r="C108" s="325" t="str">
        <f>IF($D108="","",VLOOKUP($D108,Lists!$Z$2:$AC$100,3,FALSE))</f>
        <v/>
      </c>
      <c r="D108" s="309"/>
      <c r="E108" s="309"/>
      <c r="F108" s="309"/>
      <c r="G108" s="312"/>
      <c r="H108" s="327"/>
      <c r="I108" s="312"/>
      <c r="J108" s="327"/>
      <c r="K108" s="329" t="str">
        <f t="shared" si="1"/>
        <v/>
      </c>
      <c r="L108" s="309"/>
    </row>
    <row r="109" spans="1:12" s="339" customFormat="1" x14ac:dyDescent="0.35">
      <c r="A109" s="338"/>
      <c r="B109" s="324" t="str">
        <f>IF($D109="","",VLOOKUP($D109,Lists!$Z$2:$AC$100,2,FALSE))</f>
        <v/>
      </c>
      <c r="C109" s="325" t="str">
        <f>IF($D109="","",VLOOKUP($D109,Lists!$Z$2:$AC$100,3,FALSE))</f>
        <v/>
      </c>
      <c r="D109" s="309"/>
      <c r="E109" s="309"/>
      <c r="F109" s="309"/>
      <c r="G109" s="312"/>
      <c r="H109" s="327"/>
      <c r="I109" s="312"/>
      <c r="J109" s="327"/>
      <c r="K109" s="329" t="str">
        <f t="shared" si="1"/>
        <v/>
      </c>
      <c r="L109" s="309"/>
    </row>
    <row r="110" spans="1:12" s="339" customFormat="1" x14ac:dyDescent="0.35">
      <c r="A110" s="338"/>
      <c r="B110" s="324" t="str">
        <f>IF($D110="","",VLOOKUP($D110,Lists!$Z$2:$AC$100,2,FALSE))</f>
        <v/>
      </c>
      <c r="C110" s="325" t="str">
        <f>IF($D110="","",VLOOKUP($D110,Lists!$Z$2:$AC$100,3,FALSE))</f>
        <v/>
      </c>
      <c r="D110" s="309"/>
      <c r="E110" s="309"/>
      <c r="F110" s="309"/>
      <c r="G110" s="312"/>
      <c r="H110" s="327"/>
      <c r="I110" s="312"/>
      <c r="J110" s="327"/>
      <c r="K110" s="329" t="str">
        <f t="shared" si="1"/>
        <v/>
      </c>
      <c r="L110" s="309"/>
    </row>
    <row r="111" spans="1:12" s="339" customFormat="1" x14ac:dyDescent="0.35">
      <c r="A111" s="338"/>
      <c r="B111" s="324" t="str">
        <f>IF($D111="","",VLOOKUP($D111,Lists!$Z$2:$AC$100,2,FALSE))</f>
        <v/>
      </c>
      <c r="C111" s="325" t="str">
        <f>IF($D111="","",VLOOKUP($D111,Lists!$Z$2:$AC$100,3,FALSE))</f>
        <v/>
      </c>
      <c r="D111" s="309"/>
      <c r="E111" s="309"/>
      <c r="F111" s="309"/>
      <c r="G111" s="312"/>
      <c r="H111" s="327"/>
      <c r="I111" s="312"/>
      <c r="J111" s="327"/>
      <c r="K111" s="329" t="str">
        <f t="shared" si="1"/>
        <v/>
      </c>
      <c r="L111" s="309"/>
    </row>
    <row r="112" spans="1:12" s="339" customFormat="1" x14ac:dyDescent="0.35">
      <c r="A112" s="338"/>
      <c r="B112" s="324" t="str">
        <f>IF($D112="","",VLOOKUP($D112,Lists!$Z$2:$AC$100,2,FALSE))</f>
        <v/>
      </c>
      <c r="C112" s="325" t="str">
        <f>IF($D112="","",VLOOKUP($D112,Lists!$Z$2:$AC$100,3,FALSE))</f>
        <v/>
      </c>
      <c r="D112" s="309"/>
      <c r="E112" s="309"/>
      <c r="F112" s="309"/>
      <c r="G112" s="312"/>
      <c r="H112" s="327"/>
      <c r="I112" s="312"/>
      <c r="J112" s="327"/>
      <c r="K112" s="329" t="str">
        <f t="shared" si="1"/>
        <v/>
      </c>
      <c r="L112" s="309"/>
    </row>
    <row r="113" spans="1:12" s="339" customFormat="1" x14ac:dyDescent="0.35">
      <c r="A113" s="338"/>
      <c r="B113" s="324" t="str">
        <f>IF($D113="","",VLOOKUP($D113,Lists!$Z$2:$AC$100,2,FALSE))</f>
        <v/>
      </c>
      <c r="C113" s="325" t="str">
        <f>IF($D113="","",VLOOKUP($D113,Lists!$Z$2:$AC$100,3,FALSE))</f>
        <v/>
      </c>
      <c r="D113" s="309"/>
      <c r="E113" s="309"/>
      <c r="F113" s="309"/>
      <c r="G113" s="312"/>
      <c r="H113" s="327"/>
      <c r="I113" s="312"/>
      <c r="J113" s="327"/>
      <c r="K113" s="329" t="str">
        <f t="shared" si="1"/>
        <v/>
      </c>
      <c r="L113" s="309"/>
    </row>
    <row r="114" spans="1:12" s="339" customFormat="1" x14ac:dyDescent="0.35">
      <c r="A114" s="338"/>
      <c r="B114" s="324" t="str">
        <f>IF($D114="","",VLOOKUP($D114,Lists!$Z$2:$AC$100,2,FALSE))</f>
        <v/>
      </c>
      <c r="C114" s="325" t="str">
        <f>IF($D114="","",VLOOKUP($D114,Lists!$Z$2:$AC$100,3,FALSE))</f>
        <v/>
      </c>
      <c r="D114" s="309"/>
      <c r="E114" s="309"/>
      <c r="F114" s="309"/>
      <c r="G114" s="312"/>
      <c r="H114" s="327"/>
      <c r="I114" s="312"/>
      <c r="J114" s="327"/>
      <c r="K114" s="329" t="str">
        <f t="shared" si="1"/>
        <v/>
      </c>
      <c r="L114" s="309"/>
    </row>
    <row r="115" spans="1:12" s="339" customFormat="1" x14ac:dyDescent="0.35">
      <c r="A115" s="338"/>
      <c r="B115" s="324" t="str">
        <f>IF($D115="","",VLOOKUP($D115,Lists!$Z$2:$AC$100,2,FALSE))</f>
        <v/>
      </c>
      <c r="C115" s="325" t="str">
        <f>IF($D115="","",VLOOKUP($D115,Lists!$Z$2:$AC$100,3,FALSE))</f>
        <v/>
      </c>
      <c r="D115" s="309"/>
      <c r="E115" s="309"/>
      <c r="F115" s="309"/>
      <c r="G115" s="312"/>
      <c r="H115" s="327"/>
      <c r="I115" s="312"/>
      <c r="J115" s="327"/>
      <c r="K115" s="329" t="str">
        <f t="shared" si="1"/>
        <v/>
      </c>
      <c r="L115" s="309"/>
    </row>
    <row r="116" spans="1:12" s="339" customFormat="1" x14ac:dyDescent="0.35">
      <c r="A116" s="338"/>
      <c r="B116" s="324" t="str">
        <f>IF($D116="","",VLOOKUP($D116,Lists!$Z$2:$AC$100,2,FALSE))</f>
        <v/>
      </c>
      <c r="C116" s="325" t="str">
        <f>IF($D116="","",VLOOKUP($D116,Lists!$Z$2:$AC$100,3,FALSE))</f>
        <v/>
      </c>
      <c r="D116" s="309"/>
      <c r="E116" s="309"/>
      <c r="F116" s="309"/>
      <c r="G116" s="312"/>
      <c r="H116" s="327"/>
      <c r="I116" s="312"/>
      <c r="J116" s="327"/>
      <c r="K116" s="329" t="str">
        <f t="shared" si="1"/>
        <v/>
      </c>
      <c r="L116" s="309"/>
    </row>
    <row r="117" spans="1:12" s="339" customFormat="1" x14ac:dyDescent="0.35">
      <c r="A117" s="338"/>
      <c r="B117" s="324" t="str">
        <f>IF($D117="","",VLOOKUP($D117,Lists!$Z$2:$AC$100,2,FALSE))</f>
        <v/>
      </c>
      <c r="C117" s="325" t="str">
        <f>IF($D117="","",VLOOKUP($D117,Lists!$Z$2:$AC$100,3,FALSE))</f>
        <v/>
      </c>
      <c r="D117" s="309"/>
      <c r="E117" s="309"/>
      <c r="F117" s="309"/>
      <c r="G117" s="312"/>
      <c r="H117" s="327"/>
      <c r="I117" s="312"/>
      <c r="J117" s="327"/>
      <c r="K117" s="329" t="str">
        <f t="shared" si="1"/>
        <v/>
      </c>
      <c r="L117" s="309"/>
    </row>
    <row r="118" spans="1:12" s="339" customFormat="1" x14ac:dyDescent="0.35">
      <c r="A118" s="338"/>
      <c r="B118" s="324" t="str">
        <f>IF($D118="","",VLOOKUP($D118,Lists!$Z$2:$AC$100,2,FALSE))</f>
        <v/>
      </c>
      <c r="C118" s="325" t="str">
        <f>IF($D118="","",VLOOKUP($D118,Lists!$Z$2:$AC$100,3,FALSE))</f>
        <v/>
      </c>
      <c r="D118" s="309"/>
      <c r="E118" s="309"/>
      <c r="F118" s="309"/>
      <c r="G118" s="312"/>
      <c r="H118" s="327"/>
      <c r="I118" s="312"/>
      <c r="J118" s="327"/>
      <c r="K118" s="329" t="str">
        <f t="shared" si="1"/>
        <v/>
      </c>
      <c r="L118" s="309"/>
    </row>
    <row r="119" spans="1:12" s="339" customFormat="1" x14ac:dyDescent="0.35">
      <c r="A119" s="338"/>
      <c r="B119" s="324" t="str">
        <f>IF($D119="","",VLOOKUP($D119,Lists!$Z$2:$AC$100,2,FALSE))</f>
        <v/>
      </c>
      <c r="C119" s="325" t="str">
        <f>IF($D119="","",VLOOKUP($D119,Lists!$Z$2:$AC$100,3,FALSE))</f>
        <v/>
      </c>
      <c r="D119" s="309"/>
      <c r="E119" s="309"/>
      <c r="F119" s="309"/>
      <c r="G119" s="312"/>
      <c r="H119" s="327"/>
      <c r="I119" s="312"/>
      <c r="J119" s="327"/>
      <c r="K119" s="329" t="str">
        <f t="shared" si="1"/>
        <v/>
      </c>
      <c r="L119" s="309"/>
    </row>
    <row r="120" spans="1:12" s="339" customFormat="1" x14ac:dyDescent="0.35">
      <c r="A120" s="338"/>
      <c r="B120" s="324" t="str">
        <f>IF($D120="","",VLOOKUP($D120,Lists!$Z$2:$AC$100,2,FALSE))</f>
        <v/>
      </c>
      <c r="C120" s="325" t="str">
        <f>IF($D120="","",VLOOKUP($D120,Lists!$Z$2:$AC$100,3,FALSE))</f>
        <v/>
      </c>
      <c r="D120" s="309"/>
      <c r="E120" s="309"/>
      <c r="F120" s="309"/>
      <c r="G120" s="312"/>
      <c r="H120" s="327"/>
      <c r="I120" s="312"/>
      <c r="J120" s="327"/>
      <c r="K120" s="329" t="str">
        <f t="shared" si="1"/>
        <v/>
      </c>
      <c r="L120" s="309"/>
    </row>
    <row r="121" spans="1:12" s="339" customFormat="1" x14ac:dyDescent="0.35">
      <c r="A121" s="338"/>
      <c r="B121" s="324" t="str">
        <f>IF($D121="","",VLOOKUP($D121,Lists!$Z$2:$AC$100,2,FALSE))</f>
        <v/>
      </c>
      <c r="C121" s="325" t="str">
        <f>IF($D121="","",VLOOKUP($D121,Lists!$Z$2:$AC$100,3,FALSE))</f>
        <v/>
      </c>
      <c r="D121" s="309"/>
      <c r="E121" s="309"/>
      <c r="F121" s="309"/>
      <c r="G121" s="312"/>
      <c r="H121" s="327"/>
      <c r="I121" s="312"/>
      <c r="J121" s="327"/>
      <c r="K121" s="329" t="str">
        <f t="shared" si="1"/>
        <v/>
      </c>
      <c r="L121" s="309"/>
    </row>
    <row r="122" spans="1:12" s="339" customFormat="1" x14ac:dyDescent="0.35">
      <c r="A122" s="338"/>
      <c r="B122" s="324" t="str">
        <f>IF($D122="","",VLOOKUP($D122,Lists!$Z$2:$AC$100,2,FALSE))</f>
        <v/>
      </c>
      <c r="C122" s="325" t="str">
        <f>IF($D122="","",VLOOKUP($D122,Lists!$Z$2:$AC$100,3,FALSE))</f>
        <v/>
      </c>
      <c r="D122" s="309"/>
      <c r="E122" s="309"/>
      <c r="F122" s="309"/>
      <c r="G122" s="312"/>
      <c r="H122" s="327"/>
      <c r="I122" s="312"/>
      <c r="J122" s="327"/>
      <c r="K122" s="329" t="str">
        <f t="shared" si="1"/>
        <v/>
      </c>
      <c r="L122" s="309"/>
    </row>
    <row r="123" spans="1:12" s="339" customFormat="1" x14ac:dyDescent="0.35">
      <c r="A123" s="338"/>
      <c r="B123" s="324" t="str">
        <f>IF($D123="","",VLOOKUP($D123,Lists!$Z$2:$AC$100,2,FALSE))</f>
        <v/>
      </c>
      <c r="C123" s="325" t="str">
        <f>IF($D123="","",VLOOKUP($D123,Lists!$Z$2:$AC$100,3,FALSE))</f>
        <v/>
      </c>
      <c r="D123" s="309"/>
      <c r="E123" s="309"/>
      <c r="F123" s="309"/>
      <c r="G123" s="312"/>
      <c r="H123" s="327"/>
      <c r="I123" s="312"/>
      <c r="J123" s="327"/>
      <c r="K123" s="329" t="str">
        <f t="shared" si="1"/>
        <v/>
      </c>
      <c r="L123" s="309"/>
    </row>
    <row r="124" spans="1:12" s="339" customFormat="1" x14ac:dyDescent="0.35">
      <c r="A124" s="338"/>
      <c r="B124" s="324" t="str">
        <f>IF($D124="","",VLOOKUP($D124,Lists!$Z$2:$AC$100,2,FALSE))</f>
        <v/>
      </c>
      <c r="C124" s="325" t="str">
        <f>IF($D124="","",VLOOKUP($D124,Lists!$Z$2:$AC$100,3,FALSE))</f>
        <v/>
      </c>
      <c r="D124" s="309"/>
      <c r="E124" s="309"/>
      <c r="F124" s="309"/>
      <c r="G124" s="312"/>
      <c r="H124" s="327"/>
      <c r="I124" s="312"/>
      <c r="J124" s="327"/>
      <c r="K124" s="329" t="str">
        <f t="shared" si="1"/>
        <v/>
      </c>
      <c r="L124" s="309"/>
    </row>
    <row r="125" spans="1:12" s="339" customFormat="1" x14ac:dyDescent="0.35">
      <c r="A125" s="338"/>
      <c r="B125" s="324" t="str">
        <f>IF($D125="","",VLOOKUP($D125,Lists!$Z$2:$AC$100,2,FALSE))</f>
        <v/>
      </c>
      <c r="C125" s="325" t="str">
        <f>IF($D125="","",VLOOKUP($D125,Lists!$Z$2:$AC$100,3,FALSE))</f>
        <v/>
      </c>
      <c r="D125" s="309"/>
      <c r="E125" s="309"/>
      <c r="F125" s="309"/>
      <c r="G125" s="312"/>
      <c r="H125" s="327"/>
      <c r="I125" s="312"/>
      <c r="J125" s="327"/>
      <c r="K125" s="329" t="str">
        <f t="shared" si="1"/>
        <v/>
      </c>
      <c r="L125" s="309"/>
    </row>
    <row r="126" spans="1:12" s="339" customFormat="1" x14ac:dyDescent="0.35">
      <c r="A126" s="338"/>
      <c r="B126" s="324" t="str">
        <f>IF($D126="","",VLOOKUP($D126,Lists!$Z$2:$AC$100,2,FALSE))</f>
        <v/>
      </c>
      <c r="C126" s="325" t="str">
        <f>IF($D126="","",VLOOKUP($D126,Lists!$Z$2:$AC$100,3,FALSE))</f>
        <v/>
      </c>
      <c r="D126" s="309"/>
      <c r="E126" s="309"/>
      <c r="F126" s="309"/>
      <c r="G126" s="312"/>
      <c r="H126" s="327"/>
      <c r="I126" s="312"/>
      <c r="J126" s="327"/>
      <c r="K126" s="329" t="str">
        <f t="shared" si="1"/>
        <v/>
      </c>
      <c r="L126" s="309"/>
    </row>
    <row r="127" spans="1:12" s="339" customFormat="1" x14ac:dyDescent="0.35">
      <c r="A127" s="338"/>
      <c r="B127" s="324" t="str">
        <f>IF($D127="","",VLOOKUP($D127,Lists!$Z$2:$AC$100,2,FALSE))</f>
        <v/>
      </c>
      <c r="C127" s="325" t="str">
        <f>IF($D127="","",VLOOKUP($D127,Lists!$Z$2:$AC$100,3,FALSE))</f>
        <v/>
      </c>
      <c r="D127" s="309"/>
      <c r="E127" s="309"/>
      <c r="F127" s="309"/>
      <c r="G127" s="312"/>
      <c r="H127" s="327"/>
      <c r="I127" s="312"/>
      <c r="J127" s="327"/>
      <c r="K127" s="329" t="str">
        <f t="shared" si="1"/>
        <v/>
      </c>
      <c r="L127" s="309"/>
    </row>
    <row r="128" spans="1:12" s="339" customFormat="1" x14ac:dyDescent="0.35">
      <c r="A128" s="338"/>
      <c r="B128" s="324" t="str">
        <f>IF($D128="","",VLOOKUP($D128,Lists!$Z$2:$AC$100,2,FALSE))</f>
        <v/>
      </c>
      <c r="C128" s="325" t="str">
        <f>IF($D128="","",VLOOKUP($D128,Lists!$Z$2:$AC$100,3,FALSE))</f>
        <v/>
      </c>
      <c r="D128" s="309"/>
      <c r="E128" s="309"/>
      <c r="F128" s="309"/>
      <c r="G128" s="312"/>
      <c r="H128" s="327"/>
      <c r="I128" s="312"/>
      <c r="J128" s="327"/>
      <c r="K128" s="329" t="str">
        <f t="shared" si="1"/>
        <v/>
      </c>
      <c r="L128" s="309"/>
    </row>
    <row r="129" spans="1:12" s="339" customFormat="1" x14ac:dyDescent="0.35">
      <c r="A129" s="338"/>
      <c r="B129" s="324" t="str">
        <f>IF($D129="","",VLOOKUP($D129,Lists!$Z$2:$AC$100,2,FALSE))</f>
        <v/>
      </c>
      <c r="C129" s="325" t="str">
        <f>IF($D129="","",VLOOKUP($D129,Lists!$Z$2:$AC$100,3,FALSE))</f>
        <v/>
      </c>
      <c r="D129" s="309"/>
      <c r="E129" s="309"/>
      <c r="F129" s="309"/>
      <c r="G129" s="312"/>
      <c r="H129" s="327"/>
      <c r="I129" s="312"/>
      <c r="J129" s="327"/>
      <c r="K129" s="329" t="str">
        <f t="shared" si="1"/>
        <v/>
      </c>
      <c r="L129" s="309"/>
    </row>
    <row r="130" spans="1:12" s="339" customFormat="1" x14ac:dyDescent="0.35">
      <c r="A130" s="338"/>
      <c r="B130" s="324" t="str">
        <f>IF($D130="","",VLOOKUP($D130,Lists!$Z$2:$AC$100,2,FALSE))</f>
        <v/>
      </c>
      <c r="C130" s="325" t="str">
        <f>IF($D130="","",VLOOKUP($D130,Lists!$Z$2:$AC$100,3,FALSE))</f>
        <v/>
      </c>
      <c r="D130" s="309"/>
      <c r="E130" s="309"/>
      <c r="F130" s="309"/>
      <c r="G130" s="312"/>
      <c r="H130" s="327"/>
      <c r="I130" s="312"/>
      <c r="J130" s="327"/>
      <c r="K130" s="329" t="str">
        <f t="shared" si="1"/>
        <v/>
      </c>
      <c r="L130" s="309"/>
    </row>
    <row r="131" spans="1:12" s="339" customFormat="1" x14ac:dyDescent="0.35">
      <c r="A131" s="338"/>
      <c r="B131" s="324" t="str">
        <f>IF($D131="","",VLOOKUP($D131,Lists!$Z$2:$AC$100,2,FALSE))</f>
        <v/>
      </c>
      <c r="C131" s="325" t="str">
        <f>IF($D131="","",VLOOKUP($D131,Lists!$Z$2:$AC$100,3,FALSE))</f>
        <v/>
      </c>
      <c r="D131" s="309"/>
      <c r="E131" s="309"/>
      <c r="F131" s="309"/>
      <c r="G131" s="312"/>
      <c r="H131" s="327"/>
      <c r="I131" s="312"/>
      <c r="J131" s="327"/>
      <c r="K131" s="329" t="str">
        <f t="shared" si="1"/>
        <v/>
      </c>
      <c r="L131" s="309"/>
    </row>
    <row r="132" spans="1:12" s="339" customFormat="1" x14ac:dyDescent="0.35">
      <c r="A132" s="338"/>
      <c r="B132" s="324" t="str">
        <f>IF($D132="","",VLOOKUP($D132,Lists!$Z$2:$AC$100,2,FALSE))</f>
        <v/>
      </c>
      <c r="C132" s="325" t="str">
        <f>IF($D132="","",VLOOKUP($D132,Lists!$Z$2:$AC$100,3,FALSE))</f>
        <v/>
      </c>
      <c r="D132" s="309"/>
      <c r="E132" s="309"/>
      <c r="F132" s="309"/>
      <c r="G132" s="312"/>
      <c r="H132" s="327"/>
      <c r="I132" s="312"/>
      <c r="J132" s="327"/>
      <c r="K132" s="329" t="str">
        <f t="shared" si="1"/>
        <v/>
      </c>
      <c r="L132" s="309"/>
    </row>
    <row r="133" spans="1:12" s="339" customFormat="1" x14ac:dyDescent="0.35">
      <c r="A133" s="338"/>
      <c r="B133" s="324" t="str">
        <f>IF($D133="","",VLOOKUP($D133,Lists!$Z$2:$AC$100,2,FALSE))</f>
        <v/>
      </c>
      <c r="C133" s="325" t="str">
        <f>IF($D133="","",VLOOKUP($D133,Lists!$Z$2:$AC$100,3,FALSE))</f>
        <v/>
      </c>
      <c r="D133" s="309"/>
      <c r="E133" s="309"/>
      <c r="F133" s="309"/>
      <c r="G133" s="312"/>
      <c r="H133" s="327"/>
      <c r="I133" s="312"/>
      <c r="J133" s="327"/>
      <c r="K133" s="329" t="str">
        <f t="shared" si="1"/>
        <v/>
      </c>
      <c r="L133" s="309"/>
    </row>
    <row r="134" spans="1:12" s="339" customFormat="1" x14ac:dyDescent="0.35">
      <c r="A134" s="338"/>
      <c r="B134" s="324" t="str">
        <f>IF($D134="","",VLOOKUP($D134,Lists!$Z$2:$AC$100,2,FALSE))</f>
        <v/>
      </c>
      <c r="C134" s="325" t="str">
        <f>IF($D134="","",VLOOKUP($D134,Lists!$Z$2:$AC$100,3,FALSE))</f>
        <v/>
      </c>
      <c r="D134" s="309"/>
      <c r="E134" s="309"/>
      <c r="F134" s="309"/>
      <c r="G134" s="312"/>
      <c r="H134" s="327"/>
      <c r="I134" s="312"/>
      <c r="J134" s="327"/>
      <c r="K134" s="329" t="str">
        <f t="shared" si="1"/>
        <v/>
      </c>
      <c r="L134" s="309"/>
    </row>
    <row r="135" spans="1:12" s="339" customFormat="1" x14ac:dyDescent="0.35">
      <c r="A135" s="338"/>
      <c r="B135" s="324" t="str">
        <f>IF($D135="","",VLOOKUP($D135,Lists!$Z$2:$AC$100,2,FALSE))</f>
        <v/>
      </c>
      <c r="C135" s="325" t="str">
        <f>IF($D135="","",VLOOKUP($D135,Lists!$Z$2:$AC$100,3,FALSE))</f>
        <v/>
      </c>
      <c r="D135" s="309"/>
      <c r="E135" s="309"/>
      <c r="F135" s="309"/>
      <c r="G135" s="312"/>
      <c r="H135" s="327"/>
      <c r="I135" s="312"/>
      <c r="J135" s="327"/>
      <c r="K135" s="329" t="str">
        <f t="shared" si="1"/>
        <v/>
      </c>
      <c r="L135" s="309"/>
    </row>
    <row r="136" spans="1:12" s="339" customFormat="1" x14ac:dyDescent="0.35">
      <c r="A136" s="338"/>
      <c r="B136" s="324" t="str">
        <f>IF($D136="","",VLOOKUP($D136,Lists!$Z$2:$AC$100,2,FALSE))</f>
        <v/>
      </c>
      <c r="C136" s="325" t="str">
        <f>IF($D136="","",VLOOKUP($D136,Lists!$Z$2:$AC$100,3,FALSE))</f>
        <v/>
      </c>
      <c r="D136" s="309"/>
      <c r="E136" s="309"/>
      <c r="F136" s="309"/>
      <c r="G136" s="312"/>
      <c r="H136" s="327"/>
      <c r="I136" s="312"/>
      <c r="J136" s="327"/>
      <c r="K136" s="329" t="str">
        <f t="shared" si="1"/>
        <v/>
      </c>
      <c r="L136" s="309"/>
    </row>
    <row r="137" spans="1:12" s="339" customFormat="1" x14ac:dyDescent="0.35">
      <c r="A137" s="338"/>
      <c r="B137" s="324" t="str">
        <f>IF($D137="","",VLOOKUP($D137,Lists!$Z$2:$AC$100,2,FALSE))</f>
        <v/>
      </c>
      <c r="C137" s="325" t="str">
        <f>IF($D137="","",VLOOKUP($D137,Lists!$Z$2:$AC$100,3,FALSE))</f>
        <v/>
      </c>
      <c r="D137" s="309"/>
      <c r="E137" s="309"/>
      <c r="F137" s="309"/>
      <c r="G137" s="312"/>
      <c r="H137" s="327"/>
      <c r="I137" s="312"/>
      <c r="J137" s="327"/>
      <c r="K137" s="329" t="str">
        <f t="shared" si="1"/>
        <v/>
      </c>
      <c r="L137" s="309"/>
    </row>
    <row r="138" spans="1:12" s="339" customFormat="1" x14ac:dyDescent="0.35">
      <c r="A138" s="338"/>
      <c r="B138" s="324" t="str">
        <f>IF($D138="","",VLOOKUP($D138,Lists!$Z$2:$AC$100,2,FALSE))</f>
        <v/>
      </c>
      <c r="C138" s="325" t="str">
        <f>IF($D138="","",VLOOKUP($D138,Lists!$Z$2:$AC$100,3,FALSE))</f>
        <v/>
      </c>
      <c r="D138" s="309"/>
      <c r="E138" s="309"/>
      <c r="F138" s="309"/>
      <c r="G138" s="312"/>
      <c r="H138" s="327"/>
      <c r="I138" s="312"/>
      <c r="J138" s="327"/>
      <c r="K138" s="329" t="str">
        <f t="shared" si="1"/>
        <v/>
      </c>
      <c r="L138" s="309"/>
    </row>
    <row r="139" spans="1:12" s="339" customFormat="1" x14ac:dyDescent="0.35">
      <c r="A139" s="338"/>
      <c r="B139" s="324" t="str">
        <f>IF($D139="","",VLOOKUP($D139,Lists!$Z$2:$AC$100,2,FALSE))</f>
        <v/>
      </c>
      <c r="C139" s="325" t="str">
        <f>IF($D139="","",VLOOKUP($D139,Lists!$Z$2:$AC$100,3,FALSE))</f>
        <v/>
      </c>
      <c r="D139" s="309"/>
      <c r="E139" s="309"/>
      <c r="F139" s="309"/>
      <c r="G139" s="312"/>
      <c r="H139" s="327"/>
      <c r="I139" s="312"/>
      <c r="J139" s="327"/>
      <c r="K139" s="329" t="str">
        <f t="shared" si="1"/>
        <v/>
      </c>
      <c r="L139" s="309"/>
    </row>
    <row r="140" spans="1:12" s="339" customFormat="1" x14ac:dyDescent="0.35">
      <c r="A140" s="338"/>
      <c r="B140" s="324" t="str">
        <f>IF($D140="","",VLOOKUP($D140,Lists!$Z$2:$AC$100,2,FALSE))</f>
        <v/>
      </c>
      <c r="C140" s="325" t="str">
        <f>IF($D140="","",VLOOKUP($D140,Lists!$Z$2:$AC$100,3,FALSE))</f>
        <v/>
      </c>
      <c r="D140" s="309"/>
      <c r="E140" s="309"/>
      <c r="F140" s="309"/>
      <c r="G140" s="312"/>
      <c r="H140" s="327"/>
      <c r="I140" s="312"/>
      <c r="J140" s="327"/>
      <c r="K140" s="329" t="str">
        <f t="shared" si="1"/>
        <v/>
      </c>
      <c r="L140" s="309"/>
    </row>
    <row r="141" spans="1:12" s="339" customFormat="1" x14ac:dyDescent="0.35">
      <c r="A141" s="338"/>
      <c r="B141" s="324" t="str">
        <f>IF($D141="","",VLOOKUP($D141,Lists!$Z$2:$AC$100,2,FALSE))</f>
        <v/>
      </c>
      <c r="C141" s="325" t="str">
        <f>IF($D141="","",VLOOKUP($D141,Lists!$Z$2:$AC$100,3,FALSE))</f>
        <v/>
      </c>
      <c r="D141" s="309"/>
      <c r="E141" s="309"/>
      <c r="F141" s="309"/>
      <c r="G141" s="312"/>
      <c r="H141" s="327"/>
      <c r="I141" s="312"/>
      <c r="J141" s="327"/>
      <c r="K141" s="329" t="str">
        <f t="shared" si="1"/>
        <v/>
      </c>
      <c r="L141" s="309"/>
    </row>
    <row r="142" spans="1:12" s="339" customFormat="1" x14ac:dyDescent="0.35">
      <c r="A142" s="338"/>
      <c r="B142" s="324" t="str">
        <f>IF($D142="","",VLOOKUP($D142,Lists!$Z$2:$AC$100,2,FALSE))</f>
        <v/>
      </c>
      <c r="C142" s="325" t="str">
        <f>IF($D142="","",VLOOKUP($D142,Lists!$Z$2:$AC$100,3,FALSE))</f>
        <v/>
      </c>
      <c r="D142" s="309"/>
      <c r="E142" s="309"/>
      <c r="F142" s="309"/>
      <c r="G142" s="312"/>
      <c r="H142" s="327"/>
      <c r="I142" s="312"/>
      <c r="J142" s="327"/>
      <c r="K142" s="329" t="str">
        <f t="shared" si="1"/>
        <v/>
      </c>
      <c r="L142" s="309"/>
    </row>
    <row r="143" spans="1:12" s="339" customFormat="1" x14ac:dyDescent="0.35">
      <c r="A143" s="338"/>
      <c r="B143" s="324" t="str">
        <f>IF($D143="","",VLOOKUP($D143,Lists!$Z$2:$AC$100,2,FALSE))</f>
        <v/>
      </c>
      <c r="C143" s="325" t="str">
        <f>IF($D143="","",VLOOKUP($D143,Lists!$Z$2:$AC$100,3,FALSE))</f>
        <v/>
      </c>
      <c r="D143" s="309"/>
      <c r="E143" s="309"/>
      <c r="F143" s="309"/>
      <c r="G143" s="312"/>
      <c r="H143" s="327"/>
      <c r="I143" s="312"/>
      <c r="J143" s="327"/>
      <c r="K143" s="329" t="str">
        <f t="shared" si="1"/>
        <v/>
      </c>
      <c r="L143" s="309"/>
    </row>
    <row r="144" spans="1:12" s="339" customFormat="1" x14ac:dyDescent="0.35">
      <c r="A144" s="338"/>
      <c r="B144" s="324" t="str">
        <f>IF($D144="","",VLOOKUP($D144,Lists!$Z$2:$AC$100,2,FALSE))</f>
        <v/>
      </c>
      <c r="C144" s="325" t="str">
        <f>IF($D144="","",VLOOKUP($D144,Lists!$Z$2:$AC$100,3,FALSE))</f>
        <v/>
      </c>
      <c r="D144" s="309"/>
      <c r="E144" s="309"/>
      <c r="F144" s="309"/>
      <c r="G144" s="312"/>
      <c r="H144" s="327"/>
      <c r="I144" s="312"/>
      <c r="J144" s="327"/>
      <c r="K144" s="329" t="str">
        <f t="shared" si="1"/>
        <v/>
      </c>
      <c r="L144" s="309"/>
    </row>
    <row r="145" spans="1:12" s="339" customFormat="1" x14ac:dyDescent="0.35">
      <c r="A145" s="338"/>
      <c r="B145" s="324" t="str">
        <f>IF($D145="","",VLOOKUP($D145,Lists!$Z$2:$AC$100,2,FALSE))</f>
        <v/>
      </c>
      <c r="C145" s="325" t="str">
        <f>IF($D145="","",VLOOKUP($D145,Lists!$Z$2:$AC$100,3,FALSE))</f>
        <v/>
      </c>
      <c r="D145" s="309"/>
      <c r="E145" s="309"/>
      <c r="F145" s="309"/>
      <c r="G145" s="312"/>
      <c r="H145" s="327"/>
      <c r="I145" s="312"/>
      <c r="J145" s="327"/>
      <c r="K145" s="329" t="str">
        <f t="shared" si="1"/>
        <v/>
      </c>
      <c r="L145" s="309"/>
    </row>
    <row r="146" spans="1:12" s="339" customFormat="1" x14ac:dyDescent="0.35">
      <c r="A146" s="338"/>
      <c r="B146" s="324" t="str">
        <f>IF($D146="","",VLOOKUP($D146,Lists!$Z$2:$AC$100,2,FALSE))</f>
        <v/>
      </c>
      <c r="C146" s="325" t="str">
        <f>IF($D146="","",VLOOKUP($D146,Lists!$Z$2:$AC$100,3,FALSE))</f>
        <v/>
      </c>
      <c r="D146" s="309"/>
      <c r="E146" s="309"/>
      <c r="F146" s="309"/>
      <c r="G146" s="312"/>
      <c r="H146" s="327"/>
      <c r="I146" s="312"/>
      <c r="J146" s="327"/>
      <c r="K146" s="329" t="str">
        <f t="shared" si="1"/>
        <v/>
      </c>
      <c r="L146" s="309"/>
    </row>
    <row r="147" spans="1:12" s="339" customFormat="1" x14ac:dyDescent="0.35">
      <c r="A147" s="338"/>
      <c r="B147" s="324" t="str">
        <f>IF($D147="","",VLOOKUP($D147,Lists!$Z$2:$AC$100,2,FALSE))</f>
        <v/>
      </c>
      <c r="C147" s="325" t="str">
        <f>IF($D147="","",VLOOKUP($D147,Lists!$Z$2:$AC$100,3,FALSE))</f>
        <v/>
      </c>
      <c r="D147" s="309"/>
      <c r="E147" s="309"/>
      <c r="F147" s="309"/>
      <c r="G147" s="312"/>
      <c r="H147" s="327"/>
      <c r="I147" s="312"/>
      <c r="J147" s="327"/>
      <c r="K147" s="329" t="str">
        <f t="shared" si="1"/>
        <v/>
      </c>
      <c r="L147" s="309"/>
    </row>
    <row r="148" spans="1:12" s="339" customFormat="1" x14ac:dyDescent="0.35">
      <c r="A148" s="338"/>
      <c r="B148" s="324" t="str">
        <f>IF($D148="","",VLOOKUP($D148,Lists!$Z$2:$AC$100,2,FALSE))</f>
        <v/>
      </c>
      <c r="C148" s="325" t="str">
        <f>IF($D148="","",VLOOKUP($D148,Lists!$Z$2:$AC$100,3,FALSE))</f>
        <v/>
      </c>
      <c r="D148" s="309"/>
      <c r="E148" s="309"/>
      <c r="F148" s="309"/>
      <c r="G148" s="312"/>
      <c r="H148" s="327"/>
      <c r="I148" s="312"/>
      <c r="J148" s="327"/>
      <c r="K148" s="329" t="str">
        <f t="shared" si="1"/>
        <v/>
      </c>
      <c r="L148" s="309"/>
    </row>
    <row r="149" spans="1:12" s="339" customFormat="1" x14ac:dyDescent="0.35">
      <c r="A149" s="338"/>
      <c r="B149" s="324" t="str">
        <f>IF($D149="","",VLOOKUP($D149,Lists!$Z$2:$AC$100,2,FALSE))</f>
        <v/>
      </c>
      <c r="C149" s="325" t="str">
        <f>IF($D149="","",VLOOKUP($D149,Lists!$Z$2:$AC$100,3,FALSE))</f>
        <v/>
      </c>
      <c r="D149" s="309"/>
      <c r="E149" s="309"/>
      <c r="F149" s="309"/>
      <c r="G149" s="312"/>
      <c r="H149" s="327"/>
      <c r="I149" s="312"/>
      <c r="J149" s="327"/>
      <c r="K149" s="329" t="str">
        <f t="shared" si="1"/>
        <v/>
      </c>
      <c r="L149" s="309"/>
    </row>
    <row r="150" spans="1:12" s="339" customFormat="1" x14ac:dyDescent="0.35">
      <c r="A150" s="338"/>
      <c r="B150" s="324" t="str">
        <f>IF($D150="","",VLOOKUP($D150,Lists!$Z$2:$AC$100,2,FALSE))</f>
        <v/>
      </c>
      <c r="C150" s="325" t="str">
        <f>IF($D150="","",VLOOKUP($D150,Lists!$Z$2:$AC$100,3,FALSE))</f>
        <v/>
      </c>
      <c r="D150" s="309"/>
      <c r="E150" s="309"/>
      <c r="F150" s="309"/>
      <c r="G150" s="312"/>
      <c r="H150" s="327"/>
      <c r="I150" s="312"/>
      <c r="J150" s="327"/>
      <c r="K150" s="329" t="str">
        <f t="shared" si="1"/>
        <v/>
      </c>
      <c r="L150" s="309"/>
    </row>
    <row r="151" spans="1:12" s="339" customFormat="1" x14ac:dyDescent="0.35">
      <c r="A151" s="338"/>
      <c r="B151" s="324" t="str">
        <f>IF($D151="","",VLOOKUP($D151,Lists!$Z$2:$AC$100,2,FALSE))</f>
        <v/>
      </c>
      <c r="C151" s="325" t="str">
        <f>IF($D151="","",VLOOKUP($D151,Lists!$Z$2:$AC$100,3,FALSE))</f>
        <v/>
      </c>
      <c r="D151" s="309"/>
      <c r="E151" s="309"/>
      <c r="F151" s="309"/>
      <c r="G151" s="312"/>
      <c r="H151" s="327"/>
      <c r="I151" s="312"/>
      <c r="J151" s="327"/>
      <c r="K151" s="329" t="str">
        <f t="shared" si="1"/>
        <v/>
      </c>
      <c r="L151" s="309"/>
    </row>
    <row r="152" spans="1:12" s="339" customFormat="1" x14ac:dyDescent="0.35">
      <c r="A152" s="338"/>
      <c r="B152" s="324" t="str">
        <f>IF($D152="","",VLOOKUP($D152,Lists!$Z$2:$AC$100,2,FALSE))</f>
        <v/>
      </c>
      <c r="C152" s="325" t="str">
        <f>IF($D152="","",VLOOKUP($D152,Lists!$Z$2:$AC$100,3,FALSE))</f>
        <v/>
      </c>
      <c r="D152" s="309"/>
      <c r="E152" s="309"/>
      <c r="F152" s="309"/>
      <c r="G152" s="312"/>
      <c r="H152" s="327"/>
      <c r="I152" s="312"/>
      <c r="J152" s="327"/>
      <c r="K152" s="329" t="str">
        <f t="shared" si="1"/>
        <v/>
      </c>
      <c r="L152" s="309"/>
    </row>
    <row r="153" spans="1:12" s="339" customFormat="1" x14ac:dyDescent="0.35">
      <c r="A153" s="338"/>
      <c r="B153" s="324" t="str">
        <f>IF($D153="","",VLOOKUP($D153,Lists!$Z$2:$AC$100,2,FALSE))</f>
        <v/>
      </c>
      <c r="C153" s="325" t="str">
        <f>IF($D153="","",VLOOKUP($D153,Lists!$Z$2:$AC$100,3,FALSE))</f>
        <v/>
      </c>
      <c r="D153" s="309"/>
      <c r="E153" s="309"/>
      <c r="F153" s="309"/>
      <c r="G153" s="312"/>
      <c r="H153" s="327"/>
      <c r="I153" s="312"/>
      <c r="J153" s="327"/>
      <c r="K153" s="329" t="str">
        <f t="shared" ref="K153:K216" si="2">IF(J153="","",(VALUE(TEXT(I153,"m/dd/yy ")&amp;TEXT(J153,"hh:mm:ss"))-VALUE(TEXT(G153,"m/dd/yy ")&amp;TEXT(H153,"hh:mm:ss")))*24)</f>
        <v/>
      </c>
      <c r="L153" s="309"/>
    </row>
    <row r="154" spans="1:12" s="339" customFormat="1" x14ac:dyDescent="0.35">
      <c r="A154" s="338"/>
      <c r="B154" s="324" t="str">
        <f>IF($D154="","",VLOOKUP($D154,Lists!$Z$2:$AC$100,2,FALSE))</f>
        <v/>
      </c>
      <c r="C154" s="325" t="str">
        <f>IF($D154="","",VLOOKUP($D154,Lists!$Z$2:$AC$100,3,FALSE))</f>
        <v/>
      </c>
      <c r="D154" s="309"/>
      <c r="E154" s="309"/>
      <c r="F154" s="309"/>
      <c r="G154" s="312"/>
      <c r="H154" s="327"/>
      <c r="I154" s="312"/>
      <c r="J154" s="327"/>
      <c r="K154" s="329" t="str">
        <f t="shared" si="2"/>
        <v/>
      </c>
      <c r="L154" s="309"/>
    </row>
    <row r="155" spans="1:12" s="339" customFormat="1" x14ac:dyDescent="0.35">
      <c r="A155" s="338"/>
      <c r="B155" s="324" t="str">
        <f>IF($D155="","",VLOOKUP($D155,Lists!$Z$2:$AC$100,2,FALSE))</f>
        <v/>
      </c>
      <c r="C155" s="325" t="str">
        <f>IF($D155="","",VLOOKUP($D155,Lists!$Z$2:$AC$100,3,FALSE))</f>
        <v/>
      </c>
      <c r="D155" s="309"/>
      <c r="E155" s="309"/>
      <c r="F155" s="309"/>
      <c r="G155" s="312"/>
      <c r="H155" s="327"/>
      <c r="I155" s="312"/>
      <c r="J155" s="327"/>
      <c r="K155" s="329" t="str">
        <f t="shared" si="2"/>
        <v/>
      </c>
      <c r="L155" s="309"/>
    </row>
    <row r="156" spans="1:12" s="339" customFormat="1" x14ac:dyDescent="0.35">
      <c r="A156" s="338"/>
      <c r="B156" s="324" t="str">
        <f>IF($D156="","",VLOOKUP($D156,Lists!$Z$2:$AC$100,2,FALSE))</f>
        <v/>
      </c>
      <c r="C156" s="325" t="str">
        <f>IF($D156="","",VLOOKUP($D156,Lists!$Z$2:$AC$100,3,FALSE))</f>
        <v/>
      </c>
      <c r="D156" s="309"/>
      <c r="E156" s="309"/>
      <c r="F156" s="309"/>
      <c r="G156" s="312"/>
      <c r="H156" s="327"/>
      <c r="I156" s="312"/>
      <c r="J156" s="327"/>
      <c r="K156" s="329" t="str">
        <f t="shared" si="2"/>
        <v/>
      </c>
      <c r="L156" s="309"/>
    </row>
    <row r="157" spans="1:12" s="339" customFormat="1" x14ac:dyDescent="0.35">
      <c r="A157" s="338"/>
      <c r="B157" s="324" t="str">
        <f>IF($D157="","",VLOOKUP($D157,Lists!$Z$2:$AC$100,2,FALSE))</f>
        <v/>
      </c>
      <c r="C157" s="325" t="str">
        <f>IF($D157="","",VLOOKUP($D157,Lists!$Z$2:$AC$100,3,FALSE))</f>
        <v/>
      </c>
      <c r="D157" s="309"/>
      <c r="E157" s="309"/>
      <c r="F157" s="309"/>
      <c r="G157" s="312"/>
      <c r="H157" s="327"/>
      <c r="I157" s="312"/>
      <c r="J157" s="327"/>
      <c r="K157" s="329" t="str">
        <f t="shared" si="2"/>
        <v/>
      </c>
      <c r="L157" s="309"/>
    </row>
    <row r="158" spans="1:12" s="339" customFormat="1" x14ac:dyDescent="0.35">
      <c r="A158" s="338"/>
      <c r="B158" s="324" t="str">
        <f>IF($D158="","",VLOOKUP($D158,Lists!$Z$2:$AC$100,2,FALSE))</f>
        <v/>
      </c>
      <c r="C158" s="325" t="str">
        <f>IF($D158="","",VLOOKUP($D158,Lists!$Z$2:$AC$100,3,FALSE))</f>
        <v/>
      </c>
      <c r="D158" s="309"/>
      <c r="E158" s="309"/>
      <c r="F158" s="309"/>
      <c r="G158" s="312"/>
      <c r="H158" s="327"/>
      <c r="I158" s="312"/>
      <c r="J158" s="327"/>
      <c r="K158" s="329" t="str">
        <f t="shared" si="2"/>
        <v/>
      </c>
      <c r="L158" s="309"/>
    </row>
    <row r="159" spans="1:12" s="339" customFormat="1" x14ac:dyDescent="0.35">
      <c r="A159" s="338"/>
      <c r="B159" s="324" t="str">
        <f>IF($D159="","",VLOOKUP($D159,Lists!$Z$2:$AC$100,2,FALSE))</f>
        <v/>
      </c>
      <c r="C159" s="325" t="str">
        <f>IF($D159="","",VLOOKUP($D159,Lists!$Z$2:$AC$100,3,FALSE))</f>
        <v/>
      </c>
      <c r="D159" s="309"/>
      <c r="E159" s="309"/>
      <c r="F159" s="309"/>
      <c r="G159" s="312"/>
      <c r="H159" s="327"/>
      <c r="I159" s="312"/>
      <c r="J159" s="327"/>
      <c r="K159" s="329" t="str">
        <f t="shared" si="2"/>
        <v/>
      </c>
      <c r="L159" s="309"/>
    </row>
    <row r="160" spans="1:12" s="339" customFormat="1" x14ac:dyDescent="0.35">
      <c r="A160" s="338"/>
      <c r="B160" s="324" t="str">
        <f>IF($D160="","",VLOOKUP($D160,Lists!$Z$2:$AC$100,2,FALSE))</f>
        <v/>
      </c>
      <c r="C160" s="325" t="str">
        <f>IF($D160="","",VLOOKUP($D160,Lists!$Z$2:$AC$100,3,FALSE))</f>
        <v/>
      </c>
      <c r="D160" s="309"/>
      <c r="E160" s="309"/>
      <c r="F160" s="309"/>
      <c r="G160" s="312"/>
      <c r="H160" s="327"/>
      <c r="I160" s="312"/>
      <c r="J160" s="327"/>
      <c r="K160" s="329" t="str">
        <f t="shared" si="2"/>
        <v/>
      </c>
      <c r="L160" s="309"/>
    </row>
    <row r="161" spans="1:12" s="339" customFormat="1" x14ac:dyDescent="0.35">
      <c r="A161" s="338"/>
      <c r="B161" s="324" t="str">
        <f>IF($D161="","",VLOOKUP($D161,Lists!$Z$2:$AC$100,2,FALSE))</f>
        <v/>
      </c>
      <c r="C161" s="325" t="str">
        <f>IF($D161="","",VLOOKUP($D161,Lists!$Z$2:$AC$100,3,FALSE))</f>
        <v/>
      </c>
      <c r="D161" s="309"/>
      <c r="E161" s="309"/>
      <c r="F161" s="309"/>
      <c r="G161" s="312"/>
      <c r="H161" s="327"/>
      <c r="I161" s="312"/>
      <c r="J161" s="327"/>
      <c r="K161" s="329" t="str">
        <f t="shared" si="2"/>
        <v/>
      </c>
      <c r="L161" s="309"/>
    </row>
    <row r="162" spans="1:12" s="339" customFormat="1" x14ac:dyDescent="0.35">
      <c r="A162" s="338"/>
      <c r="B162" s="324" t="str">
        <f>IF($D162="","",VLOOKUP($D162,Lists!$Z$2:$AC$100,2,FALSE))</f>
        <v/>
      </c>
      <c r="C162" s="325" t="str">
        <f>IF($D162="","",VLOOKUP($D162,Lists!$Z$2:$AC$100,3,FALSE))</f>
        <v/>
      </c>
      <c r="D162" s="309"/>
      <c r="E162" s="309"/>
      <c r="F162" s="309"/>
      <c r="G162" s="312"/>
      <c r="H162" s="327"/>
      <c r="I162" s="312"/>
      <c r="J162" s="327"/>
      <c r="K162" s="329" t="str">
        <f t="shared" si="2"/>
        <v/>
      </c>
      <c r="L162" s="309"/>
    </row>
    <row r="163" spans="1:12" s="339" customFormat="1" x14ac:dyDescent="0.35">
      <c r="A163" s="338"/>
      <c r="B163" s="324" t="str">
        <f>IF($D163="","",VLOOKUP($D163,Lists!$Z$2:$AC$100,2,FALSE))</f>
        <v/>
      </c>
      <c r="C163" s="325" t="str">
        <f>IF($D163="","",VLOOKUP($D163,Lists!$Z$2:$AC$100,3,FALSE))</f>
        <v/>
      </c>
      <c r="D163" s="309"/>
      <c r="E163" s="309"/>
      <c r="F163" s="309"/>
      <c r="G163" s="312"/>
      <c r="H163" s="327"/>
      <c r="I163" s="312"/>
      <c r="J163" s="327"/>
      <c r="K163" s="329" t="str">
        <f t="shared" si="2"/>
        <v/>
      </c>
      <c r="L163" s="309"/>
    </row>
    <row r="164" spans="1:12" s="339" customFormat="1" x14ac:dyDescent="0.35">
      <c r="A164" s="338"/>
      <c r="B164" s="324" t="str">
        <f>IF($D164="","",VLOOKUP($D164,Lists!$Z$2:$AC$100,2,FALSE))</f>
        <v/>
      </c>
      <c r="C164" s="325" t="str">
        <f>IF($D164="","",VLOOKUP($D164,Lists!$Z$2:$AC$100,3,FALSE))</f>
        <v/>
      </c>
      <c r="D164" s="309"/>
      <c r="E164" s="309"/>
      <c r="F164" s="309"/>
      <c r="G164" s="312"/>
      <c r="H164" s="327"/>
      <c r="I164" s="312"/>
      <c r="J164" s="327"/>
      <c r="K164" s="329" t="str">
        <f t="shared" si="2"/>
        <v/>
      </c>
      <c r="L164" s="309"/>
    </row>
    <row r="165" spans="1:12" s="339" customFormat="1" x14ac:dyDescent="0.35">
      <c r="A165" s="338"/>
      <c r="B165" s="324" t="str">
        <f>IF($D165="","",VLOOKUP($D165,Lists!$Z$2:$AC$100,2,FALSE))</f>
        <v/>
      </c>
      <c r="C165" s="325" t="str">
        <f>IF($D165="","",VLOOKUP($D165,Lists!$Z$2:$AC$100,3,FALSE))</f>
        <v/>
      </c>
      <c r="D165" s="309"/>
      <c r="E165" s="309"/>
      <c r="F165" s="309"/>
      <c r="G165" s="312"/>
      <c r="H165" s="327"/>
      <c r="I165" s="312"/>
      <c r="J165" s="327"/>
      <c r="K165" s="329" t="str">
        <f t="shared" si="2"/>
        <v/>
      </c>
      <c r="L165" s="309"/>
    </row>
    <row r="166" spans="1:12" s="339" customFormat="1" x14ac:dyDescent="0.35">
      <c r="A166" s="338"/>
      <c r="B166" s="324" t="str">
        <f>IF($D166="","",VLOOKUP($D166,Lists!$Z$2:$AC$100,2,FALSE))</f>
        <v/>
      </c>
      <c r="C166" s="325" t="str">
        <f>IF($D166="","",VLOOKUP($D166,Lists!$Z$2:$AC$100,3,FALSE))</f>
        <v/>
      </c>
      <c r="D166" s="309"/>
      <c r="E166" s="309"/>
      <c r="F166" s="309"/>
      <c r="G166" s="312"/>
      <c r="H166" s="327"/>
      <c r="I166" s="312"/>
      <c r="J166" s="327"/>
      <c r="K166" s="329" t="str">
        <f t="shared" si="2"/>
        <v/>
      </c>
      <c r="L166" s="309"/>
    </row>
    <row r="167" spans="1:12" s="339" customFormat="1" x14ac:dyDescent="0.35">
      <c r="A167" s="338"/>
      <c r="B167" s="324" t="str">
        <f>IF($D167="","",VLOOKUP($D167,Lists!$Z$2:$AC$100,2,FALSE))</f>
        <v/>
      </c>
      <c r="C167" s="325" t="str">
        <f>IF($D167="","",VLOOKUP($D167,Lists!$Z$2:$AC$100,3,FALSE))</f>
        <v/>
      </c>
      <c r="D167" s="309"/>
      <c r="E167" s="309"/>
      <c r="F167" s="309"/>
      <c r="G167" s="312"/>
      <c r="H167" s="327"/>
      <c r="I167" s="312"/>
      <c r="J167" s="327"/>
      <c r="K167" s="329" t="str">
        <f t="shared" si="2"/>
        <v/>
      </c>
      <c r="L167" s="309"/>
    </row>
    <row r="168" spans="1:12" s="339" customFormat="1" x14ac:dyDescent="0.35">
      <c r="A168" s="338"/>
      <c r="B168" s="324" t="str">
        <f>IF($D168="","",VLOOKUP($D168,Lists!$Z$2:$AC$100,2,FALSE))</f>
        <v/>
      </c>
      <c r="C168" s="325" t="str">
        <f>IF($D168="","",VLOOKUP($D168,Lists!$Z$2:$AC$100,3,FALSE))</f>
        <v/>
      </c>
      <c r="D168" s="309"/>
      <c r="E168" s="309"/>
      <c r="F168" s="309"/>
      <c r="G168" s="312"/>
      <c r="H168" s="327"/>
      <c r="I168" s="312"/>
      <c r="J168" s="327"/>
      <c r="K168" s="329" t="str">
        <f t="shared" si="2"/>
        <v/>
      </c>
      <c r="L168" s="309"/>
    </row>
    <row r="169" spans="1:12" s="339" customFormat="1" x14ac:dyDescent="0.35">
      <c r="A169" s="338"/>
      <c r="B169" s="324" t="str">
        <f>IF($D169="","",VLOOKUP($D169,Lists!$Z$2:$AC$100,2,FALSE))</f>
        <v/>
      </c>
      <c r="C169" s="325" t="str">
        <f>IF($D169="","",VLOOKUP($D169,Lists!$Z$2:$AC$100,3,FALSE))</f>
        <v/>
      </c>
      <c r="D169" s="309"/>
      <c r="E169" s="309"/>
      <c r="F169" s="309"/>
      <c r="G169" s="312"/>
      <c r="H169" s="327"/>
      <c r="I169" s="312"/>
      <c r="J169" s="327"/>
      <c r="K169" s="329" t="str">
        <f t="shared" si="2"/>
        <v/>
      </c>
      <c r="L169" s="309"/>
    </row>
    <row r="170" spans="1:12" s="339" customFormat="1" x14ac:dyDescent="0.35">
      <c r="A170" s="338"/>
      <c r="B170" s="324" t="str">
        <f>IF($D170="","",VLOOKUP($D170,Lists!$Z$2:$AC$100,2,FALSE))</f>
        <v/>
      </c>
      <c r="C170" s="325" t="str">
        <f>IF($D170="","",VLOOKUP($D170,Lists!$Z$2:$AC$100,3,FALSE))</f>
        <v/>
      </c>
      <c r="D170" s="309"/>
      <c r="E170" s="309"/>
      <c r="F170" s="309"/>
      <c r="G170" s="312"/>
      <c r="H170" s="327"/>
      <c r="I170" s="312"/>
      <c r="J170" s="327"/>
      <c r="K170" s="329" t="str">
        <f t="shared" si="2"/>
        <v/>
      </c>
      <c r="L170" s="309"/>
    </row>
    <row r="171" spans="1:12" s="339" customFormat="1" x14ac:dyDescent="0.35">
      <c r="A171" s="338"/>
      <c r="B171" s="324" t="str">
        <f>IF($D171="","",VLOOKUP($D171,Lists!$Z$2:$AC$100,2,FALSE))</f>
        <v/>
      </c>
      <c r="C171" s="325" t="str">
        <f>IF($D171="","",VLOOKUP($D171,Lists!$Z$2:$AC$100,3,FALSE))</f>
        <v/>
      </c>
      <c r="D171" s="309"/>
      <c r="E171" s="309"/>
      <c r="F171" s="309"/>
      <c r="G171" s="312"/>
      <c r="H171" s="327"/>
      <c r="I171" s="312"/>
      <c r="J171" s="327"/>
      <c r="K171" s="329" t="str">
        <f t="shared" si="2"/>
        <v/>
      </c>
      <c r="L171" s="309"/>
    </row>
    <row r="172" spans="1:12" s="339" customFormat="1" x14ac:dyDescent="0.35">
      <c r="A172" s="338"/>
      <c r="B172" s="324" t="str">
        <f>IF($D172="","",VLOOKUP($D172,Lists!$Z$2:$AC$100,2,FALSE))</f>
        <v/>
      </c>
      <c r="C172" s="325" t="str">
        <f>IF($D172="","",VLOOKUP($D172,Lists!$Z$2:$AC$100,3,FALSE))</f>
        <v/>
      </c>
      <c r="D172" s="309"/>
      <c r="E172" s="309"/>
      <c r="F172" s="309"/>
      <c r="G172" s="312"/>
      <c r="H172" s="327"/>
      <c r="I172" s="312"/>
      <c r="J172" s="327"/>
      <c r="K172" s="329" t="str">
        <f t="shared" si="2"/>
        <v/>
      </c>
      <c r="L172" s="309"/>
    </row>
    <row r="173" spans="1:12" s="339" customFormat="1" x14ac:dyDescent="0.35">
      <c r="A173" s="338"/>
      <c r="B173" s="324" t="str">
        <f>IF($D173="","",VLOOKUP($D173,Lists!$Z$2:$AC$100,2,FALSE))</f>
        <v/>
      </c>
      <c r="C173" s="325" t="str">
        <f>IF($D173="","",VLOOKUP($D173,Lists!$Z$2:$AC$100,3,FALSE))</f>
        <v/>
      </c>
      <c r="D173" s="309"/>
      <c r="E173" s="309"/>
      <c r="F173" s="309"/>
      <c r="G173" s="312"/>
      <c r="H173" s="327"/>
      <c r="I173" s="312"/>
      <c r="J173" s="327"/>
      <c r="K173" s="329" t="str">
        <f t="shared" si="2"/>
        <v/>
      </c>
      <c r="L173" s="309"/>
    </row>
    <row r="174" spans="1:12" s="339" customFormat="1" x14ac:dyDescent="0.35">
      <c r="A174" s="338"/>
      <c r="B174" s="324" t="str">
        <f>IF($D174="","",VLOOKUP($D174,Lists!$Z$2:$AC$100,2,FALSE))</f>
        <v/>
      </c>
      <c r="C174" s="325" t="str">
        <f>IF($D174="","",VLOOKUP($D174,Lists!$Z$2:$AC$100,3,FALSE))</f>
        <v/>
      </c>
      <c r="D174" s="309"/>
      <c r="E174" s="309"/>
      <c r="F174" s="309"/>
      <c r="G174" s="312"/>
      <c r="H174" s="327"/>
      <c r="I174" s="312"/>
      <c r="J174" s="327"/>
      <c r="K174" s="329" t="str">
        <f t="shared" si="2"/>
        <v/>
      </c>
      <c r="L174" s="309"/>
    </row>
    <row r="175" spans="1:12" s="339" customFormat="1" x14ac:dyDescent="0.35">
      <c r="A175" s="338"/>
      <c r="B175" s="324" t="str">
        <f>IF($D175="","",VLOOKUP($D175,Lists!$Z$2:$AC$100,2,FALSE))</f>
        <v/>
      </c>
      <c r="C175" s="325" t="str">
        <f>IF($D175="","",VLOOKUP($D175,Lists!$Z$2:$AC$100,3,FALSE))</f>
        <v/>
      </c>
      <c r="D175" s="309"/>
      <c r="E175" s="309"/>
      <c r="F175" s="309"/>
      <c r="G175" s="312"/>
      <c r="H175" s="327"/>
      <c r="I175" s="312"/>
      <c r="J175" s="327"/>
      <c r="K175" s="329" t="str">
        <f t="shared" si="2"/>
        <v/>
      </c>
      <c r="L175" s="309"/>
    </row>
    <row r="176" spans="1:12" s="339" customFormat="1" x14ac:dyDescent="0.35">
      <c r="A176" s="338"/>
      <c r="B176" s="324" t="str">
        <f>IF($D176="","",VLOOKUP($D176,Lists!$Z$2:$AC$100,2,FALSE))</f>
        <v/>
      </c>
      <c r="C176" s="325" t="str">
        <f>IF($D176="","",VLOOKUP($D176,Lists!$Z$2:$AC$100,3,FALSE))</f>
        <v/>
      </c>
      <c r="D176" s="309"/>
      <c r="E176" s="309"/>
      <c r="F176" s="309"/>
      <c r="G176" s="312"/>
      <c r="H176" s="327"/>
      <c r="I176" s="312"/>
      <c r="J176" s="327"/>
      <c r="K176" s="329" t="str">
        <f t="shared" si="2"/>
        <v/>
      </c>
      <c r="L176" s="309"/>
    </row>
    <row r="177" spans="1:12" s="339" customFormat="1" x14ac:dyDescent="0.35">
      <c r="A177" s="338"/>
      <c r="B177" s="324" t="str">
        <f>IF($D177="","",VLOOKUP($D177,Lists!$Z$2:$AC$100,2,FALSE))</f>
        <v/>
      </c>
      <c r="C177" s="325" t="str">
        <f>IF($D177="","",VLOOKUP($D177,Lists!$Z$2:$AC$100,3,FALSE))</f>
        <v/>
      </c>
      <c r="D177" s="309"/>
      <c r="E177" s="309"/>
      <c r="F177" s="309"/>
      <c r="G177" s="312"/>
      <c r="H177" s="327"/>
      <c r="I177" s="312"/>
      <c r="J177" s="327"/>
      <c r="K177" s="329" t="str">
        <f t="shared" si="2"/>
        <v/>
      </c>
      <c r="L177" s="309"/>
    </row>
    <row r="178" spans="1:12" s="339" customFormat="1" x14ac:dyDescent="0.35">
      <c r="A178" s="338"/>
      <c r="B178" s="324" t="str">
        <f>IF($D178="","",VLOOKUP($D178,Lists!$Z$2:$AC$100,2,FALSE))</f>
        <v/>
      </c>
      <c r="C178" s="325" t="str">
        <f>IF($D178="","",VLOOKUP($D178,Lists!$Z$2:$AC$100,3,FALSE))</f>
        <v/>
      </c>
      <c r="D178" s="309"/>
      <c r="E178" s="309"/>
      <c r="F178" s="309"/>
      <c r="G178" s="312"/>
      <c r="H178" s="327"/>
      <c r="I178" s="312"/>
      <c r="J178" s="327"/>
      <c r="K178" s="329" t="str">
        <f t="shared" si="2"/>
        <v/>
      </c>
      <c r="L178" s="309"/>
    </row>
    <row r="179" spans="1:12" s="339" customFormat="1" x14ac:dyDescent="0.35">
      <c r="A179" s="338"/>
      <c r="B179" s="324" t="str">
        <f>IF($D179="","",VLOOKUP($D179,Lists!$Z$2:$AC$100,2,FALSE))</f>
        <v/>
      </c>
      <c r="C179" s="325" t="str">
        <f>IF($D179="","",VLOOKUP($D179,Lists!$Z$2:$AC$100,3,FALSE))</f>
        <v/>
      </c>
      <c r="D179" s="309"/>
      <c r="E179" s="309"/>
      <c r="F179" s="309"/>
      <c r="G179" s="312"/>
      <c r="H179" s="327"/>
      <c r="I179" s="312"/>
      <c r="J179" s="327"/>
      <c r="K179" s="329" t="str">
        <f t="shared" si="2"/>
        <v/>
      </c>
      <c r="L179" s="309"/>
    </row>
    <row r="180" spans="1:12" s="339" customFormat="1" x14ac:dyDescent="0.35">
      <c r="A180" s="338"/>
      <c r="B180" s="324" t="str">
        <f>IF($D180="","",VLOOKUP($D180,Lists!$Z$2:$AC$100,2,FALSE))</f>
        <v/>
      </c>
      <c r="C180" s="325" t="str">
        <f>IF($D180="","",VLOOKUP($D180,Lists!$Z$2:$AC$100,3,FALSE))</f>
        <v/>
      </c>
      <c r="D180" s="309"/>
      <c r="E180" s="309"/>
      <c r="F180" s="309"/>
      <c r="G180" s="312"/>
      <c r="H180" s="327"/>
      <c r="I180" s="312"/>
      <c r="J180" s="327"/>
      <c r="K180" s="329" t="str">
        <f t="shared" si="2"/>
        <v/>
      </c>
      <c r="L180" s="309"/>
    </row>
    <row r="181" spans="1:12" s="339" customFormat="1" x14ac:dyDescent="0.35">
      <c r="A181" s="338"/>
      <c r="B181" s="324" t="str">
        <f>IF($D181="","",VLOOKUP($D181,Lists!$Z$2:$AC$100,2,FALSE))</f>
        <v/>
      </c>
      <c r="C181" s="325" t="str">
        <f>IF($D181="","",VLOOKUP($D181,Lists!$Z$2:$AC$100,3,FALSE))</f>
        <v/>
      </c>
      <c r="D181" s="309"/>
      <c r="E181" s="309"/>
      <c r="F181" s="309"/>
      <c r="G181" s="312"/>
      <c r="H181" s="327"/>
      <c r="I181" s="312"/>
      <c r="J181" s="327"/>
      <c r="K181" s="329" t="str">
        <f t="shared" si="2"/>
        <v/>
      </c>
      <c r="L181" s="309"/>
    </row>
    <row r="182" spans="1:12" s="339" customFormat="1" x14ac:dyDescent="0.35">
      <c r="A182" s="338"/>
      <c r="B182" s="324" t="str">
        <f>IF($D182="","",VLOOKUP($D182,Lists!$Z$2:$AC$100,2,FALSE))</f>
        <v/>
      </c>
      <c r="C182" s="325" t="str">
        <f>IF($D182="","",VLOOKUP($D182,Lists!$Z$2:$AC$100,3,FALSE))</f>
        <v/>
      </c>
      <c r="D182" s="309"/>
      <c r="E182" s="309"/>
      <c r="F182" s="309"/>
      <c r="G182" s="312"/>
      <c r="H182" s="327"/>
      <c r="I182" s="312"/>
      <c r="J182" s="327"/>
      <c r="K182" s="329" t="str">
        <f t="shared" si="2"/>
        <v/>
      </c>
      <c r="L182" s="309"/>
    </row>
    <row r="183" spans="1:12" s="339" customFormat="1" x14ac:dyDescent="0.35">
      <c r="A183" s="338"/>
      <c r="B183" s="324" t="str">
        <f>IF($D183="","",VLOOKUP($D183,Lists!$Z$2:$AC$100,2,FALSE))</f>
        <v/>
      </c>
      <c r="C183" s="325" t="str">
        <f>IF($D183="","",VLOOKUP($D183,Lists!$Z$2:$AC$100,3,FALSE))</f>
        <v/>
      </c>
      <c r="D183" s="309"/>
      <c r="E183" s="309"/>
      <c r="F183" s="309"/>
      <c r="G183" s="312"/>
      <c r="H183" s="327"/>
      <c r="I183" s="312"/>
      <c r="J183" s="327"/>
      <c r="K183" s="329" t="str">
        <f t="shared" si="2"/>
        <v/>
      </c>
      <c r="L183" s="309"/>
    </row>
    <row r="184" spans="1:12" s="339" customFormat="1" x14ac:dyDescent="0.35">
      <c r="A184" s="338"/>
      <c r="B184" s="324" t="str">
        <f>IF($D184="","",VLOOKUP($D184,Lists!$Z$2:$AC$100,2,FALSE))</f>
        <v/>
      </c>
      <c r="C184" s="325" t="str">
        <f>IF($D184="","",VLOOKUP($D184,Lists!$Z$2:$AC$100,3,FALSE))</f>
        <v/>
      </c>
      <c r="D184" s="309"/>
      <c r="E184" s="309"/>
      <c r="F184" s="309"/>
      <c r="G184" s="312"/>
      <c r="H184" s="327"/>
      <c r="I184" s="312"/>
      <c r="J184" s="327"/>
      <c r="K184" s="329" t="str">
        <f t="shared" si="2"/>
        <v/>
      </c>
      <c r="L184" s="309"/>
    </row>
    <row r="185" spans="1:12" s="339" customFormat="1" x14ac:dyDescent="0.35">
      <c r="A185" s="338"/>
      <c r="B185" s="324" t="str">
        <f>IF($D185="","",VLOOKUP($D185,Lists!$Z$2:$AC$100,2,FALSE))</f>
        <v/>
      </c>
      <c r="C185" s="325" t="str">
        <f>IF($D185="","",VLOOKUP($D185,Lists!$Z$2:$AC$100,3,FALSE))</f>
        <v/>
      </c>
      <c r="D185" s="309"/>
      <c r="E185" s="309"/>
      <c r="F185" s="309"/>
      <c r="G185" s="312"/>
      <c r="H185" s="327"/>
      <c r="I185" s="312"/>
      <c r="J185" s="327"/>
      <c r="K185" s="329" t="str">
        <f t="shared" si="2"/>
        <v/>
      </c>
      <c r="L185" s="309"/>
    </row>
    <row r="186" spans="1:12" s="339" customFormat="1" x14ac:dyDescent="0.35">
      <c r="A186" s="338"/>
      <c r="B186" s="324" t="str">
        <f>IF($D186="","",VLOOKUP($D186,Lists!$Z$2:$AC$100,2,FALSE))</f>
        <v/>
      </c>
      <c r="C186" s="325" t="str">
        <f>IF($D186="","",VLOOKUP($D186,Lists!$Z$2:$AC$100,3,FALSE))</f>
        <v/>
      </c>
      <c r="D186" s="309"/>
      <c r="E186" s="309"/>
      <c r="F186" s="309"/>
      <c r="G186" s="312"/>
      <c r="H186" s="327"/>
      <c r="I186" s="312"/>
      <c r="J186" s="327"/>
      <c r="K186" s="329" t="str">
        <f t="shared" si="2"/>
        <v/>
      </c>
      <c r="L186" s="309"/>
    </row>
    <row r="187" spans="1:12" s="339" customFormat="1" x14ac:dyDescent="0.35">
      <c r="A187" s="338"/>
      <c r="B187" s="324" t="str">
        <f>IF($D187="","",VLOOKUP($D187,Lists!$Z$2:$AC$100,2,FALSE))</f>
        <v/>
      </c>
      <c r="C187" s="325" t="str">
        <f>IF($D187="","",VLOOKUP($D187,Lists!$Z$2:$AC$100,3,FALSE))</f>
        <v/>
      </c>
      <c r="D187" s="309"/>
      <c r="E187" s="309"/>
      <c r="F187" s="309"/>
      <c r="G187" s="312"/>
      <c r="H187" s="327"/>
      <c r="I187" s="312"/>
      <c r="J187" s="327"/>
      <c r="K187" s="329" t="str">
        <f t="shared" si="2"/>
        <v/>
      </c>
      <c r="L187" s="309"/>
    </row>
    <row r="188" spans="1:12" s="339" customFormat="1" x14ac:dyDescent="0.35">
      <c r="A188" s="338"/>
      <c r="B188" s="324" t="str">
        <f>IF($D188="","",VLOOKUP($D188,Lists!$Z$2:$AC$100,2,FALSE))</f>
        <v/>
      </c>
      <c r="C188" s="325" t="str">
        <f>IF($D188="","",VLOOKUP($D188,Lists!$Z$2:$AC$100,3,FALSE))</f>
        <v/>
      </c>
      <c r="D188" s="309"/>
      <c r="E188" s="309"/>
      <c r="F188" s="309"/>
      <c r="G188" s="312"/>
      <c r="H188" s="327"/>
      <c r="I188" s="312"/>
      <c r="J188" s="327"/>
      <c r="K188" s="329" t="str">
        <f t="shared" si="2"/>
        <v/>
      </c>
      <c r="L188" s="309"/>
    </row>
    <row r="189" spans="1:12" s="339" customFormat="1" x14ac:dyDescent="0.35">
      <c r="A189" s="338"/>
      <c r="B189" s="324" t="str">
        <f>IF($D189="","",VLOOKUP($D189,Lists!$Z$2:$AC$100,2,FALSE))</f>
        <v/>
      </c>
      <c r="C189" s="325" t="str">
        <f>IF($D189="","",VLOOKUP($D189,Lists!$Z$2:$AC$100,3,FALSE))</f>
        <v/>
      </c>
      <c r="D189" s="309"/>
      <c r="E189" s="309"/>
      <c r="F189" s="309"/>
      <c r="G189" s="312"/>
      <c r="H189" s="327"/>
      <c r="I189" s="312"/>
      <c r="J189" s="327"/>
      <c r="K189" s="329" t="str">
        <f t="shared" si="2"/>
        <v/>
      </c>
      <c r="L189" s="309"/>
    </row>
    <row r="190" spans="1:12" s="339" customFormat="1" x14ac:dyDescent="0.35">
      <c r="A190" s="338"/>
      <c r="B190" s="324" t="str">
        <f>IF($D190="","",VLOOKUP($D190,Lists!$Z$2:$AC$100,2,FALSE))</f>
        <v/>
      </c>
      <c r="C190" s="325" t="str">
        <f>IF($D190="","",VLOOKUP($D190,Lists!$Z$2:$AC$100,3,FALSE))</f>
        <v/>
      </c>
      <c r="D190" s="309"/>
      <c r="E190" s="309"/>
      <c r="F190" s="309"/>
      <c r="G190" s="312"/>
      <c r="H190" s="327"/>
      <c r="I190" s="312"/>
      <c r="J190" s="327"/>
      <c r="K190" s="329" t="str">
        <f t="shared" si="2"/>
        <v/>
      </c>
      <c r="L190" s="309"/>
    </row>
    <row r="191" spans="1:12" s="339" customFormat="1" x14ac:dyDescent="0.35">
      <c r="A191" s="338"/>
      <c r="B191" s="324" t="str">
        <f>IF($D191="","",VLOOKUP($D191,Lists!$Z$2:$AC$100,2,FALSE))</f>
        <v/>
      </c>
      <c r="C191" s="325" t="str">
        <f>IF($D191="","",VLOOKUP($D191,Lists!$Z$2:$AC$100,3,FALSE))</f>
        <v/>
      </c>
      <c r="D191" s="309"/>
      <c r="E191" s="309"/>
      <c r="F191" s="309"/>
      <c r="G191" s="312"/>
      <c r="H191" s="327"/>
      <c r="I191" s="312"/>
      <c r="J191" s="327"/>
      <c r="K191" s="329" t="str">
        <f t="shared" si="2"/>
        <v/>
      </c>
      <c r="L191" s="309"/>
    </row>
    <row r="192" spans="1:12" s="339" customFormat="1" x14ac:dyDescent="0.35">
      <c r="A192" s="338"/>
      <c r="B192" s="324" t="str">
        <f>IF($D192="","",VLOOKUP($D192,Lists!$Z$2:$AC$100,2,FALSE))</f>
        <v/>
      </c>
      <c r="C192" s="325" t="str">
        <f>IF($D192="","",VLOOKUP($D192,Lists!$Z$2:$AC$100,3,FALSE))</f>
        <v/>
      </c>
      <c r="D192" s="309"/>
      <c r="E192" s="309"/>
      <c r="F192" s="309"/>
      <c r="G192" s="312"/>
      <c r="H192" s="327"/>
      <c r="I192" s="312"/>
      <c r="J192" s="327"/>
      <c r="K192" s="329" t="str">
        <f t="shared" si="2"/>
        <v/>
      </c>
      <c r="L192" s="309"/>
    </row>
    <row r="193" spans="1:12" s="339" customFormat="1" x14ac:dyDescent="0.35">
      <c r="A193" s="338"/>
      <c r="B193" s="324" t="str">
        <f>IF($D193="","",VLOOKUP($D193,Lists!$Z$2:$AC$100,2,FALSE))</f>
        <v/>
      </c>
      <c r="C193" s="325" t="str">
        <f>IF($D193="","",VLOOKUP($D193,Lists!$Z$2:$AC$100,3,FALSE))</f>
        <v/>
      </c>
      <c r="D193" s="309"/>
      <c r="E193" s="309"/>
      <c r="F193" s="309"/>
      <c r="G193" s="312"/>
      <c r="H193" s="327"/>
      <c r="I193" s="312"/>
      <c r="J193" s="327"/>
      <c r="K193" s="329" t="str">
        <f t="shared" si="2"/>
        <v/>
      </c>
      <c r="L193" s="309"/>
    </row>
    <row r="194" spans="1:12" s="339" customFormat="1" x14ac:dyDescent="0.35">
      <c r="A194" s="338"/>
      <c r="B194" s="324" t="str">
        <f>IF($D194="","",VLOOKUP($D194,Lists!$Z$2:$AC$100,2,FALSE))</f>
        <v/>
      </c>
      <c r="C194" s="325" t="str">
        <f>IF($D194="","",VLOOKUP($D194,Lists!$Z$2:$AC$100,3,FALSE))</f>
        <v/>
      </c>
      <c r="D194" s="309"/>
      <c r="E194" s="309"/>
      <c r="F194" s="309"/>
      <c r="G194" s="312"/>
      <c r="H194" s="327"/>
      <c r="I194" s="312"/>
      <c r="J194" s="327"/>
      <c r="K194" s="329" t="str">
        <f t="shared" si="2"/>
        <v/>
      </c>
      <c r="L194" s="309"/>
    </row>
    <row r="195" spans="1:12" s="339" customFormat="1" x14ac:dyDescent="0.35">
      <c r="A195" s="338"/>
      <c r="B195" s="324" t="str">
        <f>IF($D195="","",VLOOKUP($D195,Lists!$Z$2:$AC$100,2,FALSE))</f>
        <v/>
      </c>
      <c r="C195" s="325" t="str">
        <f>IF($D195="","",VLOOKUP($D195,Lists!$Z$2:$AC$100,3,FALSE))</f>
        <v/>
      </c>
      <c r="D195" s="309"/>
      <c r="E195" s="309"/>
      <c r="F195" s="309"/>
      <c r="G195" s="312"/>
      <c r="H195" s="327"/>
      <c r="I195" s="312"/>
      <c r="J195" s="327"/>
      <c r="K195" s="329" t="str">
        <f t="shared" si="2"/>
        <v/>
      </c>
      <c r="L195" s="309"/>
    </row>
    <row r="196" spans="1:12" s="339" customFormat="1" x14ac:dyDescent="0.35">
      <c r="A196" s="338"/>
      <c r="B196" s="324" t="str">
        <f>IF($D196="","",VLOOKUP($D196,Lists!$Z$2:$AC$100,2,FALSE))</f>
        <v/>
      </c>
      <c r="C196" s="325" t="str">
        <f>IF($D196="","",VLOOKUP($D196,Lists!$Z$2:$AC$100,3,FALSE))</f>
        <v/>
      </c>
      <c r="D196" s="309"/>
      <c r="E196" s="309"/>
      <c r="F196" s="309"/>
      <c r="G196" s="312"/>
      <c r="H196" s="327"/>
      <c r="I196" s="312"/>
      <c r="J196" s="327"/>
      <c r="K196" s="329" t="str">
        <f t="shared" si="2"/>
        <v/>
      </c>
      <c r="L196" s="309"/>
    </row>
    <row r="197" spans="1:12" s="339" customFormat="1" x14ac:dyDescent="0.35">
      <c r="A197" s="338"/>
      <c r="B197" s="324" t="str">
        <f>IF($D197="","",VLOOKUP($D197,Lists!$Z$2:$AC$100,2,FALSE))</f>
        <v/>
      </c>
      <c r="C197" s="325" t="str">
        <f>IF($D197="","",VLOOKUP($D197,Lists!$Z$2:$AC$100,3,FALSE))</f>
        <v/>
      </c>
      <c r="D197" s="309"/>
      <c r="E197" s="309"/>
      <c r="F197" s="309"/>
      <c r="G197" s="312"/>
      <c r="H197" s="327"/>
      <c r="I197" s="312"/>
      <c r="J197" s="327"/>
      <c r="K197" s="329" t="str">
        <f t="shared" si="2"/>
        <v/>
      </c>
      <c r="L197" s="309"/>
    </row>
    <row r="198" spans="1:12" s="339" customFormat="1" x14ac:dyDescent="0.35">
      <c r="A198" s="338"/>
      <c r="B198" s="324" t="str">
        <f>IF($D198="","",VLOOKUP($D198,Lists!$Z$2:$AC$100,2,FALSE))</f>
        <v/>
      </c>
      <c r="C198" s="325" t="str">
        <f>IF($D198="","",VLOOKUP($D198,Lists!$Z$2:$AC$100,3,FALSE))</f>
        <v/>
      </c>
      <c r="D198" s="309"/>
      <c r="E198" s="309"/>
      <c r="F198" s="309"/>
      <c r="G198" s="312"/>
      <c r="H198" s="327"/>
      <c r="I198" s="312"/>
      <c r="J198" s="327"/>
      <c r="K198" s="329" t="str">
        <f t="shared" si="2"/>
        <v/>
      </c>
      <c r="L198" s="309"/>
    </row>
    <row r="199" spans="1:12" s="339" customFormat="1" x14ac:dyDescent="0.35">
      <c r="A199" s="338"/>
      <c r="B199" s="324" t="str">
        <f>IF($D199="","",VLOOKUP($D199,Lists!$Z$2:$AC$100,2,FALSE))</f>
        <v/>
      </c>
      <c r="C199" s="325" t="str">
        <f>IF($D199="","",VLOOKUP($D199,Lists!$Z$2:$AC$100,3,FALSE))</f>
        <v/>
      </c>
      <c r="D199" s="309"/>
      <c r="E199" s="309"/>
      <c r="F199" s="309"/>
      <c r="G199" s="312"/>
      <c r="H199" s="327"/>
      <c r="I199" s="312"/>
      <c r="J199" s="327"/>
      <c r="K199" s="329" t="str">
        <f t="shared" si="2"/>
        <v/>
      </c>
      <c r="L199" s="309"/>
    </row>
    <row r="200" spans="1:12" s="339" customFormat="1" x14ac:dyDescent="0.35">
      <c r="A200" s="338"/>
      <c r="B200" s="324" t="str">
        <f>IF($D200="","",VLOOKUP($D200,Lists!$Z$2:$AC$100,2,FALSE))</f>
        <v/>
      </c>
      <c r="C200" s="325" t="str">
        <f>IF($D200="","",VLOOKUP($D200,Lists!$Z$2:$AC$100,3,FALSE))</f>
        <v/>
      </c>
      <c r="D200" s="309"/>
      <c r="E200" s="309"/>
      <c r="F200" s="309"/>
      <c r="G200" s="312"/>
      <c r="H200" s="327"/>
      <c r="I200" s="312"/>
      <c r="J200" s="327"/>
      <c r="K200" s="329" t="str">
        <f t="shared" si="2"/>
        <v/>
      </c>
      <c r="L200" s="309"/>
    </row>
    <row r="201" spans="1:12" s="339" customFormat="1" x14ac:dyDescent="0.35">
      <c r="A201" s="338"/>
      <c r="B201" s="324" t="str">
        <f>IF($D201="","",VLOOKUP($D201,Lists!$Z$2:$AC$100,2,FALSE))</f>
        <v/>
      </c>
      <c r="C201" s="325" t="str">
        <f>IF($D201="","",VLOOKUP($D201,Lists!$Z$2:$AC$100,3,FALSE))</f>
        <v/>
      </c>
      <c r="D201" s="309"/>
      <c r="E201" s="309"/>
      <c r="F201" s="309"/>
      <c r="G201" s="312"/>
      <c r="H201" s="327"/>
      <c r="I201" s="312"/>
      <c r="J201" s="327"/>
      <c r="K201" s="329" t="str">
        <f t="shared" si="2"/>
        <v/>
      </c>
      <c r="L201" s="309"/>
    </row>
    <row r="202" spans="1:12" s="339" customFormat="1" x14ac:dyDescent="0.35">
      <c r="A202" s="338"/>
      <c r="B202" s="324" t="str">
        <f>IF($D202="","",VLOOKUP($D202,Lists!$Z$2:$AC$100,2,FALSE))</f>
        <v/>
      </c>
      <c r="C202" s="325" t="str">
        <f>IF($D202="","",VLOOKUP($D202,Lists!$Z$2:$AC$100,3,FALSE))</f>
        <v/>
      </c>
      <c r="D202" s="309"/>
      <c r="E202" s="309"/>
      <c r="F202" s="309"/>
      <c r="G202" s="312"/>
      <c r="H202" s="327"/>
      <c r="I202" s="312"/>
      <c r="J202" s="327"/>
      <c r="K202" s="329" t="str">
        <f t="shared" si="2"/>
        <v/>
      </c>
      <c r="L202" s="309"/>
    </row>
    <row r="203" spans="1:12" s="339" customFormat="1" x14ac:dyDescent="0.35">
      <c r="A203" s="338"/>
      <c r="B203" s="324" t="str">
        <f>IF($D203="","",VLOOKUP($D203,Lists!$Z$2:$AC$100,2,FALSE))</f>
        <v/>
      </c>
      <c r="C203" s="325" t="str">
        <f>IF($D203="","",VLOOKUP($D203,Lists!$Z$2:$AC$100,3,FALSE))</f>
        <v/>
      </c>
      <c r="D203" s="309"/>
      <c r="E203" s="309"/>
      <c r="F203" s="309"/>
      <c r="G203" s="312"/>
      <c r="H203" s="327"/>
      <c r="I203" s="312"/>
      <c r="J203" s="327"/>
      <c r="K203" s="329" t="str">
        <f t="shared" si="2"/>
        <v/>
      </c>
      <c r="L203" s="309"/>
    </row>
    <row r="204" spans="1:12" s="339" customFormat="1" x14ac:dyDescent="0.35">
      <c r="A204" s="338"/>
      <c r="B204" s="324" t="str">
        <f>IF($D204="","",VLOOKUP($D204,Lists!$Z$2:$AC$100,2,FALSE))</f>
        <v/>
      </c>
      <c r="C204" s="325" t="str">
        <f>IF($D204="","",VLOOKUP($D204,Lists!$Z$2:$AC$100,3,FALSE))</f>
        <v/>
      </c>
      <c r="D204" s="309"/>
      <c r="E204" s="309"/>
      <c r="F204" s="309"/>
      <c r="G204" s="312"/>
      <c r="H204" s="327"/>
      <c r="I204" s="312"/>
      <c r="J204" s="327"/>
      <c r="K204" s="329" t="str">
        <f t="shared" si="2"/>
        <v/>
      </c>
      <c r="L204" s="309"/>
    </row>
    <row r="205" spans="1:12" s="339" customFormat="1" x14ac:dyDescent="0.35">
      <c r="A205" s="338"/>
      <c r="B205" s="324" t="str">
        <f>IF($D205="","",VLOOKUP($D205,Lists!$Z$2:$AC$100,2,FALSE))</f>
        <v/>
      </c>
      <c r="C205" s="325" t="str">
        <f>IF($D205="","",VLOOKUP($D205,Lists!$Z$2:$AC$100,3,FALSE))</f>
        <v/>
      </c>
      <c r="D205" s="309"/>
      <c r="E205" s="309"/>
      <c r="F205" s="309"/>
      <c r="G205" s="312"/>
      <c r="H205" s="327"/>
      <c r="I205" s="312"/>
      <c r="J205" s="327"/>
      <c r="K205" s="329" t="str">
        <f t="shared" si="2"/>
        <v/>
      </c>
      <c r="L205" s="309"/>
    </row>
    <row r="206" spans="1:12" s="339" customFormat="1" x14ac:dyDescent="0.35">
      <c r="A206" s="338"/>
      <c r="B206" s="324" t="str">
        <f>IF($D206="","",VLOOKUP($D206,Lists!$Z$2:$AC$100,2,FALSE))</f>
        <v/>
      </c>
      <c r="C206" s="325" t="str">
        <f>IF($D206="","",VLOOKUP($D206,Lists!$Z$2:$AC$100,3,FALSE))</f>
        <v/>
      </c>
      <c r="D206" s="309"/>
      <c r="E206" s="309"/>
      <c r="F206" s="309"/>
      <c r="G206" s="312"/>
      <c r="H206" s="327"/>
      <c r="I206" s="312"/>
      <c r="J206" s="327"/>
      <c r="K206" s="329" t="str">
        <f t="shared" si="2"/>
        <v/>
      </c>
      <c r="L206" s="309"/>
    </row>
    <row r="207" spans="1:12" s="339" customFormat="1" x14ac:dyDescent="0.35">
      <c r="A207" s="338"/>
      <c r="B207" s="324" t="str">
        <f>IF($D207="","",VLOOKUP($D207,Lists!$Z$2:$AC$100,2,FALSE))</f>
        <v/>
      </c>
      <c r="C207" s="325" t="str">
        <f>IF($D207="","",VLOOKUP($D207,Lists!$Z$2:$AC$100,3,FALSE))</f>
        <v/>
      </c>
      <c r="D207" s="309"/>
      <c r="E207" s="309"/>
      <c r="F207" s="309"/>
      <c r="G207" s="312"/>
      <c r="H207" s="327"/>
      <c r="I207" s="312"/>
      <c r="J207" s="327"/>
      <c r="K207" s="329" t="str">
        <f t="shared" si="2"/>
        <v/>
      </c>
      <c r="L207" s="309"/>
    </row>
    <row r="208" spans="1:12" s="339" customFormat="1" x14ac:dyDescent="0.35">
      <c r="A208" s="338"/>
      <c r="B208" s="324" t="str">
        <f>IF($D208="","",VLOOKUP($D208,Lists!$Z$2:$AC$100,2,FALSE))</f>
        <v/>
      </c>
      <c r="C208" s="325" t="str">
        <f>IF($D208="","",VLOOKUP($D208,Lists!$Z$2:$AC$100,3,FALSE))</f>
        <v/>
      </c>
      <c r="D208" s="309"/>
      <c r="E208" s="309"/>
      <c r="F208" s="309"/>
      <c r="G208" s="312"/>
      <c r="H208" s="327"/>
      <c r="I208" s="312"/>
      <c r="J208" s="327"/>
      <c r="K208" s="329" t="str">
        <f t="shared" si="2"/>
        <v/>
      </c>
      <c r="L208" s="309"/>
    </row>
    <row r="209" spans="1:12" s="339" customFormat="1" x14ac:dyDescent="0.35">
      <c r="A209" s="338"/>
      <c r="B209" s="324" t="str">
        <f>IF($D209="","",VLOOKUP($D209,Lists!$Z$2:$AC$100,2,FALSE))</f>
        <v/>
      </c>
      <c r="C209" s="325" t="str">
        <f>IF($D209="","",VLOOKUP($D209,Lists!$Z$2:$AC$100,3,FALSE))</f>
        <v/>
      </c>
      <c r="D209" s="309"/>
      <c r="E209" s="309"/>
      <c r="F209" s="309"/>
      <c r="G209" s="312"/>
      <c r="H209" s="327"/>
      <c r="I209" s="312"/>
      <c r="J209" s="327"/>
      <c r="K209" s="329" t="str">
        <f t="shared" si="2"/>
        <v/>
      </c>
      <c r="L209" s="309"/>
    </row>
    <row r="210" spans="1:12" s="339" customFormat="1" x14ac:dyDescent="0.35">
      <c r="A210" s="338"/>
      <c r="B210" s="324" t="str">
        <f>IF($D210="","",VLOOKUP($D210,Lists!$Z$2:$AC$100,2,FALSE))</f>
        <v/>
      </c>
      <c r="C210" s="325" t="str">
        <f>IF($D210="","",VLOOKUP($D210,Lists!$Z$2:$AC$100,3,FALSE))</f>
        <v/>
      </c>
      <c r="D210" s="309"/>
      <c r="E210" s="309"/>
      <c r="F210" s="309"/>
      <c r="G210" s="312"/>
      <c r="H210" s="327"/>
      <c r="I210" s="312"/>
      <c r="J210" s="327"/>
      <c r="K210" s="329" t="str">
        <f t="shared" si="2"/>
        <v/>
      </c>
      <c r="L210" s="309"/>
    </row>
    <row r="211" spans="1:12" s="339" customFormat="1" x14ac:dyDescent="0.35">
      <c r="A211" s="338"/>
      <c r="B211" s="324" t="str">
        <f>IF($D211="","",VLOOKUP($D211,Lists!$Z$2:$AC$100,2,FALSE))</f>
        <v/>
      </c>
      <c r="C211" s="325" t="str">
        <f>IF($D211="","",VLOOKUP($D211,Lists!$Z$2:$AC$100,3,FALSE))</f>
        <v/>
      </c>
      <c r="D211" s="309"/>
      <c r="E211" s="309"/>
      <c r="F211" s="309"/>
      <c r="G211" s="312"/>
      <c r="H211" s="327"/>
      <c r="I211" s="312"/>
      <c r="J211" s="327"/>
      <c r="K211" s="329" t="str">
        <f t="shared" si="2"/>
        <v/>
      </c>
      <c r="L211" s="309"/>
    </row>
    <row r="212" spans="1:12" s="339" customFormat="1" x14ac:dyDescent="0.35">
      <c r="A212" s="338"/>
      <c r="B212" s="324" t="str">
        <f>IF($D212="","",VLOOKUP($D212,Lists!$Z$2:$AC$100,2,FALSE))</f>
        <v/>
      </c>
      <c r="C212" s="325" t="str">
        <f>IF($D212="","",VLOOKUP($D212,Lists!$Z$2:$AC$100,3,FALSE))</f>
        <v/>
      </c>
      <c r="D212" s="309"/>
      <c r="E212" s="309"/>
      <c r="F212" s="309"/>
      <c r="G212" s="312"/>
      <c r="H212" s="327"/>
      <c r="I212" s="312"/>
      <c r="J212" s="327"/>
      <c r="K212" s="329" t="str">
        <f t="shared" si="2"/>
        <v/>
      </c>
      <c r="L212" s="309"/>
    </row>
    <row r="213" spans="1:12" s="339" customFormat="1" x14ac:dyDescent="0.35">
      <c r="A213" s="338"/>
      <c r="B213" s="324" t="str">
        <f>IF($D213="","",VLOOKUP($D213,Lists!$Z$2:$AC$100,2,FALSE))</f>
        <v/>
      </c>
      <c r="C213" s="325" t="str">
        <f>IF($D213="","",VLOOKUP($D213,Lists!$Z$2:$AC$100,3,FALSE))</f>
        <v/>
      </c>
      <c r="D213" s="309"/>
      <c r="E213" s="309"/>
      <c r="F213" s="309"/>
      <c r="G213" s="312"/>
      <c r="H213" s="327"/>
      <c r="I213" s="312"/>
      <c r="J213" s="327"/>
      <c r="K213" s="329" t="str">
        <f t="shared" si="2"/>
        <v/>
      </c>
      <c r="L213" s="309"/>
    </row>
    <row r="214" spans="1:12" s="339" customFormat="1" x14ac:dyDescent="0.35">
      <c r="A214" s="338"/>
      <c r="B214" s="324" t="str">
        <f>IF($D214="","",VLOOKUP($D214,Lists!$Z$2:$AC$100,2,FALSE))</f>
        <v/>
      </c>
      <c r="C214" s="325" t="str">
        <f>IF($D214="","",VLOOKUP($D214,Lists!$Z$2:$AC$100,3,FALSE))</f>
        <v/>
      </c>
      <c r="D214" s="309"/>
      <c r="E214" s="309"/>
      <c r="F214" s="309"/>
      <c r="G214" s="312"/>
      <c r="H214" s="327"/>
      <c r="I214" s="312"/>
      <c r="J214" s="327"/>
      <c r="K214" s="329" t="str">
        <f t="shared" si="2"/>
        <v/>
      </c>
      <c r="L214" s="309"/>
    </row>
    <row r="215" spans="1:12" s="339" customFormat="1" x14ac:dyDescent="0.35">
      <c r="A215" s="338"/>
      <c r="B215" s="324" t="str">
        <f>IF($D215="","",VLOOKUP($D215,Lists!$Z$2:$AC$100,2,FALSE))</f>
        <v/>
      </c>
      <c r="C215" s="325" t="str">
        <f>IF($D215="","",VLOOKUP($D215,Lists!$Z$2:$AC$100,3,FALSE))</f>
        <v/>
      </c>
      <c r="D215" s="309"/>
      <c r="E215" s="309"/>
      <c r="F215" s="309"/>
      <c r="G215" s="312"/>
      <c r="H215" s="327"/>
      <c r="I215" s="312"/>
      <c r="J215" s="327"/>
      <c r="K215" s="329" t="str">
        <f t="shared" si="2"/>
        <v/>
      </c>
      <c r="L215" s="309"/>
    </row>
    <row r="216" spans="1:12" s="339" customFormat="1" x14ac:dyDescent="0.35">
      <c r="A216" s="338"/>
      <c r="B216" s="324" t="str">
        <f>IF($D216="","",VLOOKUP($D216,Lists!$Z$2:$AC$100,2,FALSE))</f>
        <v/>
      </c>
      <c r="C216" s="325" t="str">
        <f>IF($D216="","",VLOOKUP($D216,Lists!$Z$2:$AC$100,3,FALSE))</f>
        <v/>
      </c>
      <c r="D216" s="309"/>
      <c r="E216" s="309"/>
      <c r="F216" s="309"/>
      <c r="G216" s="312"/>
      <c r="H216" s="327"/>
      <c r="I216" s="312"/>
      <c r="J216" s="327"/>
      <c r="K216" s="329" t="str">
        <f t="shared" si="2"/>
        <v/>
      </c>
      <c r="L216" s="309"/>
    </row>
    <row r="217" spans="1:12" s="339" customFormat="1" x14ac:dyDescent="0.35">
      <c r="A217" s="338"/>
      <c r="B217" s="324" t="str">
        <f>IF($D217="","",VLOOKUP($D217,Lists!$Z$2:$AC$100,2,FALSE))</f>
        <v/>
      </c>
      <c r="C217" s="325" t="str">
        <f>IF($D217="","",VLOOKUP($D217,Lists!$Z$2:$AC$100,3,FALSE))</f>
        <v/>
      </c>
      <c r="D217" s="309"/>
      <c r="E217" s="309"/>
      <c r="F217" s="309"/>
      <c r="G217" s="312"/>
      <c r="H217" s="327"/>
      <c r="I217" s="312"/>
      <c r="J217" s="327"/>
      <c r="K217" s="329" t="str">
        <f t="shared" ref="K217:K280" si="3">IF(J217="","",(VALUE(TEXT(I217,"m/dd/yy ")&amp;TEXT(J217,"hh:mm:ss"))-VALUE(TEXT(G217,"m/dd/yy ")&amp;TEXT(H217,"hh:mm:ss")))*24)</f>
        <v/>
      </c>
      <c r="L217" s="309"/>
    </row>
    <row r="218" spans="1:12" s="339" customFormat="1" x14ac:dyDescent="0.35">
      <c r="A218" s="338"/>
      <c r="B218" s="324" t="str">
        <f>IF($D218="","",VLOOKUP($D218,Lists!$Z$2:$AC$100,2,FALSE))</f>
        <v/>
      </c>
      <c r="C218" s="325" t="str">
        <f>IF($D218="","",VLOOKUP($D218,Lists!$Z$2:$AC$100,3,FALSE))</f>
        <v/>
      </c>
      <c r="D218" s="309"/>
      <c r="E218" s="309"/>
      <c r="F218" s="309"/>
      <c r="G218" s="312"/>
      <c r="H218" s="327"/>
      <c r="I218" s="312"/>
      <c r="J218" s="327"/>
      <c r="K218" s="329" t="str">
        <f t="shared" si="3"/>
        <v/>
      </c>
      <c r="L218" s="309"/>
    </row>
    <row r="219" spans="1:12" s="339" customFormat="1" x14ac:dyDescent="0.35">
      <c r="A219" s="338"/>
      <c r="B219" s="324" t="str">
        <f>IF($D219="","",VLOOKUP($D219,Lists!$Z$2:$AC$100,2,FALSE))</f>
        <v/>
      </c>
      <c r="C219" s="325" t="str">
        <f>IF($D219="","",VLOOKUP($D219,Lists!$Z$2:$AC$100,3,FALSE))</f>
        <v/>
      </c>
      <c r="D219" s="309"/>
      <c r="E219" s="309"/>
      <c r="F219" s="309"/>
      <c r="G219" s="312"/>
      <c r="H219" s="327"/>
      <c r="I219" s="312"/>
      <c r="J219" s="327"/>
      <c r="K219" s="329" t="str">
        <f t="shared" si="3"/>
        <v/>
      </c>
      <c r="L219" s="309"/>
    </row>
    <row r="220" spans="1:12" s="339" customFormat="1" x14ac:dyDescent="0.35">
      <c r="A220" s="338"/>
      <c r="B220" s="324" t="str">
        <f>IF($D220="","",VLOOKUP($D220,Lists!$Z$2:$AC$100,2,FALSE))</f>
        <v/>
      </c>
      <c r="C220" s="325" t="str">
        <f>IF($D220="","",VLOOKUP($D220,Lists!$Z$2:$AC$100,3,FALSE))</f>
        <v/>
      </c>
      <c r="D220" s="309"/>
      <c r="E220" s="309"/>
      <c r="F220" s="309"/>
      <c r="G220" s="312"/>
      <c r="H220" s="327"/>
      <c r="I220" s="312"/>
      <c r="J220" s="327"/>
      <c r="K220" s="329" t="str">
        <f t="shared" si="3"/>
        <v/>
      </c>
      <c r="L220" s="309"/>
    </row>
    <row r="221" spans="1:12" s="339" customFormat="1" x14ac:dyDescent="0.35">
      <c r="A221" s="338"/>
      <c r="B221" s="324" t="str">
        <f>IF($D221="","",VLOOKUP($D221,Lists!$Z$2:$AC$100,2,FALSE))</f>
        <v/>
      </c>
      <c r="C221" s="325" t="str">
        <f>IF($D221="","",VLOOKUP($D221,Lists!$Z$2:$AC$100,3,FALSE))</f>
        <v/>
      </c>
      <c r="D221" s="309"/>
      <c r="E221" s="309"/>
      <c r="F221" s="309"/>
      <c r="G221" s="312"/>
      <c r="H221" s="327"/>
      <c r="I221" s="312"/>
      <c r="J221" s="327"/>
      <c r="K221" s="329" t="str">
        <f t="shared" si="3"/>
        <v/>
      </c>
      <c r="L221" s="309"/>
    </row>
    <row r="222" spans="1:12" s="339" customFormat="1" x14ac:dyDescent="0.35">
      <c r="A222" s="338"/>
      <c r="B222" s="324" t="str">
        <f>IF($D222="","",VLOOKUP($D222,Lists!$Z$2:$AC$100,2,FALSE))</f>
        <v/>
      </c>
      <c r="C222" s="325" t="str">
        <f>IF($D222="","",VLOOKUP($D222,Lists!$Z$2:$AC$100,3,FALSE))</f>
        <v/>
      </c>
      <c r="D222" s="309"/>
      <c r="E222" s="309"/>
      <c r="F222" s="309"/>
      <c r="G222" s="312"/>
      <c r="H222" s="327"/>
      <c r="I222" s="312"/>
      <c r="J222" s="327"/>
      <c r="K222" s="329" t="str">
        <f t="shared" si="3"/>
        <v/>
      </c>
      <c r="L222" s="309"/>
    </row>
    <row r="223" spans="1:12" s="339" customFormat="1" x14ac:dyDescent="0.35">
      <c r="A223" s="338"/>
      <c r="B223" s="324" t="str">
        <f>IF($D223="","",VLOOKUP($D223,Lists!$Z$2:$AC$100,2,FALSE))</f>
        <v/>
      </c>
      <c r="C223" s="325" t="str">
        <f>IF($D223="","",VLOOKUP($D223,Lists!$Z$2:$AC$100,3,FALSE))</f>
        <v/>
      </c>
      <c r="D223" s="309"/>
      <c r="E223" s="309"/>
      <c r="F223" s="309"/>
      <c r="G223" s="312"/>
      <c r="H223" s="327"/>
      <c r="I223" s="312"/>
      <c r="J223" s="327"/>
      <c r="K223" s="329" t="str">
        <f t="shared" si="3"/>
        <v/>
      </c>
      <c r="L223" s="309"/>
    </row>
    <row r="224" spans="1:12" s="339" customFormat="1" x14ac:dyDescent="0.35">
      <c r="A224" s="338"/>
      <c r="B224" s="324" t="str">
        <f>IF($D224="","",VLOOKUP($D224,Lists!$Z$2:$AC$100,2,FALSE))</f>
        <v/>
      </c>
      <c r="C224" s="325" t="str">
        <f>IF($D224="","",VLOOKUP($D224,Lists!$Z$2:$AC$100,3,FALSE))</f>
        <v/>
      </c>
      <c r="D224" s="309"/>
      <c r="E224" s="309"/>
      <c r="F224" s="309"/>
      <c r="G224" s="312"/>
      <c r="H224" s="327"/>
      <c r="I224" s="312"/>
      <c r="J224" s="327"/>
      <c r="K224" s="329" t="str">
        <f t="shared" si="3"/>
        <v/>
      </c>
      <c r="L224" s="309"/>
    </row>
    <row r="225" spans="1:12" s="339" customFormat="1" x14ac:dyDescent="0.35">
      <c r="A225" s="338"/>
      <c r="B225" s="324" t="str">
        <f>IF($D225="","",VLOOKUP($D225,Lists!$Z$2:$AC$100,2,FALSE))</f>
        <v/>
      </c>
      <c r="C225" s="325" t="str">
        <f>IF($D225="","",VLOOKUP($D225,Lists!$Z$2:$AC$100,3,FALSE))</f>
        <v/>
      </c>
      <c r="D225" s="309"/>
      <c r="E225" s="309"/>
      <c r="F225" s="309"/>
      <c r="G225" s="312"/>
      <c r="H225" s="327"/>
      <c r="I225" s="312"/>
      <c r="J225" s="327"/>
      <c r="K225" s="329" t="str">
        <f t="shared" si="3"/>
        <v/>
      </c>
      <c r="L225" s="309"/>
    </row>
    <row r="226" spans="1:12" s="339" customFormat="1" x14ac:dyDescent="0.35">
      <c r="A226" s="338"/>
      <c r="B226" s="324" t="str">
        <f>IF($D226="","",VLOOKUP($D226,Lists!$Z$2:$AC$100,2,FALSE))</f>
        <v/>
      </c>
      <c r="C226" s="325" t="str">
        <f>IF($D226="","",VLOOKUP($D226,Lists!$Z$2:$AC$100,3,FALSE))</f>
        <v/>
      </c>
      <c r="D226" s="309"/>
      <c r="E226" s="309"/>
      <c r="F226" s="309"/>
      <c r="G226" s="312"/>
      <c r="H226" s="327"/>
      <c r="I226" s="312"/>
      <c r="J226" s="327"/>
      <c r="K226" s="329" t="str">
        <f t="shared" si="3"/>
        <v/>
      </c>
      <c r="L226" s="309"/>
    </row>
    <row r="227" spans="1:12" s="339" customFormat="1" x14ac:dyDescent="0.35">
      <c r="A227" s="338"/>
      <c r="B227" s="324" t="str">
        <f>IF($D227="","",VLOOKUP($D227,Lists!$Z$2:$AC$100,2,FALSE))</f>
        <v/>
      </c>
      <c r="C227" s="325" t="str">
        <f>IF($D227="","",VLOOKUP($D227,Lists!$Z$2:$AC$100,3,FALSE))</f>
        <v/>
      </c>
      <c r="D227" s="309"/>
      <c r="E227" s="309"/>
      <c r="F227" s="309"/>
      <c r="G227" s="312"/>
      <c r="H227" s="327"/>
      <c r="I227" s="312"/>
      <c r="J227" s="327"/>
      <c r="K227" s="329" t="str">
        <f t="shared" si="3"/>
        <v/>
      </c>
      <c r="L227" s="309"/>
    </row>
    <row r="228" spans="1:12" s="339" customFormat="1" x14ac:dyDescent="0.35">
      <c r="A228" s="338"/>
      <c r="B228" s="324" t="str">
        <f>IF($D228="","",VLOOKUP($D228,Lists!$Z$2:$AC$100,2,FALSE))</f>
        <v/>
      </c>
      <c r="C228" s="325" t="str">
        <f>IF($D228="","",VLOOKUP($D228,Lists!$Z$2:$AC$100,3,FALSE))</f>
        <v/>
      </c>
      <c r="D228" s="309"/>
      <c r="E228" s="309"/>
      <c r="F228" s="309"/>
      <c r="G228" s="312"/>
      <c r="H228" s="327"/>
      <c r="I228" s="312"/>
      <c r="J228" s="327"/>
      <c r="K228" s="329" t="str">
        <f t="shared" si="3"/>
        <v/>
      </c>
      <c r="L228" s="309"/>
    </row>
    <row r="229" spans="1:12" s="339" customFormat="1" x14ac:dyDescent="0.35">
      <c r="A229" s="338"/>
      <c r="B229" s="324" t="str">
        <f>IF($D229="","",VLOOKUP($D229,Lists!$Z$2:$AC$100,2,FALSE))</f>
        <v/>
      </c>
      <c r="C229" s="325" t="str">
        <f>IF($D229="","",VLOOKUP($D229,Lists!$Z$2:$AC$100,3,FALSE))</f>
        <v/>
      </c>
      <c r="D229" s="309"/>
      <c r="E229" s="309"/>
      <c r="F229" s="309"/>
      <c r="G229" s="312"/>
      <c r="H229" s="327"/>
      <c r="I229" s="312"/>
      <c r="J229" s="327"/>
      <c r="K229" s="329" t="str">
        <f t="shared" si="3"/>
        <v/>
      </c>
      <c r="L229" s="309"/>
    </row>
    <row r="230" spans="1:12" s="339" customFormat="1" x14ac:dyDescent="0.35">
      <c r="A230" s="338"/>
      <c r="B230" s="324" t="str">
        <f>IF($D230="","",VLOOKUP($D230,Lists!$Z$2:$AC$100,2,FALSE))</f>
        <v/>
      </c>
      <c r="C230" s="325" t="str">
        <f>IF($D230="","",VLOOKUP($D230,Lists!$Z$2:$AC$100,3,FALSE))</f>
        <v/>
      </c>
      <c r="D230" s="309"/>
      <c r="E230" s="309"/>
      <c r="F230" s="309"/>
      <c r="G230" s="312"/>
      <c r="H230" s="327"/>
      <c r="I230" s="312"/>
      <c r="J230" s="327"/>
      <c r="K230" s="329" t="str">
        <f t="shared" si="3"/>
        <v/>
      </c>
      <c r="L230" s="309"/>
    </row>
    <row r="231" spans="1:12" s="339" customFormat="1" x14ac:dyDescent="0.35">
      <c r="A231" s="338"/>
      <c r="B231" s="324" t="str">
        <f>IF($D231="","",VLOOKUP($D231,Lists!$Z$2:$AC$100,2,FALSE))</f>
        <v/>
      </c>
      <c r="C231" s="325" t="str">
        <f>IF($D231="","",VLOOKUP($D231,Lists!$Z$2:$AC$100,3,FALSE))</f>
        <v/>
      </c>
      <c r="D231" s="309"/>
      <c r="E231" s="309"/>
      <c r="F231" s="309"/>
      <c r="G231" s="312"/>
      <c r="H231" s="327"/>
      <c r="I231" s="312"/>
      <c r="J231" s="327"/>
      <c r="K231" s="329" t="str">
        <f t="shared" si="3"/>
        <v/>
      </c>
      <c r="L231" s="309"/>
    </row>
    <row r="232" spans="1:12" s="339" customFormat="1" x14ac:dyDescent="0.35">
      <c r="A232" s="338"/>
      <c r="B232" s="324" t="str">
        <f>IF($D232="","",VLOOKUP($D232,Lists!$Z$2:$AC$100,2,FALSE))</f>
        <v/>
      </c>
      <c r="C232" s="325" t="str">
        <f>IF($D232="","",VLOOKUP($D232,Lists!$Z$2:$AC$100,3,FALSE))</f>
        <v/>
      </c>
      <c r="D232" s="309"/>
      <c r="E232" s="309"/>
      <c r="F232" s="309"/>
      <c r="G232" s="312"/>
      <c r="H232" s="327"/>
      <c r="I232" s="312"/>
      <c r="J232" s="327"/>
      <c r="K232" s="329" t="str">
        <f t="shared" si="3"/>
        <v/>
      </c>
      <c r="L232" s="309"/>
    </row>
    <row r="233" spans="1:12" s="339" customFormat="1" x14ac:dyDescent="0.35">
      <c r="A233" s="338"/>
      <c r="B233" s="324" t="str">
        <f>IF($D233="","",VLOOKUP($D233,Lists!$Z$2:$AC$100,2,FALSE))</f>
        <v/>
      </c>
      <c r="C233" s="325" t="str">
        <f>IF($D233="","",VLOOKUP($D233,Lists!$Z$2:$AC$100,3,FALSE))</f>
        <v/>
      </c>
      <c r="D233" s="309"/>
      <c r="E233" s="309"/>
      <c r="F233" s="309"/>
      <c r="G233" s="312"/>
      <c r="H233" s="327"/>
      <c r="I233" s="312"/>
      <c r="J233" s="327"/>
      <c r="K233" s="329" t="str">
        <f t="shared" si="3"/>
        <v/>
      </c>
      <c r="L233" s="309"/>
    </row>
    <row r="234" spans="1:12" s="339" customFormat="1" x14ac:dyDescent="0.35">
      <c r="A234" s="338"/>
      <c r="B234" s="324" t="str">
        <f>IF($D234="","",VLOOKUP($D234,Lists!$Z$2:$AC$100,2,FALSE))</f>
        <v/>
      </c>
      <c r="C234" s="325" t="str">
        <f>IF($D234="","",VLOOKUP($D234,Lists!$Z$2:$AC$100,3,FALSE))</f>
        <v/>
      </c>
      <c r="D234" s="309"/>
      <c r="E234" s="309"/>
      <c r="F234" s="309"/>
      <c r="G234" s="312"/>
      <c r="H234" s="327"/>
      <c r="I234" s="312"/>
      <c r="J234" s="327"/>
      <c r="K234" s="329" t="str">
        <f t="shared" si="3"/>
        <v/>
      </c>
      <c r="L234" s="309"/>
    </row>
    <row r="235" spans="1:12" s="339" customFormat="1" x14ac:dyDescent="0.35">
      <c r="A235" s="338"/>
      <c r="B235" s="324" t="str">
        <f>IF($D235="","",VLOOKUP($D235,Lists!$Z$2:$AC$100,2,FALSE))</f>
        <v/>
      </c>
      <c r="C235" s="325" t="str">
        <f>IF($D235="","",VLOOKUP($D235,Lists!$Z$2:$AC$100,3,FALSE))</f>
        <v/>
      </c>
      <c r="D235" s="309"/>
      <c r="E235" s="309"/>
      <c r="F235" s="309"/>
      <c r="G235" s="312"/>
      <c r="H235" s="327"/>
      <c r="I235" s="312"/>
      <c r="J235" s="327"/>
      <c r="K235" s="329" t="str">
        <f t="shared" si="3"/>
        <v/>
      </c>
      <c r="L235" s="309"/>
    </row>
    <row r="236" spans="1:12" s="339" customFormat="1" x14ac:dyDescent="0.35">
      <c r="A236" s="338"/>
      <c r="B236" s="324" t="str">
        <f>IF($D236="","",VLOOKUP($D236,Lists!$Z$2:$AC$100,2,FALSE))</f>
        <v/>
      </c>
      <c r="C236" s="325" t="str">
        <f>IF($D236="","",VLOOKUP($D236,Lists!$Z$2:$AC$100,3,FALSE))</f>
        <v/>
      </c>
      <c r="D236" s="309"/>
      <c r="E236" s="309"/>
      <c r="F236" s="309"/>
      <c r="G236" s="312"/>
      <c r="H236" s="327"/>
      <c r="I236" s="312"/>
      <c r="J236" s="327"/>
      <c r="K236" s="329" t="str">
        <f t="shared" si="3"/>
        <v/>
      </c>
      <c r="L236" s="309"/>
    </row>
    <row r="237" spans="1:12" s="339" customFormat="1" x14ac:dyDescent="0.35">
      <c r="A237" s="338"/>
      <c r="B237" s="324" t="str">
        <f>IF($D237="","",VLOOKUP($D237,Lists!$Z$2:$AC$100,2,FALSE))</f>
        <v/>
      </c>
      <c r="C237" s="325" t="str">
        <f>IF($D237="","",VLOOKUP($D237,Lists!$Z$2:$AC$100,3,FALSE))</f>
        <v/>
      </c>
      <c r="D237" s="309"/>
      <c r="E237" s="309"/>
      <c r="F237" s="309"/>
      <c r="G237" s="312"/>
      <c r="H237" s="327"/>
      <c r="I237" s="312"/>
      <c r="J237" s="327"/>
      <c r="K237" s="329" t="str">
        <f t="shared" si="3"/>
        <v/>
      </c>
      <c r="L237" s="309"/>
    </row>
    <row r="238" spans="1:12" s="339" customFormat="1" x14ac:dyDescent="0.35">
      <c r="A238" s="338"/>
      <c r="B238" s="324" t="str">
        <f>IF($D238="","",VLOOKUP($D238,Lists!$Z$2:$AC$100,2,FALSE))</f>
        <v/>
      </c>
      <c r="C238" s="325" t="str">
        <f>IF($D238="","",VLOOKUP($D238,Lists!$Z$2:$AC$100,3,FALSE))</f>
        <v/>
      </c>
      <c r="D238" s="309"/>
      <c r="E238" s="309"/>
      <c r="F238" s="309"/>
      <c r="G238" s="312"/>
      <c r="H238" s="327"/>
      <c r="I238" s="312"/>
      <c r="J238" s="327"/>
      <c r="K238" s="329" t="str">
        <f t="shared" si="3"/>
        <v/>
      </c>
      <c r="L238" s="309"/>
    </row>
    <row r="239" spans="1:12" s="339" customFormat="1" x14ac:dyDescent="0.35">
      <c r="A239" s="338"/>
      <c r="B239" s="324" t="str">
        <f>IF($D239="","",VLOOKUP($D239,Lists!$Z$2:$AC$100,2,FALSE))</f>
        <v/>
      </c>
      <c r="C239" s="325" t="str">
        <f>IF($D239="","",VLOOKUP($D239,Lists!$Z$2:$AC$100,3,FALSE))</f>
        <v/>
      </c>
      <c r="D239" s="309"/>
      <c r="E239" s="309"/>
      <c r="F239" s="309"/>
      <c r="G239" s="312"/>
      <c r="H239" s="327"/>
      <c r="I239" s="312"/>
      <c r="J239" s="327"/>
      <c r="K239" s="329" t="str">
        <f t="shared" si="3"/>
        <v/>
      </c>
      <c r="L239" s="309"/>
    </row>
    <row r="240" spans="1:12" s="339" customFormat="1" x14ac:dyDescent="0.35">
      <c r="A240" s="338"/>
      <c r="B240" s="324" t="str">
        <f>IF($D240="","",VLOOKUP($D240,Lists!$Z$2:$AC$100,2,FALSE))</f>
        <v/>
      </c>
      <c r="C240" s="325" t="str">
        <f>IF($D240="","",VLOOKUP($D240,Lists!$Z$2:$AC$100,3,FALSE))</f>
        <v/>
      </c>
      <c r="D240" s="309"/>
      <c r="E240" s="309"/>
      <c r="F240" s="309"/>
      <c r="G240" s="312"/>
      <c r="H240" s="327"/>
      <c r="I240" s="312"/>
      <c r="J240" s="327"/>
      <c r="K240" s="329" t="str">
        <f t="shared" si="3"/>
        <v/>
      </c>
      <c r="L240" s="309"/>
    </row>
    <row r="241" spans="1:12" s="339" customFormat="1" x14ac:dyDescent="0.35">
      <c r="A241" s="338"/>
      <c r="B241" s="324" t="str">
        <f>IF($D241="","",VLOOKUP($D241,Lists!$Z$2:$AC$100,2,FALSE))</f>
        <v/>
      </c>
      <c r="C241" s="325" t="str">
        <f>IF($D241="","",VLOOKUP($D241,Lists!$Z$2:$AC$100,3,FALSE))</f>
        <v/>
      </c>
      <c r="D241" s="309"/>
      <c r="E241" s="309"/>
      <c r="F241" s="309"/>
      <c r="G241" s="312"/>
      <c r="H241" s="327"/>
      <c r="I241" s="312"/>
      <c r="J241" s="327"/>
      <c r="K241" s="329" t="str">
        <f t="shared" si="3"/>
        <v/>
      </c>
      <c r="L241" s="309"/>
    </row>
    <row r="242" spans="1:12" s="339" customFormat="1" x14ac:dyDescent="0.35">
      <c r="A242" s="338"/>
      <c r="B242" s="324" t="str">
        <f>IF($D242="","",VLOOKUP($D242,Lists!$Z$2:$AC$100,2,FALSE))</f>
        <v/>
      </c>
      <c r="C242" s="325" t="str">
        <f>IF($D242="","",VLOOKUP($D242,Lists!$Z$2:$AC$100,3,FALSE))</f>
        <v/>
      </c>
      <c r="D242" s="309"/>
      <c r="E242" s="309"/>
      <c r="F242" s="309"/>
      <c r="G242" s="312"/>
      <c r="H242" s="327"/>
      <c r="I242" s="312"/>
      <c r="J242" s="327"/>
      <c r="K242" s="329" t="str">
        <f t="shared" si="3"/>
        <v/>
      </c>
      <c r="L242" s="309"/>
    </row>
    <row r="243" spans="1:12" s="339" customFormat="1" x14ac:dyDescent="0.35">
      <c r="A243" s="338"/>
      <c r="B243" s="324" t="str">
        <f>IF($D243="","",VLOOKUP($D243,Lists!$Z$2:$AC$100,2,FALSE))</f>
        <v/>
      </c>
      <c r="C243" s="325" t="str">
        <f>IF($D243="","",VLOOKUP($D243,Lists!$Z$2:$AC$100,3,FALSE))</f>
        <v/>
      </c>
      <c r="D243" s="309"/>
      <c r="E243" s="309"/>
      <c r="F243" s="309"/>
      <c r="G243" s="312"/>
      <c r="H243" s="327"/>
      <c r="I243" s="312"/>
      <c r="J243" s="327"/>
      <c r="K243" s="329" t="str">
        <f t="shared" si="3"/>
        <v/>
      </c>
      <c r="L243" s="309"/>
    </row>
    <row r="244" spans="1:12" s="339" customFormat="1" x14ac:dyDescent="0.35">
      <c r="A244" s="338"/>
      <c r="B244" s="324" t="str">
        <f>IF($D244="","",VLOOKUP($D244,Lists!$Z$2:$AC$100,2,FALSE))</f>
        <v/>
      </c>
      <c r="C244" s="325" t="str">
        <f>IF($D244="","",VLOOKUP($D244,Lists!$Z$2:$AC$100,3,FALSE))</f>
        <v/>
      </c>
      <c r="D244" s="309"/>
      <c r="E244" s="309"/>
      <c r="F244" s="309"/>
      <c r="G244" s="312"/>
      <c r="H244" s="327"/>
      <c r="I244" s="312"/>
      <c r="J244" s="327"/>
      <c r="K244" s="329" t="str">
        <f t="shared" si="3"/>
        <v/>
      </c>
      <c r="L244" s="309"/>
    </row>
    <row r="245" spans="1:12" s="339" customFormat="1" x14ac:dyDescent="0.35">
      <c r="A245" s="338"/>
      <c r="B245" s="324" t="str">
        <f>IF($D245="","",VLOOKUP($D245,Lists!$Z$2:$AC$100,2,FALSE))</f>
        <v/>
      </c>
      <c r="C245" s="325" t="str">
        <f>IF($D245="","",VLOOKUP($D245,Lists!$Z$2:$AC$100,3,FALSE))</f>
        <v/>
      </c>
      <c r="D245" s="309"/>
      <c r="E245" s="309"/>
      <c r="F245" s="309"/>
      <c r="G245" s="312"/>
      <c r="H245" s="327"/>
      <c r="I245" s="312"/>
      <c r="J245" s="327"/>
      <c r="K245" s="329" t="str">
        <f t="shared" si="3"/>
        <v/>
      </c>
      <c r="L245" s="309"/>
    </row>
    <row r="246" spans="1:12" s="339" customFormat="1" x14ac:dyDescent="0.35">
      <c r="A246" s="338"/>
      <c r="B246" s="324" t="str">
        <f>IF($D246="","",VLOOKUP($D246,Lists!$Z$2:$AC$100,2,FALSE))</f>
        <v/>
      </c>
      <c r="C246" s="325" t="str">
        <f>IF($D246="","",VLOOKUP($D246,Lists!$Z$2:$AC$100,3,FALSE))</f>
        <v/>
      </c>
      <c r="D246" s="309"/>
      <c r="E246" s="309"/>
      <c r="F246" s="309"/>
      <c r="G246" s="312"/>
      <c r="H246" s="327"/>
      <c r="I246" s="312"/>
      <c r="J246" s="327"/>
      <c r="K246" s="329" t="str">
        <f t="shared" si="3"/>
        <v/>
      </c>
      <c r="L246" s="309"/>
    </row>
    <row r="247" spans="1:12" s="339" customFormat="1" x14ac:dyDescent="0.35">
      <c r="A247" s="338"/>
      <c r="B247" s="324" t="str">
        <f>IF($D247="","",VLOOKUP($D247,Lists!$Z$2:$AC$100,2,FALSE))</f>
        <v/>
      </c>
      <c r="C247" s="325" t="str">
        <f>IF($D247="","",VLOOKUP($D247,Lists!$Z$2:$AC$100,3,FALSE))</f>
        <v/>
      </c>
      <c r="D247" s="309"/>
      <c r="E247" s="309"/>
      <c r="F247" s="309"/>
      <c r="G247" s="312"/>
      <c r="H247" s="327"/>
      <c r="I247" s="312"/>
      <c r="J247" s="327"/>
      <c r="K247" s="329" t="str">
        <f t="shared" si="3"/>
        <v/>
      </c>
      <c r="L247" s="309"/>
    </row>
    <row r="248" spans="1:12" s="339" customFormat="1" x14ac:dyDescent="0.35">
      <c r="A248" s="338"/>
      <c r="B248" s="324" t="str">
        <f>IF($D248="","",VLOOKUP($D248,Lists!$Z$2:$AC$100,2,FALSE))</f>
        <v/>
      </c>
      <c r="C248" s="325" t="str">
        <f>IF($D248="","",VLOOKUP($D248,Lists!$Z$2:$AC$100,3,FALSE))</f>
        <v/>
      </c>
      <c r="D248" s="309"/>
      <c r="E248" s="309"/>
      <c r="F248" s="309"/>
      <c r="G248" s="312"/>
      <c r="H248" s="327"/>
      <c r="I248" s="312"/>
      <c r="J248" s="327"/>
      <c r="K248" s="329" t="str">
        <f t="shared" si="3"/>
        <v/>
      </c>
      <c r="L248" s="309"/>
    </row>
    <row r="249" spans="1:12" s="339" customFormat="1" x14ac:dyDescent="0.35">
      <c r="A249" s="338"/>
      <c r="B249" s="324" t="str">
        <f>IF($D249="","",VLOOKUP($D249,Lists!$Z$2:$AC$100,2,FALSE))</f>
        <v/>
      </c>
      <c r="C249" s="325" t="str">
        <f>IF($D249="","",VLOOKUP($D249,Lists!$Z$2:$AC$100,3,FALSE))</f>
        <v/>
      </c>
      <c r="D249" s="309"/>
      <c r="E249" s="309"/>
      <c r="F249" s="309"/>
      <c r="G249" s="312"/>
      <c r="H249" s="327"/>
      <c r="I249" s="312"/>
      <c r="J249" s="327"/>
      <c r="K249" s="329" t="str">
        <f t="shared" si="3"/>
        <v/>
      </c>
      <c r="L249" s="309"/>
    </row>
    <row r="250" spans="1:12" s="339" customFormat="1" x14ac:dyDescent="0.35">
      <c r="A250" s="338"/>
      <c r="B250" s="324" t="str">
        <f>IF($D250="","",VLOOKUP($D250,Lists!$Z$2:$AC$100,2,FALSE))</f>
        <v/>
      </c>
      <c r="C250" s="325" t="str">
        <f>IF($D250="","",VLOOKUP($D250,Lists!$Z$2:$AC$100,3,FALSE))</f>
        <v/>
      </c>
      <c r="D250" s="309"/>
      <c r="E250" s="309"/>
      <c r="F250" s="309"/>
      <c r="G250" s="312"/>
      <c r="H250" s="327"/>
      <c r="I250" s="312"/>
      <c r="J250" s="327"/>
      <c r="K250" s="329" t="str">
        <f t="shared" si="3"/>
        <v/>
      </c>
      <c r="L250" s="309"/>
    </row>
    <row r="251" spans="1:12" s="339" customFormat="1" x14ac:dyDescent="0.35">
      <c r="A251" s="338"/>
      <c r="B251" s="324" t="str">
        <f>IF($D251="","",VLOOKUP($D251,Lists!$Z$2:$AC$100,2,FALSE))</f>
        <v/>
      </c>
      <c r="C251" s="325" t="str">
        <f>IF($D251="","",VLOOKUP($D251,Lists!$Z$2:$AC$100,3,FALSE))</f>
        <v/>
      </c>
      <c r="D251" s="309"/>
      <c r="E251" s="309"/>
      <c r="F251" s="309"/>
      <c r="G251" s="312"/>
      <c r="H251" s="327"/>
      <c r="I251" s="312"/>
      <c r="J251" s="327"/>
      <c r="K251" s="329" t="str">
        <f t="shared" si="3"/>
        <v/>
      </c>
      <c r="L251" s="309"/>
    </row>
    <row r="252" spans="1:12" s="339" customFormat="1" x14ac:dyDescent="0.35">
      <c r="A252" s="338"/>
      <c r="B252" s="324" t="str">
        <f>IF($D252="","",VLOOKUP($D252,Lists!$Z$2:$AC$100,2,FALSE))</f>
        <v/>
      </c>
      <c r="C252" s="325" t="str">
        <f>IF($D252="","",VLOOKUP($D252,Lists!$Z$2:$AC$100,3,FALSE))</f>
        <v/>
      </c>
      <c r="D252" s="309"/>
      <c r="E252" s="309"/>
      <c r="F252" s="309"/>
      <c r="G252" s="312"/>
      <c r="H252" s="327"/>
      <c r="I252" s="312"/>
      <c r="J252" s="327"/>
      <c r="K252" s="329" t="str">
        <f t="shared" si="3"/>
        <v/>
      </c>
      <c r="L252" s="309"/>
    </row>
    <row r="253" spans="1:12" s="339" customFormat="1" x14ac:dyDescent="0.35">
      <c r="A253" s="338"/>
      <c r="B253" s="324" t="str">
        <f>IF($D253="","",VLOOKUP($D253,Lists!$Z$2:$AC$100,2,FALSE))</f>
        <v/>
      </c>
      <c r="C253" s="325" t="str">
        <f>IF($D253="","",VLOOKUP($D253,Lists!$Z$2:$AC$100,3,FALSE))</f>
        <v/>
      </c>
      <c r="D253" s="309"/>
      <c r="E253" s="309"/>
      <c r="F253" s="309"/>
      <c r="G253" s="312"/>
      <c r="H253" s="327"/>
      <c r="I253" s="312"/>
      <c r="J253" s="327"/>
      <c r="K253" s="329" t="str">
        <f t="shared" si="3"/>
        <v/>
      </c>
      <c r="L253" s="309"/>
    </row>
    <row r="254" spans="1:12" s="339" customFormat="1" x14ac:dyDescent="0.35">
      <c r="A254" s="338"/>
      <c r="B254" s="324" t="str">
        <f>IF($D254="","",VLOOKUP($D254,Lists!$Z$2:$AC$100,2,FALSE))</f>
        <v/>
      </c>
      <c r="C254" s="325" t="str">
        <f>IF($D254="","",VLOOKUP($D254,Lists!$Z$2:$AC$100,3,FALSE))</f>
        <v/>
      </c>
      <c r="D254" s="309"/>
      <c r="E254" s="309"/>
      <c r="F254" s="309"/>
      <c r="G254" s="312"/>
      <c r="H254" s="327"/>
      <c r="I254" s="312"/>
      <c r="J254" s="327"/>
      <c r="K254" s="329" t="str">
        <f t="shared" si="3"/>
        <v/>
      </c>
      <c r="L254" s="309"/>
    </row>
    <row r="255" spans="1:12" s="339" customFormat="1" x14ac:dyDescent="0.35">
      <c r="A255" s="338"/>
      <c r="B255" s="324" t="str">
        <f>IF($D255="","",VLOOKUP($D255,Lists!$Z$2:$AC$100,2,FALSE))</f>
        <v/>
      </c>
      <c r="C255" s="325" t="str">
        <f>IF($D255="","",VLOOKUP($D255,Lists!$Z$2:$AC$100,3,FALSE))</f>
        <v/>
      </c>
      <c r="D255" s="309"/>
      <c r="E255" s="309"/>
      <c r="F255" s="309"/>
      <c r="G255" s="312"/>
      <c r="H255" s="327"/>
      <c r="I255" s="312"/>
      <c r="J255" s="327"/>
      <c r="K255" s="329" t="str">
        <f t="shared" si="3"/>
        <v/>
      </c>
      <c r="L255" s="309"/>
    </row>
    <row r="256" spans="1:12" s="339" customFormat="1" x14ac:dyDescent="0.35">
      <c r="A256" s="338"/>
      <c r="B256" s="324" t="str">
        <f>IF($D256="","",VLOOKUP($D256,Lists!$Z$2:$AC$100,2,FALSE))</f>
        <v/>
      </c>
      <c r="C256" s="325" t="str">
        <f>IF($D256="","",VLOOKUP($D256,Lists!$Z$2:$AC$100,3,FALSE))</f>
        <v/>
      </c>
      <c r="D256" s="309"/>
      <c r="E256" s="309"/>
      <c r="F256" s="309"/>
      <c r="G256" s="312"/>
      <c r="H256" s="327"/>
      <c r="I256" s="312"/>
      <c r="J256" s="327"/>
      <c r="K256" s="329" t="str">
        <f t="shared" si="3"/>
        <v/>
      </c>
      <c r="L256" s="309"/>
    </row>
    <row r="257" spans="1:12" s="339" customFormat="1" x14ac:dyDescent="0.35">
      <c r="A257" s="338"/>
      <c r="B257" s="324" t="str">
        <f>IF($D257="","",VLOOKUP($D257,Lists!$Z$2:$AC$100,2,FALSE))</f>
        <v/>
      </c>
      <c r="C257" s="325" t="str">
        <f>IF($D257="","",VLOOKUP($D257,Lists!$Z$2:$AC$100,3,FALSE))</f>
        <v/>
      </c>
      <c r="D257" s="309"/>
      <c r="E257" s="309"/>
      <c r="F257" s="309"/>
      <c r="G257" s="312"/>
      <c r="H257" s="327"/>
      <c r="I257" s="312"/>
      <c r="J257" s="327"/>
      <c r="K257" s="329" t="str">
        <f t="shared" si="3"/>
        <v/>
      </c>
      <c r="L257" s="309"/>
    </row>
    <row r="258" spans="1:12" s="339" customFormat="1" x14ac:dyDescent="0.35">
      <c r="A258" s="338"/>
      <c r="B258" s="324" t="str">
        <f>IF($D258="","",VLOOKUP($D258,Lists!$Z$2:$AC$100,2,FALSE))</f>
        <v/>
      </c>
      <c r="C258" s="325" t="str">
        <f>IF($D258="","",VLOOKUP($D258,Lists!$Z$2:$AC$100,3,FALSE))</f>
        <v/>
      </c>
      <c r="D258" s="309"/>
      <c r="E258" s="309"/>
      <c r="F258" s="309"/>
      <c r="G258" s="312"/>
      <c r="H258" s="327"/>
      <c r="I258" s="312"/>
      <c r="J258" s="327"/>
      <c r="K258" s="329" t="str">
        <f t="shared" si="3"/>
        <v/>
      </c>
      <c r="L258" s="309"/>
    </row>
    <row r="259" spans="1:12" s="339" customFormat="1" x14ac:dyDescent="0.35">
      <c r="A259" s="338"/>
      <c r="B259" s="324" t="str">
        <f>IF($D259="","",VLOOKUP($D259,Lists!$Z$2:$AC$100,2,FALSE))</f>
        <v/>
      </c>
      <c r="C259" s="325" t="str">
        <f>IF($D259="","",VLOOKUP($D259,Lists!$Z$2:$AC$100,3,FALSE))</f>
        <v/>
      </c>
      <c r="D259" s="309"/>
      <c r="E259" s="309"/>
      <c r="F259" s="309"/>
      <c r="G259" s="312"/>
      <c r="H259" s="327"/>
      <c r="I259" s="312"/>
      <c r="J259" s="327"/>
      <c r="K259" s="329" t="str">
        <f t="shared" si="3"/>
        <v/>
      </c>
      <c r="L259" s="309"/>
    </row>
    <row r="260" spans="1:12" s="339" customFormat="1" x14ac:dyDescent="0.35">
      <c r="A260" s="338"/>
      <c r="B260" s="324" t="str">
        <f>IF($D260="","",VLOOKUP($D260,Lists!$Z$2:$AC$100,2,FALSE))</f>
        <v/>
      </c>
      <c r="C260" s="325" t="str">
        <f>IF($D260="","",VLOOKUP($D260,Lists!$Z$2:$AC$100,3,FALSE))</f>
        <v/>
      </c>
      <c r="D260" s="309"/>
      <c r="E260" s="309"/>
      <c r="F260" s="309"/>
      <c r="G260" s="312"/>
      <c r="H260" s="327"/>
      <c r="I260" s="312"/>
      <c r="J260" s="327"/>
      <c r="K260" s="329" t="str">
        <f t="shared" si="3"/>
        <v/>
      </c>
      <c r="L260" s="309"/>
    </row>
    <row r="261" spans="1:12" s="339" customFormat="1" x14ac:dyDescent="0.35">
      <c r="A261" s="338"/>
      <c r="B261" s="324" t="str">
        <f>IF($D261="","",VLOOKUP($D261,Lists!$Z$2:$AC$100,2,FALSE))</f>
        <v/>
      </c>
      <c r="C261" s="325" t="str">
        <f>IF($D261="","",VLOOKUP($D261,Lists!$Z$2:$AC$100,3,FALSE))</f>
        <v/>
      </c>
      <c r="D261" s="309"/>
      <c r="E261" s="309"/>
      <c r="F261" s="309"/>
      <c r="G261" s="312"/>
      <c r="H261" s="327"/>
      <c r="I261" s="312"/>
      <c r="J261" s="327"/>
      <c r="K261" s="329" t="str">
        <f t="shared" si="3"/>
        <v/>
      </c>
      <c r="L261" s="309"/>
    </row>
    <row r="262" spans="1:12" s="339" customFormat="1" x14ac:dyDescent="0.35">
      <c r="A262" s="338"/>
      <c r="B262" s="324" t="str">
        <f>IF($D262="","",VLOOKUP($D262,Lists!$Z$2:$AC$100,2,FALSE))</f>
        <v/>
      </c>
      <c r="C262" s="325" t="str">
        <f>IF($D262="","",VLOOKUP($D262,Lists!$Z$2:$AC$100,3,FALSE))</f>
        <v/>
      </c>
      <c r="D262" s="309"/>
      <c r="E262" s="309"/>
      <c r="F262" s="309"/>
      <c r="G262" s="312"/>
      <c r="H262" s="327"/>
      <c r="I262" s="312"/>
      <c r="J262" s="327"/>
      <c r="K262" s="329" t="str">
        <f t="shared" si="3"/>
        <v/>
      </c>
      <c r="L262" s="309"/>
    </row>
    <row r="263" spans="1:12" s="339" customFormat="1" x14ac:dyDescent="0.35">
      <c r="A263" s="338"/>
      <c r="B263" s="324" t="str">
        <f>IF($D263="","",VLOOKUP($D263,Lists!$Z$2:$AC$100,2,FALSE))</f>
        <v/>
      </c>
      <c r="C263" s="325" t="str">
        <f>IF($D263="","",VLOOKUP($D263,Lists!$Z$2:$AC$100,3,FALSE))</f>
        <v/>
      </c>
      <c r="D263" s="309"/>
      <c r="E263" s="309"/>
      <c r="F263" s="309"/>
      <c r="G263" s="312"/>
      <c r="H263" s="327"/>
      <c r="I263" s="312"/>
      <c r="J263" s="327"/>
      <c r="K263" s="329" t="str">
        <f t="shared" si="3"/>
        <v/>
      </c>
      <c r="L263" s="309"/>
    </row>
    <row r="264" spans="1:12" s="339" customFormat="1" x14ac:dyDescent="0.35">
      <c r="A264" s="338"/>
      <c r="B264" s="324" t="str">
        <f>IF($D264="","",VLOOKUP($D264,Lists!$Z$2:$AC$100,2,FALSE))</f>
        <v/>
      </c>
      <c r="C264" s="325" t="str">
        <f>IF($D264="","",VLOOKUP($D264,Lists!$Z$2:$AC$100,3,FALSE))</f>
        <v/>
      </c>
      <c r="D264" s="309"/>
      <c r="E264" s="309"/>
      <c r="F264" s="309"/>
      <c r="G264" s="312"/>
      <c r="H264" s="327"/>
      <c r="I264" s="312"/>
      <c r="J264" s="327"/>
      <c r="K264" s="329" t="str">
        <f t="shared" si="3"/>
        <v/>
      </c>
      <c r="L264" s="309"/>
    </row>
    <row r="265" spans="1:12" s="339" customFormat="1" x14ac:dyDescent="0.35">
      <c r="A265" s="338"/>
      <c r="B265" s="324" t="str">
        <f>IF($D265="","",VLOOKUP($D265,Lists!$Z$2:$AC$100,2,FALSE))</f>
        <v/>
      </c>
      <c r="C265" s="325" t="str">
        <f>IF($D265="","",VLOOKUP($D265,Lists!$Z$2:$AC$100,3,FALSE))</f>
        <v/>
      </c>
      <c r="D265" s="309"/>
      <c r="E265" s="309"/>
      <c r="F265" s="309"/>
      <c r="G265" s="312"/>
      <c r="H265" s="327"/>
      <c r="I265" s="312"/>
      <c r="J265" s="327"/>
      <c r="K265" s="329" t="str">
        <f t="shared" si="3"/>
        <v/>
      </c>
      <c r="L265" s="309"/>
    </row>
    <row r="266" spans="1:12" s="339" customFormat="1" x14ac:dyDescent="0.35">
      <c r="A266" s="338"/>
      <c r="B266" s="324" t="str">
        <f>IF($D266="","",VLOOKUP($D266,Lists!$Z$2:$AC$100,2,FALSE))</f>
        <v/>
      </c>
      <c r="C266" s="325" t="str">
        <f>IF($D266="","",VLOOKUP($D266,Lists!$Z$2:$AC$100,3,FALSE))</f>
        <v/>
      </c>
      <c r="D266" s="309"/>
      <c r="E266" s="309"/>
      <c r="F266" s="309"/>
      <c r="G266" s="312"/>
      <c r="H266" s="327"/>
      <c r="I266" s="312"/>
      <c r="J266" s="327"/>
      <c r="K266" s="329" t="str">
        <f t="shared" si="3"/>
        <v/>
      </c>
      <c r="L266" s="309"/>
    </row>
    <row r="267" spans="1:12" s="339" customFormat="1" x14ac:dyDescent="0.35">
      <c r="A267" s="338"/>
      <c r="B267" s="324" t="str">
        <f>IF($D267="","",VLOOKUP($D267,Lists!$Z$2:$AC$100,2,FALSE))</f>
        <v/>
      </c>
      <c r="C267" s="325" t="str">
        <f>IF($D267="","",VLOOKUP($D267,Lists!$Z$2:$AC$100,3,FALSE))</f>
        <v/>
      </c>
      <c r="D267" s="309"/>
      <c r="E267" s="309"/>
      <c r="F267" s="309"/>
      <c r="G267" s="312"/>
      <c r="H267" s="327"/>
      <c r="I267" s="312"/>
      <c r="J267" s="327"/>
      <c r="K267" s="329" t="str">
        <f t="shared" si="3"/>
        <v/>
      </c>
      <c r="L267" s="309"/>
    </row>
    <row r="268" spans="1:12" s="339" customFormat="1" x14ac:dyDescent="0.35">
      <c r="A268" s="338"/>
      <c r="B268" s="324" t="str">
        <f>IF($D268="","",VLOOKUP($D268,Lists!$Z$2:$AC$100,2,FALSE))</f>
        <v/>
      </c>
      <c r="C268" s="325" t="str">
        <f>IF($D268="","",VLOOKUP($D268,Lists!$Z$2:$AC$100,3,FALSE))</f>
        <v/>
      </c>
      <c r="D268" s="309"/>
      <c r="E268" s="309"/>
      <c r="F268" s="309"/>
      <c r="G268" s="312"/>
      <c r="H268" s="327"/>
      <c r="I268" s="312"/>
      <c r="J268" s="327"/>
      <c r="K268" s="329" t="str">
        <f t="shared" si="3"/>
        <v/>
      </c>
      <c r="L268" s="309"/>
    </row>
    <row r="269" spans="1:12" s="339" customFormat="1" x14ac:dyDescent="0.35">
      <c r="A269" s="338"/>
      <c r="B269" s="324" t="str">
        <f>IF($D269="","",VLOOKUP($D269,Lists!$Z$2:$AC$100,2,FALSE))</f>
        <v/>
      </c>
      <c r="C269" s="325" t="str">
        <f>IF($D269="","",VLOOKUP($D269,Lists!$Z$2:$AC$100,3,FALSE))</f>
        <v/>
      </c>
      <c r="D269" s="309"/>
      <c r="E269" s="309"/>
      <c r="F269" s="309"/>
      <c r="G269" s="312"/>
      <c r="H269" s="327"/>
      <c r="I269" s="312"/>
      <c r="J269" s="327"/>
      <c r="K269" s="329" t="str">
        <f t="shared" si="3"/>
        <v/>
      </c>
      <c r="L269" s="309"/>
    </row>
    <row r="270" spans="1:12" s="339" customFormat="1" x14ac:dyDescent="0.35">
      <c r="A270" s="338"/>
      <c r="B270" s="324" t="str">
        <f>IF($D270="","",VLOOKUP($D270,Lists!$Z$2:$AC$100,2,FALSE))</f>
        <v/>
      </c>
      <c r="C270" s="325" t="str">
        <f>IF($D270="","",VLOOKUP($D270,Lists!$Z$2:$AC$100,3,FALSE))</f>
        <v/>
      </c>
      <c r="D270" s="309"/>
      <c r="E270" s="309"/>
      <c r="F270" s="309"/>
      <c r="G270" s="312"/>
      <c r="H270" s="327"/>
      <c r="I270" s="312"/>
      <c r="J270" s="327"/>
      <c r="K270" s="329" t="str">
        <f t="shared" si="3"/>
        <v/>
      </c>
      <c r="L270" s="309"/>
    </row>
    <row r="271" spans="1:12" s="339" customFormat="1" x14ac:dyDescent="0.35">
      <c r="A271" s="338"/>
      <c r="B271" s="324" t="str">
        <f>IF($D271="","",VLOOKUP($D271,Lists!$Z$2:$AC$100,2,FALSE))</f>
        <v/>
      </c>
      <c r="C271" s="325" t="str">
        <f>IF($D271="","",VLOOKUP($D271,Lists!$Z$2:$AC$100,3,FALSE))</f>
        <v/>
      </c>
      <c r="D271" s="309"/>
      <c r="E271" s="309"/>
      <c r="F271" s="309"/>
      <c r="G271" s="312"/>
      <c r="H271" s="327"/>
      <c r="I271" s="312"/>
      <c r="J271" s="327"/>
      <c r="K271" s="329" t="str">
        <f t="shared" si="3"/>
        <v/>
      </c>
      <c r="L271" s="309"/>
    </row>
    <row r="272" spans="1:12" s="339" customFormat="1" x14ac:dyDescent="0.35">
      <c r="A272" s="338"/>
      <c r="B272" s="324" t="str">
        <f>IF($D272="","",VLOOKUP($D272,Lists!$Z$2:$AC$100,2,FALSE))</f>
        <v/>
      </c>
      <c r="C272" s="325" t="str">
        <f>IF($D272="","",VLOOKUP($D272,Lists!$Z$2:$AC$100,3,FALSE))</f>
        <v/>
      </c>
      <c r="D272" s="309"/>
      <c r="E272" s="309"/>
      <c r="F272" s="309"/>
      <c r="G272" s="312"/>
      <c r="H272" s="327"/>
      <c r="I272" s="312"/>
      <c r="J272" s="327"/>
      <c r="K272" s="329" t="str">
        <f t="shared" si="3"/>
        <v/>
      </c>
      <c r="L272" s="309"/>
    </row>
    <row r="273" spans="1:12" s="339" customFormat="1" x14ac:dyDescent="0.35">
      <c r="A273" s="338"/>
      <c r="B273" s="324" t="str">
        <f>IF($D273="","",VLOOKUP($D273,Lists!$Z$2:$AC$100,2,FALSE))</f>
        <v/>
      </c>
      <c r="C273" s="325" t="str">
        <f>IF($D273="","",VLOOKUP($D273,Lists!$Z$2:$AC$100,3,FALSE))</f>
        <v/>
      </c>
      <c r="D273" s="309"/>
      <c r="E273" s="309"/>
      <c r="F273" s="309"/>
      <c r="G273" s="312"/>
      <c r="H273" s="327"/>
      <c r="I273" s="312"/>
      <c r="J273" s="327"/>
      <c r="K273" s="329" t="str">
        <f t="shared" si="3"/>
        <v/>
      </c>
      <c r="L273" s="309"/>
    </row>
    <row r="274" spans="1:12" s="339" customFormat="1" x14ac:dyDescent="0.35">
      <c r="A274" s="338"/>
      <c r="B274" s="324" t="str">
        <f>IF($D274="","",VLOOKUP($D274,Lists!$Z$2:$AC$100,2,FALSE))</f>
        <v/>
      </c>
      <c r="C274" s="325" t="str">
        <f>IF($D274="","",VLOOKUP($D274,Lists!$Z$2:$AC$100,3,FALSE))</f>
        <v/>
      </c>
      <c r="D274" s="309"/>
      <c r="E274" s="309"/>
      <c r="F274" s="309"/>
      <c r="G274" s="312"/>
      <c r="H274" s="327"/>
      <c r="I274" s="312"/>
      <c r="J274" s="327"/>
      <c r="K274" s="329" t="str">
        <f t="shared" si="3"/>
        <v/>
      </c>
      <c r="L274" s="309"/>
    </row>
    <row r="275" spans="1:12" s="339" customFormat="1" x14ac:dyDescent="0.35">
      <c r="A275" s="338"/>
      <c r="B275" s="324" t="str">
        <f>IF($D275="","",VLOOKUP($D275,Lists!$Z$2:$AC$100,2,FALSE))</f>
        <v/>
      </c>
      <c r="C275" s="325" t="str">
        <f>IF($D275="","",VLOOKUP($D275,Lists!$Z$2:$AC$100,3,FALSE))</f>
        <v/>
      </c>
      <c r="D275" s="309"/>
      <c r="E275" s="309"/>
      <c r="F275" s="309"/>
      <c r="G275" s="312"/>
      <c r="H275" s="327"/>
      <c r="I275" s="312"/>
      <c r="J275" s="327"/>
      <c r="K275" s="329" t="str">
        <f t="shared" si="3"/>
        <v/>
      </c>
      <c r="L275" s="309"/>
    </row>
    <row r="276" spans="1:12" s="339" customFormat="1" x14ac:dyDescent="0.35">
      <c r="A276" s="338"/>
      <c r="B276" s="324" t="str">
        <f>IF($D276="","",VLOOKUP($D276,Lists!$Z$2:$AC$100,2,FALSE))</f>
        <v/>
      </c>
      <c r="C276" s="325" t="str">
        <f>IF($D276="","",VLOOKUP($D276,Lists!$Z$2:$AC$100,3,FALSE))</f>
        <v/>
      </c>
      <c r="D276" s="309"/>
      <c r="E276" s="309"/>
      <c r="F276" s="309"/>
      <c r="G276" s="312"/>
      <c r="H276" s="327"/>
      <c r="I276" s="312"/>
      <c r="J276" s="327"/>
      <c r="K276" s="329" t="str">
        <f t="shared" si="3"/>
        <v/>
      </c>
      <c r="L276" s="309"/>
    </row>
    <row r="277" spans="1:12" s="339" customFormat="1" x14ac:dyDescent="0.35">
      <c r="A277" s="338"/>
      <c r="B277" s="324" t="str">
        <f>IF($D277="","",VLOOKUP($D277,Lists!$Z$2:$AC$100,2,FALSE))</f>
        <v/>
      </c>
      <c r="C277" s="325" t="str">
        <f>IF($D277="","",VLOOKUP($D277,Lists!$Z$2:$AC$100,3,FALSE))</f>
        <v/>
      </c>
      <c r="D277" s="309"/>
      <c r="E277" s="309"/>
      <c r="F277" s="309"/>
      <c r="G277" s="312"/>
      <c r="H277" s="327"/>
      <c r="I277" s="312"/>
      <c r="J277" s="327"/>
      <c r="K277" s="329" t="str">
        <f t="shared" si="3"/>
        <v/>
      </c>
      <c r="L277" s="309"/>
    </row>
    <row r="278" spans="1:12" s="339" customFormat="1" x14ac:dyDescent="0.35">
      <c r="A278" s="338"/>
      <c r="B278" s="324" t="str">
        <f>IF($D278="","",VLOOKUP($D278,Lists!$Z$2:$AC$100,2,FALSE))</f>
        <v/>
      </c>
      <c r="C278" s="325" t="str">
        <f>IF($D278="","",VLOOKUP($D278,Lists!$Z$2:$AC$100,3,FALSE))</f>
        <v/>
      </c>
      <c r="D278" s="309"/>
      <c r="E278" s="309"/>
      <c r="F278" s="309"/>
      <c r="G278" s="312"/>
      <c r="H278" s="327"/>
      <c r="I278" s="312"/>
      <c r="J278" s="327"/>
      <c r="K278" s="329" t="str">
        <f t="shared" si="3"/>
        <v/>
      </c>
      <c r="L278" s="309"/>
    </row>
    <row r="279" spans="1:12" s="339" customFormat="1" x14ac:dyDescent="0.35">
      <c r="A279" s="338"/>
      <c r="B279" s="324" t="str">
        <f>IF($D279="","",VLOOKUP($D279,Lists!$Z$2:$AC$100,2,FALSE))</f>
        <v/>
      </c>
      <c r="C279" s="325" t="str">
        <f>IF($D279="","",VLOOKUP($D279,Lists!$Z$2:$AC$100,3,FALSE))</f>
        <v/>
      </c>
      <c r="D279" s="309"/>
      <c r="E279" s="309"/>
      <c r="F279" s="309"/>
      <c r="G279" s="312"/>
      <c r="H279" s="327"/>
      <c r="I279" s="312"/>
      <c r="J279" s="327"/>
      <c r="K279" s="329" t="str">
        <f t="shared" si="3"/>
        <v/>
      </c>
      <c r="L279" s="309"/>
    </row>
    <row r="280" spans="1:12" s="339" customFormat="1" x14ac:dyDescent="0.35">
      <c r="A280" s="338"/>
      <c r="B280" s="324" t="str">
        <f>IF($D280="","",VLOOKUP($D280,Lists!$Z$2:$AC$100,2,FALSE))</f>
        <v/>
      </c>
      <c r="C280" s="325" t="str">
        <f>IF($D280="","",VLOOKUP($D280,Lists!$Z$2:$AC$100,3,FALSE))</f>
        <v/>
      </c>
      <c r="D280" s="309"/>
      <c r="E280" s="309"/>
      <c r="F280" s="309"/>
      <c r="G280" s="312"/>
      <c r="H280" s="327"/>
      <c r="I280" s="312"/>
      <c r="J280" s="327"/>
      <c r="K280" s="329" t="str">
        <f t="shared" si="3"/>
        <v/>
      </c>
      <c r="L280" s="309"/>
    </row>
    <row r="281" spans="1:12" s="339" customFormat="1" x14ac:dyDescent="0.35">
      <c r="A281" s="338"/>
      <c r="B281" s="324" t="str">
        <f>IF($D281="","",VLOOKUP($D281,Lists!$Z$2:$AC$100,2,FALSE))</f>
        <v/>
      </c>
      <c r="C281" s="325" t="str">
        <f>IF($D281="","",VLOOKUP($D281,Lists!$Z$2:$AC$100,3,FALSE))</f>
        <v/>
      </c>
      <c r="D281" s="309"/>
      <c r="E281" s="309"/>
      <c r="F281" s="309"/>
      <c r="G281" s="312"/>
      <c r="H281" s="327"/>
      <c r="I281" s="312"/>
      <c r="J281" s="327"/>
      <c r="K281" s="329" t="str">
        <f t="shared" ref="K281:K344" si="4">IF(J281="","",(VALUE(TEXT(I281,"m/dd/yy ")&amp;TEXT(J281,"hh:mm:ss"))-VALUE(TEXT(G281,"m/dd/yy ")&amp;TEXT(H281,"hh:mm:ss")))*24)</f>
        <v/>
      </c>
      <c r="L281" s="309"/>
    </row>
    <row r="282" spans="1:12" s="339" customFormat="1" x14ac:dyDescent="0.35">
      <c r="A282" s="338"/>
      <c r="B282" s="324" t="str">
        <f>IF($D282="","",VLOOKUP($D282,Lists!$Z$2:$AC$100,2,FALSE))</f>
        <v/>
      </c>
      <c r="C282" s="325" t="str">
        <f>IF($D282="","",VLOOKUP($D282,Lists!$Z$2:$AC$100,3,FALSE))</f>
        <v/>
      </c>
      <c r="D282" s="309"/>
      <c r="E282" s="309"/>
      <c r="F282" s="309"/>
      <c r="G282" s="312"/>
      <c r="H282" s="327"/>
      <c r="I282" s="312"/>
      <c r="J282" s="327"/>
      <c r="K282" s="329" t="str">
        <f t="shared" si="4"/>
        <v/>
      </c>
      <c r="L282" s="309"/>
    </row>
    <row r="283" spans="1:12" s="339" customFormat="1" x14ac:dyDescent="0.35">
      <c r="A283" s="338"/>
      <c r="B283" s="324" t="str">
        <f>IF($D283="","",VLOOKUP($D283,Lists!$Z$2:$AC$100,2,FALSE))</f>
        <v/>
      </c>
      <c r="C283" s="325" t="str">
        <f>IF($D283="","",VLOOKUP($D283,Lists!$Z$2:$AC$100,3,FALSE))</f>
        <v/>
      </c>
      <c r="D283" s="309"/>
      <c r="E283" s="309"/>
      <c r="F283" s="309"/>
      <c r="G283" s="312"/>
      <c r="H283" s="327"/>
      <c r="I283" s="312"/>
      <c r="J283" s="327"/>
      <c r="K283" s="329" t="str">
        <f t="shared" si="4"/>
        <v/>
      </c>
      <c r="L283" s="309"/>
    </row>
    <row r="284" spans="1:12" s="339" customFormat="1" x14ac:dyDescent="0.35">
      <c r="A284" s="338"/>
      <c r="B284" s="324" t="str">
        <f>IF($D284="","",VLOOKUP($D284,Lists!$Z$2:$AC$100,2,FALSE))</f>
        <v/>
      </c>
      <c r="C284" s="325" t="str">
        <f>IF($D284="","",VLOOKUP($D284,Lists!$Z$2:$AC$100,3,FALSE))</f>
        <v/>
      </c>
      <c r="D284" s="309"/>
      <c r="E284" s="309"/>
      <c r="F284" s="309"/>
      <c r="G284" s="312"/>
      <c r="H284" s="327"/>
      <c r="I284" s="312"/>
      <c r="J284" s="327"/>
      <c r="K284" s="329" t="str">
        <f t="shared" si="4"/>
        <v/>
      </c>
      <c r="L284" s="309"/>
    </row>
    <row r="285" spans="1:12" s="339" customFormat="1" x14ac:dyDescent="0.35">
      <c r="A285" s="338"/>
      <c r="B285" s="324" t="str">
        <f>IF($D285="","",VLOOKUP($D285,Lists!$Z$2:$AC$100,2,FALSE))</f>
        <v/>
      </c>
      <c r="C285" s="325" t="str">
        <f>IF($D285="","",VLOOKUP($D285,Lists!$Z$2:$AC$100,3,FALSE))</f>
        <v/>
      </c>
      <c r="D285" s="309"/>
      <c r="E285" s="309"/>
      <c r="F285" s="309"/>
      <c r="G285" s="312"/>
      <c r="H285" s="327"/>
      <c r="I285" s="312"/>
      <c r="J285" s="327"/>
      <c r="K285" s="329" t="str">
        <f t="shared" si="4"/>
        <v/>
      </c>
      <c r="L285" s="309"/>
    </row>
    <row r="286" spans="1:12" s="339" customFormat="1" x14ac:dyDescent="0.35">
      <c r="A286" s="338"/>
      <c r="B286" s="324" t="str">
        <f>IF($D286="","",VLOOKUP($D286,Lists!$Z$2:$AC$100,2,FALSE))</f>
        <v/>
      </c>
      <c r="C286" s="325" t="str">
        <f>IF($D286="","",VLOOKUP($D286,Lists!$Z$2:$AC$100,3,FALSE))</f>
        <v/>
      </c>
      <c r="D286" s="309"/>
      <c r="E286" s="309"/>
      <c r="F286" s="309"/>
      <c r="G286" s="312"/>
      <c r="H286" s="327"/>
      <c r="I286" s="312"/>
      <c r="J286" s="327"/>
      <c r="K286" s="329" t="str">
        <f t="shared" si="4"/>
        <v/>
      </c>
      <c r="L286" s="309"/>
    </row>
    <row r="287" spans="1:12" s="339" customFormat="1" x14ac:dyDescent="0.35">
      <c r="A287" s="338"/>
      <c r="B287" s="324" t="str">
        <f>IF($D287="","",VLOOKUP($D287,Lists!$Z$2:$AC$100,2,FALSE))</f>
        <v/>
      </c>
      <c r="C287" s="325" t="str">
        <f>IF($D287="","",VLOOKUP($D287,Lists!$Z$2:$AC$100,3,FALSE))</f>
        <v/>
      </c>
      <c r="D287" s="309"/>
      <c r="E287" s="309"/>
      <c r="F287" s="309"/>
      <c r="G287" s="312"/>
      <c r="H287" s="327"/>
      <c r="I287" s="312"/>
      <c r="J287" s="327"/>
      <c r="K287" s="329" t="str">
        <f t="shared" si="4"/>
        <v/>
      </c>
      <c r="L287" s="309"/>
    </row>
    <row r="288" spans="1:12" s="339" customFormat="1" x14ac:dyDescent="0.35">
      <c r="A288" s="338"/>
      <c r="B288" s="324" t="str">
        <f>IF($D288="","",VLOOKUP($D288,Lists!$Z$2:$AC$100,2,FALSE))</f>
        <v/>
      </c>
      <c r="C288" s="325" t="str">
        <f>IF($D288="","",VLOOKUP($D288,Lists!$Z$2:$AC$100,3,FALSE))</f>
        <v/>
      </c>
      <c r="D288" s="309"/>
      <c r="E288" s="309"/>
      <c r="F288" s="309"/>
      <c r="G288" s="312"/>
      <c r="H288" s="327"/>
      <c r="I288" s="312"/>
      <c r="J288" s="327"/>
      <c r="K288" s="329" t="str">
        <f t="shared" si="4"/>
        <v/>
      </c>
      <c r="L288" s="309"/>
    </row>
    <row r="289" spans="1:12" s="339" customFormat="1" x14ac:dyDescent="0.35">
      <c r="A289" s="338"/>
      <c r="B289" s="324" t="str">
        <f>IF($D289="","",VLOOKUP($D289,Lists!$Z$2:$AC$100,2,FALSE))</f>
        <v/>
      </c>
      <c r="C289" s="325" t="str">
        <f>IF($D289="","",VLOOKUP($D289,Lists!$Z$2:$AC$100,3,FALSE))</f>
        <v/>
      </c>
      <c r="D289" s="309"/>
      <c r="E289" s="309"/>
      <c r="F289" s="309"/>
      <c r="G289" s="312"/>
      <c r="H289" s="327"/>
      <c r="I289" s="312"/>
      <c r="J289" s="327"/>
      <c r="K289" s="329" t="str">
        <f t="shared" si="4"/>
        <v/>
      </c>
      <c r="L289" s="309"/>
    </row>
    <row r="290" spans="1:12" s="339" customFormat="1" x14ac:dyDescent="0.35">
      <c r="A290" s="338"/>
      <c r="B290" s="324" t="str">
        <f>IF($D290="","",VLOOKUP($D290,Lists!$Z$2:$AC$100,2,FALSE))</f>
        <v/>
      </c>
      <c r="C290" s="325" t="str">
        <f>IF($D290="","",VLOOKUP($D290,Lists!$Z$2:$AC$100,3,FALSE))</f>
        <v/>
      </c>
      <c r="D290" s="309"/>
      <c r="E290" s="309"/>
      <c r="F290" s="309"/>
      <c r="G290" s="312"/>
      <c r="H290" s="327"/>
      <c r="I290" s="312"/>
      <c r="J290" s="327"/>
      <c r="K290" s="329" t="str">
        <f t="shared" si="4"/>
        <v/>
      </c>
      <c r="L290" s="309"/>
    </row>
    <row r="291" spans="1:12" s="339" customFormat="1" x14ac:dyDescent="0.35">
      <c r="A291" s="338"/>
      <c r="B291" s="324" t="str">
        <f>IF($D291="","",VLOOKUP($D291,Lists!$Z$2:$AC$100,2,FALSE))</f>
        <v/>
      </c>
      <c r="C291" s="325" t="str">
        <f>IF($D291="","",VLOOKUP($D291,Lists!$Z$2:$AC$100,3,FALSE))</f>
        <v/>
      </c>
      <c r="D291" s="309"/>
      <c r="E291" s="309"/>
      <c r="F291" s="309"/>
      <c r="G291" s="312"/>
      <c r="H291" s="327"/>
      <c r="I291" s="312"/>
      <c r="J291" s="327"/>
      <c r="K291" s="329" t="str">
        <f t="shared" si="4"/>
        <v/>
      </c>
      <c r="L291" s="309"/>
    </row>
    <row r="292" spans="1:12" s="339" customFormat="1" x14ac:dyDescent="0.35">
      <c r="A292" s="338"/>
      <c r="B292" s="324" t="str">
        <f>IF($D292="","",VLOOKUP($D292,Lists!$Z$2:$AC$100,2,FALSE))</f>
        <v/>
      </c>
      <c r="C292" s="325" t="str">
        <f>IF($D292="","",VLOOKUP($D292,Lists!$Z$2:$AC$100,3,FALSE))</f>
        <v/>
      </c>
      <c r="D292" s="309"/>
      <c r="E292" s="309"/>
      <c r="F292" s="309"/>
      <c r="G292" s="312"/>
      <c r="H292" s="327"/>
      <c r="I292" s="312"/>
      <c r="J292" s="327"/>
      <c r="K292" s="329" t="str">
        <f t="shared" si="4"/>
        <v/>
      </c>
      <c r="L292" s="309"/>
    </row>
    <row r="293" spans="1:12" s="339" customFormat="1" x14ac:dyDescent="0.35">
      <c r="A293" s="338"/>
      <c r="B293" s="324" t="str">
        <f>IF($D293="","",VLOOKUP($D293,Lists!$Z$2:$AC$100,2,FALSE))</f>
        <v/>
      </c>
      <c r="C293" s="325" t="str">
        <f>IF($D293="","",VLOOKUP($D293,Lists!$Z$2:$AC$100,3,FALSE))</f>
        <v/>
      </c>
      <c r="D293" s="309"/>
      <c r="E293" s="309"/>
      <c r="F293" s="309"/>
      <c r="G293" s="312"/>
      <c r="H293" s="327"/>
      <c r="I293" s="312"/>
      <c r="J293" s="327"/>
      <c r="K293" s="329" t="str">
        <f t="shared" si="4"/>
        <v/>
      </c>
      <c r="L293" s="309"/>
    </row>
    <row r="294" spans="1:12" s="339" customFormat="1" x14ac:dyDescent="0.35">
      <c r="A294" s="338"/>
      <c r="B294" s="324" t="str">
        <f>IF($D294="","",VLOOKUP($D294,Lists!$Z$2:$AC$100,2,FALSE))</f>
        <v/>
      </c>
      <c r="C294" s="325" t="str">
        <f>IF($D294="","",VLOOKUP($D294,Lists!$Z$2:$AC$100,3,FALSE))</f>
        <v/>
      </c>
      <c r="D294" s="309"/>
      <c r="E294" s="309"/>
      <c r="F294" s="309"/>
      <c r="G294" s="312"/>
      <c r="H294" s="327"/>
      <c r="I294" s="312"/>
      <c r="J294" s="327"/>
      <c r="K294" s="329" t="str">
        <f t="shared" si="4"/>
        <v/>
      </c>
      <c r="L294" s="309"/>
    </row>
    <row r="295" spans="1:12" s="339" customFormat="1" x14ac:dyDescent="0.35">
      <c r="A295" s="338"/>
      <c r="B295" s="324" t="str">
        <f>IF($D295="","",VLOOKUP($D295,Lists!$Z$2:$AC$100,2,FALSE))</f>
        <v/>
      </c>
      <c r="C295" s="325" t="str">
        <f>IF($D295="","",VLOOKUP($D295,Lists!$Z$2:$AC$100,3,FALSE))</f>
        <v/>
      </c>
      <c r="D295" s="309"/>
      <c r="E295" s="309"/>
      <c r="F295" s="309"/>
      <c r="G295" s="312"/>
      <c r="H295" s="327"/>
      <c r="I295" s="312"/>
      <c r="J295" s="327"/>
      <c r="K295" s="329" t="str">
        <f t="shared" si="4"/>
        <v/>
      </c>
      <c r="L295" s="309"/>
    </row>
    <row r="296" spans="1:12" s="339" customFormat="1" x14ac:dyDescent="0.35">
      <c r="A296" s="338"/>
      <c r="B296" s="324" t="str">
        <f>IF($D296="","",VLOOKUP($D296,Lists!$Z$2:$AC$100,2,FALSE))</f>
        <v/>
      </c>
      <c r="C296" s="325" t="str">
        <f>IF($D296="","",VLOOKUP($D296,Lists!$Z$2:$AC$100,3,FALSE))</f>
        <v/>
      </c>
      <c r="D296" s="309"/>
      <c r="E296" s="309"/>
      <c r="F296" s="309"/>
      <c r="G296" s="312"/>
      <c r="H296" s="327"/>
      <c r="I296" s="312"/>
      <c r="J296" s="327"/>
      <c r="K296" s="329" t="str">
        <f t="shared" si="4"/>
        <v/>
      </c>
      <c r="L296" s="309"/>
    </row>
    <row r="297" spans="1:12" s="339" customFormat="1" x14ac:dyDescent="0.35">
      <c r="A297" s="338"/>
      <c r="B297" s="324" t="str">
        <f>IF($D297="","",VLOOKUP($D297,Lists!$Z$2:$AC$100,2,FALSE))</f>
        <v/>
      </c>
      <c r="C297" s="325" t="str">
        <f>IF($D297="","",VLOOKUP($D297,Lists!$Z$2:$AC$100,3,FALSE))</f>
        <v/>
      </c>
      <c r="D297" s="309"/>
      <c r="E297" s="309"/>
      <c r="F297" s="309"/>
      <c r="G297" s="312"/>
      <c r="H297" s="327"/>
      <c r="I297" s="312"/>
      <c r="J297" s="327"/>
      <c r="K297" s="329" t="str">
        <f t="shared" si="4"/>
        <v/>
      </c>
      <c r="L297" s="309"/>
    </row>
    <row r="298" spans="1:12" s="339" customFormat="1" x14ac:dyDescent="0.35">
      <c r="A298" s="338"/>
      <c r="B298" s="324" t="str">
        <f>IF($D298="","",VLOOKUP($D298,Lists!$Z$2:$AC$100,2,FALSE))</f>
        <v/>
      </c>
      <c r="C298" s="325" t="str">
        <f>IF($D298="","",VLOOKUP($D298,Lists!$Z$2:$AC$100,3,FALSE))</f>
        <v/>
      </c>
      <c r="D298" s="309"/>
      <c r="E298" s="309"/>
      <c r="F298" s="309"/>
      <c r="G298" s="312"/>
      <c r="H298" s="327"/>
      <c r="I298" s="312"/>
      <c r="J298" s="327"/>
      <c r="K298" s="329" t="str">
        <f t="shared" si="4"/>
        <v/>
      </c>
      <c r="L298" s="309"/>
    </row>
    <row r="299" spans="1:12" s="339" customFormat="1" x14ac:dyDescent="0.35">
      <c r="A299" s="338"/>
      <c r="B299" s="324" t="str">
        <f>IF($D299="","",VLOOKUP($D299,Lists!$Z$2:$AC$100,2,FALSE))</f>
        <v/>
      </c>
      <c r="C299" s="325" t="str">
        <f>IF($D299="","",VLOOKUP($D299,Lists!$Z$2:$AC$100,3,FALSE))</f>
        <v/>
      </c>
      <c r="D299" s="309"/>
      <c r="E299" s="309"/>
      <c r="F299" s="309"/>
      <c r="G299" s="312"/>
      <c r="H299" s="327"/>
      <c r="I299" s="312"/>
      <c r="J299" s="327"/>
      <c r="K299" s="329" t="str">
        <f t="shared" si="4"/>
        <v/>
      </c>
      <c r="L299" s="309"/>
    </row>
    <row r="300" spans="1:12" s="339" customFormat="1" x14ac:dyDescent="0.35">
      <c r="A300" s="338"/>
      <c r="B300" s="324" t="str">
        <f>IF($D300="","",VLOOKUP($D300,Lists!$Z$2:$AC$100,2,FALSE))</f>
        <v/>
      </c>
      <c r="C300" s="325" t="str">
        <f>IF($D300="","",VLOOKUP($D300,Lists!$Z$2:$AC$100,3,FALSE))</f>
        <v/>
      </c>
      <c r="D300" s="309"/>
      <c r="E300" s="309"/>
      <c r="F300" s="309"/>
      <c r="G300" s="312"/>
      <c r="H300" s="327"/>
      <c r="I300" s="312"/>
      <c r="J300" s="327"/>
      <c r="K300" s="329" t="str">
        <f t="shared" si="4"/>
        <v/>
      </c>
      <c r="L300" s="309"/>
    </row>
    <row r="301" spans="1:12" s="339" customFormat="1" x14ac:dyDescent="0.35">
      <c r="A301" s="338"/>
      <c r="B301" s="324" t="str">
        <f>IF($D301="","",VLOOKUP($D301,Lists!$Z$2:$AC$100,2,FALSE))</f>
        <v/>
      </c>
      <c r="C301" s="325" t="str">
        <f>IF($D301="","",VLOOKUP($D301,Lists!$Z$2:$AC$100,3,FALSE))</f>
        <v/>
      </c>
      <c r="D301" s="309"/>
      <c r="E301" s="309"/>
      <c r="F301" s="309"/>
      <c r="G301" s="312"/>
      <c r="H301" s="327"/>
      <c r="I301" s="312"/>
      <c r="J301" s="327"/>
      <c r="K301" s="329" t="str">
        <f t="shared" si="4"/>
        <v/>
      </c>
      <c r="L301" s="309"/>
    </row>
    <row r="302" spans="1:12" s="339" customFormat="1" x14ac:dyDescent="0.35">
      <c r="A302" s="338"/>
      <c r="B302" s="324" t="str">
        <f>IF($D302="","",VLOOKUP($D302,Lists!$Z$2:$AC$100,2,FALSE))</f>
        <v/>
      </c>
      <c r="C302" s="325" t="str">
        <f>IF($D302="","",VLOOKUP($D302,Lists!$Z$2:$AC$100,3,FALSE))</f>
        <v/>
      </c>
      <c r="D302" s="309"/>
      <c r="E302" s="309"/>
      <c r="F302" s="309"/>
      <c r="G302" s="312"/>
      <c r="H302" s="327"/>
      <c r="I302" s="312"/>
      <c r="J302" s="327"/>
      <c r="K302" s="329" t="str">
        <f t="shared" si="4"/>
        <v/>
      </c>
      <c r="L302" s="309"/>
    </row>
    <row r="303" spans="1:12" s="339" customFormat="1" x14ac:dyDescent="0.35">
      <c r="A303" s="338"/>
      <c r="B303" s="324" t="str">
        <f>IF($D303="","",VLOOKUP($D303,Lists!$Z$2:$AC$100,2,FALSE))</f>
        <v/>
      </c>
      <c r="C303" s="325" t="str">
        <f>IF($D303="","",VLOOKUP($D303,Lists!$Z$2:$AC$100,3,FALSE))</f>
        <v/>
      </c>
      <c r="D303" s="309"/>
      <c r="E303" s="309"/>
      <c r="F303" s="309"/>
      <c r="G303" s="312"/>
      <c r="H303" s="327"/>
      <c r="I303" s="312"/>
      <c r="J303" s="327"/>
      <c r="K303" s="329" t="str">
        <f t="shared" si="4"/>
        <v/>
      </c>
      <c r="L303" s="309"/>
    </row>
    <row r="304" spans="1:12" s="339" customFormat="1" x14ac:dyDescent="0.35">
      <c r="A304" s="338"/>
      <c r="B304" s="324" t="str">
        <f>IF($D304="","",VLOOKUP($D304,Lists!$Z$2:$AC$100,2,FALSE))</f>
        <v/>
      </c>
      <c r="C304" s="325" t="str">
        <f>IF($D304="","",VLOOKUP($D304,Lists!$Z$2:$AC$100,3,FALSE))</f>
        <v/>
      </c>
      <c r="D304" s="309"/>
      <c r="E304" s="309"/>
      <c r="F304" s="309"/>
      <c r="G304" s="312"/>
      <c r="H304" s="327"/>
      <c r="I304" s="312"/>
      <c r="J304" s="327"/>
      <c r="K304" s="329" t="str">
        <f t="shared" si="4"/>
        <v/>
      </c>
      <c r="L304" s="309"/>
    </row>
    <row r="305" spans="1:12" s="339" customFormat="1" x14ac:dyDescent="0.35">
      <c r="A305" s="338"/>
      <c r="B305" s="324" t="str">
        <f>IF($D305="","",VLOOKUP($D305,Lists!$Z$2:$AC$100,2,FALSE))</f>
        <v/>
      </c>
      <c r="C305" s="325" t="str">
        <f>IF($D305="","",VLOOKUP($D305,Lists!$Z$2:$AC$100,3,FALSE))</f>
        <v/>
      </c>
      <c r="D305" s="309"/>
      <c r="E305" s="309"/>
      <c r="F305" s="309"/>
      <c r="G305" s="312"/>
      <c r="H305" s="327"/>
      <c r="I305" s="312"/>
      <c r="J305" s="327"/>
      <c r="K305" s="329" t="str">
        <f t="shared" si="4"/>
        <v/>
      </c>
      <c r="L305" s="309"/>
    </row>
    <row r="306" spans="1:12" s="339" customFormat="1" x14ac:dyDescent="0.35">
      <c r="A306" s="338"/>
      <c r="B306" s="324" t="str">
        <f>IF($D306="","",VLOOKUP($D306,Lists!$Z$2:$AC$100,2,FALSE))</f>
        <v/>
      </c>
      <c r="C306" s="325" t="str">
        <f>IF($D306="","",VLOOKUP($D306,Lists!$Z$2:$AC$100,3,FALSE))</f>
        <v/>
      </c>
      <c r="D306" s="309"/>
      <c r="E306" s="309"/>
      <c r="F306" s="309"/>
      <c r="G306" s="312"/>
      <c r="H306" s="327"/>
      <c r="I306" s="312"/>
      <c r="J306" s="327"/>
      <c r="K306" s="329" t="str">
        <f t="shared" si="4"/>
        <v/>
      </c>
      <c r="L306" s="309"/>
    </row>
    <row r="307" spans="1:12" s="339" customFormat="1" x14ac:dyDescent="0.35">
      <c r="A307" s="338"/>
      <c r="B307" s="324" t="str">
        <f>IF($D307="","",VLOOKUP($D307,Lists!$Z$2:$AC$100,2,FALSE))</f>
        <v/>
      </c>
      <c r="C307" s="325" t="str">
        <f>IF($D307="","",VLOOKUP($D307,Lists!$Z$2:$AC$100,3,FALSE))</f>
        <v/>
      </c>
      <c r="D307" s="309"/>
      <c r="E307" s="309"/>
      <c r="F307" s="309"/>
      <c r="G307" s="312"/>
      <c r="H307" s="327"/>
      <c r="I307" s="312"/>
      <c r="J307" s="327"/>
      <c r="K307" s="329" t="str">
        <f t="shared" si="4"/>
        <v/>
      </c>
      <c r="L307" s="309"/>
    </row>
    <row r="308" spans="1:12" s="339" customFormat="1" x14ac:dyDescent="0.35">
      <c r="A308" s="338"/>
      <c r="B308" s="324" t="str">
        <f>IF($D308="","",VLOOKUP($D308,Lists!$Z$2:$AC$100,2,FALSE))</f>
        <v/>
      </c>
      <c r="C308" s="325" t="str">
        <f>IF($D308="","",VLOOKUP($D308,Lists!$Z$2:$AC$100,3,FALSE))</f>
        <v/>
      </c>
      <c r="D308" s="309"/>
      <c r="E308" s="309"/>
      <c r="F308" s="309"/>
      <c r="G308" s="312"/>
      <c r="H308" s="327"/>
      <c r="I308" s="312"/>
      <c r="J308" s="327"/>
      <c r="K308" s="329" t="str">
        <f t="shared" si="4"/>
        <v/>
      </c>
      <c r="L308" s="309"/>
    </row>
    <row r="309" spans="1:12" s="339" customFormat="1" x14ac:dyDescent="0.35">
      <c r="A309" s="338"/>
      <c r="B309" s="324" t="str">
        <f>IF($D309="","",VLOOKUP($D309,Lists!$Z$2:$AC$100,2,FALSE))</f>
        <v/>
      </c>
      <c r="C309" s="325" t="str">
        <f>IF($D309="","",VLOOKUP($D309,Lists!$Z$2:$AC$100,3,FALSE))</f>
        <v/>
      </c>
      <c r="D309" s="309"/>
      <c r="E309" s="309"/>
      <c r="F309" s="309"/>
      <c r="G309" s="312"/>
      <c r="H309" s="327"/>
      <c r="I309" s="312"/>
      <c r="J309" s="327"/>
      <c r="K309" s="329" t="str">
        <f t="shared" si="4"/>
        <v/>
      </c>
      <c r="L309" s="309"/>
    </row>
    <row r="310" spans="1:12" s="339" customFormat="1" x14ac:dyDescent="0.35">
      <c r="A310" s="338"/>
      <c r="B310" s="324" t="str">
        <f>IF($D310="","",VLOOKUP($D310,Lists!$Z$2:$AC$100,2,FALSE))</f>
        <v/>
      </c>
      <c r="C310" s="325" t="str">
        <f>IF($D310="","",VLOOKUP($D310,Lists!$Z$2:$AC$100,3,FALSE))</f>
        <v/>
      </c>
      <c r="D310" s="309"/>
      <c r="E310" s="309"/>
      <c r="F310" s="309"/>
      <c r="G310" s="312"/>
      <c r="H310" s="327"/>
      <c r="I310" s="312"/>
      <c r="J310" s="327"/>
      <c r="K310" s="329" t="str">
        <f t="shared" si="4"/>
        <v/>
      </c>
      <c r="L310" s="309"/>
    </row>
    <row r="311" spans="1:12" s="339" customFormat="1" x14ac:dyDescent="0.35">
      <c r="A311" s="338"/>
      <c r="B311" s="324" t="str">
        <f>IF($D311="","",VLOOKUP($D311,Lists!$Z$2:$AC$100,2,FALSE))</f>
        <v/>
      </c>
      <c r="C311" s="325" t="str">
        <f>IF($D311="","",VLOOKUP($D311,Lists!$Z$2:$AC$100,3,FALSE))</f>
        <v/>
      </c>
      <c r="D311" s="309"/>
      <c r="E311" s="309"/>
      <c r="F311" s="309"/>
      <c r="G311" s="312"/>
      <c r="H311" s="327"/>
      <c r="I311" s="312"/>
      <c r="J311" s="327"/>
      <c r="K311" s="329" t="str">
        <f t="shared" si="4"/>
        <v/>
      </c>
      <c r="L311" s="309"/>
    </row>
    <row r="312" spans="1:12" s="339" customFormat="1" x14ac:dyDescent="0.35">
      <c r="A312" s="338"/>
      <c r="B312" s="324" t="str">
        <f>IF($D312="","",VLOOKUP($D312,Lists!$Z$2:$AC$100,2,FALSE))</f>
        <v/>
      </c>
      <c r="C312" s="325" t="str">
        <f>IF($D312="","",VLOOKUP($D312,Lists!$Z$2:$AC$100,3,FALSE))</f>
        <v/>
      </c>
      <c r="D312" s="309"/>
      <c r="E312" s="309"/>
      <c r="F312" s="309"/>
      <c r="G312" s="312"/>
      <c r="H312" s="327"/>
      <c r="I312" s="312"/>
      <c r="J312" s="327"/>
      <c r="K312" s="329" t="str">
        <f t="shared" si="4"/>
        <v/>
      </c>
      <c r="L312" s="309"/>
    </row>
    <row r="313" spans="1:12" s="339" customFormat="1" x14ac:dyDescent="0.35">
      <c r="A313" s="338"/>
      <c r="B313" s="324" t="str">
        <f>IF($D313="","",VLOOKUP($D313,Lists!$Z$2:$AC$100,2,FALSE))</f>
        <v/>
      </c>
      <c r="C313" s="325" t="str">
        <f>IF($D313="","",VLOOKUP($D313,Lists!$Z$2:$AC$100,3,FALSE))</f>
        <v/>
      </c>
      <c r="D313" s="309"/>
      <c r="E313" s="309"/>
      <c r="F313" s="309"/>
      <c r="G313" s="312"/>
      <c r="H313" s="327"/>
      <c r="I313" s="312"/>
      <c r="J313" s="327"/>
      <c r="K313" s="329" t="str">
        <f t="shared" si="4"/>
        <v/>
      </c>
      <c r="L313" s="309"/>
    </row>
    <row r="314" spans="1:12" s="339" customFormat="1" x14ac:dyDescent="0.35">
      <c r="A314" s="338"/>
      <c r="B314" s="324" t="str">
        <f>IF($D314="","",VLOOKUP($D314,Lists!$Z$2:$AC$100,2,FALSE))</f>
        <v/>
      </c>
      <c r="C314" s="325" t="str">
        <f>IF($D314="","",VLOOKUP($D314,Lists!$Z$2:$AC$100,3,FALSE))</f>
        <v/>
      </c>
      <c r="D314" s="309"/>
      <c r="E314" s="309"/>
      <c r="F314" s="309"/>
      <c r="G314" s="312"/>
      <c r="H314" s="327"/>
      <c r="I314" s="312"/>
      <c r="J314" s="327"/>
      <c r="K314" s="329" t="str">
        <f t="shared" si="4"/>
        <v/>
      </c>
      <c r="L314" s="309"/>
    </row>
    <row r="315" spans="1:12" s="339" customFormat="1" x14ac:dyDescent="0.35">
      <c r="A315" s="338"/>
      <c r="B315" s="324" t="str">
        <f>IF($D315="","",VLOOKUP($D315,Lists!$Z$2:$AC$100,2,FALSE))</f>
        <v/>
      </c>
      <c r="C315" s="325" t="str">
        <f>IF($D315="","",VLOOKUP($D315,Lists!$Z$2:$AC$100,3,FALSE))</f>
        <v/>
      </c>
      <c r="D315" s="309"/>
      <c r="E315" s="309"/>
      <c r="F315" s="309"/>
      <c r="G315" s="312"/>
      <c r="H315" s="327"/>
      <c r="I315" s="312"/>
      <c r="J315" s="327"/>
      <c r="K315" s="329" t="str">
        <f t="shared" si="4"/>
        <v/>
      </c>
      <c r="L315" s="309"/>
    </row>
    <row r="316" spans="1:12" s="339" customFormat="1" x14ac:dyDescent="0.35">
      <c r="A316" s="338"/>
      <c r="B316" s="324" t="str">
        <f>IF($D316="","",VLOOKUP($D316,Lists!$Z$2:$AC$100,2,FALSE))</f>
        <v/>
      </c>
      <c r="C316" s="325" t="str">
        <f>IF($D316="","",VLOOKUP($D316,Lists!$Z$2:$AC$100,3,FALSE))</f>
        <v/>
      </c>
      <c r="D316" s="309"/>
      <c r="E316" s="309"/>
      <c r="F316" s="309"/>
      <c r="G316" s="312"/>
      <c r="H316" s="327"/>
      <c r="I316" s="312"/>
      <c r="J316" s="327"/>
      <c r="K316" s="329" t="str">
        <f t="shared" si="4"/>
        <v/>
      </c>
      <c r="L316" s="309"/>
    </row>
    <row r="317" spans="1:12" s="339" customFormat="1" x14ac:dyDescent="0.35">
      <c r="A317" s="338"/>
      <c r="B317" s="324" t="str">
        <f>IF($D317="","",VLOOKUP($D317,Lists!$Z$2:$AC$100,2,FALSE))</f>
        <v/>
      </c>
      <c r="C317" s="325" t="str">
        <f>IF($D317="","",VLOOKUP($D317,Lists!$Z$2:$AC$100,3,FALSE))</f>
        <v/>
      </c>
      <c r="D317" s="309"/>
      <c r="E317" s="309"/>
      <c r="F317" s="309"/>
      <c r="G317" s="312"/>
      <c r="H317" s="327"/>
      <c r="I317" s="312"/>
      <c r="J317" s="327"/>
      <c r="K317" s="329" t="str">
        <f t="shared" si="4"/>
        <v/>
      </c>
      <c r="L317" s="309"/>
    </row>
    <row r="318" spans="1:12" s="339" customFormat="1" x14ac:dyDescent="0.35">
      <c r="A318" s="338"/>
      <c r="B318" s="324" t="str">
        <f>IF($D318="","",VLOOKUP($D318,Lists!$Z$2:$AC$100,2,FALSE))</f>
        <v/>
      </c>
      <c r="C318" s="325" t="str">
        <f>IF($D318="","",VLOOKUP($D318,Lists!$Z$2:$AC$100,3,FALSE))</f>
        <v/>
      </c>
      <c r="D318" s="309"/>
      <c r="E318" s="309"/>
      <c r="F318" s="309"/>
      <c r="G318" s="312"/>
      <c r="H318" s="327"/>
      <c r="I318" s="312"/>
      <c r="J318" s="327"/>
      <c r="K318" s="329" t="str">
        <f t="shared" si="4"/>
        <v/>
      </c>
      <c r="L318" s="309"/>
    </row>
    <row r="319" spans="1:12" s="339" customFormat="1" x14ac:dyDescent="0.35">
      <c r="A319" s="338"/>
      <c r="B319" s="324" t="str">
        <f>IF($D319="","",VLOOKUP($D319,Lists!$Z$2:$AC$100,2,FALSE))</f>
        <v/>
      </c>
      <c r="C319" s="325" t="str">
        <f>IF($D319="","",VLOOKUP($D319,Lists!$Z$2:$AC$100,3,FALSE))</f>
        <v/>
      </c>
      <c r="D319" s="309"/>
      <c r="E319" s="309"/>
      <c r="F319" s="309"/>
      <c r="G319" s="312"/>
      <c r="H319" s="327"/>
      <c r="I319" s="312"/>
      <c r="J319" s="327"/>
      <c r="K319" s="329" t="str">
        <f t="shared" si="4"/>
        <v/>
      </c>
      <c r="L319" s="309"/>
    </row>
    <row r="320" spans="1:12" s="339" customFormat="1" x14ac:dyDescent="0.35">
      <c r="A320" s="338"/>
      <c r="B320" s="324" t="str">
        <f>IF($D320="","",VLOOKUP($D320,Lists!$Z$2:$AC$100,2,FALSE))</f>
        <v/>
      </c>
      <c r="C320" s="325" t="str">
        <f>IF($D320="","",VLOOKUP($D320,Lists!$Z$2:$AC$100,3,FALSE))</f>
        <v/>
      </c>
      <c r="D320" s="309"/>
      <c r="E320" s="309"/>
      <c r="F320" s="309"/>
      <c r="G320" s="312"/>
      <c r="H320" s="327"/>
      <c r="I320" s="312"/>
      <c r="J320" s="327"/>
      <c r="K320" s="329" t="str">
        <f t="shared" si="4"/>
        <v/>
      </c>
      <c r="L320" s="309"/>
    </row>
    <row r="321" spans="1:12" s="339" customFormat="1" x14ac:dyDescent="0.35">
      <c r="A321" s="338"/>
      <c r="B321" s="324" t="str">
        <f>IF($D321="","",VLOOKUP($D321,Lists!$Z$2:$AC$100,2,FALSE))</f>
        <v/>
      </c>
      <c r="C321" s="325" t="str">
        <f>IF($D321="","",VLOOKUP($D321,Lists!$Z$2:$AC$100,3,FALSE))</f>
        <v/>
      </c>
      <c r="D321" s="309"/>
      <c r="E321" s="309"/>
      <c r="F321" s="309"/>
      <c r="G321" s="312"/>
      <c r="H321" s="327"/>
      <c r="I321" s="312"/>
      <c r="J321" s="327"/>
      <c r="K321" s="329" t="str">
        <f t="shared" si="4"/>
        <v/>
      </c>
      <c r="L321" s="309"/>
    </row>
    <row r="322" spans="1:12" s="339" customFormat="1" x14ac:dyDescent="0.35">
      <c r="A322" s="338"/>
      <c r="B322" s="324" t="str">
        <f>IF($D322="","",VLOOKUP($D322,Lists!$Z$2:$AC$100,2,FALSE))</f>
        <v/>
      </c>
      <c r="C322" s="325" t="str">
        <f>IF($D322="","",VLOOKUP($D322,Lists!$Z$2:$AC$100,3,FALSE))</f>
        <v/>
      </c>
      <c r="D322" s="309"/>
      <c r="E322" s="309"/>
      <c r="F322" s="309"/>
      <c r="G322" s="312"/>
      <c r="H322" s="327"/>
      <c r="I322" s="312"/>
      <c r="J322" s="327"/>
      <c r="K322" s="329" t="str">
        <f t="shared" si="4"/>
        <v/>
      </c>
      <c r="L322" s="309"/>
    </row>
    <row r="323" spans="1:12" s="339" customFormat="1" x14ac:dyDescent="0.35">
      <c r="A323" s="338"/>
      <c r="B323" s="324" t="str">
        <f>IF($D323="","",VLOOKUP($D323,Lists!$Z$2:$AC$100,2,FALSE))</f>
        <v/>
      </c>
      <c r="C323" s="325" t="str">
        <f>IF($D323="","",VLOOKUP($D323,Lists!$Z$2:$AC$100,3,FALSE))</f>
        <v/>
      </c>
      <c r="D323" s="309"/>
      <c r="E323" s="309"/>
      <c r="F323" s="309"/>
      <c r="G323" s="312"/>
      <c r="H323" s="327"/>
      <c r="I323" s="312"/>
      <c r="J323" s="327"/>
      <c r="K323" s="329" t="str">
        <f t="shared" si="4"/>
        <v/>
      </c>
      <c r="L323" s="309"/>
    </row>
    <row r="324" spans="1:12" s="339" customFormat="1" x14ac:dyDescent="0.35">
      <c r="A324" s="338"/>
      <c r="B324" s="324" t="str">
        <f>IF($D324="","",VLOOKUP($D324,Lists!$Z$2:$AC$100,2,FALSE))</f>
        <v/>
      </c>
      <c r="C324" s="325" t="str">
        <f>IF($D324="","",VLOOKUP($D324,Lists!$Z$2:$AC$100,3,FALSE))</f>
        <v/>
      </c>
      <c r="D324" s="309"/>
      <c r="E324" s="309"/>
      <c r="F324" s="309"/>
      <c r="G324" s="312"/>
      <c r="H324" s="327"/>
      <c r="I324" s="312"/>
      <c r="J324" s="327"/>
      <c r="K324" s="329" t="str">
        <f t="shared" si="4"/>
        <v/>
      </c>
      <c r="L324" s="309"/>
    </row>
    <row r="325" spans="1:12" s="339" customFormat="1" x14ac:dyDescent="0.35">
      <c r="A325" s="338"/>
      <c r="B325" s="324" t="str">
        <f>IF($D325="","",VLOOKUP($D325,Lists!$Z$2:$AC$100,2,FALSE))</f>
        <v/>
      </c>
      <c r="C325" s="325" t="str">
        <f>IF($D325="","",VLOOKUP($D325,Lists!$Z$2:$AC$100,3,FALSE))</f>
        <v/>
      </c>
      <c r="D325" s="309"/>
      <c r="E325" s="309"/>
      <c r="F325" s="309"/>
      <c r="G325" s="312"/>
      <c r="H325" s="327"/>
      <c r="I325" s="312"/>
      <c r="J325" s="327"/>
      <c r="K325" s="329" t="str">
        <f t="shared" si="4"/>
        <v/>
      </c>
      <c r="L325" s="309"/>
    </row>
    <row r="326" spans="1:12" s="339" customFormat="1" x14ac:dyDescent="0.35">
      <c r="A326" s="338"/>
      <c r="B326" s="324" t="str">
        <f>IF($D326="","",VLOOKUP($D326,Lists!$Z$2:$AC$100,2,FALSE))</f>
        <v/>
      </c>
      <c r="C326" s="325" t="str">
        <f>IF($D326="","",VLOOKUP($D326,Lists!$Z$2:$AC$100,3,FALSE))</f>
        <v/>
      </c>
      <c r="D326" s="309"/>
      <c r="E326" s="309"/>
      <c r="F326" s="309"/>
      <c r="G326" s="312"/>
      <c r="H326" s="327"/>
      <c r="I326" s="312"/>
      <c r="J326" s="327"/>
      <c r="K326" s="329" t="str">
        <f t="shared" si="4"/>
        <v/>
      </c>
      <c r="L326" s="309"/>
    </row>
    <row r="327" spans="1:12" s="339" customFormat="1" x14ac:dyDescent="0.35">
      <c r="A327" s="338"/>
      <c r="B327" s="324" t="str">
        <f>IF($D327="","",VLOOKUP($D327,Lists!$Z$2:$AC$100,2,FALSE))</f>
        <v/>
      </c>
      <c r="C327" s="325" t="str">
        <f>IF($D327="","",VLOOKUP($D327,Lists!$Z$2:$AC$100,3,FALSE))</f>
        <v/>
      </c>
      <c r="D327" s="309"/>
      <c r="E327" s="309"/>
      <c r="F327" s="309"/>
      <c r="G327" s="312"/>
      <c r="H327" s="327"/>
      <c r="I327" s="312"/>
      <c r="J327" s="327"/>
      <c r="K327" s="329" t="str">
        <f t="shared" si="4"/>
        <v/>
      </c>
      <c r="L327" s="309"/>
    </row>
    <row r="328" spans="1:12" s="339" customFormat="1" x14ac:dyDescent="0.35">
      <c r="A328" s="338"/>
      <c r="B328" s="324" t="str">
        <f>IF($D328="","",VLOOKUP($D328,Lists!$Z$2:$AC$100,2,FALSE))</f>
        <v/>
      </c>
      <c r="C328" s="325" t="str">
        <f>IF($D328="","",VLOOKUP($D328,Lists!$Z$2:$AC$100,3,FALSE))</f>
        <v/>
      </c>
      <c r="D328" s="309"/>
      <c r="E328" s="309"/>
      <c r="F328" s="309"/>
      <c r="G328" s="312"/>
      <c r="H328" s="327"/>
      <c r="I328" s="312"/>
      <c r="J328" s="327"/>
      <c r="K328" s="329" t="str">
        <f t="shared" si="4"/>
        <v/>
      </c>
      <c r="L328" s="309"/>
    </row>
    <row r="329" spans="1:12" s="339" customFormat="1" x14ac:dyDescent="0.35">
      <c r="A329" s="338"/>
      <c r="B329" s="324" t="str">
        <f>IF($D329="","",VLOOKUP($D329,Lists!$Z$2:$AC$100,2,FALSE))</f>
        <v/>
      </c>
      <c r="C329" s="325" t="str">
        <f>IF($D329="","",VLOOKUP($D329,Lists!$Z$2:$AC$100,3,FALSE))</f>
        <v/>
      </c>
      <c r="D329" s="309"/>
      <c r="E329" s="309"/>
      <c r="F329" s="309"/>
      <c r="G329" s="312"/>
      <c r="H329" s="327"/>
      <c r="I329" s="312"/>
      <c r="J329" s="327"/>
      <c r="K329" s="329" t="str">
        <f t="shared" si="4"/>
        <v/>
      </c>
      <c r="L329" s="309"/>
    </row>
    <row r="330" spans="1:12" s="339" customFormat="1" x14ac:dyDescent="0.35">
      <c r="A330" s="338"/>
      <c r="B330" s="324" t="str">
        <f>IF($D330="","",VLOOKUP($D330,Lists!$Z$2:$AC$100,2,FALSE))</f>
        <v/>
      </c>
      <c r="C330" s="325" t="str">
        <f>IF($D330="","",VLOOKUP($D330,Lists!$Z$2:$AC$100,3,FALSE))</f>
        <v/>
      </c>
      <c r="D330" s="309"/>
      <c r="E330" s="309"/>
      <c r="F330" s="309"/>
      <c r="G330" s="312"/>
      <c r="H330" s="327"/>
      <c r="I330" s="312"/>
      <c r="J330" s="327"/>
      <c r="K330" s="329" t="str">
        <f t="shared" si="4"/>
        <v/>
      </c>
      <c r="L330" s="309"/>
    </row>
    <row r="331" spans="1:12" s="339" customFormat="1" x14ac:dyDescent="0.35">
      <c r="A331" s="338"/>
      <c r="B331" s="324" t="str">
        <f>IF($D331="","",VLOOKUP($D331,Lists!$Z$2:$AC$100,2,FALSE))</f>
        <v/>
      </c>
      <c r="C331" s="325" t="str">
        <f>IF($D331="","",VLOOKUP($D331,Lists!$Z$2:$AC$100,3,FALSE))</f>
        <v/>
      </c>
      <c r="D331" s="309"/>
      <c r="E331" s="309"/>
      <c r="F331" s="309"/>
      <c r="G331" s="312"/>
      <c r="H331" s="327"/>
      <c r="I331" s="312"/>
      <c r="J331" s="327"/>
      <c r="K331" s="329" t="str">
        <f t="shared" si="4"/>
        <v/>
      </c>
      <c r="L331" s="309"/>
    </row>
    <row r="332" spans="1:12" s="339" customFormat="1" x14ac:dyDescent="0.35">
      <c r="A332" s="338"/>
      <c r="B332" s="324" t="str">
        <f>IF($D332="","",VLOOKUP($D332,Lists!$Z$2:$AC$100,2,FALSE))</f>
        <v/>
      </c>
      <c r="C332" s="325" t="str">
        <f>IF($D332="","",VLOOKUP($D332,Lists!$Z$2:$AC$100,3,FALSE))</f>
        <v/>
      </c>
      <c r="D332" s="309"/>
      <c r="E332" s="309"/>
      <c r="F332" s="309"/>
      <c r="G332" s="312"/>
      <c r="H332" s="327"/>
      <c r="I332" s="312"/>
      <c r="J332" s="327"/>
      <c r="K332" s="329" t="str">
        <f t="shared" si="4"/>
        <v/>
      </c>
      <c r="L332" s="309"/>
    </row>
    <row r="333" spans="1:12" s="339" customFormat="1" x14ac:dyDescent="0.35">
      <c r="A333" s="338"/>
      <c r="B333" s="324" t="str">
        <f>IF($D333="","",VLOOKUP($D333,Lists!$Z$2:$AC$100,2,FALSE))</f>
        <v/>
      </c>
      <c r="C333" s="325" t="str">
        <f>IF($D333="","",VLOOKUP($D333,Lists!$Z$2:$AC$100,3,FALSE))</f>
        <v/>
      </c>
      <c r="D333" s="309"/>
      <c r="E333" s="309"/>
      <c r="F333" s="309"/>
      <c r="G333" s="312"/>
      <c r="H333" s="327"/>
      <c r="I333" s="312"/>
      <c r="J333" s="327"/>
      <c r="K333" s="329" t="str">
        <f t="shared" si="4"/>
        <v/>
      </c>
      <c r="L333" s="309"/>
    </row>
    <row r="334" spans="1:12" s="339" customFormat="1" x14ac:dyDescent="0.35">
      <c r="A334" s="338"/>
      <c r="B334" s="324" t="str">
        <f>IF($D334="","",VLOOKUP($D334,Lists!$Z$2:$AC$100,2,FALSE))</f>
        <v/>
      </c>
      <c r="C334" s="325" t="str">
        <f>IF($D334="","",VLOOKUP($D334,Lists!$Z$2:$AC$100,3,FALSE))</f>
        <v/>
      </c>
      <c r="D334" s="309"/>
      <c r="E334" s="309"/>
      <c r="F334" s="309"/>
      <c r="G334" s="312"/>
      <c r="H334" s="327"/>
      <c r="I334" s="312"/>
      <c r="J334" s="327"/>
      <c r="K334" s="329" t="str">
        <f t="shared" si="4"/>
        <v/>
      </c>
      <c r="L334" s="309"/>
    </row>
    <row r="335" spans="1:12" s="339" customFormat="1" x14ac:dyDescent="0.35">
      <c r="A335" s="338"/>
      <c r="B335" s="324" t="str">
        <f>IF($D335="","",VLOOKUP($D335,Lists!$Z$2:$AC$100,2,FALSE))</f>
        <v/>
      </c>
      <c r="C335" s="325" t="str">
        <f>IF($D335="","",VLOOKUP($D335,Lists!$Z$2:$AC$100,3,FALSE))</f>
        <v/>
      </c>
      <c r="D335" s="309"/>
      <c r="E335" s="309"/>
      <c r="F335" s="309"/>
      <c r="G335" s="312"/>
      <c r="H335" s="327"/>
      <c r="I335" s="312"/>
      <c r="J335" s="327"/>
      <c r="K335" s="329" t="str">
        <f t="shared" si="4"/>
        <v/>
      </c>
      <c r="L335" s="309"/>
    </row>
    <row r="336" spans="1:12" s="339" customFormat="1" x14ac:dyDescent="0.35">
      <c r="A336" s="338"/>
      <c r="B336" s="324" t="str">
        <f>IF($D336="","",VLOOKUP($D336,Lists!$Z$2:$AC$100,2,FALSE))</f>
        <v/>
      </c>
      <c r="C336" s="325" t="str">
        <f>IF($D336="","",VLOOKUP($D336,Lists!$Z$2:$AC$100,3,FALSE))</f>
        <v/>
      </c>
      <c r="D336" s="309"/>
      <c r="E336" s="309"/>
      <c r="F336" s="309"/>
      <c r="G336" s="312"/>
      <c r="H336" s="327"/>
      <c r="I336" s="312"/>
      <c r="J336" s="327"/>
      <c r="K336" s="329" t="str">
        <f t="shared" si="4"/>
        <v/>
      </c>
      <c r="L336" s="309"/>
    </row>
    <row r="337" spans="1:12" s="339" customFormat="1" x14ac:dyDescent="0.35">
      <c r="A337" s="338"/>
      <c r="B337" s="324" t="str">
        <f>IF($D337="","",VLOOKUP($D337,Lists!$Z$2:$AC$100,2,FALSE))</f>
        <v/>
      </c>
      <c r="C337" s="325" t="str">
        <f>IF($D337="","",VLOOKUP($D337,Lists!$Z$2:$AC$100,3,FALSE))</f>
        <v/>
      </c>
      <c r="D337" s="309"/>
      <c r="E337" s="309"/>
      <c r="F337" s="309"/>
      <c r="G337" s="312"/>
      <c r="H337" s="327"/>
      <c r="I337" s="312"/>
      <c r="J337" s="327"/>
      <c r="K337" s="329" t="str">
        <f t="shared" si="4"/>
        <v/>
      </c>
      <c r="L337" s="309"/>
    </row>
    <row r="338" spans="1:12" s="339" customFormat="1" x14ac:dyDescent="0.35">
      <c r="A338" s="338"/>
      <c r="B338" s="324" t="str">
        <f>IF($D338="","",VLOOKUP($D338,Lists!$Z$2:$AC$100,2,FALSE))</f>
        <v/>
      </c>
      <c r="C338" s="325" t="str">
        <f>IF($D338="","",VLOOKUP($D338,Lists!$Z$2:$AC$100,3,FALSE))</f>
        <v/>
      </c>
      <c r="D338" s="309"/>
      <c r="E338" s="309"/>
      <c r="F338" s="309"/>
      <c r="G338" s="312"/>
      <c r="H338" s="327"/>
      <c r="I338" s="312"/>
      <c r="J338" s="327"/>
      <c r="K338" s="329" t="str">
        <f t="shared" si="4"/>
        <v/>
      </c>
      <c r="L338" s="309"/>
    </row>
    <row r="339" spans="1:12" s="339" customFormat="1" x14ac:dyDescent="0.35">
      <c r="A339" s="338"/>
      <c r="B339" s="324" t="str">
        <f>IF($D339="","",VLOOKUP($D339,Lists!$Z$2:$AC$100,2,FALSE))</f>
        <v/>
      </c>
      <c r="C339" s="325" t="str">
        <f>IF($D339="","",VLOOKUP($D339,Lists!$Z$2:$AC$100,3,FALSE))</f>
        <v/>
      </c>
      <c r="D339" s="309"/>
      <c r="E339" s="309"/>
      <c r="F339" s="309"/>
      <c r="G339" s="312"/>
      <c r="H339" s="327"/>
      <c r="I339" s="312"/>
      <c r="J339" s="327"/>
      <c r="K339" s="329" t="str">
        <f t="shared" si="4"/>
        <v/>
      </c>
      <c r="L339" s="309"/>
    </row>
    <row r="340" spans="1:12" s="339" customFormat="1" x14ac:dyDescent="0.35">
      <c r="A340" s="338"/>
      <c r="B340" s="324" t="str">
        <f>IF($D340="","",VLOOKUP($D340,Lists!$Z$2:$AC$100,2,FALSE))</f>
        <v/>
      </c>
      <c r="C340" s="325" t="str">
        <f>IF($D340="","",VLOOKUP($D340,Lists!$Z$2:$AC$100,3,FALSE))</f>
        <v/>
      </c>
      <c r="D340" s="309"/>
      <c r="E340" s="309"/>
      <c r="F340" s="309"/>
      <c r="G340" s="312"/>
      <c r="H340" s="327"/>
      <c r="I340" s="312"/>
      <c r="J340" s="327"/>
      <c r="K340" s="329" t="str">
        <f t="shared" si="4"/>
        <v/>
      </c>
      <c r="L340" s="309"/>
    </row>
    <row r="341" spans="1:12" s="339" customFormat="1" x14ac:dyDescent="0.35">
      <c r="A341" s="338"/>
      <c r="B341" s="324" t="str">
        <f>IF($D341="","",VLOOKUP($D341,Lists!$Z$2:$AC$100,2,FALSE))</f>
        <v/>
      </c>
      <c r="C341" s="325" t="str">
        <f>IF($D341="","",VLOOKUP($D341,Lists!$Z$2:$AC$100,3,FALSE))</f>
        <v/>
      </c>
      <c r="D341" s="309"/>
      <c r="E341" s="309"/>
      <c r="F341" s="309"/>
      <c r="G341" s="312"/>
      <c r="H341" s="327"/>
      <c r="I341" s="312"/>
      <c r="J341" s="327"/>
      <c r="K341" s="329" t="str">
        <f t="shared" si="4"/>
        <v/>
      </c>
      <c r="L341" s="309"/>
    </row>
    <row r="342" spans="1:12" s="339" customFormat="1" x14ac:dyDescent="0.35">
      <c r="A342" s="338"/>
      <c r="B342" s="324" t="str">
        <f>IF($D342="","",VLOOKUP($D342,Lists!$Z$2:$AC$100,2,FALSE))</f>
        <v/>
      </c>
      <c r="C342" s="325" t="str">
        <f>IF($D342="","",VLOOKUP($D342,Lists!$Z$2:$AC$100,3,FALSE))</f>
        <v/>
      </c>
      <c r="D342" s="309"/>
      <c r="E342" s="309"/>
      <c r="F342" s="309"/>
      <c r="G342" s="312"/>
      <c r="H342" s="327"/>
      <c r="I342" s="312"/>
      <c r="J342" s="327"/>
      <c r="K342" s="329" t="str">
        <f t="shared" si="4"/>
        <v/>
      </c>
      <c r="L342" s="309"/>
    </row>
    <row r="343" spans="1:12" s="339" customFormat="1" x14ac:dyDescent="0.35">
      <c r="A343" s="338"/>
      <c r="B343" s="324" t="str">
        <f>IF($D343="","",VLOOKUP($D343,Lists!$Z$2:$AC$100,2,FALSE))</f>
        <v/>
      </c>
      <c r="C343" s="325" t="str">
        <f>IF($D343="","",VLOOKUP($D343,Lists!$Z$2:$AC$100,3,FALSE))</f>
        <v/>
      </c>
      <c r="D343" s="309"/>
      <c r="E343" s="309"/>
      <c r="F343" s="309"/>
      <c r="G343" s="312"/>
      <c r="H343" s="327"/>
      <c r="I343" s="312"/>
      <c r="J343" s="327"/>
      <c r="K343" s="329" t="str">
        <f t="shared" si="4"/>
        <v/>
      </c>
      <c r="L343" s="309"/>
    </row>
    <row r="344" spans="1:12" s="339" customFormat="1" x14ac:dyDescent="0.35">
      <c r="A344" s="338"/>
      <c r="B344" s="324" t="str">
        <f>IF($D344="","",VLOOKUP($D344,Lists!$Z$2:$AC$100,2,FALSE))</f>
        <v/>
      </c>
      <c r="C344" s="325" t="str">
        <f>IF($D344="","",VLOOKUP($D344,Lists!$Z$2:$AC$100,3,FALSE))</f>
        <v/>
      </c>
      <c r="D344" s="309"/>
      <c r="E344" s="309"/>
      <c r="F344" s="309"/>
      <c r="G344" s="312"/>
      <c r="H344" s="327"/>
      <c r="I344" s="312"/>
      <c r="J344" s="327"/>
      <c r="K344" s="329" t="str">
        <f t="shared" si="4"/>
        <v/>
      </c>
      <c r="L344" s="309"/>
    </row>
    <row r="345" spans="1:12" s="339" customFormat="1" x14ac:dyDescent="0.35">
      <c r="A345" s="338"/>
      <c r="B345" s="324" t="str">
        <f>IF($D345="","",VLOOKUP($D345,Lists!$Z$2:$AC$100,2,FALSE))</f>
        <v/>
      </c>
      <c r="C345" s="325" t="str">
        <f>IF($D345="","",VLOOKUP($D345,Lists!$Z$2:$AC$100,3,FALSE))</f>
        <v/>
      </c>
      <c r="D345" s="309"/>
      <c r="E345" s="309"/>
      <c r="F345" s="309"/>
      <c r="G345" s="312"/>
      <c r="H345" s="327"/>
      <c r="I345" s="312"/>
      <c r="J345" s="327"/>
      <c r="K345" s="329" t="str">
        <f t="shared" ref="K345:K408" si="5">IF(J345="","",(VALUE(TEXT(I345,"m/dd/yy ")&amp;TEXT(J345,"hh:mm:ss"))-VALUE(TEXT(G345,"m/dd/yy ")&amp;TEXT(H345,"hh:mm:ss")))*24)</f>
        <v/>
      </c>
      <c r="L345" s="309"/>
    </row>
    <row r="346" spans="1:12" s="339" customFormat="1" x14ac:dyDescent="0.35">
      <c r="A346" s="338"/>
      <c r="B346" s="324" t="str">
        <f>IF($D346="","",VLOOKUP($D346,Lists!$Z$2:$AC$100,2,FALSE))</f>
        <v/>
      </c>
      <c r="C346" s="325" t="str">
        <f>IF($D346="","",VLOOKUP($D346,Lists!$Z$2:$AC$100,3,FALSE))</f>
        <v/>
      </c>
      <c r="D346" s="309"/>
      <c r="E346" s="309"/>
      <c r="F346" s="309"/>
      <c r="G346" s="312"/>
      <c r="H346" s="327"/>
      <c r="I346" s="312"/>
      <c r="J346" s="327"/>
      <c r="K346" s="329" t="str">
        <f t="shared" si="5"/>
        <v/>
      </c>
      <c r="L346" s="309"/>
    </row>
    <row r="347" spans="1:12" s="339" customFormat="1" x14ac:dyDescent="0.35">
      <c r="A347" s="338"/>
      <c r="B347" s="324" t="str">
        <f>IF($D347="","",VLOOKUP($D347,Lists!$Z$2:$AC$100,2,FALSE))</f>
        <v/>
      </c>
      <c r="C347" s="325" t="str">
        <f>IF($D347="","",VLOOKUP($D347,Lists!$Z$2:$AC$100,3,FALSE))</f>
        <v/>
      </c>
      <c r="D347" s="309"/>
      <c r="E347" s="309"/>
      <c r="F347" s="309"/>
      <c r="G347" s="312"/>
      <c r="H347" s="327"/>
      <c r="I347" s="312"/>
      <c r="J347" s="327"/>
      <c r="K347" s="329" t="str">
        <f t="shared" si="5"/>
        <v/>
      </c>
      <c r="L347" s="309"/>
    </row>
    <row r="348" spans="1:12" s="339" customFormat="1" x14ac:dyDescent="0.35">
      <c r="A348" s="338"/>
      <c r="B348" s="324" t="str">
        <f>IF($D348="","",VLOOKUP($D348,Lists!$Z$2:$AC$100,2,FALSE))</f>
        <v/>
      </c>
      <c r="C348" s="325" t="str">
        <f>IF($D348="","",VLOOKUP($D348,Lists!$Z$2:$AC$100,3,FALSE))</f>
        <v/>
      </c>
      <c r="D348" s="309"/>
      <c r="E348" s="309"/>
      <c r="F348" s="309"/>
      <c r="G348" s="312"/>
      <c r="H348" s="327"/>
      <c r="I348" s="312"/>
      <c r="J348" s="327"/>
      <c r="K348" s="329" t="str">
        <f t="shared" si="5"/>
        <v/>
      </c>
      <c r="L348" s="309"/>
    </row>
    <row r="349" spans="1:12" s="339" customFormat="1" x14ac:dyDescent="0.35">
      <c r="A349" s="338"/>
      <c r="B349" s="324" t="str">
        <f>IF($D349="","",VLOOKUP($D349,Lists!$Z$2:$AC$100,2,FALSE))</f>
        <v/>
      </c>
      <c r="C349" s="325" t="str">
        <f>IF($D349="","",VLOOKUP($D349,Lists!$Z$2:$AC$100,3,FALSE))</f>
        <v/>
      </c>
      <c r="D349" s="309"/>
      <c r="E349" s="309"/>
      <c r="F349" s="309"/>
      <c r="G349" s="312"/>
      <c r="H349" s="327"/>
      <c r="I349" s="312"/>
      <c r="J349" s="327"/>
      <c r="K349" s="329" t="str">
        <f t="shared" si="5"/>
        <v/>
      </c>
      <c r="L349" s="309"/>
    </row>
    <row r="350" spans="1:12" s="339" customFormat="1" x14ac:dyDescent="0.35">
      <c r="A350" s="338"/>
      <c r="B350" s="324" t="str">
        <f>IF($D350="","",VLOOKUP($D350,Lists!$Z$2:$AC$100,2,FALSE))</f>
        <v/>
      </c>
      <c r="C350" s="325" t="str">
        <f>IF($D350="","",VLOOKUP($D350,Lists!$Z$2:$AC$100,3,FALSE))</f>
        <v/>
      </c>
      <c r="D350" s="309"/>
      <c r="E350" s="309"/>
      <c r="F350" s="309"/>
      <c r="G350" s="312"/>
      <c r="H350" s="327"/>
      <c r="I350" s="312"/>
      <c r="J350" s="327"/>
      <c r="K350" s="329" t="str">
        <f t="shared" si="5"/>
        <v/>
      </c>
      <c r="L350" s="309"/>
    </row>
    <row r="351" spans="1:12" s="339" customFormat="1" x14ac:dyDescent="0.35">
      <c r="A351" s="338"/>
      <c r="B351" s="324" t="str">
        <f>IF($D351="","",VLOOKUP($D351,Lists!$Z$2:$AC$100,2,FALSE))</f>
        <v/>
      </c>
      <c r="C351" s="325" t="str">
        <f>IF($D351="","",VLOOKUP($D351,Lists!$Z$2:$AC$100,3,FALSE))</f>
        <v/>
      </c>
      <c r="D351" s="309"/>
      <c r="E351" s="309"/>
      <c r="F351" s="309"/>
      <c r="G351" s="312"/>
      <c r="H351" s="327"/>
      <c r="I351" s="312"/>
      <c r="J351" s="327"/>
      <c r="K351" s="329" t="str">
        <f t="shared" si="5"/>
        <v/>
      </c>
      <c r="L351" s="309"/>
    </row>
    <row r="352" spans="1:12" s="339" customFormat="1" x14ac:dyDescent="0.35">
      <c r="A352" s="338"/>
      <c r="B352" s="324" t="str">
        <f>IF($D352="","",VLOOKUP($D352,Lists!$Z$2:$AC$100,2,FALSE))</f>
        <v/>
      </c>
      <c r="C352" s="325" t="str">
        <f>IF($D352="","",VLOOKUP($D352,Lists!$Z$2:$AC$100,3,FALSE))</f>
        <v/>
      </c>
      <c r="D352" s="309"/>
      <c r="E352" s="309"/>
      <c r="F352" s="309"/>
      <c r="G352" s="312"/>
      <c r="H352" s="327"/>
      <c r="I352" s="312"/>
      <c r="J352" s="327"/>
      <c r="K352" s="329" t="str">
        <f t="shared" si="5"/>
        <v/>
      </c>
      <c r="L352" s="309"/>
    </row>
    <row r="353" spans="1:12" s="339" customFormat="1" x14ac:dyDescent="0.35">
      <c r="A353" s="338"/>
      <c r="B353" s="324" t="str">
        <f>IF($D353="","",VLOOKUP($D353,Lists!$Z$2:$AC$100,2,FALSE))</f>
        <v/>
      </c>
      <c r="C353" s="325" t="str">
        <f>IF($D353="","",VLOOKUP($D353,Lists!$Z$2:$AC$100,3,FALSE))</f>
        <v/>
      </c>
      <c r="D353" s="309"/>
      <c r="E353" s="309"/>
      <c r="F353" s="309"/>
      <c r="G353" s="312"/>
      <c r="H353" s="327"/>
      <c r="I353" s="312"/>
      <c r="J353" s="327"/>
      <c r="K353" s="329" t="str">
        <f t="shared" si="5"/>
        <v/>
      </c>
      <c r="L353" s="309"/>
    </row>
    <row r="354" spans="1:12" s="339" customFormat="1" x14ac:dyDescent="0.35">
      <c r="A354" s="338"/>
      <c r="B354" s="324" t="str">
        <f>IF($D354="","",VLOOKUP($D354,Lists!$Z$2:$AC$100,2,FALSE))</f>
        <v/>
      </c>
      <c r="C354" s="325" t="str">
        <f>IF($D354="","",VLOOKUP($D354,Lists!$Z$2:$AC$100,3,FALSE))</f>
        <v/>
      </c>
      <c r="D354" s="309"/>
      <c r="E354" s="309"/>
      <c r="F354" s="309"/>
      <c r="G354" s="312"/>
      <c r="H354" s="327"/>
      <c r="I354" s="312"/>
      <c r="J354" s="327"/>
      <c r="K354" s="329" t="str">
        <f t="shared" si="5"/>
        <v/>
      </c>
      <c r="L354" s="309"/>
    </row>
    <row r="355" spans="1:12" s="339" customFormat="1" x14ac:dyDescent="0.35">
      <c r="A355" s="338"/>
      <c r="B355" s="324" t="str">
        <f>IF($D355="","",VLOOKUP($D355,Lists!$Z$2:$AC$100,2,FALSE))</f>
        <v/>
      </c>
      <c r="C355" s="325" t="str">
        <f>IF($D355="","",VLOOKUP($D355,Lists!$Z$2:$AC$100,3,FALSE))</f>
        <v/>
      </c>
      <c r="D355" s="309"/>
      <c r="E355" s="309"/>
      <c r="F355" s="309"/>
      <c r="G355" s="312"/>
      <c r="H355" s="327"/>
      <c r="I355" s="312"/>
      <c r="J355" s="327"/>
      <c r="K355" s="329" t="str">
        <f t="shared" si="5"/>
        <v/>
      </c>
      <c r="L355" s="309"/>
    </row>
    <row r="356" spans="1:12" s="339" customFormat="1" x14ac:dyDescent="0.35">
      <c r="A356" s="338"/>
      <c r="B356" s="324" t="str">
        <f>IF($D356="","",VLOOKUP($D356,Lists!$Z$2:$AC$100,2,FALSE))</f>
        <v/>
      </c>
      <c r="C356" s="325" t="str">
        <f>IF($D356="","",VLOOKUP($D356,Lists!$Z$2:$AC$100,3,FALSE))</f>
        <v/>
      </c>
      <c r="D356" s="309"/>
      <c r="E356" s="309"/>
      <c r="F356" s="309"/>
      <c r="G356" s="312"/>
      <c r="H356" s="327"/>
      <c r="I356" s="312"/>
      <c r="J356" s="327"/>
      <c r="K356" s="329" t="str">
        <f t="shared" si="5"/>
        <v/>
      </c>
      <c r="L356" s="309"/>
    </row>
    <row r="357" spans="1:12" s="339" customFormat="1" x14ac:dyDescent="0.35">
      <c r="A357" s="338"/>
      <c r="B357" s="324" t="str">
        <f>IF($D357="","",VLOOKUP($D357,Lists!$Z$2:$AC$100,2,FALSE))</f>
        <v/>
      </c>
      <c r="C357" s="325" t="str">
        <f>IF($D357="","",VLOOKUP($D357,Lists!$Z$2:$AC$100,3,FALSE))</f>
        <v/>
      </c>
      <c r="D357" s="309"/>
      <c r="E357" s="309"/>
      <c r="F357" s="309"/>
      <c r="G357" s="312"/>
      <c r="H357" s="327"/>
      <c r="I357" s="312"/>
      <c r="J357" s="327"/>
      <c r="K357" s="329" t="str">
        <f t="shared" si="5"/>
        <v/>
      </c>
      <c r="L357" s="309"/>
    </row>
    <row r="358" spans="1:12" s="339" customFormat="1" x14ac:dyDescent="0.35">
      <c r="A358" s="338"/>
      <c r="B358" s="324" t="str">
        <f>IF($D358="","",VLOOKUP($D358,Lists!$Z$2:$AC$100,2,FALSE))</f>
        <v/>
      </c>
      <c r="C358" s="325" t="str">
        <f>IF($D358="","",VLOOKUP($D358,Lists!$Z$2:$AC$100,3,FALSE))</f>
        <v/>
      </c>
      <c r="D358" s="309"/>
      <c r="E358" s="309"/>
      <c r="F358" s="309"/>
      <c r="G358" s="312"/>
      <c r="H358" s="327"/>
      <c r="I358" s="312"/>
      <c r="J358" s="327"/>
      <c r="K358" s="329" t="str">
        <f t="shared" si="5"/>
        <v/>
      </c>
      <c r="L358" s="309"/>
    </row>
    <row r="359" spans="1:12" s="339" customFormat="1" x14ac:dyDescent="0.35">
      <c r="A359" s="338"/>
      <c r="B359" s="324" t="str">
        <f>IF($D359="","",VLOOKUP($D359,Lists!$Z$2:$AC$100,2,FALSE))</f>
        <v/>
      </c>
      <c r="C359" s="325" t="str">
        <f>IF($D359="","",VLOOKUP($D359,Lists!$Z$2:$AC$100,3,FALSE))</f>
        <v/>
      </c>
      <c r="D359" s="309"/>
      <c r="E359" s="309"/>
      <c r="F359" s="309"/>
      <c r="G359" s="312"/>
      <c r="H359" s="327"/>
      <c r="I359" s="312"/>
      <c r="J359" s="327"/>
      <c r="K359" s="329" t="str">
        <f t="shared" si="5"/>
        <v/>
      </c>
      <c r="L359" s="309"/>
    </row>
    <row r="360" spans="1:12" s="339" customFormat="1" x14ac:dyDescent="0.35">
      <c r="A360" s="338"/>
      <c r="B360" s="324" t="str">
        <f>IF($D360="","",VLOOKUP($D360,Lists!$Z$2:$AC$100,2,FALSE))</f>
        <v/>
      </c>
      <c r="C360" s="325" t="str">
        <f>IF($D360="","",VLOOKUP($D360,Lists!$Z$2:$AC$100,3,FALSE))</f>
        <v/>
      </c>
      <c r="D360" s="309"/>
      <c r="E360" s="309"/>
      <c r="F360" s="309"/>
      <c r="G360" s="312"/>
      <c r="H360" s="327"/>
      <c r="I360" s="312"/>
      <c r="J360" s="327"/>
      <c r="K360" s="329" t="str">
        <f t="shared" si="5"/>
        <v/>
      </c>
      <c r="L360" s="309"/>
    </row>
    <row r="361" spans="1:12" s="339" customFormat="1" x14ac:dyDescent="0.35">
      <c r="A361" s="338"/>
      <c r="B361" s="324" t="str">
        <f>IF($D361="","",VLOOKUP($D361,Lists!$Z$2:$AC$100,2,FALSE))</f>
        <v/>
      </c>
      <c r="C361" s="325" t="str">
        <f>IF($D361="","",VLOOKUP($D361,Lists!$Z$2:$AC$100,3,FALSE))</f>
        <v/>
      </c>
      <c r="D361" s="309"/>
      <c r="E361" s="309"/>
      <c r="F361" s="309"/>
      <c r="G361" s="312"/>
      <c r="H361" s="327"/>
      <c r="I361" s="312"/>
      <c r="J361" s="327"/>
      <c r="K361" s="329" t="str">
        <f t="shared" si="5"/>
        <v/>
      </c>
      <c r="L361" s="309"/>
    </row>
    <row r="362" spans="1:12" s="339" customFormat="1" x14ac:dyDescent="0.35">
      <c r="A362" s="338"/>
      <c r="B362" s="324" t="str">
        <f>IF($D362="","",VLOOKUP($D362,Lists!$Z$2:$AC$100,2,FALSE))</f>
        <v/>
      </c>
      <c r="C362" s="325" t="str">
        <f>IF($D362="","",VLOOKUP($D362,Lists!$Z$2:$AC$100,3,FALSE))</f>
        <v/>
      </c>
      <c r="D362" s="309"/>
      <c r="E362" s="309"/>
      <c r="F362" s="309"/>
      <c r="G362" s="312"/>
      <c r="H362" s="327"/>
      <c r="I362" s="312"/>
      <c r="J362" s="327"/>
      <c r="K362" s="329" t="str">
        <f t="shared" si="5"/>
        <v/>
      </c>
      <c r="L362" s="309"/>
    </row>
    <row r="363" spans="1:12" s="339" customFormat="1" x14ac:dyDescent="0.35">
      <c r="A363" s="338"/>
      <c r="B363" s="324" t="str">
        <f>IF($D363="","",VLOOKUP($D363,Lists!$Z$2:$AC$100,2,FALSE))</f>
        <v/>
      </c>
      <c r="C363" s="325" t="str">
        <f>IF($D363="","",VLOOKUP($D363,Lists!$Z$2:$AC$100,3,FALSE))</f>
        <v/>
      </c>
      <c r="D363" s="309"/>
      <c r="E363" s="309"/>
      <c r="F363" s="309"/>
      <c r="G363" s="312"/>
      <c r="H363" s="327"/>
      <c r="I363" s="312"/>
      <c r="J363" s="327"/>
      <c r="K363" s="329" t="str">
        <f t="shared" si="5"/>
        <v/>
      </c>
      <c r="L363" s="309"/>
    </row>
    <row r="364" spans="1:12" s="339" customFormat="1" x14ac:dyDescent="0.35">
      <c r="A364" s="338"/>
      <c r="B364" s="324" t="str">
        <f>IF($D364="","",VLOOKUP($D364,Lists!$Z$2:$AC$100,2,FALSE))</f>
        <v/>
      </c>
      <c r="C364" s="325" t="str">
        <f>IF($D364="","",VLOOKUP($D364,Lists!$Z$2:$AC$100,3,FALSE))</f>
        <v/>
      </c>
      <c r="D364" s="309"/>
      <c r="E364" s="309"/>
      <c r="F364" s="309"/>
      <c r="G364" s="312"/>
      <c r="H364" s="327"/>
      <c r="I364" s="312"/>
      <c r="J364" s="327"/>
      <c r="K364" s="329" t="str">
        <f t="shared" si="5"/>
        <v/>
      </c>
      <c r="L364" s="309"/>
    </row>
    <row r="365" spans="1:12" s="339" customFormat="1" x14ac:dyDescent="0.35">
      <c r="A365" s="338"/>
      <c r="B365" s="324" t="str">
        <f>IF($D365="","",VLOOKUP($D365,Lists!$Z$2:$AC$100,2,FALSE))</f>
        <v/>
      </c>
      <c r="C365" s="325" t="str">
        <f>IF($D365="","",VLOOKUP($D365,Lists!$Z$2:$AC$100,3,FALSE))</f>
        <v/>
      </c>
      <c r="D365" s="309"/>
      <c r="E365" s="309"/>
      <c r="F365" s="309"/>
      <c r="G365" s="312"/>
      <c r="H365" s="327"/>
      <c r="I365" s="312"/>
      <c r="J365" s="327"/>
      <c r="K365" s="329" t="str">
        <f t="shared" si="5"/>
        <v/>
      </c>
      <c r="L365" s="309"/>
    </row>
    <row r="366" spans="1:12" s="339" customFormat="1" x14ac:dyDescent="0.35">
      <c r="A366" s="338"/>
      <c r="B366" s="324" t="str">
        <f>IF($D366="","",VLOOKUP($D366,Lists!$Z$2:$AC$100,2,FALSE))</f>
        <v/>
      </c>
      <c r="C366" s="325" t="str">
        <f>IF($D366="","",VLOOKUP($D366,Lists!$Z$2:$AC$100,3,FALSE))</f>
        <v/>
      </c>
      <c r="D366" s="309"/>
      <c r="E366" s="309"/>
      <c r="F366" s="309"/>
      <c r="G366" s="312"/>
      <c r="H366" s="327"/>
      <c r="I366" s="312"/>
      <c r="J366" s="327"/>
      <c r="K366" s="329" t="str">
        <f t="shared" si="5"/>
        <v/>
      </c>
      <c r="L366" s="309"/>
    </row>
    <row r="367" spans="1:12" s="339" customFormat="1" x14ac:dyDescent="0.35">
      <c r="A367" s="338"/>
      <c r="B367" s="324" t="str">
        <f>IF($D367="","",VLOOKUP($D367,Lists!$Z$2:$AC$100,2,FALSE))</f>
        <v/>
      </c>
      <c r="C367" s="325" t="str">
        <f>IF($D367="","",VLOOKUP($D367,Lists!$Z$2:$AC$100,3,FALSE))</f>
        <v/>
      </c>
      <c r="D367" s="309"/>
      <c r="E367" s="309"/>
      <c r="F367" s="309"/>
      <c r="G367" s="312"/>
      <c r="H367" s="327"/>
      <c r="I367" s="312"/>
      <c r="J367" s="327"/>
      <c r="K367" s="329" t="str">
        <f t="shared" si="5"/>
        <v/>
      </c>
      <c r="L367" s="309"/>
    </row>
    <row r="368" spans="1:12" s="339" customFormat="1" x14ac:dyDescent="0.35">
      <c r="A368" s="338"/>
      <c r="B368" s="324" t="str">
        <f>IF($D368="","",VLOOKUP($D368,Lists!$Z$2:$AC$100,2,FALSE))</f>
        <v/>
      </c>
      <c r="C368" s="325" t="str">
        <f>IF($D368="","",VLOOKUP($D368,Lists!$Z$2:$AC$100,3,FALSE))</f>
        <v/>
      </c>
      <c r="D368" s="309"/>
      <c r="E368" s="309"/>
      <c r="F368" s="309"/>
      <c r="G368" s="312"/>
      <c r="H368" s="327"/>
      <c r="I368" s="312"/>
      <c r="J368" s="327"/>
      <c r="K368" s="329" t="str">
        <f t="shared" si="5"/>
        <v/>
      </c>
      <c r="L368" s="309"/>
    </row>
    <row r="369" spans="1:12" s="339" customFormat="1" x14ac:dyDescent="0.35">
      <c r="A369" s="338"/>
      <c r="B369" s="324" t="str">
        <f>IF($D369="","",VLOOKUP($D369,Lists!$Z$2:$AC$100,2,FALSE))</f>
        <v/>
      </c>
      <c r="C369" s="325" t="str">
        <f>IF($D369="","",VLOOKUP($D369,Lists!$Z$2:$AC$100,3,FALSE))</f>
        <v/>
      </c>
      <c r="D369" s="309"/>
      <c r="E369" s="309"/>
      <c r="F369" s="309"/>
      <c r="G369" s="312"/>
      <c r="H369" s="327"/>
      <c r="I369" s="312"/>
      <c r="J369" s="327"/>
      <c r="K369" s="329" t="str">
        <f t="shared" si="5"/>
        <v/>
      </c>
      <c r="L369" s="309"/>
    </row>
    <row r="370" spans="1:12" s="339" customFormat="1" x14ac:dyDescent="0.35">
      <c r="A370" s="338"/>
      <c r="B370" s="324" t="str">
        <f>IF($D370="","",VLOOKUP($D370,Lists!$Z$2:$AC$100,2,FALSE))</f>
        <v/>
      </c>
      <c r="C370" s="325" t="str">
        <f>IF($D370="","",VLOOKUP($D370,Lists!$Z$2:$AC$100,3,FALSE))</f>
        <v/>
      </c>
      <c r="D370" s="309"/>
      <c r="E370" s="309"/>
      <c r="F370" s="309"/>
      <c r="G370" s="312"/>
      <c r="H370" s="327"/>
      <c r="I370" s="312"/>
      <c r="J370" s="327"/>
      <c r="K370" s="329" t="str">
        <f t="shared" si="5"/>
        <v/>
      </c>
      <c r="L370" s="309"/>
    </row>
    <row r="371" spans="1:12" s="339" customFormat="1" x14ac:dyDescent="0.35">
      <c r="A371" s="338"/>
      <c r="B371" s="324" t="str">
        <f>IF($D371="","",VLOOKUP($D371,Lists!$Z$2:$AC$100,2,FALSE))</f>
        <v/>
      </c>
      <c r="C371" s="325" t="str">
        <f>IF($D371="","",VLOOKUP($D371,Lists!$Z$2:$AC$100,3,FALSE))</f>
        <v/>
      </c>
      <c r="D371" s="309"/>
      <c r="E371" s="309"/>
      <c r="F371" s="309"/>
      <c r="G371" s="312"/>
      <c r="H371" s="327"/>
      <c r="I371" s="312"/>
      <c r="J371" s="327"/>
      <c r="K371" s="329" t="str">
        <f t="shared" si="5"/>
        <v/>
      </c>
      <c r="L371" s="309"/>
    </row>
    <row r="372" spans="1:12" s="339" customFormat="1" x14ac:dyDescent="0.35">
      <c r="A372" s="338"/>
      <c r="B372" s="324" t="str">
        <f>IF($D372="","",VLOOKUP($D372,Lists!$Z$2:$AC$100,2,FALSE))</f>
        <v/>
      </c>
      <c r="C372" s="325" t="str">
        <f>IF($D372="","",VLOOKUP($D372,Lists!$Z$2:$AC$100,3,FALSE))</f>
        <v/>
      </c>
      <c r="D372" s="309"/>
      <c r="E372" s="309"/>
      <c r="F372" s="309"/>
      <c r="G372" s="312"/>
      <c r="H372" s="327"/>
      <c r="I372" s="312"/>
      <c r="J372" s="327"/>
      <c r="K372" s="329" t="str">
        <f t="shared" si="5"/>
        <v/>
      </c>
      <c r="L372" s="309"/>
    </row>
    <row r="373" spans="1:12" s="339" customFormat="1" x14ac:dyDescent="0.35">
      <c r="A373" s="338"/>
      <c r="B373" s="324" t="str">
        <f>IF($D373="","",VLOOKUP($D373,Lists!$Z$2:$AC$100,2,FALSE))</f>
        <v/>
      </c>
      <c r="C373" s="325" t="str">
        <f>IF($D373="","",VLOOKUP($D373,Lists!$Z$2:$AC$100,3,FALSE))</f>
        <v/>
      </c>
      <c r="D373" s="309"/>
      <c r="E373" s="309"/>
      <c r="F373" s="309"/>
      <c r="G373" s="312"/>
      <c r="H373" s="327"/>
      <c r="I373" s="312"/>
      <c r="J373" s="327"/>
      <c r="K373" s="329" t="str">
        <f t="shared" si="5"/>
        <v/>
      </c>
      <c r="L373" s="309"/>
    </row>
    <row r="374" spans="1:12" s="339" customFormat="1" x14ac:dyDescent="0.35">
      <c r="A374" s="338"/>
      <c r="B374" s="324" t="str">
        <f>IF($D374="","",VLOOKUP($D374,Lists!$Z$2:$AC$100,2,FALSE))</f>
        <v/>
      </c>
      <c r="C374" s="325" t="str">
        <f>IF($D374="","",VLOOKUP($D374,Lists!$Z$2:$AC$100,3,FALSE))</f>
        <v/>
      </c>
      <c r="D374" s="309"/>
      <c r="E374" s="309"/>
      <c r="F374" s="309"/>
      <c r="G374" s="312"/>
      <c r="H374" s="327"/>
      <c r="I374" s="312"/>
      <c r="J374" s="327"/>
      <c r="K374" s="329" t="str">
        <f t="shared" si="5"/>
        <v/>
      </c>
      <c r="L374" s="309"/>
    </row>
    <row r="375" spans="1:12" s="339" customFormat="1" x14ac:dyDescent="0.35">
      <c r="A375" s="338"/>
      <c r="B375" s="324" t="str">
        <f>IF($D375="","",VLOOKUP($D375,Lists!$Z$2:$AC$100,2,FALSE))</f>
        <v/>
      </c>
      <c r="C375" s="325" t="str">
        <f>IF($D375="","",VLOOKUP($D375,Lists!$Z$2:$AC$100,3,FALSE))</f>
        <v/>
      </c>
      <c r="D375" s="309"/>
      <c r="E375" s="309"/>
      <c r="F375" s="309"/>
      <c r="G375" s="312"/>
      <c r="H375" s="327"/>
      <c r="I375" s="312"/>
      <c r="J375" s="327"/>
      <c r="K375" s="329" t="str">
        <f t="shared" si="5"/>
        <v/>
      </c>
      <c r="L375" s="309"/>
    </row>
    <row r="376" spans="1:12" s="339" customFormat="1" x14ac:dyDescent="0.35">
      <c r="A376" s="338"/>
      <c r="B376" s="324" t="str">
        <f>IF($D376="","",VLOOKUP($D376,Lists!$Z$2:$AC$100,2,FALSE))</f>
        <v/>
      </c>
      <c r="C376" s="325" t="str">
        <f>IF($D376="","",VLOOKUP($D376,Lists!$Z$2:$AC$100,3,FALSE))</f>
        <v/>
      </c>
      <c r="D376" s="309"/>
      <c r="E376" s="309"/>
      <c r="F376" s="309"/>
      <c r="G376" s="312"/>
      <c r="H376" s="327"/>
      <c r="I376" s="312"/>
      <c r="J376" s="327"/>
      <c r="K376" s="329" t="str">
        <f t="shared" si="5"/>
        <v/>
      </c>
      <c r="L376" s="309"/>
    </row>
    <row r="377" spans="1:12" s="339" customFormat="1" x14ac:dyDescent="0.35">
      <c r="A377" s="338"/>
      <c r="B377" s="324" t="str">
        <f>IF($D377="","",VLOOKUP($D377,Lists!$Z$2:$AC$100,2,FALSE))</f>
        <v/>
      </c>
      <c r="C377" s="325" t="str">
        <f>IF($D377="","",VLOOKUP($D377,Lists!$Z$2:$AC$100,3,FALSE))</f>
        <v/>
      </c>
      <c r="D377" s="309"/>
      <c r="E377" s="309"/>
      <c r="F377" s="309"/>
      <c r="G377" s="312"/>
      <c r="H377" s="327"/>
      <c r="I377" s="312"/>
      <c r="J377" s="327"/>
      <c r="K377" s="329" t="str">
        <f t="shared" si="5"/>
        <v/>
      </c>
      <c r="L377" s="309"/>
    </row>
    <row r="378" spans="1:12" s="339" customFormat="1" x14ac:dyDescent="0.35">
      <c r="A378" s="338"/>
      <c r="B378" s="324" t="str">
        <f>IF($D378="","",VLOOKUP($D378,Lists!$Z$2:$AC$100,2,FALSE))</f>
        <v/>
      </c>
      <c r="C378" s="325" t="str">
        <f>IF($D378="","",VLOOKUP($D378,Lists!$Z$2:$AC$100,3,FALSE))</f>
        <v/>
      </c>
      <c r="D378" s="309"/>
      <c r="E378" s="309"/>
      <c r="F378" s="309"/>
      <c r="G378" s="312"/>
      <c r="H378" s="327"/>
      <c r="I378" s="312"/>
      <c r="J378" s="327"/>
      <c r="K378" s="329" t="str">
        <f t="shared" si="5"/>
        <v/>
      </c>
      <c r="L378" s="309"/>
    </row>
    <row r="379" spans="1:12" s="339" customFormat="1" x14ac:dyDescent="0.35">
      <c r="A379" s="338"/>
      <c r="B379" s="324" t="str">
        <f>IF($D379="","",VLOOKUP($D379,Lists!$Z$2:$AC$100,2,FALSE))</f>
        <v/>
      </c>
      <c r="C379" s="325" t="str">
        <f>IF($D379="","",VLOOKUP($D379,Lists!$Z$2:$AC$100,3,FALSE))</f>
        <v/>
      </c>
      <c r="D379" s="309"/>
      <c r="E379" s="309"/>
      <c r="F379" s="309"/>
      <c r="G379" s="312"/>
      <c r="H379" s="327"/>
      <c r="I379" s="312"/>
      <c r="J379" s="327"/>
      <c r="K379" s="329" t="str">
        <f t="shared" si="5"/>
        <v/>
      </c>
      <c r="L379" s="309"/>
    </row>
    <row r="380" spans="1:12" s="339" customFormat="1" x14ac:dyDescent="0.35">
      <c r="A380" s="338"/>
      <c r="B380" s="324" t="str">
        <f>IF($D380="","",VLOOKUP($D380,Lists!$Z$2:$AC$100,2,FALSE))</f>
        <v/>
      </c>
      <c r="C380" s="325" t="str">
        <f>IF($D380="","",VLOOKUP($D380,Lists!$Z$2:$AC$100,3,FALSE))</f>
        <v/>
      </c>
      <c r="D380" s="309"/>
      <c r="E380" s="309"/>
      <c r="F380" s="309"/>
      <c r="G380" s="312"/>
      <c r="H380" s="327"/>
      <c r="I380" s="312"/>
      <c r="J380" s="327"/>
      <c r="K380" s="329" t="str">
        <f t="shared" si="5"/>
        <v/>
      </c>
      <c r="L380" s="309"/>
    </row>
    <row r="381" spans="1:12" s="339" customFormat="1" x14ac:dyDescent="0.35">
      <c r="A381" s="338"/>
      <c r="B381" s="324" t="str">
        <f>IF($D381="","",VLOOKUP($D381,Lists!$Z$2:$AC$100,2,FALSE))</f>
        <v/>
      </c>
      <c r="C381" s="325" t="str">
        <f>IF($D381="","",VLOOKUP($D381,Lists!$Z$2:$AC$100,3,FALSE))</f>
        <v/>
      </c>
      <c r="D381" s="309"/>
      <c r="E381" s="309"/>
      <c r="F381" s="309"/>
      <c r="G381" s="312"/>
      <c r="H381" s="327"/>
      <c r="I381" s="312"/>
      <c r="J381" s="327"/>
      <c r="K381" s="329" t="str">
        <f t="shared" si="5"/>
        <v/>
      </c>
      <c r="L381" s="309"/>
    </row>
    <row r="382" spans="1:12" s="339" customFormat="1" x14ac:dyDescent="0.35">
      <c r="A382" s="338"/>
      <c r="B382" s="324" t="str">
        <f>IF($D382="","",VLOOKUP($D382,Lists!$Z$2:$AC$100,2,FALSE))</f>
        <v/>
      </c>
      <c r="C382" s="325" t="str">
        <f>IF($D382="","",VLOOKUP($D382,Lists!$Z$2:$AC$100,3,FALSE))</f>
        <v/>
      </c>
      <c r="D382" s="309"/>
      <c r="E382" s="309"/>
      <c r="F382" s="309"/>
      <c r="G382" s="312"/>
      <c r="H382" s="327"/>
      <c r="I382" s="312"/>
      <c r="J382" s="327"/>
      <c r="K382" s="329" t="str">
        <f t="shared" si="5"/>
        <v/>
      </c>
      <c r="L382" s="309"/>
    </row>
    <row r="383" spans="1:12" s="339" customFormat="1" x14ac:dyDescent="0.35">
      <c r="A383" s="338"/>
      <c r="B383" s="324" t="str">
        <f>IF($D383="","",VLOOKUP($D383,Lists!$Z$2:$AC$100,2,FALSE))</f>
        <v/>
      </c>
      <c r="C383" s="325" t="str">
        <f>IF($D383="","",VLOOKUP($D383,Lists!$Z$2:$AC$100,3,FALSE))</f>
        <v/>
      </c>
      <c r="D383" s="309"/>
      <c r="E383" s="309"/>
      <c r="F383" s="309"/>
      <c r="G383" s="312"/>
      <c r="H383" s="327"/>
      <c r="I383" s="312"/>
      <c r="J383" s="327"/>
      <c r="K383" s="329" t="str">
        <f t="shared" si="5"/>
        <v/>
      </c>
      <c r="L383" s="309"/>
    </row>
    <row r="384" spans="1:12" s="339" customFormat="1" x14ac:dyDescent="0.35">
      <c r="A384" s="338"/>
      <c r="B384" s="324" t="str">
        <f>IF($D384="","",VLOOKUP($D384,Lists!$Z$2:$AC$100,2,FALSE))</f>
        <v/>
      </c>
      <c r="C384" s="325" t="str">
        <f>IF($D384="","",VLOOKUP($D384,Lists!$Z$2:$AC$100,3,FALSE))</f>
        <v/>
      </c>
      <c r="D384" s="309"/>
      <c r="E384" s="309"/>
      <c r="F384" s="309"/>
      <c r="G384" s="312"/>
      <c r="H384" s="327"/>
      <c r="I384" s="312"/>
      <c r="J384" s="327"/>
      <c r="K384" s="329" t="str">
        <f t="shared" si="5"/>
        <v/>
      </c>
      <c r="L384" s="309"/>
    </row>
    <row r="385" spans="1:12" s="339" customFormat="1" x14ac:dyDescent="0.35">
      <c r="A385" s="338"/>
      <c r="B385" s="324" t="str">
        <f>IF($D385="","",VLOOKUP($D385,Lists!$Z$2:$AC$100,2,FALSE))</f>
        <v/>
      </c>
      <c r="C385" s="325" t="str">
        <f>IF($D385="","",VLOOKUP($D385,Lists!$Z$2:$AC$100,3,FALSE))</f>
        <v/>
      </c>
      <c r="D385" s="309"/>
      <c r="E385" s="309"/>
      <c r="F385" s="309"/>
      <c r="G385" s="312"/>
      <c r="H385" s="327"/>
      <c r="I385" s="312"/>
      <c r="J385" s="327"/>
      <c r="K385" s="329" t="str">
        <f t="shared" si="5"/>
        <v/>
      </c>
      <c r="L385" s="309"/>
    </row>
    <row r="386" spans="1:12" s="339" customFormat="1" x14ac:dyDescent="0.35">
      <c r="A386" s="338"/>
      <c r="B386" s="324" t="str">
        <f>IF($D386="","",VLOOKUP($D386,Lists!$Z$2:$AC$100,2,FALSE))</f>
        <v/>
      </c>
      <c r="C386" s="325" t="str">
        <f>IF($D386="","",VLOOKUP($D386,Lists!$Z$2:$AC$100,3,FALSE))</f>
        <v/>
      </c>
      <c r="D386" s="309"/>
      <c r="E386" s="309"/>
      <c r="F386" s="309"/>
      <c r="G386" s="312"/>
      <c r="H386" s="327"/>
      <c r="I386" s="312"/>
      <c r="J386" s="327"/>
      <c r="K386" s="329" t="str">
        <f t="shared" si="5"/>
        <v/>
      </c>
      <c r="L386" s="309"/>
    </row>
    <row r="387" spans="1:12" s="339" customFormat="1" x14ac:dyDescent="0.35">
      <c r="A387" s="338"/>
      <c r="B387" s="324" t="str">
        <f>IF($D387="","",VLOOKUP($D387,Lists!$Z$2:$AC$100,2,FALSE))</f>
        <v/>
      </c>
      <c r="C387" s="325" t="str">
        <f>IF($D387="","",VLOOKUP($D387,Lists!$Z$2:$AC$100,3,FALSE))</f>
        <v/>
      </c>
      <c r="D387" s="309"/>
      <c r="E387" s="309"/>
      <c r="F387" s="309"/>
      <c r="G387" s="312"/>
      <c r="H387" s="327"/>
      <c r="I387" s="312"/>
      <c r="J387" s="327"/>
      <c r="K387" s="329" t="str">
        <f t="shared" si="5"/>
        <v/>
      </c>
      <c r="L387" s="309"/>
    </row>
    <row r="388" spans="1:12" s="339" customFormat="1" x14ac:dyDescent="0.35">
      <c r="A388" s="338"/>
      <c r="B388" s="324" t="str">
        <f>IF($D388="","",VLOOKUP($D388,Lists!$Z$2:$AC$100,2,FALSE))</f>
        <v/>
      </c>
      <c r="C388" s="325" t="str">
        <f>IF($D388="","",VLOOKUP($D388,Lists!$Z$2:$AC$100,3,FALSE))</f>
        <v/>
      </c>
      <c r="D388" s="309"/>
      <c r="E388" s="309"/>
      <c r="F388" s="309"/>
      <c r="G388" s="312"/>
      <c r="H388" s="327"/>
      <c r="I388" s="312"/>
      <c r="J388" s="327"/>
      <c r="K388" s="329" t="str">
        <f t="shared" si="5"/>
        <v/>
      </c>
      <c r="L388" s="309"/>
    </row>
    <row r="389" spans="1:12" s="339" customFormat="1" x14ac:dyDescent="0.35">
      <c r="A389" s="338"/>
      <c r="B389" s="324" t="str">
        <f>IF($D389="","",VLOOKUP($D389,Lists!$Z$2:$AC$100,2,FALSE))</f>
        <v/>
      </c>
      <c r="C389" s="325" t="str">
        <f>IF($D389="","",VLOOKUP($D389,Lists!$Z$2:$AC$100,3,FALSE))</f>
        <v/>
      </c>
      <c r="D389" s="309"/>
      <c r="E389" s="309"/>
      <c r="F389" s="309"/>
      <c r="G389" s="312"/>
      <c r="H389" s="327"/>
      <c r="I389" s="312"/>
      <c r="J389" s="327"/>
      <c r="K389" s="329" t="str">
        <f t="shared" si="5"/>
        <v/>
      </c>
      <c r="L389" s="309"/>
    </row>
    <row r="390" spans="1:12" s="339" customFormat="1" x14ac:dyDescent="0.35">
      <c r="A390" s="338"/>
      <c r="B390" s="324" t="str">
        <f>IF($D390="","",VLOOKUP($D390,Lists!$Z$2:$AC$100,2,FALSE))</f>
        <v/>
      </c>
      <c r="C390" s="325" t="str">
        <f>IF($D390="","",VLOOKUP($D390,Lists!$Z$2:$AC$100,3,FALSE))</f>
        <v/>
      </c>
      <c r="D390" s="309"/>
      <c r="E390" s="309"/>
      <c r="F390" s="309"/>
      <c r="G390" s="312"/>
      <c r="H390" s="327"/>
      <c r="I390" s="312"/>
      <c r="J390" s="327"/>
      <c r="K390" s="329" t="str">
        <f t="shared" si="5"/>
        <v/>
      </c>
      <c r="L390" s="309"/>
    </row>
    <row r="391" spans="1:12" s="339" customFormat="1" x14ac:dyDescent="0.35">
      <c r="A391" s="338"/>
      <c r="B391" s="324" t="str">
        <f>IF($D391="","",VLOOKUP($D391,Lists!$Z$2:$AC$100,2,FALSE))</f>
        <v/>
      </c>
      <c r="C391" s="325" t="str">
        <f>IF($D391="","",VLOOKUP($D391,Lists!$Z$2:$AC$100,3,FALSE))</f>
        <v/>
      </c>
      <c r="D391" s="309"/>
      <c r="E391" s="309"/>
      <c r="F391" s="309"/>
      <c r="G391" s="312"/>
      <c r="H391" s="327"/>
      <c r="I391" s="312"/>
      <c r="J391" s="327"/>
      <c r="K391" s="329" t="str">
        <f t="shared" si="5"/>
        <v/>
      </c>
      <c r="L391" s="309"/>
    </row>
    <row r="392" spans="1:12" s="339" customFormat="1" x14ac:dyDescent="0.35">
      <c r="A392" s="338"/>
      <c r="B392" s="324" t="str">
        <f>IF($D392="","",VLOOKUP($D392,Lists!$Z$2:$AC$100,2,FALSE))</f>
        <v/>
      </c>
      <c r="C392" s="325" t="str">
        <f>IF($D392="","",VLOOKUP($D392,Lists!$Z$2:$AC$100,3,FALSE))</f>
        <v/>
      </c>
      <c r="D392" s="309"/>
      <c r="E392" s="309"/>
      <c r="F392" s="309"/>
      <c r="G392" s="312"/>
      <c r="H392" s="327"/>
      <c r="I392" s="312"/>
      <c r="J392" s="327"/>
      <c r="K392" s="329" t="str">
        <f t="shared" si="5"/>
        <v/>
      </c>
      <c r="L392" s="309"/>
    </row>
    <row r="393" spans="1:12" s="339" customFormat="1" x14ac:dyDescent="0.35">
      <c r="A393" s="338"/>
      <c r="B393" s="324" t="str">
        <f>IF($D393="","",VLOOKUP($D393,Lists!$Z$2:$AC$100,2,FALSE))</f>
        <v/>
      </c>
      <c r="C393" s="325" t="str">
        <f>IF($D393="","",VLOOKUP($D393,Lists!$Z$2:$AC$100,3,FALSE))</f>
        <v/>
      </c>
      <c r="D393" s="309"/>
      <c r="E393" s="309"/>
      <c r="F393" s="309"/>
      <c r="G393" s="312"/>
      <c r="H393" s="327"/>
      <c r="I393" s="312"/>
      <c r="J393" s="327"/>
      <c r="K393" s="329" t="str">
        <f t="shared" si="5"/>
        <v/>
      </c>
      <c r="L393" s="309"/>
    </row>
    <row r="394" spans="1:12" s="339" customFormat="1" x14ac:dyDescent="0.35">
      <c r="A394" s="338"/>
      <c r="B394" s="324" t="str">
        <f>IF($D394="","",VLOOKUP($D394,Lists!$Z$2:$AC$100,2,FALSE))</f>
        <v/>
      </c>
      <c r="C394" s="325" t="str">
        <f>IF($D394="","",VLOOKUP($D394,Lists!$Z$2:$AC$100,3,FALSE))</f>
        <v/>
      </c>
      <c r="D394" s="309"/>
      <c r="E394" s="309"/>
      <c r="F394" s="309"/>
      <c r="G394" s="312"/>
      <c r="H394" s="327"/>
      <c r="I394" s="312"/>
      <c r="J394" s="327"/>
      <c r="K394" s="329" t="str">
        <f t="shared" si="5"/>
        <v/>
      </c>
      <c r="L394" s="309"/>
    </row>
    <row r="395" spans="1:12" s="339" customFormat="1" x14ac:dyDescent="0.35">
      <c r="A395" s="338"/>
      <c r="B395" s="324" t="str">
        <f>IF($D395="","",VLOOKUP($D395,Lists!$Z$2:$AC$100,2,FALSE))</f>
        <v/>
      </c>
      <c r="C395" s="325" t="str">
        <f>IF($D395="","",VLOOKUP($D395,Lists!$Z$2:$AC$100,3,FALSE))</f>
        <v/>
      </c>
      <c r="D395" s="309"/>
      <c r="E395" s="309"/>
      <c r="F395" s="309"/>
      <c r="G395" s="312"/>
      <c r="H395" s="327"/>
      <c r="I395" s="312"/>
      <c r="J395" s="327"/>
      <c r="K395" s="329" t="str">
        <f t="shared" si="5"/>
        <v/>
      </c>
      <c r="L395" s="309"/>
    </row>
    <row r="396" spans="1:12" s="339" customFormat="1" x14ac:dyDescent="0.35">
      <c r="A396" s="338"/>
      <c r="B396" s="324" t="str">
        <f>IF($D396="","",VLOOKUP($D396,Lists!$Z$2:$AC$100,2,FALSE))</f>
        <v/>
      </c>
      <c r="C396" s="325" t="str">
        <f>IF($D396="","",VLOOKUP($D396,Lists!$Z$2:$AC$100,3,FALSE))</f>
        <v/>
      </c>
      <c r="D396" s="309"/>
      <c r="E396" s="309"/>
      <c r="F396" s="309"/>
      <c r="G396" s="312"/>
      <c r="H396" s="327"/>
      <c r="I396" s="312"/>
      <c r="J396" s="327"/>
      <c r="K396" s="329" t="str">
        <f t="shared" si="5"/>
        <v/>
      </c>
      <c r="L396" s="309"/>
    </row>
    <row r="397" spans="1:12" s="339" customFormat="1" x14ac:dyDescent="0.35">
      <c r="A397" s="338"/>
      <c r="B397" s="324" t="str">
        <f>IF($D397="","",VLOOKUP($D397,Lists!$Z$2:$AC$100,2,FALSE))</f>
        <v/>
      </c>
      <c r="C397" s="325" t="str">
        <f>IF($D397="","",VLOOKUP($D397,Lists!$Z$2:$AC$100,3,FALSE))</f>
        <v/>
      </c>
      <c r="D397" s="309"/>
      <c r="E397" s="309"/>
      <c r="F397" s="309"/>
      <c r="G397" s="312"/>
      <c r="H397" s="327"/>
      <c r="I397" s="312"/>
      <c r="J397" s="327"/>
      <c r="K397" s="329" t="str">
        <f t="shared" si="5"/>
        <v/>
      </c>
      <c r="L397" s="309"/>
    </row>
    <row r="398" spans="1:12" s="339" customFormat="1" x14ac:dyDescent="0.35">
      <c r="A398" s="338"/>
      <c r="B398" s="324" t="str">
        <f>IF($D398="","",VLOOKUP($D398,Lists!$Z$2:$AC$100,2,FALSE))</f>
        <v/>
      </c>
      <c r="C398" s="325" t="str">
        <f>IF($D398="","",VLOOKUP($D398,Lists!$Z$2:$AC$100,3,FALSE))</f>
        <v/>
      </c>
      <c r="D398" s="309"/>
      <c r="E398" s="309"/>
      <c r="F398" s="309"/>
      <c r="G398" s="312"/>
      <c r="H398" s="327"/>
      <c r="I398" s="312"/>
      <c r="J398" s="327"/>
      <c r="K398" s="329" t="str">
        <f t="shared" si="5"/>
        <v/>
      </c>
      <c r="L398" s="309"/>
    </row>
    <row r="399" spans="1:12" s="339" customFormat="1" x14ac:dyDescent="0.35">
      <c r="A399" s="338"/>
      <c r="B399" s="324" t="str">
        <f>IF($D399="","",VLOOKUP($D399,Lists!$Z$2:$AC$100,2,FALSE))</f>
        <v/>
      </c>
      <c r="C399" s="325" t="str">
        <f>IF($D399="","",VLOOKUP($D399,Lists!$Z$2:$AC$100,3,FALSE))</f>
        <v/>
      </c>
      <c r="D399" s="309"/>
      <c r="E399" s="309"/>
      <c r="F399" s="309"/>
      <c r="G399" s="312"/>
      <c r="H399" s="327"/>
      <c r="I399" s="312"/>
      <c r="J399" s="327"/>
      <c r="K399" s="329" t="str">
        <f t="shared" si="5"/>
        <v/>
      </c>
      <c r="L399" s="309"/>
    </row>
    <row r="400" spans="1:12" s="339" customFormat="1" x14ac:dyDescent="0.35">
      <c r="A400" s="338"/>
      <c r="B400" s="324" t="str">
        <f>IF($D400="","",VLOOKUP($D400,Lists!$Z$2:$AC$100,2,FALSE))</f>
        <v/>
      </c>
      <c r="C400" s="325" t="str">
        <f>IF($D400="","",VLOOKUP($D400,Lists!$Z$2:$AC$100,3,FALSE))</f>
        <v/>
      </c>
      <c r="D400" s="309"/>
      <c r="E400" s="309"/>
      <c r="F400" s="309"/>
      <c r="G400" s="312"/>
      <c r="H400" s="327"/>
      <c r="I400" s="312"/>
      <c r="J400" s="327"/>
      <c r="K400" s="329" t="str">
        <f t="shared" si="5"/>
        <v/>
      </c>
      <c r="L400" s="309"/>
    </row>
    <row r="401" spans="1:12" s="339" customFormat="1" x14ac:dyDescent="0.35">
      <c r="A401" s="338"/>
      <c r="B401" s="324" t="str">
        <f>IF($D401="","",VLOOKUP($D401,Lists!$Z$2:$AC$100,2,FALSE))</f>
        <v/>
      </c>
      <c r="C401" s="325" t="str">
        <f>IF($D401="","",VLOOKUP($D401,Lists!$Z$2:$AC$100,3,FALSE))</f>
        <v/>
      </c>
      <c r="D401" s="309"/>
      <c r="E401" s="309"/>
      <c r="F401" s="309"/>
      <c r="G401" s="312"/>
      <c r="H401" s="327"/>
      <c r="I401" s="312"/>
      <c r="J401" s="327"/>
      <c r="K401" s="329" t="str">
        <f t="shared" si="5"/>
        <v/>
      </c>
      <c r="L401" s="309"/>
    </row>
    <row r="402" spans="1:12" s="339" customFormat="1" x14ac:dyDescent="0.35">
      <c r="A402" s="338"/>
      <c r="B402" s="324" t="str">
        <f>IF($D402="","",VLOOKUP($D402,Lists!$Z$2:$AC$100,2,FALSE))</f>
        <v/>
      </c>
      <c r="C402" s="325" t="str">
        <f>IF($D402="","",VLOOKUP($D402,Lists!$Z$2:$AC$100,3,FALSE))</f>
        <v/>
      </c>
      <c r="D402" s="309"/>
      <c r="E402" s="309"/>
      <c r="F402" s="309"/>
      <c r="G402" s="312"/>
      <c r="H402" s="327"/>
      <c r="I402" s="312"/>
      <c r="J402" s="327"/>
      <c r="K402" s="329" t="str">
        <f t="shared" si="5"/>
        <v/>
      </c>
      <c r="L402" s="309"/>
    </row>
    <row r="403" spans="1:12" s="339" customFormat="1" x14ac:dyDescent="0.35">
      <c r="A403" s="338"/>
      <c r="B403" s="324" t="str">
        <f>IF($D403="","",VLOOKUP($D403,Lists!$Z$2:$AC$100,2,FALSE))</f>
        <v/>
      </c>
      <c r="C403" s="325" t="str">
        <f>IF($D403="","",VLOOKUP($D403,Lists!$Z$2:$AC$100,3,FALSE))</f>
        <v/>
      </c>
      <c r="D403" s="309"/>
      <c r="E403" s="309"/>
      <c r="F403" s="309"/>
      <c r="G403" s="312"/>
      <c r="H403" s="327"/>
      <c r="I403" s="312"/>
      <c r="J403" s="327"/>
      <c r="K403" s="329" t="str">
        <f t="shared" si="5"/>
        <v/>
      </c>
      <c r="L403" s="309"/>
    </row>
    <row r="404" spans="1:12" s="339" customFormat="1" x14ac:dyDescent="0.35">
      <c r="A404" s="338"/>
      <c r="B404" s="324" t="str">
        <f>IF($D404="","",VLOOKUP($D404,Lists!$Z$2:$AC$100,2,FALSE))</f>
        <v/>
      </c>
      <c r="C404" s="325" t="str">
        <f>IF($D404="","",VLOOKUP($D404,Lists!$Z$2:$AC$100,3,FALSE))</f>
        <v/>
      </c>
      <c r="D404" s="309"/>
      <c r="E404" s="309"/>
      <c r="F404" s="309"/>
      <c r="G404" s="312"/>
      <c r="H404" s="327"/>
      <c r="I404" s="312"/>
      <c r="J404" s="327"/>
      <c r="K404" s="329" t="str">
        <f t="shared" si="5"/>
        <v/>
      </c>
      <c r="L404" s="309"/>
    </row>
    <row r="405" spans="1:12" s="339" customFormat="1" x14ac:dyDescent="0.35">
      <c r="A405" s="338"/>
      <c r="B405" s="324" t="str">
        <f>IF($D405="","",VLOOKUP($D405,Lists!$Z$2:$AC$100,2,FALSE))</f>
        <v/>
      </c>
      <c r="C405" s="325" t="str">
        <f>IF($D405="","",VLOOKUP($D405,Lists!$Z$2:$AC$100,3,FALSE))</f>
        <v/>
      </c>
      <c r="D405" s="309"/>
      <c r="E405" s="309"/>
      <c r="F405" s="309"/>
      <c r="G405" s="312"/>
      <c r="H405" s="327"/>
      <c r="I405" s="312"/>
      <c r="J405" s="327"/>
      <c r="K405" s="329" t="str">
        <f t="shared" si="5"/>
        <v/>
      </c>
      <c r="L405" s="309"/>
    </row>
    <row r="406" spans="1:12" s="339" customFormat="1" x14ac:dyDescent="0.35">
      <c r="A406" s="338"/>
      <c r="B406" s="324" t="str">
        <f>IF($D406="","",VLOOKUP($D406,Lists!$Z$2:$AC$100,2,FALSE))</f>
        <v/>
      </c>
      <c r="C406" s="325" t="str">
        <f>IF($D406="","",VLOOKUP($D406,Lists!$Z$2:$AC$100,3,FALSE))</f>
        <v/>
      </c>
      <c r="D406" s="309"/>
      <c r="E406" s="309"/>
      <c r="F406" s="309"/>
      <c r="G406" s="312"/>
      <c r="H406" s="327"/>
      <c r="I406" s="312"/>
      <c r="J406" s="327"/>
      <c r="K406" s="329" t="str">
        <f t="shared" si="5"/>
        <v/>
      </c>
      <c r="L406" s="309"/>
    </row>
    <row r="407" spans="1:12" s="339" customFormat="1" x14ac:dyDescent="0.35">
      <c r="A407" s="338"/>
      <c r="B407" s="324" t="str">
        <f>IF($D407="","",VLOOKUP($D407,Lists!$Z$2:$AC$100,2,FALSE))</f>
        <v/>
      </c>
      <c r="C407" s="325" t="str">
        <f>IF($D407="","",VLOOKUP($D407,Lists!$Z$2:$AC$100,3,FALSE))</f>
        <v/>
      </c>
      <c r="D407" s="309"/>
      <c r="E407" s="309"/>
      <c r="F407" s="309"/>
      <c r="G407" s="312"/>
      <c r="H407" s="327"/>
      <c r="I407" s="312"/>
      <c r="J407" s="327"/>
      <c r="K407" s="329" t="str">
        <f t="shared" si="5"/>
        <v/>
      </c>
      <c r="L407" s="309"/>
    </row>
    <row r="408" spans="1:12" s="339" customFormat="1" x14ac:dyDescent="0.35">
      <c r="A408" s="338"/>
      <c r="B408" s="324" t="str">
        <f>IF($D408="","",VLOOKUP($D408,Lists!$Z$2:$AC$100,2,FALSE))</f>
        <v/>
      </c>
      <c r="C408" s="325" t="str">
        <f>IF($D408="","",VLOOKUP($D408,Lists!$Z$2:$AC$100,3,FALSE))</f>
        <v/>
      </c>
      <c r="D408" s="309"/>
      <c r="E408" s="309"/>
      <c r="F408" s="309"/>
      <c r="G408" s="312"/>
      <c r="H408" s="327"/>
      <c r="I408" s="312"/>
      <c r="J408" s="327"/>
      <c r="K408" s="329" t="str">
        <f t="shared" si="5"/>
        <v/>
      </c>
      <c r="L408" s="309"/>
    </row>
    <row r="409" spans="1:12" s="339" customFormat="1" x14ac:dyDescent="0.35">
      <c r="A409" s="338"/>
      <c r="B409" s="324" t="str">
        <f>IF($D409="","",VLOOKUP($D409,Lists!$Z$2:$AC$100,2,FALSE))</f>
        <v/>
      </c>
      <c r="C409" s="325" t="str">
        <f>IF($D409="","",VLOOKUP($D409,Lists!$Z$2:$AC$100,3,FALSE))</f>
        <v/>
      </c>
      <c r="D409" s="309"/>
      <c r="E409" s="309"/>
      <c r="F409" s="309"/>
      <c r="G409" s="312"/>
      <c r="H409" s="327"/>
      <c r="I409" s="312"/>
      <c r="J409" s="327"/>
      <c r="K409" s="329" t="str">
        <f t="shared" ref="K409:K472" si="6">IF(J409="","",(VALUE(TEXT(I409,"m/dd/yy ")&amp;TEXT(J409,"hh:mm:ss"))-VALUE(TEXT(G409,"m/dd/yy ")&amp;TEXT(H409,"hh:mm:ss")))*24)</f>
        <v/>
      </c>
      <c r="L409" s="309"/>
    </row>
    <row r="410" spans="1:12" s="339" customFormat="1" x14ac:dyDescent="0.35">
      <c r="A410" s="338"/>
      <c r="B410" s="324" t="str">
        <f>IF($D410="","",VLOOKUP($D410,Lists!$Z$2:$AC$100,2,FALSE))</f>
        <v/>
      </c>
      <c r="C410" s="325" t="str">
        <f>IF($D410="","",VLOOKUP($D410,Lists!$Z$2:$AC$100,3,FALSE))</f>
        <v/>
      </c>
      <c r="D410" s="309"/>
      <c r="E410" s="309"/>
      <c r="F410" s="309"/>
      <c r="G410" s="312"/>
      <c r="H410" s="327"/>
      <c r="I410" s="312"/>
      <c r="J410" s="327"/>
      <c r="K410" s="329" t="str">
        <f t="shared" si="6"/>
        <v/>
      </c>
      <c r="L410" s="309"/>
    </row>
    <row r="411" spans="1:12" s="339" customFormat="1" x14ac:dyDescent="0.35">
      <c r="A411" s="338"/>
      <c r="B411" s="324" t="str">
        <f>IF($D411="","",VLOOKUP($D411,Lists!$Z$2:$AC$100,2,FALSE))</f>
        <v/>
      </c>
      <c r="C411" s="325" t="str">
        <f>IF($D411="","",VLOOKUP($D411,Lists!$Z$2:$AC$100,3,FALSE))</f>
        <v/>
      </c>
      <c r="D411" s="309"/>
      <c r="E411" s="309"/>
      <c r="F411" s="309"/>
      <c r="G411" s="312"/>
      <c r="H411" s="327"/>
      <c r="I411" s="312"/>
      <c r="J411" s="327"/>
      <c r="K411" s="329" t="str">
        <f t="shared" si="6"/>
        <v/>
      </c>
      <c r="L411" s="309"/>
    </row>
    <row r="412" spans="1:12" s="339" customFormat="1" x14ac:dyDescent="0.35">
      <c r="A412" s="338"/>
      <c r="B412" s="324" t="str">
        <f>IF($D412="","",VLOOKUP($D412,Lists!$Z$2:$AC$100,2,FALSE))</f>
        <v/>
      </c>
      <c r="C412" s="325" t="str">
        <f>IF($D412="","",VLOOKUP($D412,Lists!$Z$2:$AC$100,3,FALSE))</f>
        <v/>
      </c>
      <c r="D412" s="309"/>
      <c r="E412" s="309"/>
      <c r="F412" s="309"/>
      <c r="G412" s="312"/>
      <c r="H412" s="327"/>
      <c r="I412" s="312"/>
      <c r="J412" s="327"/>
      <c r="K412" s="329" t="str">
        <f t="shared" si="6"/>
        <v/>
      </c>
      <c r="L412" s="309"/>
    </row>
    <row r="413" spans="1:12" s="339" customFormat="1" x14ac:dyDescent="0.35">
      <c r="A413" s="338"/>
      <c r="B413" s="324" t="str">
        <f>IF($D413="","",VLOOKUP($D413,Lists!$Z$2:$AC$100,2,FALSE))</f>
        <v/>
      </c>
      <c r="C413" s="325" t="str">
        <f>IF($D413="","",VLOOKUP($D413,Lists!$Z$2:$AC$100,3,FALSE))</f>
        <v/>
      </c>
      <c r="D413" s="309"/>
      <c r="E413" s="309"/>
      <c r="F413" s="309"/>
      <c r="G413" s="312"/>
      <c r="H413" s="327"/>
      <c r="I413" s="312"/>
      <c r="J413" s="327"/>
      <c r="K413" s="329" t="str">
        <f t="shared" si="6"/>
        <v/>
      </c>
      <c r="L413" s="309"/>
    </row>
    <row r="414" spans="1:12" s="339" customFormat="1" x14ac:dyDescent="0.35">
      <c r="A414" s="338"/>
      <c r="B414" s="324" t="str">
        <f>IF($D414="","",VLOOKUP($D414,Lists!$Z$2:$AC$100,2,FALSE))</f>
        <v/>
      </c>
      <c r="C414" s="325" t="str">
        <f>IF($D414="","",VLOOKUP($D414,Lists!$Z$2:$AC$100,3,FALSE))</f>
        <v/>
      </c>
      <c r="D414" s="309"/>
      <c r="E414" s="309"/>
      <c r="F414" s="309"/>
      <c r="G414" s="312"/>
      <c r="H414" s="327"/>
      <c r="I414" s="312"/>
      <c r="J414" s="327"/>
      <c r="K414" s="329" t="str">
        <f t="shared" si="6"/>
        <v/>
      </c>
      <c r="L414" s="309"/>
    </row>
    <row r="415" spans="1:12" s="339" customFormat="1" x14ac:dyDescent="0.35">
      <c r="A415" s="338"/>
      <c r="B415" s="324" t="str">
        <f>IF($D415="","",VLOOKUP($D415,Lists!$Z$2:$AC$100,2,FALSE))</f>
        <v/>
      </c>
      <c r="C415" s="325" t="str">
        <f>IF($D415="","",VLOOKUP($D415,Lists!$Z$2:$AC$100,3,FALSE))</f>
        <v/>
      </c>
      <c r="D415" s="309"/>
      <c r="E415" s="309"/>
      <c r="F415" s="309"/>
      <c r="G415" s="312"/>
      <c r="H415" s="327"/>
      <c r="I415" s="312"/>
      <c r="J415" s="327"/>
      <c r="K415" s="329" t="str">
        <f t="shared" si="6"/>
        <v/>
      </c>
      <c r="L415" s="309"/>
    </row>
    <row r="416" spans="1:12" s="339" customFormat="1" x14ac:dyDescent="0.35">
      <c r="A416" s="338"/>
      <c r="B416" s="324" t="str">
        <f>IF($D416="","",VLOOKUP($D416,Lists!$Z$2:$AC$100,2,FALSE))</f>
        <v/>
      </c>
      <c r="C416" s="325" t="str">
        <f>IF($D416="","",VLOOKUP($D416,Lists!$Z$2:$AC$100,3,FALSE))</f>
        <v/>
      </c>
      <c r="D416" s="309"/>
      <c r="E416" s="309"/>
      <c r="F416" s="309"/>
      <c r="G416" s="312"/>
      <c r="H416" s="327"/>
      <c r="I416" s="312"/>
      <c r="J416" s="327"/>
      <c r="K416" s="329" t="str">
        <f t="shared" si="6"/>
        <v/>
      </c>
      <c r="L416" s="309"/>
    </row>
    <row r="417" spans="1:12" s="339" customFormat="1" x14ac:dyDescent="0.35">
      <c r="A417" s="338"/>
      <c r="B417" s="324" t="str">
        <f>IF($D417="","",VLOOKUP($D417,Lists!$Z$2:$AC$100,2,FALSE))</f>
        <v/>
      </c>
      <c r="C417" s="325" t="str">
        <f>IF($D417="","",VLOOKUP($D417,Lists!$Z$2:$AC$100,3,FALSE))</f>
        <v/>
      </c>
      <c r="D417" s="309"/>
      <c r="E417" s="309"/>
      <c r="F417" s="309"/>
      <c r="G417" s="312"/>
      <c r="H417" s="327"/>
      <c r="I417" s="312"/>
      <c r="J417" s="327"/>
      <c r="K417" s="329" t="str">
        <f t="shared" si="6"/>
        <v/>
      </c>
      <c r="L417" s="309"/>
    </row>
    <row r="418" spans="1:12" s="339" customFormat="1" x14ac:dyDescent="0.35">
      <c r="A418" s="338"/>
      <c r="B418" s="324" t="str">
        <f>IF($D418="","",VLOOKUP($D418,Lists!$Z$2:$AC$100,2,FALSE))</f>
        <v/>
      </c>
      <c r="C418" s="325" t="str">
        <f>IF($D418="","",VLOOKUP($D418,Lists!$Z$2:$AC$100,3,FALSE))</f>
        <v/>
      </c>
      <c r="D418" s="309"/>
      <c r="E418" s="309"/>
      <c r="F418" s="309"/>
      <c r="G418" s="312"/>
      <c r="H418" s="327"/>
      <c r="I418" s="312"/>
      <c r="J418" s="327"/>
      <c r="K418" s="329" t="str">
        <f t="shared" si="6"/>
        <v/>
      </c>
      <c r="L418" s="309"/>
    </row>
    <row r="419" spans="1:12" s="339" customFormat="1" x14ac:dyDescent="0.35">
      <c r="A419" s="338"/>
      <c r="B419" s="324" t="str">
        <f>IF($D419="","",VLOOKUP($D419,Lists!$Z$2:$AC$100,2,FALSE))</f>
        <v/>
      </c>
      <c r="C419" s="325" t="str">
        <f>IF($D419="","",VLOOKUP($D419,Lists!$Z$2:$AC$100,3,FALSE))</f>
        <v/>
      </c>
      <c r="D419" s="309"/>
      <c r="E419" s="309"/>
      <c r="F419" s="309"/>
      <c r="G419" s="312"/>
      <c r="H419" s="327"/>
      <c r="I419" s="312"/>
      <c r="J419" s="327"/>
      <c r="K419" s="329" t="str">
        <f t="shared" si="6"/>
        <v/>
      </c>
      <c r="L419" s="309"/>
    </row>
    <row r="420" spans="1:12" s="339" customFormat="1" x14ac:dyDescent="0.35">
      <c r="A420" s="338"/>
      <c r="B420" s="324" t="str">
        <f>IF($D420="","",VLOOKUP($D420,Lists!$Z$2:$AC$100,2,FALSE))</f>
        <v/>
      </c>
      <c r="C420" s="325" t="str">
        <f>IF($D420="","",VLOOKUP($D420,Lists!$Z$2:$AC$100,3,FALSE))</f>
        <v/>
      </c>
      <c r="D420" s="309"/>
      <c r="E420" s="309"/>
      <c r="F420" s="309"/>
      <c r="G420" s="312"/>
      <c r="H420" s="327"/>
      <c r="I420" s="312"/>
      <c r="J420" s="327"/>
      <c r="K420" s="329" t="str">
        <f t="shared" si="6"/>
        <v/>
      </c>
      <c r="L420" s="309"/>
    </row>
    <row r="421" spans="1:12" s="339" customFormat="1" x14ac:dyDescent="0.35">
      <c r="A421" s="338"/>
      <c r="B421" s="324" t="str">
        <f>IF($D421="","",VLOOKUP($D421,Lists!$Z$2:$AC$100,2,FALSE))</f>
        <v/>
      </c>
      <c r="C421" s="325" t="str">
        <f>IF($D421="","",VLOOKUP($D421,Lists!$Z$2:$AC$100,3,FALSE))</f>
        <v/>
      </c>
      <c r="D421" s="309"/>
      <c r="E421" s="309"/>
      <c r="F421" s="309"/>
      <c r="G421" s="312"/>
      <c r="H421" s="327"/>
      <c r="I421" s="312"/>
      <c r="J421" s="327"/>
      <c r="K421" s="329" t="str">
        <f t="shared" si="6"/>
        <v/>
      </c>
      <c r="L421" s="309"/>
    </row>
    <row r="422" spans="1:12" s="339" customFormat="1" x14ac:dyDescent="0.35">
      <c r="A422" s="338"/>
      <c r="B422" s="324" t="str">
        <f>IF($D422="","",VLOOKUP($D422,Lists!$Z$2:$AC$100,2,FALSE))</f>
        <v/>
      </c>
      <c r="C422" s="325" t="str">
        <f>IF($D422="","",VLOOKUP($D422,Lists!$Z$2:$AC$100,3,FALSE))</f>
        <v/>
      </c>
      <c r="D422" s="309"/>
      <c r="E422" s="309"/>
      <c r="F422" s="309"/>
      <c r="G422" s="312"/>
      <c r="H422" s="327"/>
      <c r="I422" s="312"/>
      <c r="J422" s="327"/>
      <c r="K422" s="329" t="str">
        <f t="shared" si="6"/>
        <v/>
      </c>
      <c r="L422" s="309"/>
    </row>
    <row r="423" spans="1:12" s="339" customFormat="1" x14ac:dyDescent="0.35">
      <c r="A423" s="338"/>
      <c r="B423" s="324" t="str">
        <f>IF($D423="","",VLOOKUP($D423,Lists!$Z$2:$AC$100,2,FALSE))</f>
        <v/>
      </c>
      <c r="C423" s="325" t="str">
        <f>IF($D423="","",VLOOKUP($D423,Lists!$Z$2:$AC$100,3,FALSE))</f>
        <v/>
      </c>
      <c r="D423" s="309"/>
      <c r="E423" s="309"/>
      <c r="F423" s="309"/>
      <c r="G423" s="312"/>
      <c r="H423" s="327"/>
      <c r="I423" s="312"/>
      <c r="J423" s="327"/>
      <c r="K423" s="329" t="str">
        <f t="shared" si="6"/>
        <v/>
      </c>
      <c r="L423" s="309"/>
    </row>
    <row r="424" spans="1:12" s="339" customFormat="1" x14ac:dyDescent="0.35">
      <c r="A424" s="338"/>
      <c r="B424" s="324" t="str">
        <f>IF($D424="","",VLOOKUP($D424,Lists!$Z$2:$AC$100,2,FALSE))</f>
        <v/>
      </c>
      <c r="C424" s="325" t="str">
        <f>IF($D424="","",VLOOKUP($D424,Lists!$Z$2:$AC$100,3,FALSE))</f>
        <v/>
      </c>
      <c r="D424" s="309"/>
      <c r="E424" s="309"/>
      <c r="F424" s="309"/>
      <c r="G424" s="312"/>
      <c r="H424" s="327"/>
      <c r="I424" s="312"/>
      <c r="J424" s="327"/>
      <c r="K424" s="329" t="str">
        <f t="shared" si="6"/>
        <v/>
      </c>
      <c r="L424" s="309"/>
    </row>
    <row r="425" spans="1:12" s="339" customFormat="1" x14ac:dyDescent="0.35">
      <c r="A425" s="338"/>
      <c r="B425" s="324" t="str">
        <f>IF($D425="","",VLOOKUP($D425,Lists!$Z$2:$AC$100,2,FALSE))</f>
        <v/>
      </c>
      <c r="C425" s="325" t="str">
        <f>IF($D425="","",VLOOKUP($D425,Lists!$Z$2:$AC$100,3,FALSE))</f>
        <v/>
      </c>
      <c r="D425" s="309"/>
      <c r="E425" s="309"/>
      <c r="F425" s="309"/>
      <c r="G425" s="312"/>
      <c r="H425" s="327"/>
      <c r="I425" s="312"/>
      <c r="J425" s="327"/>
      <c r="K425" s="329" t="str">
        <f t="shared" si="6"/>
        <v/>
      </c>
      <c r="L425" s="309"/>
    </row>
    <row r="426" spans="1:12" s="339" customFormat="1" x14ac:dyDescent="0.35">
      <c r="A426" s="338"/>
      <c r="B426" s="324" t="str">
        <f>IF($D426="","",VLOOKUP($D426,Lists!$Z$2:$AC$100,2,FALSE))</f>
        <v/>
      </c>
      <c r="C426" s="325" t="str">
        <f>IF($D426="","",VLOOKUP($D426,Lists!$Z$2:$AC$100,3,FALSE))</f>
        <v/>
      </c>
      <c r="D426" s="309"/>
      <c r="E426" s="309"/>
      <c r="F426" s="309"/>
      <c r="G426" s="312"/>
      <c r="H426" s="327"/>
      <c r="I426" s="312"/>
      <c r="J426" s="327"/>
      <c r="K426" s="329" t="str">
        <f t="shared" si="6"/>
        <v/>
      </c>
      <c r="L426" s="309"/>
    </row>
    <row r="427" spans="1:12" s="339" customFormat="1" x14ac:dyDescent="0.35">
      <c r="A427" s="338"/>
      <c r="B427" s="324" t="str">
        <f>IF($D427="","",VLOOKUP($D427,Lists!$Z$2:$AC$100,2,FALSE))</f>
        <v/>
      </c>
      <c r="C427" s="325" t="str">
        <f>IF($D427="","",VLOOKUP($D427,Lists!$Z$2:$AC$100,3,FALSE))</f>
        <v/>
      </c>
      <c r="D427" s="309"/>
      <c r="E427" s="309"/>
      <c r="F427" s="309"/>
      <c r="G427" s="312"/>
      <c r="H427" s="327"/>
      <c r="I427" s="312"/>
      <c r="J427" s="327"/>
      <c r="K427" s="329" t="str">
        <f t="shared" si="6"/>
        <v/>
      </c>
      <c r="L427" s="309"/>
    </row>
    <row r="428" spans="1:12" s="339" customFormat="1" x14ac:dyDescent="0.35">
      <c r="A428" s="338"/>
      <c r="B428" s="324" t="str">
        <f>IF($D428="","",VLOOKUP($D428,Lists!$Z$2:$AC$100,2,FALSE))</f>
        <v/>
      </c>
      <c r="C428" s="325" t="str">
        <f>IF($D428="","",VLOOKUP($D428,Lists!$Z$2:$AC$100,3,FALSE))</f>
        <v/>
      </c>
      <c r="D428" s="309"/>
      <c r="E428" s="309"/>
      <c r="F428" s="309"/>
      <c r="G428" s="312"/>
      <c r="H428" s="327"/>
      <c r="I428" s="312"/>
      <c r="J428" s="327"/>
      <c r="K428" s="329" t="str">
        <f t="shared" si="6"/>
        <v/>
      </c>
      <c r="L428" s="309"/>
    </row>
    <row r="429" spans="1:12" s="339" customFormat="1" x14ac:dyDescent="0.35">
      <c r="A429" s="338"/>
      <c r="B429" s="324" t="str">
        <f>IF($D429="","",VLOOKUP($D429,Lists!$Z$2:$AC$100,2,FALSE))</f>
        <v/>
      </c>
      <c r="C429" s="325" t="str">
        <f>IF($D429="","",VLOOKUP($D429,Lists!$Z$2:$AC$100,3,FALSE))</f>
        <v/>
      </c>
      <c r="D429" s="309"/>
      <c r="E429" s="309"/>
      <c r="F429" s="309"/>
      <c r="G429" s="312"/>
      <c r="H429" s="327"/>
      <c r="I429" s="312"/>
      <c r="J429" s="327"/>
      <c r="K429" s="329" t="str">
        <f t="shared" si="6"/>
        <v/>
      </c>
      <c r="L429" s="309"/>
    </row>
    <row r="430" spans="1:12" s="339" customFormat="1" x14ac:dyDescent="0.35">
      <c r="A430" s="338"/>
      <c r="B430" s="324" t="str">
        <f>IF($D430="","",VLOOKUP($D430,Lists!$Z$2:$AC$100,2,FALSE))</f>
        <v/>
      </c>
      <c r="C430" s="325" t="str">
        <f>IF($D430="","",VLOOKUP($D430,Lists!$Z$2:$AC$100,3,FALSE))</f>
        <v/>
      </c>
      <c r="D430" s="309"/>
      <c r="E430" s="309"/>
      <c r="F430" s="309"/>
      <c r="G430" s="312"/>
      <c r="H430" s="327"/>
      <c r="I430" s="312"/>
      <c r="J430" s="327"/>
      <c r="K430" s="329" t="str">
        <f t="shared" si="6"/>
        <v/>
      </c>
      <c r="L430" s="309"/>
    </row>
    <row r="431" spans="1:12" s="339" customFormat="1" x14ac:dyDescent="0.35">
      <c r="A431" s="338"/>
      <c r="B431" s="324" t="str">
        <f>IF($D431="","",VLOOKUP($D431,Lists!$Z$2:$AC$100,2,FALSE))</f>
        <v/>
      </c>
      <c r="C431" s="325" t="str">
        <f>IF($D431="","",VLOOKUP($D431,Lists!$Z$2:$AC$100,3,FALSE))</f>
        <v/>
      </c>
      <c r="D431" s="309"/>
      <c r="E431" s="309"/>
      <c r="F431" s="309"/>
      <c r="G431" s="312"/>
      <c r="H431" s="327"/>
      <c r="I431" s="312"/>
      <c r="J431" s="327"/>
      <c r="K431" s="329" t="str">
        <f t="shared" si="6"/>
        <v/>
      </c>
      <c r="L431" s="309"/>
    </row>
    <row r="432" spans="1:12" s="339" customFormat="1" x14ac:dyDescent="0.35">
      <c r="A432" s="338"/>
      <c r="B432" s="324" t="str">
        <f>IF($D432="","",VLOOKUP($D432,Lists!$Z$2:$AC$100,2,FALSE))</f>
        <v/>
      </c>
      <c r="C432" s="325" t="str">
        <f>IF($D432="","",VLOOKUP($D432,Lists!$Z$2:$AC$100,3,FALSE))</f>
        <v/>
      </c>
      <c r="D432" s="309"/>
      <c r="E432" s="309"/>
      <c r="F432" s="309"/>
      <c r="G432" s="312"/>
      <c r="H432" s="327"/>
      <c r="I432" s="312"/>
      <c r="J432" s="327"/>
      <c r="K432" s="329" t="str">
        <f t="shared" si="6"/>
        <v/>
      </c>
      <c r="L432" s="309"/>
    </row>
    <row r="433" spans="1:12" s="339" customFormat="1" x14ac:dyDescent="0.35">
      <c r="A433" s="338"/>
      <c r="B433" s="324" t="str">
        <f>IF($D433="","",VLOOKUP($D433,Lists!$Z$2:$AC$100,2,FALSE))</f>
        <v/>
      </c>
      <c r="C433" s="325" t="str">
        <f>IF($D433="","",VLOOKUP($D433,Lists!$Z$2:$AC$100,3,FALSE))</f>
        <v/>
      </c>
      <c r="D433" s="309"/>
      <c r="E433" s="309"/>
      <c r="F433" s="309"/>
      <c r="G433" s="312"/>
      <c r="H433" s="327"/>
      <c r="I433" s="312"/>
      <c r="J433" s="327"/>
      <c r="K433" s="329" t="str">
        <f t="shared" si="6"/>
        <v/>
      </c>
      <c r="L433" s="309"/>
    </row>
    <row r="434" spans="1:12" s="339" customFormat="1" x14ac:dyDescent="0.35">
      <c r="A434" s="338"/>
      <c r="B434" s="324" t="str">
        <f>IF($D434="","",VLOOKUP($D434,Lists!$Z$2:$AC$100,2,FALSE))</f>
        <v/>
      </c>
      <c r="C434" s="325" t="str">
        <f>IF($D434="","",VLOOKUP($D434,Lists!$Z$2:$AC$100,3,FALSE))</f>
        <v/>
      </c>
      <c r="D434" s="309"/>
      <c r="E434" s="309"/>
      <c r="F434" s="309"/>
      <c r="G434" s="312"/>
      <c r="H434" s="327"/>
      <c r="I434" s="312"/>
      <c r="J434" s="327"/>
      <c r="K434" s="329" t="str">
        <f t="shared" si="6"/>
        <v/>
      </c>
      <c r="L434" s="309"/>
    </row>
    <row r="435" spans="1:12" s="339" customFormat="1" x14ac:dyDescent="0.35">
      <c r="A435" s="338"/>
      <c r="B435" s="324" t="str">
        <f>IF($D435="","",VLOOKUP($D435,Lists!$Z$2:$AC$100,2,FALSE))</f>
        <v/>
      </c>
      <c r="C435" s="325" t="str">
        <f>IF($D435="","",VLOOKUP($D435,Lists!$Z$2:$AC$100,3,FALSE))</f>
        <v/>
      </c>
      <c r="D435" s="309"/>
      <c r="E435" s="309"/>
      <c r="F435" s="309"/>
      <c r="G435" s="312"/>
      <c r="H435" s="327"/>
      <c r="I435" s="312"/>
      <c r="J435" s="327"/>
      <c r="K435" s="329" t="str">
        <f t="shared" si="6"/>
        <v/>
      </c>
      <c r="L435" s="309"/>
    </row>
    <row r="436" spans="1:12" s="339" customFormat="1" x14ac:dyDescent="0.35">
      <c r="A436" s="338"/>
      <c r="B436" s="324" t="str">
        <f>IF($D436="","",VLOOKUP($D436,Lists!$Z$2:$AC$100,2,FALSE))</f>
        <v/>
      </c>
      <c r="C436" s="325" t="str">
        <f>IF($D436="","",VLOOKUP($D436,Lists!$Z$2:$AC$100,3,FALSE))</f>
        <v/>
      </c>
      <c r="D436" s="309"/>
      <c r="E436" s="309"/>
      <c r="F436" s="309"/>
      <c r="G436" s="312"/>
      <c r="H436" s="327"/>
      <c r="I436" s="312"/>
      <c r="J436" s="327"/>
      <c r="K436" s="329" t="str">
        <f t="shared" si="6"/>
        <v/>
      </c>
      <c r="L436" s="309"/>
    </row>
    <row r="437" spans="1:12" s="339" customFormat="1" x14ac:dyDescent="0.35">
      <c r="A437" s="338"/>
      <c r="B437" s="324" t="str">
        <f>IF($D437="","",VLOOKUP($D437,Lists!$Z$2:$AC$100,2,FALSE))</f>
        <v/>
      </c>
      <c r="C437" s="325" t="str">
        <f>IF($D437="","",VLOOKUP($D437,Lists!$Z$2:$AC$100,3,FALSE))</f>
        <v/>
      </c>
      <c r="D437" s="309"/>
      <c r="E437" s="309"/>
      <c r="F437" s="309"/>
      <c r="G437" s="312"/>
      <c r="H437" s="327"/>
      <c r="I437" s="312"/>
      <c r="J437" s="327"/>
      <c r="K437" s="329" t="str">
        <f t="shared" si="6"/>
        <v/>
      </c>
      <c r="L437" s="309"/>
    </row>
    <row r="438" spans="1:12" s="339" customFormat="1" x14ac:dyDescent="0.35">
      <c r="A438" s="338"/>
      <c r="B438" s="324" t="str">
        <f>IF($D438="","",VLOOKUP($D438,Lists!$Z$2:$AC$100,2,FALSE))</f>
        <v/>
      </c>
      <c r="C438" s="325" t="str">
        <f>IF($D438="","",VLOOKUP($D438,Lists!$Z$2:$AC$100,3,FALSE))</f>
        <v/>
      </c>
      <c r="D438" s="309"/>
      <c r="E438" s="309"/>
      <c r="F438" s="309"/>
      <c r="G438" s="312"/>
      <c r="H438" s="327"/>
      <c r="I438" s="312"/>
      <c r="J438" s="327"/>
      <c r="K438" s="329" t="str">
        <f t="shared" si="6"/>
        <v/>
      </c>
      <c r="L438" s="309"/>
    </row>
    <row r="439" spans="1:12" s="339" customFormat="1" x14ac:dyDescent="0.35">
      <c r="A439" s="338"/>
      <c r="B439" s="324" t="str">
        <f>IF($D439="","",VLOOKUP($D439,Lists!$Z$2:$AC$100,2,FALSE))</f>
        <v/>
      </c>
      <c r="C439" s="325" t="str">
        <f>IF($D439="","",VLOOKUP($D439,Lists!$Z$2:$AC$100,3,FALSE))</f>
        <v/>
      </c>
      <c r="D439" s="309"/>
      <c r="E439" s="309"/>
      <c r="F439" s="309"/>
      <c r="G439" s="312"/>
      <c r="H439" s="327"/>
      <c r="I439" s="312"/>
      <c r="J439" s="327"/>
      <c r="K439" s="329" t="str">
        <f t="shared" si="6"/>
        <v/>
      </c>
      <c r="L439" s="309"/>
    </row>
    <row r="440" spans="1:12" s="339" customFormat="1" x14ac:dyDescent="0.35">
      <c r="A440" s="338"/>
      <c r="B440" s="324" t="str">
        <f>IF($D440="","",VLOOKUP($D440,Lists!$Z$2:$AC$100,2,FALSE))</f>
        <v/>
      </c>
      <c r="C440" s="325" t="str">
        <f>IF($D440="","",VLOOKUP($D440,Lists!$Z$2:$AC$100,3,FALSE))</f>
        <v/>
      </c>
      <c r="D440" s="309"/>
      <c r="E440" s="309"/>
      <c r="F440" s="309"/>
      <c r="G440" s="312"/>
      <c r="H440" s="327"/>
      <c r="I440" s="312"/>
      <c r="J440" s="327"/>
      <c r="K440" s="329" t="str">
        <f t="shared" si="6"/>
        <v/>
      </c>
      <c r="L440" s="309"/>
    </row>
    <row r="441" spans="1:12" s="339" customFormat="1" x14ac:dyDescent="0.35">
      <c r="A441" s="338"/>
      <c r="B441" s="324" t="str">
        <f>IF($D441="","",VLOOKUP($D441,Lists!$Z$2:$AC$100,2,FALSE))</f>
        <v/>
      </c>
      <c r="C441" s="325" t="str">
        <f>IF($D441="","",VLOOKUP($D441,Lists!$Z$2:$AC$100,3,FALSE))</f>
        <v/>
      </c>
      <c r="D441" s="309"/>
      <c r="E441" s="309"/>
      <c r="F441" s="309"/>
      <c r="G441" s="312"/>
      <c r="H441" s="327"/>
      <c r="I441" s="312"/>
      <c r="J441" s="327"/>
      <c r="K441" s="329" t="str">
        <f t="shared" si="6"/>
        <v/>
      </c>
      <c r="L441" s="309"/>
    </row>
    <row r="442" spans="1:12" s="339" customFormat="1" x14ac:dyDescent="0.35">
      <c r="A442" s="338"/>
      <c r="B442" s="324" t="str">
        <f>IF($D442="","",VLOOKUP($D442,Lists!$Z$2:$AC$100,2,FALSE))</f>
        <v/>
      </c>
      <c r="C442" s="325" t="str">
        <f>IF($D442="","",VLOOKUP($D442,Lists!$Z$2:$AC$100,3,FALSE))</f>
        <v/>
      </c>
      <c r="D442" s="309"/>
      <c r="E442" s="309"/>
      <c r="F442" s="309"/>
      <c r="G442" s="312"/>
      <c r="H442" s="327"/>
      <c r="I442" s="312"/>
      <c r="J442" s="327"/>
      <c r="K442" s="329" t="str">
        <f t="shared" si="6"/>
        <v/>
      </c>
      <c r="L442" s="309"/>
    </row>
    <row r="443" spans="1:12" s="339" customFormat="1" x14ac:dyDescent="0.35">
      <c r="A443" s="338"/>
      <c r="B443" s="324" t="str">
        <f>IF($D443="","",VLOOKUP($D443,Lists!$Z$2:$AC$100,2,FALSE))</f>
        <v/>
      </c>
      <c r="C443" s="325" t="str">
        <f>IF($D443="","",VLOOKUP($D443,Lists!$Z$2:$AC$100,3,FALSE))</f>
        <v/>
      </c>
      <c r="D443" s="309"/>
      <c r="E443" s="309"/>
      <c r="F443" s="309"/>
      <c r="G443" s="312"/>
      <c r="H443" s="327"/>
      <c r="I443" s="312"/>
      <c r="J443" s="327"/>
      <c r="K443" s="329" t="str">
        <f t="shared" si="6"/>
        <v/>
      </c>
      <c r="L443" s="309"/>
    </row>
    <row r="444" spans="1:12" s="339" customFormat="1" x14ac:dyDescent="0.35">
      <c r="A444" s="338"/>
      <c r="B444" s="324" t="str">
        <f>IF($D444="","",VLOOKUP($D444,Lists!$Z$2:$AC$100,2,FALSE))</f>
        <v/>
      </c>
      <c r="C444" s="325" t="str">
        <f>IF($D444="","",VLOOKUP($D444,Lists!$Z$2:$AC$100,3,FALSE))</f>
        <v/>
      </c>
      <c r="D444" s="309"/>
      <c r="E444" s="309"/>
      <c r="F444" s="309"/>
      <c r="G444" s="312"/>
      <c r="H444" s="327"/>
      <c r="I444" s="312"/>
      <c r="J444" s="327"/>
      <c r="K444" s="329" t="str">
        <f t="shared" si="6"/>
        <v/>
      </c>
      <c r="L444" s="309"/>
    </row>
    <row r="445" spans="1:12" s="339" customFormat="1" x14ac:dyDescent="0.35">
      <c r="A445" s="338"/>
      <c r="B445" s="324" t="str">
        <f>IF($D445="","",VLOOKUP($D445,Lists!$Z$2:$AC$100,2,FALSE))</f>
        <v/>
      </c>
      <c r="C445" s="325" t="str">
        <f>IF($D445="","",VLOOKUP($D445,Lists!$Z$2:$AC$100,3,FALSE))</f>
        <v/>
      </c>
      <c r="D445" s="309"/>
      <c r="E445" s="309"/>
      <c r="F445" s="309"/>
      <c r="G445" s="312"/>
      <c r="H445" s="327"/>
      <c r="I445" s="312"/>
      <c r="J445" s="327"/>
      <c r="K445" s="329" t="str">
        <f t="shared" si="6"/>
        <v/>
      </c>
      <c r="L445" s="309"/>
    </row>
    <row r="446" spans="1:12" s="339" customFormat="1" x14ac:dyDescent="0.35">
      <c r="A446" s="338"/>
      <c r="B446" s="324" t="str">
        <f>IF($D446="","",VLOOKUP($D446,Lists!$Z$2:$AC$100,2,FALSE))</f>
        <v/>
      </c>
      <c r="C446" s="325" t="str">
        <f>IF($D446="","",VLOOKUP($D446,Lists!$Z$2:$AC$100,3,FALSE))</f>
        <v/>
      </c>
      <c r="D446" s="309"/>
      <c r="E446" s="309"/>
      <c r="F446" s="309"/>
      <c r="G446" s="312"/>
      <c r="H446" s="327"/>
      <c r="I446" s="312"/>
      <c r="J446" s="327"/>
      <c r="K446" s="329" t="str">
        <f t="shared" si="6"/>
        <v/>
      </c>
      <c r="L446" s="309"/>
    </row>
    <row r="447" spans="1:12" s="339" customFormat="1" x14ac:dyDescent="0.35">
      <c r="A447" s="338"/>
      <c r="B447" s="324" t="str">
        <f>IF($D447="","",VLOOKUP($D447,Lists!$Z$2:$AC$100,2,FALSE))</f>
        <v/>
      </c>
      <c r="C447" s="325" t="str">
        <f>IF($D447="","",VLOOKUP($D447,Lists!$Z$2:$AC$100,3,FALSE))</f>
        <v/>
      </c>
      <c r="D447" s="309"/>
      <c r="E447" s="309"/>
      <c r="F447" s="309"/>
      <c r="G447" s="312"/>
      <c r="H447" s="327"/>
      <c r="I447" s="312"/>
      <c r="J447" s="327"/>
      <c r="K447" s="329" t="str">
        <f t="shared" si="6"/>
        <v/>
      </c>
      <c r="L447" s="309"/>
    </row>
    <row r="448" spans="1:12" s="339" customFormat="1" x14ac:dyDescent="0.35">
      <c r="A448" s="338"/>
      <c r="B448" s="324" t="str">
        <f>IF($D448="","",VLOOKUP($D448,Lists!$Z$2:$AC$100,2,FALSE))</f>
        <v/>
      </c>
      <c r="C448" s="325" t="str">
        <f>IF($D448="","",VLOOKUP($D448,Lists!$Z$2:$AC$100,3,FALSE))</f>
        <v/>
      </c>
      <c r="D448" s="309"/>
      <c r="E448" s="309"/>
      <c r="F448" s="309"/>
      <c r="G448" s="312"/>
      <c r="H448" s="327"/>
      <c r="I448" s="312"/>
      <c r="J448" s="327"/>
      <c r="K448" s="329" t="str">
        <f t="shared" si="6"/>
        <v/>
      </c>
      <c r="L448" s="309"/>
    </row>
    <row r="449" spans="1:12" s="339" customFormat="1" x14ac:dyDescent="0.35">
      <c r="A449" s="338"/>
      <c r="B449" s="324" t="str">
        <f>IF($D449="","",VLOOKUP($D449,Lists!$Z$2:$AC$100,2,FALSE))</f>
        <v/>
      </c>
      <c r="C449" s="325" t="str">
        <f>IF($D449="","",VLOOKUP($D449,Lists!$Z$2:$AC$100,3,FALSE))</f>
        <v/>
      </c>
      <c r="D449" s="309"/>
      <c r="E449" s="309"/>
      <c r="F449" s="309"/>
      <c r="G449" s="312"/>
      <c r="H449" s="327"/>
      <c r="I449" s="312"/>
      <c r="J449" s="327"/>
      <c r="K449" s="329" t="str">
        <f t="shared" si="6"/>
        <v/>
      </c>
      <c r="L449" s="309"/>
    </row>
    <row r="450" spans="1:12" s="339" customFormat="1" x14ac:dyDescent="0.35">
      <c r="A450" s="338"/>
      <c r="B450" s="324" t="str">
        <f>IF($D450="","",VLOOKUP($D450,Lists!$Z$2:$AC$100,2,FALSE))</f>
        <v/>
      </c>
      <c r="C450" s="325" t="str">
        <f>IF($D450="","",VLOOKUP($D450,Lists!$Z$2:$AC$100,3,FALSE))</f>
        <v/>
      </c>
      <c r="D450" s="309"/>
      <c r="E450" s="309"/>
      <c r="F450" s="309"/>
      <c r="G450" s="312"/>
      <c r="H450" s="327"/>
      <c r="I450" s="312"/>
      <c r="J450" s="327"/>
      <c r="K450" s="329" t="str">
        <f t="shared" si="6"/>
        <v/>
      </c>
      <c r="L450" s="309"/>
    </row>
    <row r="451" spans="1:12" s="339" customFormat="1" x14ac:dyDescent="0.35">
      <c r="A451" s="338"/>
      <c r="B451" s="324" t="str">
        <f>IF($D451="","",VLOOKUP($D451,Lists!$Z$2:$AC$100,2,FALSE))</f>
        <v/>
      </c>
      <c r="C451" s="325" t="str">
        <f>IF($D451="","",VLOOKUP($D451,Lists!$Z$2:$AC$100,3,FALSE))</f>
        <v/>
      </c>
      <c r="D451" s="309"/>
      <c r="E451" s="309"/>
      <c r="F451" s="309"/>
      <c r="G451" s="312"/>
      <c r="H451" s="327"/>
      <c r="I451" s="312"/>
      <c r="J451" s="327"/>
      <c r="K451" s="329" t="str">
        <f t="shared" si="6"/>
        <v/>
      </c>
      <c r="L451" s="309"/>
    </row>
    <row r="452" spans="1:12" s="339" customFormat="1" x14ac:dyDescent="0.35">
      <c r="A452" s="338"/>
      <c r="B452" s="324" t="str">
        <f>IF($D452="","",VLOOKUP($D452,Lists!$Z$2:$AC$100,2,FALSE))</f>
        <v/>
      </c>
      <c r="C452" s="325" t="str">
        <f>IF($D452="","",VLOOKUP($D452,Lists!$Z$2:$AC$100,3,FALSE))</f>
        <v/>
      </c>
      <c r="D452" s="309"/>
      <c r="E452" s="309"/>
      <c r="F452" s="309"/>
      <c r="G452" s="312"/>
      <c r="H452" s="327"/>
      <c r="I452" s="312"/>
      <c r="J452" s="327"/>
      <c r="K452" s="329" t="str">
        <f t="shared" si="6"/>
        <v/>
      </c>
      <c r="L452" s="309"/>
    </row>
    <row r="453" spans="1:12" s="339" customFormat="1" x14ac:dyDescent="0.35">
      <c r="A453" s="338"/>
      <c r="B453" s="324" t="str">
        <f>IF($D453="","",VLOOKUP($D453,Lists!$Z$2:$AC$100,2,FALSE))</f>
        <v/>
      </c>
      <c r="C453" s="325" t="str">
        <f>IF($D453="","",VLOOKUP($D453,Lists!$Z$2:$AC$100,3,FALSE))</f>
        <v/>
      </c>
      <c r="D453" s="309"/>
      <c r="E453" s="309"/>
      <c r="F453" s="309"/>
      <c r="G453" s="312"/>
      <c r="H453" s="327"/>
      <c r="I453" s="312"/>
      <c r="J453" s="327"/>
      <c r="K453" s="329" t="str">
        <f t="shared" si="6"/>
        <v/>
      </c>
      <c r="L453" s="309"/>
    </row>
    <row r="454" spans="1:12" s="339" customFormat="1" x14ac:dyDescent="0.35">
      <c r="A454" s="338"/>
      <c r="B454" s="324" t="str">
        <f>IF($D454="","",VLOOKUP($D454,Lists!$Z$2:$AC$100,2,FALSE))</f>
        <v/>
      </c>
      <c r="C454" s="325" t="str">
        <f>IF($D454="","",VLOOKUP($D454,Lists!$Z$2:$AC$100,3,FALSE))</f>
        <v/>
      </c>
      <c r="D454" s="309"/>
      <c r="E454" s="309"/>
      <c r="F454" s="309"/>
      <c r="G454" s="312"/>
      <c r="H454" s="327"/>
      <c r="I454" s="312"/>
      <c r="J454" s="327"/>
      <c r="K454" s="329" t="str">
        <f t="shared" si="6"/>
        <v/>
      </c>
      <c r="L454" s="309"/>
    </row>
    <row r="455" spans="1:12" s="339" customFormat="1" x14ac:dyDescent="0.35">
      <c r="A455" s="338"/>
      <c r="B455" s="324" t="str">
        <f>IF($D455="","",VLOOKUP($D455,Lists!$Z$2:$AC$100,2,FALSE))</f>
        <v/>
      </c>
      <c r="C455" s="325" t="str">
        <f>IF($D455="","",VLOOKUP($D455,Lists!$Z$2:$AC$100,3,FALSE))</f>
        <v/>
      </c>
      <c r="D455" s="309"/>
      <c r="E455" s="309"/>
      <c r="F455" s="309"/>
      <c r="G455" s="312"/>
      <c r="H455" s="327"/>
      <c r="I455" s="312"/>
      <c r="J455" s="327"/>
      <c r="K455" s="329" t="str">
        <f t="shared" si="6"/>
        <v/>
      </c>
      <c r="L455" s="309"/>
    </row>
    <row r="456" spans="1:12" s="339" customFormat="1" x14ac:dyDescent="0.35">
      <c r="A456" s="338"/>
      <c r="B456" s="324" t="str">
        <f>IF($D456="","",VLOOKUP($D456,Lists!$Z$2:$AC$100,2,FALSE))</f>
        <v/>
      </c>
      <c r="C456" s="325" t="str">
        <f>IF($D456="","",VLOOKUP($D456,Lists!$Z$2:$AC$100,3,FALSE))</f>
        <v/>
      </c>
      <c r="D456" s="309"/>
      <c r="E456" s="309"/>
      <c r="F456" s="309"/>
      <c r="G456" s="312"/>
      <c r="H456" s="327"/>
      <c r="I456" s="312"/>
      <c r="J456" s="327"/>
      <c r="K456" s="329" t="str">
        <f t="shared" si="6"/>
        <v/>
      </c>
      <c r="L456" s="309"/>
    </row>
    <row r="457" spans="1:12" s="339" customFormat="1" x14ac:dyDescent="0.35">
      <c r="A457" s="338"/>
      <c r="B457" s="324" t="str">
        <f>IF($D457="","",VLOOKUP($D457,Lists!$Z$2:$AC$100,2,FALSE))</f>
        <v/>
      </c>
      <c r="C457" s="325" t="str">
        <f>IF($D457="","",VLOOKUP($D457,Lists!$Z$2:$AC$100,3,FALSE))</f>
        <v/>
      </c>
      <c r="D457" s="309"/>
      <c r="E457" s="309"/>
      <c r="F457" s="309"/>
      <c r="G457" s="312"/>
      <c r="H457" s="327"/>
      <c r="I457" s="312"/>
      <c r="J457" s="327"/>
      <c r="K457" s="329" t="str">
        <f t="shared" si="6"/>
        <v/>
      </c>
      <c r="L457" s="309"/>
    </row>
    <row r="458" spans="1:12" s="339" customFormat="1" x14ac:dyDescent="0.35">
      <c r="A458" s="338"/>
      <c r="B458" s="324" t="str">
        <f>IF($D458="","",VLOOKUP($D458,Lists!$Z$2:$AC$100,2,FALSE))</f>
        <v/>
      </c>
      <c r="C458" s="325" t="str">
        <f>IF($D458="","",VLOOKUP($D458,Lists!$Z$2:$AC$100,3,FALSE))</f>
        <v/>
      </c>
      <c r="D458" s="309"/>
      <c r="E458" s="309"/>
      <c r="F458" s="309"/>
      <c r="G458" s="312"/>
      <c r="H458" s="327"/>
      <c r="I458" s="312"/>
      <c r="J458" s="327"/>
      <c r="K458" s="329" t="str">
        <f t="shared" si="6"/>
        <v/>
      </c>
      <c r="L458" s="309"/>
    </row>
    <row r="459" spans="1:12" s="339" customFormat="1" x14ac:dyDescent="0.35">
      <c r="A459" s="338"/>
      <c r="B459" s="324" t="str">
        <f>IF($D459="","",VLOOKUP($D459,Lists!$Z$2:$AC$100,2,FALSE))</f>
        <v/>
      </c>
      <c r="C459" s="325" t="str">
        <f>IF($D459="","",VLOOKUP($D459,Lists!$Z$2:$AC$100,3,FALSE))</f>
        <v/>
      </c>
      <c r="D459" s="309"/>
      <c r="E459" s="309"/>
      <c r="F459" s="309"/>
      <c r="G459" s="312"/>
      <c r="H459" s="327"/>
      <c r="I459" s="312"/>
      <c r="J459" s="327"/>
      <c r="K459" s="329" t="str">
        <f t="shared" si="6"/>
        <v/>
      </c>
      <c r="L459" s="309"/>
    </row>
    <row r="460" spans="1:12" s="339" customFormat="1" x14ac:dyDescent="0.35">
      <c r="A460" s="338"/>
      <c r="B460" s="324" t="str">
        <f>IF($D460="","",VLOOKUP($D460,Lists!$Z$2:$AC$100,2,FALSE))</f>
        <v/>
      </c>
      <c r="C460" s="325" t="str">
        <f>IF($D460="","",VLOOKUP($D460,Lists!$Z$2:$AC$100,3,FALSE))</f>
        <v/>
      </c>
      <c r="D460" s="309"/>
      <c r="E460" s="309"/>
      <c r="F460" s="309"/>
      <c r="G460" s="312"/>
      <c r="H460" s="327"/>
      <c r="I460" s="312"/>
      <c r="J460" s="327"/>
      <c r="K460" s="329" t="str">
        <f t="shared" si="6"/>
        <v/>
      </c>
      <c r="L460" s="309"/>
    </row>
    <row r="461" spans="1:12" s="339" customFormat="1" x14ac:dyDescent="0.35">
      <c r="A461" s="338"/>
      <c r="B461" s="324" t="str">
        <f>IF($D461="","",VLOOKUP($D461,Lists!$Z$2:$AC$100,2,FALSE))</f>
        <v/>
      </c>
      <c r="C461" s="325" t="str">
        <f>IF($D461="","",VLOOKUP($D461,Lists!$Z$2:$AC$100,3,FALSE))</f>
        <v/>
      </c>
      <c r="D461" s="309"/>
      <c r="E461" s="309"/>
      <c r="F461" s="309"/>
      <c r="G461" s="312"/>
      <c r="H461" s="327"/>
      <c r="I461" s="312"/>
      <c r="J461" s="327"/>
      <c r="K461" s="329" t="str">
        <f t="shared" si="6"/>
        <v/>
      </c>
      <c r="L461" s="309"/>
    </row>
    <row r="462" spans="1:12" s="339" customFormat="1" x14ac:dyDescent="0.35">
      <c r="A462" s="338"/>
      <c r="B462" s="324" t="str">
        <f>IF($D462="","",VLOOKUP($D462,Lists!$Z$2:$AC$100,2,FALSE))</f>
        <v/>
      </c>
      <c r="C462" s="325" t="str">
        <f>IF($D462="","",VLOOKUP($D462,Lists!$Z$2:$AC$100,3,FALSE))</f>
        <v/>
      </c>
      <c r="D462" s="309"/>
      <c r="E462" s="309"/>
      <c r="F462" s="309"/>
      <c r="G462" s="312"/>
      <c r="H462" s="327"/>
      <c r="I462" s="312"/>
      <c r="J462" s="327"/>
      <c r="K462" s="329" t="str">
        <f t="shared" si="6"/>
        <v/>
      </c>
      <c r="L462" s="309"/>
    </row>
    <row r="463" spans="1:12" s="339" customFormat="1" x14ac:dyDescent="0.35">
      <c r="A463" s="338"/>
      <c r="B463" s="324" t="str">
        <f>IF($D463="","",VLOOKUP($D463,Lists!$Z$2:$AC$100,2,FALSE))</f>
        <v/>
      </c>
      <c r="C463" s="325" t="str">
        <f>IF($D463="","",VLOOKUP($D463,Lists!$Z$2:$AC$100,3,FALSE))</f>
        <v/>
      </c>
      <c r="D463" s="309"/>
      <c r="E463" s="309"/>
      <c r="F463" s="309"/>
      <c r="G463" s="312"/>
      <c r="H463" s="327"/>
      <c r="I463" s="312"/>
      <c r="J463" s="327"/>
      <c r="K463" s="329" t="str">
        <f t="shared" si="6"/>
        <v/>
      </c>
      <c r="L463" s="309"/>
    </row>
    <row r="464" spans="1:12" s="339" customFormat="1" x14ac:dyDescent="0.35">
      <c r="A464" s="338"/>
      <c r="B464" s="324" t="str">
        <f>IF($D464="","",VLOOKUP($D464,Lists!$Z$2:$AC$100,2,FALSE))</f>
        <v/>
      </c>
      <c r="C464" s="325" t="str">
        <f>IF($D464="","",VLOOKUP($D464,Lists!$Z$2:$AC$100,3,FALSE))</f>
        <v/>
      </c>
      <c r="D464" s="309"/>
      <c r="E464" s="309"/>
      <c r="F464" s="309"/>
      <c r="G464" s="312"/>
      <c r="H464" s="327"/>
      <c r="I464" s="312"/>
      <c r="J464" s="327"/>
      <c r="K464" s="329" t="str">
        <f t="shared" si="6"/>
        <v/>
      </c>
      <c r="L464" s="309"/>
    </row>
    <row r="465" spans="1:12" s="339" customFormat="1" x14ac:dyDescent="0.35">
      <c r="A465" s="338"/>
      <c r="B465" s="324" t="str">
        <f>IF($D465="","",VLOOKUP($D465,Lists!$Z$2:$AC$100,2,FALSE))</f>
        <v/>
      </c>
      <c r="C465" s="325" t="str">
        <f>IF($D465="","",VLOOKUP($D465,Lists!$Z$2:$AC$100,3,FALSE))</f>
        <v/>
      </c>
      <c r="D465" s="309"/>
      <c r="E465" s="309"/>
      <c r="F465" s="309"/>
      <c r="G465" s="312"/>
      <c r="H465" s="327"/>
      <c r="I465" s="312"/>
      <c r="J465" s="327"/>
      <c r="K465" s="329" t="str">
        <f t="shared" si="6"/>
        <v/>
      </c>
      <c r="L465" s="309"/>
    </row>
    <row r="466" spans="1:12" s="339" customFormat="1" x14ac:dyDescent="0.35">
      <c r="A466" s="338"/>
      <c r="B466" s="324" t="str">
        <f>IF($D466="","",VLOOKUP($D466,Lists!$Z$2:$AC$100,2,FALSE))</f>
        <v/>
      </c>
      <c r="C466" s="325" t="str">
        <f>IF($D466="","",VLOOKUP($D466,Lists!$Z$2:$AC$100,3,FALSE))</f>
        <v/>
      </c>
      <c r="D466" s="309"/>
      <c r="E466" s="309"/>
      <c r="F466" s="309"/>
      <c r="G466" s="312"/>
      <c r="H466" s="327"/>
      <c r="I466" s="312"/>
      <c r="J466" s="327"/>
      <c r="K466" s="329" t="str">
        <f t="shared" si="6"/>
        <v/>
      </c>
      <c r="L466" s="309"/>
    </row>
    <row r="467" spans="1:12" s="339" customFormat="1" x14ac:dyDescent="0.35">
      <c r="A467" s="338"/>
      <c r="B467" s="324" t="str">
        <f>IF($D467="","",VLOOKUP($D467,Lists!$Z$2:$AC$100,2,FALSE))</f>
        <v/>
      </c>
      <c r="C467" s="325" t="str">
        <f>IF($D467="","",VLOOKUP($D467,Lists!$Z$2:$AC$100,3,FALSE))</f>
        <v/>
      </c>
      <c r="D467" s="309"/>
      <c r="E467" s="309"/>
      <c r="F467" s="309"/>
      <c r="G467" s="312"/>
      <c r="H467" s="327"/>
      <c r="I467" s="312"/>
      <c r="J467" s="327"/>
      <c r="K467" s="329" t="str">
        <f t="shared" si="6"/>
        <v/>
      </c>
      <c r="L467" s="309"/>
    </row>
    <row r="468" spans="1:12" s="339" customFormat="1" x14ac:dyDescent="0.35">
      <c r="A468" s="338"/>
      <c r="B468" s="324" t="str">
        <f>IF($D468="","",VLOOKUP($D468,Lists!$Z$2:$AC$100,2,FALSE))</f>
        <v/>
      </c>
      <c r="C468" s="325" t="str">
        <f>IF($D468="","",VLOOKUP($D468,Lists!$Z$2:$AC$100,3,FALSE))</f>
        <v/>
      </c>
      <c r="D468" s="309"/>
      <c r="E468" s="309"/>
      <c r="F468" s="309"/>
      <c r="G468" s="312"/>
      <c r="H468" s="327"/>
      <c r="I468" s="312"/>
      <c r="J468" s="327"/>
      <c r="K468" s="329" t="str">
        <f t="shared" si="6"/>
        <v/>
      </c>
      <c r="L468" s="309"/>
    </row>
    <row r="469" spans="1:12" s="339" customFormat="1" x14ac:dyDescent="0.35">
      <c r="A469" s="338"/>
      <c r="B469" s="324" t="str">
        <f>IF($D469="","",VLOOKUP($D469,Lists!$Z$2:$AC$100,2,FALSE))</f>
        <v/>
      </c>
      <c r="C469" s="325" t="str">
        <f>IF($D469="","",VLOOKUP($D469,Lists!$Z$2:$AC$100,3,FALSE))</f>
        <v/>
      </c>
      <c r="D469" s="309"/>
      <c r="E469" s="309"/>
      <c r="F469" s="309"/>
      <c r="G469" s="312"/>
      <c r="H469" s="327"/>
      <c r="I469" s="312"/>
      <c r="J469" s="327"/>
      <c r="K469" s="329" t="str">
        <f t="shared" si="6"/>
        <v/>
      </c>
      <c r="L469" s="309"/>
    </row>
    <row r="470" spans="1:12" s="339" customFormat="1" x14ac:dyDescent="0.35">
      <c r="A470" s="338"/>
      <c r="B470" s="324" t="str">
        <f>IF($D470="","",VLOOKUP($D470,Lists!$Z$2:$AC$100,2,FALSE))</f>
        <v/>
      </c>
      <c r="C470" s="325" t="str">
        <f>IF($D470="","",VLOOKUP($D470,Lists!$Z$2:$AC$100,3,FALSE))</f>
        <v/>
      </c>
      <c r="D470" s="309"/>
      <c r="E470" s="309"/>
      <c r="F470" s="309"/>
      <c r="G470" s="312"/>
      <c r="H470" s="327"/>
      <c r="I470" s="312"/>
      <c r="J470" s="327"/>
      <c r="K470" s="329" t="str">
        <f t="shared" si="6"/>
        <v/>
      </c>
      <c r="L470" s="309"/>
    </row>
    <row r="471" spans="1:12" s="339" customFormat="1" x14ac:dyDescent="0.35">
      <c r="A471" s="338"/>
      <c r="B471" s="324" t="str">
        <f>IF($D471="","",VLOOKUP($D471,Lists!$Z$2:$AC$100,2,FALSE))</f>
        <v/>
      </c>
      <c r="C471" s="325" t="str">
        <f>IF($D471="","",VLOOKUP($D471,Lists!$Z$2:$AC$100,3,FALSE))</f>
        <v/>
      </c>
      <c r="D471" s="309"/>
      <c r="E471" s="309"/>
      <c r="F471" s="309"/>
      <c r="G471" s="312"/>
      <c r="H471" s="327"/>
      <c r="I471" s="312"/>
      <c r="J471" s="327"/>
      <c r="K471" s="329" t="str">
        <f t="shared" si="6"/>
        <v/>
      </c>
      <c r="L471" s="309"/>
    </row>
    <row r="472" spans="1:12" s="339" customFormat="1" x14ac:dyDescent="0.35">
      <c r="A472" s="338"/>
      <c r="B472" s="324" t="str">
        <f>IF($D472="","",VLOOKUP($D472,Lists!$Z$2:$AC$100,2,FALSE))</f>
        <v/>
      </c>
      <c r="C472" s="325" t="str">
        <f>IF($D472="","",VLOOKUP($D472,Lists!$Z$2:$AC$100,3,FALSE))</f>
        <v/>
      </c>
      <c r="D472" s="309"/>
      <c r="E472" s="309"/>
      <c r="F472" s="309"/>
      <c r="G472" s="312"/>
      <c r="H472" s="327"/>
      <c r="I472" s="312"/>
      <c r="J472" s="327"/>
      <c r="K472" s="329" t="str">
        <f t="shared" si="6"/>
        <v/>
      </c>
      <c r="L472" s="309"/>
    </row>
    <row r="473" spans="1:12" s="339" customFormat="1" x14ac:dyDescent="0.35">
      <c r="A473" s="338"/>
      <c r="B473" s="324" t="str">
        <f>IF($D473="","",VLOOKUP($D473,Lists!$Z$2:$AC$100,2,FALSE))</f>
        <v/>
      </c>
      <c r="C473" s="325" t="str">
        <f>IF($D473="","",VLOOKUP($D473,Lists!$Z$2:$AC$100,3,FALSE))</f>
        <v/>
      </c>
      <c r="D473" s="309"/>
      <c r="E473" s="309"/>
      <c r="F473" s="309"/>
      <c r="G473" s="312"/>
      <c r="H473" s="327"/>
      <c r="I473" s="312"/>
      <c r="J473" s="327"/>
      <c r="K473" s="329" t="str">
        <f t="shared" ref="K473:K500" si="7">IF(J473="","",(VALUE(TEXT(I473,"m/dd/yy ")&amp;TEXT(J473,"hh:mm:ss"))-VALUE(TEXT(G473,"m/dd/yy ")&amp;TEXT(H473,"hh:mm:ss")))*24)</f>
        <v/>
      </c>
      <c r="L473" s="309"/>
    </row>
    <row r="474" spans="1:12" s="339" customFormat="1" x14ac:dyDescent="0.35">
      <c r="A474" s="338"/>
      <c r="B474" s="324" t="str">
        <f>IF($D474="","",VLOOKUP($D474,Lists!$Z$2:$AC$100,2,FALSE))</f>
        <v/>
      </c>
      <c r="C474" s="325" t="str">
        <f>IF($D474="","",VLOOKUP($D474,Lists!$Z$2:$AC$100,3,FALSE))</f>
        <v/>
      </c>
      <c r="D474" s="309"/>
      <c r="E474" s="309"/>
      <c r="F474" s="309"/>
      <c r="G474" s="312"/>
      <c r="H474" s="327"/>
      <c r="I474" s="312"/>
      <c r="J474" s="327"/>
      <c r="K474" s="329" t="str">
        <f t="shared" si="7"/>
        <v/>
      </c>
      <c r="L474" s="309"/>
    </row>
    <row r="475" spans="1:12" s="339" customFormat="1" x14ac:dyDescent="0.35">
      <c r="A475" s="338"/>
      <c r="B475" s="324" t="str">
        <f>IF($D475="","",VLOOKUP($D475,Lists!$Z$2:$AC$100,2,FALSE))</f>
        <v/>
      </c>
      <c r="C475" s="325" t="str">
        <f>IF($D475="","",VLOOKUP($D475,Lists!$Z$2:$AC$100,3,FALSE))</f>
        <v/>
      </c>
      <c r="D475" s="309"/>
      <c r="E475" s="309"/>
      <c r="F475" s="309"/>
      <c r="G475" s="312"/>
      <c r="H475" s="327"/>
      <c r="I475" s="312"/>
      <c r="J475" s="327"/>
      <c r="K475" s="329" t="str">
        <f t="shared" si="7"/>
        <v/>
      </c>
      <c r="L475" s="309"/>
    </row>
    <row r="476" spans="1:12" s="339" customFormat="1" x14ac:dyDescent="0.35">
      <c r="A476" s="338"/>
      <c r="B476" s="324" t="str">
        <f>IF($D476="","",VLOOKUP($D476,Lists!$Z$2:$AC$100,2,FALSE))</f>
        <v/>
      </c>
      <c r="C476" s="325" t="str">
        <f>IF($D476="","",VLOOKUP($D476,Lists!$Z$2:$AC$100,3,FALSE))</f>
        <v/>
      </c>
      <c r="D476" s="309"/>
      <c r="E476" s="309"/>
      <c r="F476" s="309"/>
      <c r="G476" s="312"/>
      <c r="H476" s="327"/>
      <c r="I476" s="312"/>
      <c r="J476" s="327"/>
      <c r="K476" s="329" t="str">
        <f t="shared" si="7"/>
        <v/>
      </c>
      <c r="L476" s="309"/>
    </row>
    <row r="477" spans="1:12" s="339" customFormat="1" x14ac:dyDescent="0.35">
      <c r="A477" s="338"/>
      <c r="B477" s="324" t="str">
        <f>IF($D477="","",VLOOKUP($D477,Lists!$Z$2:$AC$100,2,FALSE))</f>
        <v/>
      </c>
      <c r="C477" s="325" t="str">
        <f>IF($D477="","",VLOOKUP($D477,Lists!$Z$2:$AC$100,3,FALSE))</f>
        <v/>
      </c>
      <c r="D477" s="309"/>
      <c r="E477" s="309"/>
      <c r="F477" s="309"/>
      <c r="G477" s="312"/>
      <c r="H477" s="327"/>
      <c r="I477" s="312"/>
      <c r="J477" s="327"/>
      <c r="K477" s="329" t="str">
        <f t="shared" si="7"/>
        <v/>
      </c>
      <c r="L477" s="309"/>
    </row>
    <row r="478" spans="1:12" s="339" customFormat="1" x14ac:dyDescent="0.35">
      <c r="A478" s="338"/>
      <c r="B478" s="324" t="str">
        <f>IF($D478="","",VLOOKUP($D478,Lists!$Z$2:$AC$100,2,FALSE))</f>
        <v/>
      </c>
      <c r="C478" s="325" t="str">
        <f>IF($D478="","",VLOOKUP($D478,Lists!$Z$2:$AC$100,3,FALSE))</f>
        <v/>
      </c>
      <c r="D478" s="309"/>
      <c r="E478" s="309"/>
      <c r="F478" s="309"/>
      <c r="G478" s="312"/>
      <c r="H478" s="327"/>
      <c r="I478" s="312"/>
      <c r="J478" s="327"/>
      <c r="K478" s="329" t="str">
        <f t="shared" si="7"/>
        <v/>
      </c>
      <c r="L478" s="309"/>
    </row>
    <row r="479" spans="1:12" s="339" customFormat="1" x14ac:dyDescent="0.35">
      <c r="A479" s="338"/>
      <c r="B479" s="324" t="str">
        <f>IF($D479="","",VLOOKUP($D479,Lists!$Z$2:$AC$100,2,FALSE))</f>
        <v/>
      </c>
      <c r="C479" s="325" t="str">
        <f>IF($D479="","",VLOOKUP($D479,Lists!$Z$2:$AC$100,3,FALSE))</f>
        <v/>
      </c>
      <c r="D479" s="309"/>
      <c r="E479" s="309"/>
      <c r="F479" s="309"/>
      <c r="G479" s="312"/>
      <c r="H479" s="327"/>
      <c r="I479" s="312"/>
      <c r="J479" s="327"/>
      <c r="K479" s="329" t="str">
        <f t="shared" si="7"/>
        <v/>
      </c>
      <c r="L479" s="309"/>
    </row>
    <row r="480" spans="1:12" s="339" customFormat="1" x14ac:dyDescent="0.35">
      <c r="A480" s="338"/>
      <c r="B480" s="324" t="str">
        <f>IF($D480="","",VLOOKUP($D480,Lists!$Z$2:$AC$100,2,FALSE))</f>
        <v/>
      </c>
      <c r="C480" s="325" t="str">
        <f>IF($D480="","",VLOOKUP($D480,Lists!$Z$2:$AC$100,3,FALSE))</f>
        <v/>
      </c>
      <c r="D480" s="309"/>
      <c r="E480" s="309"/>
      <c r="F480" s="309"/>
      <c r="G480" s="312"/>
      <c r="H480" s="327"/>
      <c r="I480" s="312"/>
      <c r="J480" s="327"/>
      <c r="K480" s="329" t="str">
        <f t="shared" si="7"/>
        <v/>
      </c>
      <c r="L480" s="309"/>
    </row>
    <row r="481" spans="1:12" s="339" customFormat="1" x14ac:dyDescent="0.35">
      <c r="A481" s="338"/>
      <c r="B481" s="324" t="str">
        <f>IF($D481="","",VLOOKUP($D481,Lists!$Z$2:$AC$100,2,FALSE))</f>
        <v/>
      </c>
      <c r="C481" s="325" t="str">
        <f>IF($D481="","",VLOOKUP($D481,Lists!$Z$2:$AC$100,3,FALSE))</f>
        <v/>
      </c>
      <c r="D481" s="309"/>
      <c r="E481" s="309"/>
      <c r="F481" s="309"/>
      <c r="G481" s="312"/>
      <c r="H481" s="327"/>
      <c r="I481" s="312"/>
      <c r="J481" s="327"/>
      <c r="K481" s="329" t="str">
        <f t="shared" si="7"/>
        <v/>
      </c>
      <c r="L481" s="309"/>
    </row>
    <row r="482" spans="1:12" s="339" customFormat="1" x14ac:dyDescent="0.35">
      <c r="A482" s="338"/>
      <c r="B482" s="324" t="str">
        <f>IF($D482="","",VLOOKUP($D482,Lists!$Z$2:$AC$100,2,FALSE))</f>
        <v/>
      </c>
      <c r="C482" s="325" t="str">
        <f>IF($D482="","",VLOOKUP($D482,Lists!$Z$2:$AC$100,3,FALSE))</f>
        <v/>
      </c>
      <c r="D482" s="309"/>
      <c r="E482" s="309"/>
      <c r="F482" s="309"/>
      <c r="G482" s="312"/>
      <c r="H482" s="327"/>
      <c r="I482" s="312"/>
      <c r="J482" s="327"/>
      <c r="K482" s="329" t="str">
        <f t="shared" si="7"/>
        <v/>
      </c>
      <c r="L482" s="309"/>
    </row>
    <row r="483" spans="1:12" s="339" customFormat="1" x14ac:dyDescent="0.35">
      <c r="A483" s="338"/>
      <c r="B483" s="324" t="str">
        <f>IF($D483="","",VLOOKUP($D483,Lists!$Z$2:$AC$100,2,FALSE))</f>
        <v/>
      </c>
      <c r="C483" s="325" t="str">
        <f>IF($D483="","",VLOOKUP($D483,Lists!$Z$2:$AC$100,3,FALSE))</f>
        <v/>
      </c>
      <c r="D483" s="309"/>
      <c r="E483" s="309"/>
      <c r="F483" s="309"/>
      <c r="G483" s="312"/>
      <c r="H483" s="327"/>
      <c r="I483" s="312"/>
      <c r="J483" s="327"/>
      <c r="K483" s="329" t="str">
        <f t="shared" si="7"/>
        <v/>
      </c>
      <c r="L483" s="309"/>
    </row>
    <row r="484" spans="1:12" s="339" customFormat="1" x14ac:dyDescent="0.35">
      <c r="A484" s="338"/>
      <c r="B484" s="324" t="str">
        <f>IF($D484="","",VLOOKUP($D484,Lists!$Z$2:$AC$100,2,FALSE))</f>
        <v/>
      </c>
      <c r="C484" s="325" t="str">
        <f>IF($D484="","",VLOOKUP($D484,Lists!$Z$2:$AC$100,3,FALSE))</f>
        <v/>
      </c>
      <c r="D484" s="309"/>
      <c r="E484" s="309"/>
      <c r="F484" s="309"/>
      <c r="G484" s="312"/>
      <c r="H484" s="327"/>
      <c r="I484" s="312"/>
      <c r="J484" s="327"/>
      <c r="K484" s="329" t="str">
        <f t="shared" si="7"/>
        <v/>
      </c>
      <c r="L484" s="309"/>
    </row>
    <row r="485" spans="1:12" s="339" customFormat="1" x14ac:dyDescent="0.35">
      <c r="A485" s="338"/>
      <c r="B485" s="324" t="str">
        <f>IF($D485="","",VLOOKUP($D485,Lists!$Z$2:$AC$100,2,FALSE))</f>
        <v/>
      </c>
      <c r="C485" s="325" t="str">
        <f>IF($D485="","",VLOOKUP($D485,Lists!$Z$2:$AC$100,3,FALSE))</f>
        <v/>
      </c>
      <c r="D485" s="309"/>
      <c r="E485" s="309"/>
      <c r="F485" s="309"/>
      <c r="G485" s="312"/>
      <c r="H485" s="327"/>
      <c r="I485" s="312"/>
      <c r="J485" s="327"/>
      <c r="K485" s="329" t="str">
        <f t="shared" si="7"/>
        <v/>
      </c>
      <c r="L485" s="309"/>
    </row>
    <row r="486" spans="1:12" s="339" customFormat="1" x14ac:dyDescent="0.35">
      <c r="A486" s="338"/>
      <c r="B486" s="324" t="str">
        <f>IF($D486="","",VLOOKUP($D486,Lists!$Z$2:$AC$100,2,FALSE))</f>
        <v/>
      </c>
      <c r="C486" s="325" t="str">
        <f>IF($D486="","",VLOOKUP($D486,Lists!$Z$2:$AC$100,3,FALSE))</f>
        <v/>
      </c>
      <c r="D486" s="309"/>
      <c r="E486" s="309"/>
      <c r="F486" s="309"/>
      <c r="G486" s="312"/>
      <c r="H486" s="327"/>
      <c r="I486" s="312"/>
      <c r="J486" s="327"/>
      <c r="K486" s="329" t="str">
        <f t="shared" si="7"/>
        <v/>
      </c>
      <c r="L486" s="309"/>
    </row>
    <row r="487" spans="1:12" s="339" customFormat="1" x14ac:dyDescent="0.35">
      <c r="A487" s="338"/>
      <c r="B487" s="324" t="str">
        <f>IF($D487="","",VLOOKUP($D487,Lists!$Z$2:$AC$100,2,FALSE))</f>
        <v/>
      </c>
      <c r="C487" s="325" t="str">
        <f>IF($D487="","",VLOOKUP($D487,Lists!$Z$2:$AC$100,3,FALSE))</f>
        <v/>
      </c>
      <c r="D487" s="309"/>
      <c r="E487" s="309"/>
      <c r="F487" s="309"/>
      <c r="G487" s="312"/>
      <c r="H487" s="327"/>
      <c r="I487" s="312"/>
      <c r="J487" s="327"/>
      <c r="K487" s="329" t="str">
        <f t="shared" si="7"/>
        <v/>
      </c>
      <c r="L487" s="309"/>
    </row>
    <row r="488" spans="1:12" s="339" customFormat="1" x14ac:dyDescent="0.35">
      <c r="A488" s="338"/>
      <c r="B488" s="324" t="str">
        <f>IF($D488="","",VLOOKUP($D488,Lists!$Z$2:$AC$100,2,FALSE))</f>
        <v/>
      </c>
      <c r="C488" s="325" t="str">
        <f>IF($D488="","",VLOOKUP($D488,Lists!$Z$2:$AC$100,3,FALSE))</f>
        <v/>
      </c>
      <c r="D488" s="309"/>
      <c r="E488" s="309"/>
      <c r="F488" s="309"/>
      <c r="G488" s="312"/>
      <c r="H488" s="327"/>
      <c r="I488" s="312"/>
      <c r="J488" s="327"/>
      <c r="K488" s="329" t="str">
        <f t="shared" si="7"/>
        <v/>
      </c>
      <c r="L488" s="309"/>
    </row>
    <row r="489" spans="1:12" s="339" customFormat="1" x14ac:dyDescent="0.35">
      <c r="A489" s="338"/>
      <c r="B489" s="324" t="str">
        <f>IF($D489="","",VLOOKUP($D489,Lists!$Z$2:$AC$100,2,FALSE))</f>
        <v/>
      </c>
      <c r="C489" s="325" t="str">
        <f>IF($D489="","",VLOOKUP($D489,Lists!$Z$2:$AC$100,3,FALSE))</f>
        <v/>
      </c>
      <c r="D489" s="309"/>
      <c r="E489" s="309"/>
      <c r="F489" s="309"/>
      <c r="G489" s="312"/>
      <c r="H489" s="327"/>
      <c r="I489" s="312"/>
      <c r="J489" s="327"/>
      <c r="K489" s="329" t="str">
        <f t="shared" si="7"/>
        <v/>
      </c>
      <c r="L489" s="309"/>
    </row>
    <row r="490" spans="1:12" s="339" customFormat="1" x14ac:dyDescent="0.35">
      <c r="A490" s="338"/>
      <c r="B490" s="324" t="str">
        <f>IF($D490="","",VLOOKUP($D490,Lists!$Z$2:$AC$100,2,FALSE))</f>
        <v/>
      </c>
      <c r="C490" s="325" t="str">
        <f>IF($D490="","",VLOOKUP($D490,Lists!$Z$2:$AC$100,3,FALSE))</f>
        <v/>
      </c>
      <c r="D490" s="309"/>
      <c r="E490" s="309"/>
      <c r="F490" s="309"/>
      <c r="G490" s="312"/>
      <c r="H490" s="327"/>
      <c r="I490" s="312"/>
      <c r="J490" s="327"/>
      <c r="K490" s="329" t="str">
        <f t="shared" si="7"/>
        <v/>
      </c>
      <c r="L490" s="309"/>
    </row>
    <row r="491" spans="1:12" s="339" customFormat="1" x14ac:dyDescent="0.35">
      <c r="A491" s="338"/>
      <c r="B491" s="324" t="str">
        <f>IF($D491="","",VLOOKUP($D491,Lists!$Z$2:$AC$100,2,FALSE))</f>
        <v/>
      </c>
      <c r="C491" s="325" t="str">
        <f>IF($D491="","",VLOOKUP($D491,Lists!$Z$2:$AC$100,3,FALSE))</f>
        <v/>
      </c>
      <c r="D491" s="309"/>
      <c r="E491" s="309"/>
      <c r="F491" s="309"/>
      <c r="G491" s="312"/>
      <c r="H491" s="327"/>
      <c r="I491" s="312"/>
      <c r="J491" s="327"/>
      <c r="K491" s="329" t="str">
        <f t="shared" si="7"/>
        <v/>
      </c>
      <c r="L491" s="309"/>
    </row>
    <row r="492" spans="1:12" s="339" customFormat="1" x14ac:dyDescent="0.35">
      <c r="A492" s="338"/>
      <c r="B492" s="324" t="str">
        <f>IF($D492="","",VLOOKUP($D492,Lists!$Z$2:$AC$100,2,FALSE))</f>
        <v/>
      </c>
      <c r="C492" s="325" t="str">
        <f>IF($D492="","",VLOOKUP($D492,Lists!$Z$2:$AC$100,3,FALSE))</f>
        <v/>
      </c>
      <c r="D492" s="309"/>
      <c r="E492" s="309"/>
      <c r="F492" s="309"/>
      <c r="G492" s="312"/>
      <c r="H492" s="327"/>
      <c r="I492" s="312"/>
      <c r="J492" s="327"/>
      <c r="K492" s="329" t="str">
        <f t="shared" si="7"/>
        <v/>
      </c>
      <c r="L492" s="309"/>
    </row>
    <row r="493" spans="1:12" s="339" customFormat="1" x14ac:dyDescent="0.35">
      <c r="A493" s="338"/>
      <c r="B493" s="324" t="str">
        <f>IF($D493="","",VLOOKUP($D493,Lists!$Z$2:$AC$100,2,FALSE))</f>
        <v/>
      </c>
      <c r="C493" s="325" t="str">
        <f>IF($D493="","",VLOOKUP($D493,Lists!$Z$2:$AC$100,3,FALSE))</f>
        <v/>
      </c>
      <c r="D493" s="309"/>
      <c r="E493" s="309"/>
      <c r="F493" s="309"/>
      <c r="G493" s="312"/>
      <c r="H493" s="327"/>
      <c r="I493" s="312"/>
      <c r="J493" s="327"/>
      <c r="K493" s="329" t="str">
        <f t="shared" si="7"/>
        <v/>
      </c>
      <c r="L493" s="309"/>
    </row>
    <row r="494" spans="1:12" s="339" customFormat="1" x14ac:dyDescent="0.35">
      <c r="A494" s="338"/>
      <c r="B494" s="324" t="str">
        <f>IF($D494="","",VLOOKUP($D494,Lists!$Z$2:$AC$100,2,FALSE))</f>
        <v/>
      </c>
      <c r="C494" s="325" t="str">
        <f>IF($D494="","",VLOOKUP($D494,Lists!$Z$2:$AC$100,3,FALSE))</f>
        <v/>
      </c>
      <c r="D494" s="309"/>
      <c r="E494" s="309"/>
      <c r="F494" s="309"/>
      <c r="G494" s="312"/>
      <c r="H494" s="327"/>
      <c r="I494" s="312"/>
      <c r="J494" s="327"/>
      <c r="K494" s="329" t="str">
        <f t="shared" si="7"/>
        <v/>
      </c>
      <c r="L494" s="309"/>
    </row>
    <row r="495" spans="1:12" s="339" customFormat="1" x14ac:dyDescent="0.35">
      <c r="A495" s="338"/>
      <c r="B495" s="324" t="str">
        <f>IF($D495="","",VLOOKUP($D495,Lists!$Z$2:$AC$100,2,FALSE))</f>
        <v/>
      </c>
      <c r="C495" s="325" t="str">
        <f>IF($D495="","",VLOOKUP($D495,Lists!$Z$2:$AC$100,3,FALSE))</f>
        <v/>
      </c>
      <c r="D495" s="309"/>
      <c r="E495" s="309"/>
      <c r="F495" s="309"/>
      <c r="G495" s="312"/>
      <c r="H495" s="327"/>
      <c r="I495" s="312"/>
      <c r="J495" s="327"/>
      <c r="K495" s="329" t="str">
        <f t="shared" si="7"/>
        <v/>
      </c>
      <c r="L495" s="309"/>
    </row>
    <row r="496" spans="1:12" s="339" customFormat="1" x14ac:dyDescent="0.35">
      <c r="A496" s="338"/>
      <c r="B496" s="324" t="str">
        <f>IF($D496="","",VLOOKUP($D496,Lists!$Z$2:$AC$100,2,FALSE))</f>
        <v/>
      </c>
      <c r="C496" s="325" t="str">
        <f>IF($D496="","",VLOOKUP($D496,Lists!$Z$2:$AC$100,3,FALSE))</f>
        <v/>
      </c>
      <c r="D496" s="309"/>
      <c r="E496" s="309"/>
      <c r="F496" s="309"/>
      <c r="G496" s="312"/>
      <c r="H496" s="327"/>
      <c r="I496" s="312"/>
      <c r="J496" s="327"/>
      <c r="K496" s="329" t="str">
        <f t="shared" si="7"/>
        <v/>
      </c>
      <c r="L496" s="309"/>
    </row>
    <row r="497" spans="1:12" s="339" customFormat="1" x14ac:dyDescent="0.35">
      <c r="A497" s="338"/>
      <c r="B497" s="324" t="str">
        <f>IF($D497="","",VLOOKUP($D497,Lists!$Z$2:$AC$100,2,FALSE))</f>
        <v/>
      </c>
      <c r="C497" s="325" t="str">
        <f>IF($D497="","",VLOOKUP($D497,Lists!$Z$2:$AC$100,3,FALSE))</f>
        <v/>
      </c>
      <c r="D497" s="309"/>
      <c r="E497" s="309"/>
      <c r="F497" s="309"/>
      <c r="G497" s="312"/>
      <c r="H497" s="327"/>
      <c r="I497" s="312"/>
      <c r="J497" s="327"/>
      <c r="K497" s="329" t="str">
        <f t="shared" si="7"/>
        <v/>
      </c>
      <c r="L497" s="309"/>
    </row>
    <row r="498" spans="1:12" s="339" customFormat="1" x14ac:dyDescent="0.35">
      <c r="A498" s="338"/>
      <c r="B498" s="324" t="str">
        <f>IF($D498="","",VLOOKUP($D498,Lists!$Z$2:$AC$100,2,FALSE))</f>
        <v/>
      </c>
      <c r="C498" s="325" t="str">
        <f>IF($D498="","",VLOOKUP($D498,Lists!$Z$2:$AC$100,3,FALSE))</f>
        <v/>
      </c>
      <c r="D498" s="309"/>
      <c r="E498" s="309"/>
      <c r="F498" s="309"/>
      <c r="G498" s="312"/>
      <c r="H498" s="327"/>
      <c r="I498" s="312"/>
      <c r="J498" s="327"/>
      <c r="K498" s="329" t="str">
        <f t="shared" si="7"/>
        <v/>
      </c>
      <c r="L498" s="309"/>
    </row>
    <row r="499" spans="1:12" s="339" customFormat="1" x14ac:dyDescent="0.35">
      <c r="A499" s="338"/>
      <c r="B499" s="324" t="str">
        <f>IF($D499="","",VLOOKUP($D499,Lists!$Z$2:$AC$100,2,FALSE))</f>
        <v/>
      </c>
      <c r="C499" s="325" t="str">
        <f>IF($D499="","",VLOOKUP($D499,Lists!$Z$2:$AC$100,3,FALSE))</f>
        <v/>
      </c>
      <c r="D499" s="309"/>
      <c r="E499" s="309"/>
      <c r="F499" s="309"/>
      <c r="G499" s="312"/>
      <c r="H499" s="327"/>
      <c r="I499" s="312"/>
      <c r="J499" s="327"/>
      <c r="K499" s="329" t="str">
        <f t="shared" si="7"/>
        <v/>
      </c>
      <c r="L499" s="309"/>
    </row>
    <row r="500" spans="1:12" s="339" customFormat="1" x14ac:dyDescent="0.35">
      <c r="A500" s="338"/>
      <c r="B500" s="324" t="str">
        <f>IF($D500="","",VLOOKUP($D500,Lists!$Z$2:$AC$100,2,FALSE))</f>
        <v/>
      </c>
      <c r="C500" s="325" t="str">
        <f>IF($D500="","",VLOOKUP($D500,Lists!$Z$2:$AC$100,3,FALSE))</f>
        <v/>
      </c>
      <c r="D500" s="309"/>
      <c r="E500" s="309"/>
      <c r="F500" s="309"/>
      <c r="G500" s="312"/>
      <c r="H500" s="327"/>
      <c r="I500" s="312"/>
      <c r="J500" s="327"/>
      <c r="K500" s="329" t="str">
        <f t="shared" si="7"/>
        <v/>
      </c>
      <c r="L500" s="309"/>
    </row>
    <row r="501" spans="1:12" hidden="1" x14ac:dyDescent="0.35">
      <c r="B501" s="117"/>
      <c r="C501" s="117"/>
      <c r="D501" s="117"/>
      <c r="E501" s="117"/>
      <c r="F501" s="117"/>
      <c r="G501" s="118"/>
      <c r="H501" s="119"/>
      <c r="I501" s="119"/>
      <c r="J501" s="120"/>
      <c r="K501" s="118"/>
    </row>
    <row r="502" spans="1:12" hidden="1" x14ac:dyDescent="0.35">
      <c r="B502" s="121"/>
      <c r="C502" s="121"/>
      <c r="D502" s="121"/>
      <c r="E502" s="121"/>
      <c r="F502" s="121"/>
    </row>
    <row r="503" spans="1:12" hidden="1" x14ac:dyDescent="0.35">
      <c r="B503" s="121"/>
      <c r="C503" s="121"/>
      <c r="D503" s="121"/>
      <c r="E503" s="121"/>
      <c r="F503" s="121"/>
    </row>
    <row r="504" spans="1:12" hidden="1" x14ac:dyDescent="0.35">
      <c r="B504" s="121"/>
      <c r="C504" s="121"/>
      <c r="D504" s="121"/>
      <c r="E504" s="121"/>
      <c r="F504" s="121"/>
    </row>
    <row r="505" spans="1:12" hidden="1" x14ac:dyDescent="0.35">
      <c r="B505" s="121"/>
      <c r="C505" s="121"/>
      <c r="D505" s="121"/>
      <c r="E505" s="121"/>
      <c r="F505" s="121"/>
    </row>
    <row r="506" spans="1:12" hidden="1" x14ac:dyDescent="0.35">
      <c r="B506" s="121"/>
      <c r="C506" s="121"/>
      <c r="D506" s="121"/>
      <c r="E506" s="121"/>
      <c r="F506" s="121"/>
    </row>
    <row r="507" spans="1:12" hidden="1" x14ac:dyDescent="0.35">
      <c r="B507" s="121"/>
      <c r="C507" s="121"/>
      <c r="D507" s="121"/>
      <c r="E507" s="121"/>
      <c r="F507" s="121"/>
    </row>
    <row r="508" spans="1:12" hidden="1" x14ac:dyDescent="0.35">
      <c r="B508" s="121"/>
      <c r="C508" s="121"/>
      <c r="D508" s="121"/>
      <c r="E508" s="121"/>
      <c r="F508" s="121"/>
    </row>
    <row r="509" spans="1:12" hidden="1" x14ac:dyDescent="0.35">
      <c r="B509" s="121"/>
      <c r="C509" s="121"/>
      <c r="D509" s="121"/>
      <c r="E509" s="121"/>
      <c r="F509" s="121"/>
    </row>
    <row r="510" spans="1:12" hidden="1" x14ac:dyDescent="0.35">
      <c r="B510" s="121"/>
      <c r="C510" s="121"/>
      <c r="D510" s="121"/>
      <c r="E510" s="121"/>
      <c r="F510" s="121"/>
    </row>
    <row r="511" spans="1:12" hidden="1" x14ac:dyDescent="0.35">
      <c r="B511" s="121"/>
      <c r="C511" s="121"/>
      <c r="D511" s="121"/>
      <c r="E511" s="121"/>
      <c r="F511" s="121"/>
    </row>
    <row r="512" spans="1:12" hidden="1" x14ac:dyDescent="0.35">
      <c r="B512" s="121"/>
      <c r="C512" s="121"/>
      <c r="D512" s="121"/>
      <c r="E512" s="121"/>
      <c r="F512" s="121"/>
    </row>
    <row r="513" spans="2:6" hidden="1" x14ac:dyDescent="0.35">
      <c r="B513" s="121"/>
      <c r="C513" s="121"/>
      <c r="D513" s="121"/>
      <c r="E513" s="121"/>
      <c r="F513" s="121"/>
    </row>
    <row r="514" spans="2:6" hidden="1" x14ac:dyDescent="0.35">
      <c r="B514" s="121"/>
      <c r="C514" s="121"/>
      <c r="D514" s="121"/>
      <c r="E514" s="121"/>
      <c r="F514" s="121"/>
    </row>
    <row r="515" spans="2:6" hidden="1" x14ac:dyDescent="0.35">
      <c r="B515" s="121"/>
      <c r="C515" s="121"/>
      <c r="D515" s="121"/>
      <c r="E515" s="121"/>
      <c r="F515" s="121"/>
    </row>
    <row r="516" spans="2:6" hidden="1" x14ac:dyDescent="0.35">
      <c r="B516" s="121"/>
      <c r="C516" s="121"/>
      <c r="D516" s="121"/>
      <c r="E516" s="121"/>
      <c r="F516" s="121"/>
    </row>
    <row r="517" spans="2:6" hidden="1" x14ac:dyDescent="0.35">
      <c r="B517" s="121"/>
      <c r="C517" s="121"/>
      <c r="D517" s="121"/>
      <c r="E517" s="121"/>
      <c r="F517" s="121"/>
    </row>
    <row r="518" spans="2:6" hidden="1" x14ac:dyDescent="0.35">
      <c r="B518" s="121"/>
      <c r="C518" s="121"/>
      <c r="D518" s="121"/>
      <c r="E518" s="121"/>
      <c r="F518" s="121"/>
    </row>
    <row r="519" spans="2:6" hidden="1" x14ac:dyDescent="0.35">
      <c r="B519" s="121"/>
      <c r="C519" s="121"/>
      <c r="D519" s="121"/>
      <c r="E519" s="121"/>
      <c r="F519" s="121"/>
    </row>
    <row r="520" spans="2:6" hidden="1" x14ac:dyDescent="0.35">
      <c r="B520" s="121"/>
      <c r="C520" s="121"/>
      <c r="D520" s="121"/>
      <c r="E520" s="121"/>
      <c r="F520" s="121"/>
    </row>
    <row r="521" spans="2:6" hidden="1" x14ac:dyDescent="0.35">
      <c r="B521" s="121"/>
      <c r="C521" s="121"/>
      <c r="D521" s="121"/>
      <c r="E521" s="121"/>
      <c r="F521" s="121"/>
    </row>
    <row r="522" spans="2:6" hidden="1" x14ac:dyDescent="0.35">
      <c r="B522" s="121"/>
      <c r="C522" s="121"/>
      <c r="D522" s="121"/>
      <c r="E522" s="121"/>
      <c r="F522" s="121"/>
    </row>
    <row r="523" spans="2:6" hidden="1" x14ac:dyDescent="0.35">
      <c r="B523" s="121"/>
      <c r="C523" s="121"/>
      <c r="D523" s="121"/>
      <c r="E523" s="121"/>
      <c r="F523" s="121"/>
    </row>
    <row r="524" spans="2:6" hidden="1" x14ac:dyDescent="0.35">
      <c r="B524" s="121"/>
      <c r="C524" s="121"/>
      <c r="D524" s="121"/>
      <c r="E524" s="121"/>
      <c r="F524" s="121"/>
    </row>
    <row r="525" spans="2:6" hidden="1" x14ac:dyDescent="0.35">
      <c r="B525" s="121"/>
      <c r="C525" s="121"/>
      <c r="D525" s="121"/>
      <c r="E525" s="121"/>
      <c r="F525" s="121"/>
    </row>
    <row r="526" spans="2:6" hidden="1" x14ac:dyDescent="0.35">
      <c r="B526" s="121"/>
      <c r="C526" s="121"/>
      <c r="D526" s="121"/>
      <c r="E526" s="121"/>
      <c r="F526" s="121"/>
    </row>
    <row r="527" spans="2:6" hidden="1" x14ac:dyDescent="0.35">
      <c r="B527" s="121"/>
      <c r="C527" s="121"/>
      <c r="D527" s="121"/>
      <c r="E527" s="121"/>
      <c r="F527" s="121"/>
    </row>
    <row r="528" spans="2:6" hidden="1" x14ac:dyDescent="0.35">
      <c r="B528" s="121"/>
      <c r="C528" s="121"/>
      <c r="D528" s="121"/>
      <c r="E528" s="121"/>
      <c r="F528" s="121"/>
    </row>
    <row r="529" spans="2:6" hidden="1" x14ac:dyDescent="0.35">
      <c r="B529" s="121"/>
      <c r="C529" s="121"/>
      <c r="D529" s="121"/>
      <c r="E529" s="121"/>
      <c r="F529" s="121"/>
    </row>
    <row r="530" spans="2:6" hidden="1" x14ac:dyDescent="0.35">
      <c r="B530" s="121"/>
      <c r="C530" s="121"/>
      <c r="D530" s="121"/>
      <c r="E530" s="121"/>
      <c r="F530" s="121"/>
    </row>
    <row r="531" spans="2:6" hidden="1" x14ac:dyDescent="0.35">
      <c r="B531" s="121"/>
      <c r="C531" s="121"/>
      <c r="D531" s="121"/>
      <c r="E531" s="121"/>
      <c r="F531" s="121"/>
    </row>
    <row r="532" spans="2:6" hidden="1" x14ac:dyDescent="0.35">
      <c r="B532" s="121"/>
      <c r="C532" s="121"/>
      <c r="D532" s="121"/>
      <c r="E532" s="121"/>
      <c r="F532" s="121"/>
    </row>
    <row r="533" spans="2:6" hidden="1" x14ac:dyDescent="0.35">
      <c r="B533" s="121"/>
      <c r="C533" s="121"/>
      <c r="D533" s="121"/>
      <c r="E533" s="121"/>
      <c r="F533" s="121"/>
    </row>
    <row r="534" spans="2:6" hidden="1" x14ac:dyDescent="0.35">
      <c r="B534" s="121"/>
      <c r="C534" s="121"/>
      <c r="D534" s="121"/>
      <c r="E534" s="121"/>
      <c r="F534" s="121"/>
    </row>
    <row r="535" spans="2:6" hidden="1" x14ac:dyDescent="0.35">
      <c r="B535" s="121"/>
      <c r="C535" s="121"/>
      <c r="D535" s="121"/>
      <c r="E535" s="121"/>
      <c r="F535" s="121"/>
    </row>
    <row r="536" spans="2:6" hidden="1" x14ac:dyDescent="0.35">
      <c r="B536" s="121"/>
      <c r="C536" s="121"/>
      <c r="D536" s="121"/>
      <c r="E536" s="121"/>
      <c r="F536" s="121"/>
    </row>
    <row r="537" spans="2:6" hidden="1" x14ac:dyDescent="0.35">
      <c r="B537" s="121"/>
      <c r="C537" s="121"/>
      <c r="D537" s="121"/>
      <c r="E537" s="121"/>
      <c r="F537" s="121"/>
    </row>
    <row r="538" spans="2:6" hidden="1" x14ac:dyDescent="0.35">
      <c r="B538" s="121"/>
      <c r="C538" s="121"/>
      <c r="D538" s="121"/>
      <c r="E538" s="121"/>
      <c r="F538" s="121"/>
    </row>
    <row r="539" spans="2:6" hidden="1" x14ac:dyDescent="0.35">
      <c r="B539" s="121"/>
      <c r="C539" s="121"/>
      <c r="D539" s="121"/>
      <c r="E539" s="121"/>
      <c r="F539" s="121"/>
    </row>
    <row r="540" spans="2:6" hidden="1" x14ac:dyDescent="0.35">
      <c r="B540" s="121"/>
      <c r="C540" s="121"/>
      <c r="D540" s="121"/>
      <c r="E540" s="121"/>
      <c r="F540" s="121"/>
    </row>
    <row r="541" spans="2:6" hidden="1" x14ac:dyDescent="0.35">
      <c r="B541" s="121"/>
      <c r="C541" s="121"/>
      <c r="D541" s="121"/>
      <c r="E541" s="121"/>
      <c r="F541" s="121"/>
    </row>
    <row r="542" spans="2:6" hidden="1" x14ac:dyDescent="0.35">
      <c r="B542" s="121"/>
      <c r="C542" s="121"/>
      <c r="D542" s="121"/>
      <c r="E542" s="121"/>
      <c r="F542" s="121"/>
    </row>
    <row r="543" spans="2:6" hidden="1" x14ac:dyDescent="0.35">
      <c r="B543" s="121"/>
      <c r="C543" s="121"/>
      <c r="D543" s="121"/>
      <c r="E543" s="121"/>
      <c r="F543" s="121"/>
    </row>
    <row r="544" spans="2:6" hidden="1" x14ac:dyDescent="0.35">
      <c r="B544" s="121"/>
      <c r="C544" s="121"/>
      <c r="D544" s="121"/>
      <c r="E544" s="121"/>
      <c r="F544" s="121"/>
    </row>
    <row r="545" spans="2:6" hidden="1" x14ac:dyDescent="0.35">
      <c r="B545" s="121"/>
      <c r="C545" s="121"/>
      <c r="D545" s="121"/>
      <c r="E545" s="121"/>
      <c r="F545" s="121"/>
    </row>
    <row r="546" spans="2:6" hidden="1" x14ac:dyDescent="0.35">
      <c r="B546" s="121"/>
      <c r="C546" s="121"/>
      <c r="D546" s="121"/>
      <c r="E546" s="121"/>
      <c r="F546" s="121"/>
    </row>
    <row r="547" spans="2:6" hidden="1" x14ac:dyDescent="0.35">
      <c r="B547" s="121"/>
      <c r="C547" s="121"/>
      <c r="D547" s="121"/>
      <c r="E547" s="121"/>
      <c r="F547" s="121"/>
    </row>
    <row r="548" spans="2:6" hidden="1" x14ac:dyDescent="0.35">
      <c r="B548" s="121"/>
      <c r="C548" s="121"/>
      <c r="D548" s="121"/>
      <c r="E548" s="121"/>
      <c r="F548" s="121"/>
    </row>
    <row r="549" spans="2:6" hidden="1" x14ac:dyDescent="0.35">
      <c r="B549" s="121"/>
      <c r="C549" s="121"/>
      <c r="D549" s="121"/>
      <c r="E549" s="121"/>
      <c r="F549" s="121"/>
    </row>
    <row r="550" spans="2:6" hidden="1" x14ac:dyDescent="0.35">
      <c r="B550" s="121"/>
      <c r="C550" s="121"/>
      <c r="D550" s="121"/>
      <c r="E550" s="121"/>
      <c r="F550" s="121"/>
    </row>
    <row r="551" spans="2:6" hidden="1" x14ac:dyDescent="0.35">
      <c r="B551" s="121"/>
      <c r="C551" s="121"/>
      <c r="D551" s="121"/>
      <c r="E551" s="121"/>
      <c r="F551" s="121"/>
    </row>
    <row r="552" spans="2:6" hidden="1" x14ac:dyDescent="0.35">
      <c r="B552" s="121"/>
      <c r="C552" s="121"/>
      <c r="D552" s="121"/>
      <c r="E552" s="121"/>
      <c r="F552" s="121"/>
    </row>
    <row r="553" spans="2:6" hidden="1" x14ac:dyDescent="0.35">
      <c r="B553" s="121"/>
      <c r="C553" s="121"/>
      <c r="D553" s="121"/>
      <c r="E553" s="121"/>
      <c r="F553" s="121"/>
    </row>
    <row r="554" spans="2:6" hidden="1" x14ac:dyDescent="0.35">
      <c r="B554" s="121"/>
      <c r="C554" s="121"/>
      <c r="D554" s="121"/>
      <c r="E554" s="121"/>
      <c r="F554" s="121"/>
    </row>
    <row r="555" spans="2:6" hidden="1" x14ac:dyDescent="0.35">
      <c r="B555" s="121"/>
      <c r="C555" s="121"/>
      <c r="D555" s="121"/>
      <c r="E555" s="121"/>
      <c r="F555" s="121"/>
    </row>
    <row r="556" spans="2:6" hidden="1" x14ac:dyDescent="0.35">
      <c r="B556" s="121"/>
      <c r="C556" s="121"/>
      <c r="D556" s="121"/>
      <c r="E556" s="121"/>
      <c r="F556" s="121"/>
    </row>
    <row r="557" spans="2:6" hidden="1" x14ac:dyDescent="0.35">
      <c r="B557" s="121"/>
      <c r="C557" s="121"/>
      <c r="D557" s="121"/>
      <c r="E557" s="121"/>
      <c r="F557" s="121"/>
    </row>
    <row r="558" spans="2:6" hidden="1" x14ac:dyDescent="0.35">
      <c r="B558" s="121"/>
      <c r="C558" s="121"/>
      <c r="D558" s="121"/>
      <c r="E558" s="121"/>
      <c r="F558" s="121"/>
    </row>
    <row r="559" spans="2:6" hidden="1" x14ac:dyDescent="0.35">
      <c r="B559" s="121"/>
      <c r="C559" s="121"/>
      <c r="D559" s="121"/>
      <c r="E559" s="121"/>
      <c r="F559" s="121"/>
    </row>
    <row r="560" spans="2:6" hidden="1" x14ac:dyDescent="0.35">
      <c r="B560" s="121"/>
      <c r="C560" s="121"/>
      <c r="D560" s="121"/>
      <c r="E560" s="121"/>
      <c r="F560" s="121"/>
    </row>
    <row r="561" spans="2:6" hidden="1" x14ac:dyDescent="0.35">
      <c r="B561" s="121"/>
      <c r="C561" s="121"/>
      <c r="D561" s="121"/>
      <c r="E561" s="121"/>
      <c r="F561" s="121"/>
    </row>
    <row r="562" spans="2:6" hidden="1" x14ac:dyDescent="0.35">
      <c r="B562" s="121"/>
      <c r="C562" s="121"/>
      <c r="D562" s="121"/>
      <c r="E562" s="121"/>
      <c r="F562" s="121"/>
    </row>
    <row r="563" spans="2:6" hidden="1" x14ac:dyDescent="0.35">
      <c r="B563" s="121"/>
      <c r="C563" s="121"/>
      <c r="D563" s="121"/>
      <c r="E563" s="121"/>
      <c r="F563" s="121"/>
    </row>
    <row r="564" spans="2:6" hidden="1" x14ac:dyDescent="0.35">
      <c r="B564" s="121"/>
      <c r="C564" s="121"/>
      <c r="D564" s="121"/>
      <c r="E564" s="121"/>
      <c r="F564" s="121"/>
    </row>
    <row r="565" spans="2:6" hidden="1" x14ac:dyDescent="0.35">
      <c r="B565" s="121"/>
      <c r="C565" s="121"/>
      <c r="D565" s="121"/>
      <c r="E565" s="121"/>
      <c r="F565" s="121"/>
    </row>
    <row r="566" spans="2:6" hidden="1" x14ac:dyDescent="0.35">
      <c r="B566" s="121"/>
      <c r="C566" s="121"/>
      <c r="D566" s="121"/>
      <c r="E566" s="121"/>
      <c r="F566" s="121"/>
    </row>
    <row r="567" spans="2:6" hidden="1" x14ac:dyDescent="0.35">
      <c r="B567" s="121"/>
      <c r="C567" s="121"/>
      <c r="D567" s="121"/>
      <c r="E567" s="121"/>
      <c r="F567" s="121"/>
    </row>
    <row r="568" spans="2:6" hidden="1" x14ac:dyDescent="0.35">
      <c r="B568" s="121"/>
      <c r="C568" s="121"/>
      <c r="D568" s="121"/>
      <c r="E568" s="121"/>
      <c r="F568" s="121"/>
    </row>
    <row r="569" spans="2:6" hidden="1" x14ac:dyDescent="0.35">
      <c r="B569" s="121"/>
      <c r="C569" s="121"/>
      <c r="D569" s="121"/>
      <c r="E569" s="121"/>
      <c r="F569" s="121"/>
    </row>
    <row r="570" spans="2:6" hidden="1" x14ac:dyDescent="0.35">
      <c r="B570" s="121"/>
      <c r="C570" s="121"/>
      <c r="D570" s="121"/>
      <c r="E570" s="121"/>
      <c r="F570" s="121"/>
    </row>
    <row r="571" spans="2:6" hidden="1" x14ac:dyDescent="0.35">
      <c r="B571" s="121"/>
      <c r="C571" s="121"/>
      <c r="D571" s="121"/>
      <c r="E571" s="121"/>
      <c r="F571" s="121"/>
    </row>
    <row r="572" spans="2:6" hidden="1" x14ac:dyDescent="0.35">
      <c r="B572" s="121"/>
      <c r="C572" s="121"/>
      <c r="D572" s="121"/>
      <c r="E572" s="121"/>
      <c r="F572" s="121"/>
    </row>
    <row r="573" spans="2:6" hidden="1" x14ac:dyDescent="0.35">
      <c r="B573" s="121"/>
      <c r="C573" s="121"/>
      <c r="D573" s="121"/>
      <c r="E573" s="121"/>
      <c r="F573" s="121"/>
    </row>
    <row r="574" spans="2:6" hidden="1" x14ac:dyDescent="0.35">
      <c r="B574" s="121"/>
      <c r="C574" s="121"/>
      <c r="D574" s="121"/>
      <c r="E574" s="121"/>
      <c r="F574" s="121"/>
    </row>
    <row r="575" spans="2:6" hidden="1" x14ac:dyDescent="0.35">
      <c r="B575" s="121"/>
      <c r="C575" s="121"/>
      <c r="D575" s="121"/>
      <c r="E575" s="121"/>
      <c r="F575" s="121"/>
    </row>
    <row r="576" spans="2:6" hidden="1" x14ac:dyDescent="0.35">
      <c r="B576" s="121"/>
      <c r="C576" s="121"/>
      <c r="D576" s="121"/>
      <c r="E576" s="121"/>
      <c r="F576" s="121"/>
    </row>
    <row r="577" spans="2:6" hidden="1" x14ac:dyDescent="0.35">
      <c r="B577" s="121"/>
      <c r="C577" s="121"/>
      <c r="D577" s="121"/>
      <c r="E577" s="121"/>
      <c r="F577" s="121"/>
    </row>
    <row r="578" spans="2:6" hidden="1" x14ac:dyDescent="0.35">
      <c r="B578" s="121"/>
      <c r="C578" s="121"/>
      <c r="D578" s="121"/>
      <c r="E578" s="121"/>
      <c r="F578" s="121"/>
    </row>
    <row r="579" spans="2:6" hidden="1" x14ac:dyDescent="0.35">
      <c r="B579" s="121"/>
      <c r="C579" s="121"/>
      <c r="D579" s="121"/>
      <c r="E579" s="121"/>
      <c r="F579" s="121"/>
    </row>
    <row r="580" spans="2:6" hidden="1" x14ac:dyDescent="0.35">
      <c r="B580" s="121"/>
      <c r="C580" s="121"/>
      <c r="D580" s="121"/>
      <c r="E580" s="121"/>
      <c r="F580" s="121"/>
    </row>
    <row r="581" spans="2:6" hidden="1" x14ac:dyDescent="0.35">
      <c r="B581" s="121"/>
      <c r="C581" s="121"/>
      <c r="D581" s="121"/>
      <c r="E581" s="121"/>
      <c r="F581" s="121"/>
    </row>
    <row r="582" spans="2:6" hidden="1" x14ac:dyDescent="0.35">
      <c r="B582" s="121"/>
      <c r="C582" s="121"/>
      <c r="D582" s="121"/>
      <c r="E582" s="121"/>
      <c r="F582" s="121"/>
    </row>
    <row r="583" spans="2:6" hidden="1" x14ac:dyDescent="0.35">
      <c r="B583" s="121"/>
      <c r="C583" s="121"/>
      <c r="D583" s="121"/>
      <c r="E583" s="121"/>
      <c r="F583" s="121"/>
    </row>
    <row r="584" spans="2:6" hidden="1" x14ac:dyDescent="0.35">
      <c r="B584" s="121"/>
      <c r="C584" s="121"/>
      <c r="D584" s="121"/>
      <c r="E584" s="121"/>
      <c r="F584" s="121"/>
    </row>
    <row r="585" spans="2:6" hidden="1" x14ac:dyDescent="0.35">
      <c r="B585" s="121"/>
      <c r="C585" s="121"/>
      <c r="D585" s="121"/>
      <c r="E585" s="121"/>
      <c r="F585" s="121"/>
    </row>
    <row r="586" spans="2:6" hidden="1" x14ac:dyDescent="0.35">
      <c r="B586" s="121"/>
      <c r="C586" s="121"/>
      <c r="D586" s="121"/>
      <c r="E586" s="121"/>
      <c r="F586" s="121"/>
    </row>
    <row r="587" spans="2:6" hidden="1" x14ac:dyDescent="0.35">
      <c r="B587" s="121"/>
      <c r="C587" s="121"/>
      <c r="D587" s="121"/>
      <c r="E587" s="121"/>
      <c r="F587" s="121"/>
    </row>
    <row r="588" spans="2:6" hidden="1" x14ac:dyDescent="0.35">
      <c r="B588" s="121"/>
      <c r="C588" s="121"/>
      <c r="D588" s="121"/>
      <c r="E588" s="121"/>
      <c r="F588" s="121"/>
    </row>
    <row r="589" spans="2:6" hidden="1" x14ac:dyDescent="0.35">
      <c r="B589" s="121"/>
      <c r="C589" s="121"/>
      <c r="D589" s="121"/>
      <c r="E589" s="121"/>
      <c r="F589" s="121"/>
    </row>
    <row r="590" spans="2:6" hidden="1" x14ac:dyDescent="0.35">
      <c r="B590" s="121"/>
      <c r="C590" s="121"/>
      <c r="D590" s="121"/>
      <c r="E590" s="121"/>
      <c r="F590" s="121"/>
    </row>
    <row r="591" spans="2:6" hidden="1" x14ac:dyDescent="0.35">
      <c r="B591" s="121"/>
      <c r="C591" s="121"/>
      <c r="D591" s="121"/>
      <c r="E591" s="121"/>
      <c r="F591" s="121"/>
    </row>
    <row r="592" spans="2:6" hidden="1" x14ac:dyDescent="0.35">
      <c r="B592" s="121"/>
      <c r="C592" s="121"/>
      <c r="D592" s="121"/>
      <c r="E592" s="121"/>
      <c r="F592" s="121"/>
    </row>
    <row r="593" spans="2:6" hidden="1" x14ac:dyDescent="0.35">
      <c r="B593" s="121"/>
      <c r="C593" s="121"/>
      <c r="D593" s="121"/>
      <c r="E593" s="121"/>
      <c r="F593" s="121"/>
    </row>
    <row r="594" spans="2:6" hidden="1" x14ac:dyDescent="0.35">
      <c r="B594" s="121"/>
      <c r="C594" s="121"/>
      <c r="D594" s="121"/>
      <c r="E594" s="121"/>
      <c r="F594" s="121"/>
    </row>
    <row r="595" spans="2:6" hidden="1" x14ac:dyDescent="0.35">
      <c r="B595" s="121"/>
      <c r="C595" s="121"/>
      <c r="D595" s="121"/>
      <c r="E595" s="121"/>
      <c r="F595" s="121"/>
    </row>
    <row r="596" spans="2:6" hidden="1" x14ac:dyDescent="0.35">
      <c r="B596" s="121"/>
      <c r="C596" s="121"/>
      <c r="D596" s="121"/>
      <c r="E596" s="121"/>
      <c r="F596" s="121"/>
    </row>
    <row r="597" spans="2:6" hidden="1" x14ac:dyDescent="0.35">
      <c r="B597" s="121"/>
      <c r="C597" s="121"/>
      <c r="D597" s="121"/>
      <c r="E597" s="121"/>
      <c r="F597" s="121"/>
    </row>
    <row r="598" spans="2:6" hidden="1" x14ac:dyDescent="0.35">
      <c r="B598" s="121"/>
      <c r="C598" s="121"/>
      <c r="D598" s="121"/>
      <c r="E598" s="121"/>
      <c r="F598" s="121"/>
    </row>
    <row r="599" spans="2:6" hidden="1" x14ac:dyDescent="0.35">
      <c r="B599" s="121"/>
      <c r="C599" s="121"/>
      <c r="D599" s="121"/>
      <c r="E599" s="121"/>
      <c r="F599" s="121"/>
    </row>
    <row r="600" spans="2:6" hidden="1" x14ac:dyDescent="0.35">
      <c r="B600" s="121"/>
      <c r="C600" s="121"/>
      <c r="D600" s="121"/>
      <c r="E600" s="121"/>
      <c r="F600" s="121"/>
    </row>
    <row r="601" spans="2:6" hidden="1" x14ac:dyDescent="0.35">
      <c r="B601" s="121"/>
      <c r="C601" s="121"/>
      <c r="D601" s="121"/>
      <c r="E601" s="121"/>
      <c r="F601" s="121"/>
    </row>
    <row r="602" spans="2:6" hidden="1" x14ac:dyDescent="0.35">
      <c r="B602" s="121"/>
      <c r="C602" s="121"/>
      <c r="D602" s="121"/>
      <c r="E602" s="121"/>
      <c r="F602" s="121"/>
    </row>
    <row r="603" spans="2:6" hidden="1" x14ac:dyDescent="0.35">
      <c r="B603" s="121"/>
      <c r="C603" s="121"/>
      <c r="D603" s="121"/>
      <c r="E603" s="121"/>
      <c r="F603" s="121"/>
    </row>
    <row r="604" spans="2:6" hidden="1" x14ac:dyDescent="0.35">
      <c r="B604" s="121"/>
      <c r="C604" s="121"/>
      <c r="D604" s="121"/>
      <c r="E604" s="121"/>
      <c r="F604" s="121"/>
    </row>
    <row r="605" spans="2:6" hidden="1" x14ac:dyDescent="0.35">
      <c r="B605" s="121"/>
      <c r="C605" s="121"/>
      <c r="D605" s="121"/>
      <c r="E605" s="121"/>
      <c r="F605" s="121"/>
    </row>
    <row r="606" spans="2:6" hidden="1" x14ac:dyDescent="0.35">
      <c r="B606" s="121"/>
      <c r="C606" s="121"/>
      <c r="D606" s="121"/>
      <c r="E606" s="121"/>
      <c r="F606" s="121"/>
    </row>
    <row r="607" spans="2:6" hidden="1" x14ac:dyDescent="0.35">
      <c r="B607" s="121"/>
      <c r="C607" s="121"/>
      <c r="D607" s="121"/>
      <c r="E607" s="121"/>
      <c r="F607" s="121"/>
    </row>
    <row r="608" spans="2:6" hidden="1" x14ac:dyDescent="0.35">
      <c r="B608" s="121"/>
      <c r="C608" s="121"/>
      <c r="D608" s="121"/>
      <c r="E608" s="121"/>
      <c r="F608" s="121"/>
    </row>
    <row r="609" spans="2:6" hidden="1" x14ac:dyDescent="0.35">
      <c r="B609" s="121"/>
      <c r="C609" s="121"/>
      <c r="D609" s="121"/>
      <c r="E609" s="121"/>
      <c r="F609" s="121"/>
    </row>
    <row r="610" spans="2:6" hidden="1" x14ac:dyDescent="0.35">
      <c r="B610" s="121"/>
      <c r="C610" s="121"/>
      <c r="D610" s="121"/>
      <c r="E610" s="121"/>
      <c r="F610" s="121"/>
    </row>
    <row r="611" spans="2:6" hidden="1" x14ac:dyDescent="0.35">
      <c r="B611" s="121"/>
      <c r="C611" s="121"/>
      <c r="D611" s="121"/>
      <c r="E611" s="121"/>
      <c r="F611" s="121"/>
    </row>
    <row r="612" spans="2:6" hidden="1" x14ac:dyDescent="0.35">
      <c r="B612" s="121"/>
      <c r="C612" s="121"/>
      <c r="D612" s="121"/>
      <c r="E612" s="121"/>
      <c r="F612" s="121"/>
    </row>
    <row r="613" spans="2:6" hidden="1" x14ac:dyDescent="0.35">
      <c r="B613" s="121"/>
      <c r="C613" s="121"/>
      <c r="D613" s="121"/>
      <c r="E613" s="121"/>
      <c r="F613" s="121"/>
    </row>
    <row r="614" spans="2:6" hidden="1" x14ac:dyDescent="0.35">
      <c r="B614" s="121"/>
      <c r="C614" s="121"/>
      <c r="D614" s="121"/>
      <c r="E614" s="121"/>
      <c r="F614" s="121"/>
    </row>
    <row r="615" spans="2:6" hidden="1" x14ac:dyDescent="0.35">
      <c r="B615" s="121"/>
      <c r="C615" s="121"/>
      <c r="D615" s="121"/>
      <c r="E615" s="121"/>
      <c r="F615" s="121"/>
    </row>
    <row r="616" spans="2:6" hidden="1" x14ac:dyDescent="0.35">
      <c r="B616" s="121"/>
      <c r="C616" s="121"/>
      <c r="D616" s="121"/>
      <c r="E616" s="121"/>
      <c r="F616" s="121"/>
    </row>
    <row r="617" spans="2:6" hidden="1" x14ac:dyDescent="0.35">
      <c r="B617" s="121"/>
      <c r="C617" s="121"/>
      <c r="D617" s="121"/>
      <c r="E617" s="121"/>
      <c r="F617" s="121"/>
    </row>
    <row r="618" spans="2:6" hidden="1" x14ac:dyDescent="0.35">
      <c r="B618" s="121"/>
      <c r="C618" s="121"/>
      <c r="D618" s="121"/>
      <c r="E618" s="121"/>
      <c r="F618" s="121"/>
    </row>
    <row r="619" spans="2:6" hidden="1" x14ac:dyDescent="0.35">
      <c r="B619" s="121"/>
      <c r="C619" s="121"/>
      <c r="D619" s="121"/>
      <c r="E619" s="121"/>
      <c r="F619" s="121"/>
    </row>
    <row r="620" spans="2:6" hidden="1" x14ac:dyDescent="0.35">
      <c r="B620" s="121"/>
      <c r="C620" s="121"/>
      <c r="D620" s="121"/>
      <c r="E620" s="121"/>
      <c r="F620" s="121"/>
    </row>
    <row r="621" spans="2:6" hidden="1" x14ac:dyDescent="0.35">
      <c r="B621" s="121"/>
      <c r="C621" s="121"/>
      <c r="D621" s="121"/>
      <c r="E621" s="121"/>
      <c r="F621" s="121"/>
    </row>
    <row r="622" spans="2:6" hidden="1" x14ac:dyDescent="0.35">
      <c r="B622" s="121"/>
      <c r="C622" s="121"/>
      <c r="D622" s="121"/>
      <c r="E622" s="121"/>
      <c r="F622" s="121"/>
    </row>
    <row r="623" spans="2:6" hidden="1" x14ac:dyDescent="0.35">
      <c r="B623" s="121"/>
      <c r="C623" s="121"/>
      <c r="D623" s="121"/>
      <c r="E623" s="121"/>
      <c r="F623" s="121"/>
    </row>
    <row r="624" spans="2:6" hidden="1" x14ac:dyDescent="0.35">
      <c r="B624" s="121"/>
      <c r="C624" s="121"/>
      <c r="D624" s="121"/>
      <c r="E624" s="121"/>
      <c r="F624" s="121"/>
    </row>
    <row r="625" spans="2:6" hidden="1" x14ac:dyDescent="0.35">
      <c r="B625" s="121"/>
      <c r="C625" s="121"/>
      <c r="D625" s="121"/>
      <c r="E625" s="121"/>
      <c r="F625" s="121"/>
    </row>
    <row r="626" spans="2:6" hidden="1" x14ac:dyDescent="0.35">
      <c r="B626" s="121"/>
      <c r="C626" s="121"/>
      <c r="D626" s="121"/>
      <c r="E626" s="121"/>
      <c r="F626" s="121"/>
    </row>
    <row r="627" spans="2:6" hidden="1" x14ac:dyDescent="0.35">
      <c r="B627" s="121"/>
      <c r="C627" s="121"/>
      <c r="D627" s="121"/>
      <c r="E627" s="121"/>
      <c r="F627" s="121"/>
    </row>
    <row r="628" spans="2:6" hidden="1" x14ac:dyDescent="0.35">
      <c r="B628" s="121"/>
      <c r="C628" s="121"/>
      <c r="D628" s="121"/>
      <c r="E628" s="121"/>
      <c r="F628" s="121"/>
    </row>
    <row r="629" spans="2:6" hidden="1" x14ac:dyDescent="0.35">
      <c r="B629" s="121"/>
      <c r="C629" s="121"/>
      <c r="D629" s="121"/>
      <c r="E629" s="121"/>
      <c r="F629" s="121"/>
    </row>
    <row r="630" spans="2:6" hidden="1" x14ac:dyDescent="0.35">
      <c r="B630" s="121"/>
      <c r="C630" s="121"/>
      <c r="D630" s="121"/>
      <c r="E630" s="121"/>
      <c r="F630" s="121"/>
    </row>
    <row r="631" spans="2:6" hidden="1" x14ac:dyDescent="0.35">
      <c r="B631" s="121"/>
      <c r="C631" s="121"/>
      <c r="D631" s="121"/>
      <c r="E631" s="121"/>
      <c r="F631" s="121"/>
    </row>
    <row r="632" spans="2:6" hidden="1" x14ac:dyDescent="0.35">
      <c r="B632" s="121"/>
      <c r="C632" s="121"/>
      <c r="D632" s="121"/>
      <c r="E632" s="121"/>
      <c r="F632" s="121"/>
    </row>
    <row r="633" spans="2:6" hidden="1" x14ac:dyDescent="0.35">
      <c r="B633" s="121"/>
      <c r="C633" s="121"/>
      <c r="D633" s="121"/>
      <c r="E633" s="121"/>
      <c r="F633" s="121"/>
    </row>
    <row r="634" spans="2:6" hidden="1" x14ac:dyDescent="0.35">
      <c r="B634" s="121"/>
      <c r="C634" s="121"/>
      <c r="D634" s="121"/>
      <c r="E634" s="121"/>
      <c r="F634" s="121"/>
    </row>
    <row r="635" spans="2:6" hidden="1" x14ac:dyDescent="0.35">
      <c r="B635" s="121"/>
      <c r="C635" s="121"/>
      <c r="D635" s="121"/>
      <c r="E635" s="121"/>
      <c r="F635" s="121"/>
    </row>
    <row r="636" spans="2:6" hidden="1" x14ac:dyDescent="0.35">
      <c r="B636" s="121"/>
      <c r="C636" s="121"/>
      <c r="D636" s="121"/>
      <c r="E636" s="121"/>
      <c r="F636" s="121"/>
    </row>
    <row r="637" spans="2:6" hidden="1" x14ac:dyDescent="0.35">
      <c r="B637" s="121"/>
      <c r="C637" s="121"/>
      <c r="D637" s="121"/>
      <c r="E637" s="121"/>
      <c r="F637" s="121"/>
    </row>
    <row r="638" spans="2:6" hidden="1" x14ac:dyDescent="0.35">
      <c r="B638" s="121"/>
      <c r="C638" s="121"/>
      <c r="D638" s="121"/>
      <c r="E638" s="121"/>
      <c r="F638" s="121"/>
    </row>
    <row r="639" spans="2:6" hidden="1" x14ac:dyDescent="0.35">
      <c r="B639" s="121"/>
      <c r="C639" s="121"/>
      <c r="D639" s="121"/>
      <c r="E639" s="121"/>
      <c r="F639" s="121"/>
    </row>
    <row r="640" spans="2:6" hidden="1" x14ac:dyDescent="0.35">
      <c r="B640" s="121"/>
      <c r="C640" s="121"/>
      <c r="D640" s="121"/>
      <c r="E640" s="121"/>
      <c r="F640" s="121"/>
    </row>
    <row r="641" spans="2:6" hidden="1" x14ac:dyDescent="0.35">
      <c r="B641" s="121"/>
      <c r="C641" s="121"/>
      <c r="D641" s="121"/>
      <c r="E641" s="121"/>
      <c r="F641" s="121"/>
    </row>
    <row r="642" spans="2:6" hidden="1" x14ac:dyDescent="0.35">
      <c r="B642" s="121"/>
      <c r="C642" s="121"/>
      <c r="D642" s="121"/>
      <c r="E642" s="121"/>
      <c r="F642" s="121"/>
    </row>
    <row r="643" spans="2:6" hidden="1" x14ac:dyDescent="0.35">
      <c r="B643" s="121"/>
      <c r="C643" s="121"/>
      <c r="D643" s="121"/>
      <c r="E643" s="121"/>
      <c r="F643" s="121"/>
    </row>
    <row r="644" spans="2:6" hidden="1" x14ac:dyDescent="0.35">
      <c r="B644" s="121"/>
      <c r="C644" s="121"/>
      <c r="D644" s="121"/>
      <c r="E644" s="121"/>
      <c r="F644" s="121"/>
    </row>
    <row r="645" spans="2:6" hidden="1" x14ac:dyDescent="0.35">
      <c r="B645" s="121"/>
      <c r="C645" s="121"/>
      <c r="D645" s="121"/>
      <c r="E645" s="121"/>
      <c r="F645" s="121"/>
    </row>
    <row r="646" spans="2:6" hidden="1" x14ac:dyDescent="0.35">
      <c r="B646" s="121"/>
      <c r="C646" s="121"/>
      <c r="D646" s="121"/>
      <c r="E646" s="121"/>
      <c r="F646" s="121"/>
    </row>
    <row r="647" spans="2:6" hidden="1" x14ac:dyDescent="0.35">
      <c r="B647" s="121"/>
      <c r="C647" s="121"/>
      <c r="D647" s="121"/>
      <c r="E647" s="121"/>
      <c r="F647" s="121"/>
    </row>
    <row r="648" spans="2:6" hidden="1" x14ac:dyDescent="0.35">
      <c r="B648" s="121"/>
      <c r="C648" s="121"/>
      <c r="D648" s="121"/>
      <c r="E648" s="121"/>
      <c r="F648" s="121"/>
    </row>
    <row r="649" spans="2:6" hidden="1" x14ac:dyDescent="0.35">
      <c r="B649" s="121"/>
      <c r="C649" s="121"/>
      <c r="D649" s="121"/>
      <c r="E649" s="121"/>
      <c r="F649" s="121"/>
    </row>
    <row r="650" spans="2:6" hidden="1" x14ac:dyDescent="0.35">
      <c r="B650" s="121"/>
      <c r="C650" s="121"/>
      <c r="D650" s="121"/>
      <c r="E650" s="121"/>
      <c r="F650" s="121"/>
    </row>
    <row r="651" spans="2:6" hidden="1" x14ac:dyDescent="0.35">
      <c r="B651" s="121"/>
      <c r="C651" s="121"/>
      <c r="D651" s="121"/>
      <c r="E651" s="121"/>
      <c r="F651" s="121"/>
    </row>
    <row r="652" spans="2:6" hidden="1" x14ac:dyDescent="0.35">
      <c r="B652" s="121"/>
      <c r="C652" s="121"/>
      <c r="D652" s="121"/>
      <c r="E652" s="121"/>
      <c r="F652" s="121"/>
    </row>
    <row r="653" spans="2:6" hidden="1" x14ac:dyDescent="0.35">
      <c r="B653" s="121"/>
      <c r="C653" s="121"/>
      <c r="D653" s="121"/>
      <c r="E653" s="121"/>
      <c r="F653" s="121"/>
    </row>
    <row r="654" spans="2:6" hidden="1" x14ac:dyDescent="0.35">
      <c r="B654" s="121"/>
      <c r="C654" s="121"/>
      <c r="D654" s="121"/>
      <c r="E654" s="121"/>
      <c r="F654" s="121"/>
    </row>
    <row r="655" spans="2:6" hidden="1" x14ac:dyDescent="0.35">
      <c r="B655" s="121"/>
      <c r="C655" s="121"/>
      <c r="D655" s="121"/>
      <c r="E655" s="121"/>
      <c r="F655" s="121"/>
    </row>
    <row r="656" spans="2:6" hidden="1" x14ac:dyDescent="0.35">
      <c r="B656" s="121"/>
      <c r="C656" s="121"/>
      <c r="D656" s="121"/>
      <c r="E656" s="121"/>
      <c r="F656" s="121"/>
    </row>
    <row r="657" spans="2:6" hidden="1" x14ac:dyDescent="0.35">
      <c r="B657" s="121"/>
      <c r="C657" s="121"/>
      <c r="D657" s="121"/>
      <c r="E657" s="121"/>
      <c r="F657" s="121"/>
    </row>
    <row r="658" spans="2:6" hidden="1" x14ac:dyDescent="0.35">
      <c r="B658" s="121"/>
      <c r="C658" s="121"/>
      <c r="D658" s="121"/>
      <c r="E658" s="121"/>
      <c r="F658" s="121"/>
    </row>
    <row r="659" spans="2:6" hidden="1" x14ac:dyDescent="0.35">
      <c r="B659" s="121"/>
      <c r="C659" s="121"/>
      <c r="D659" s="121"/>
      <c r="E659" s="121"/>
      <c r="F659" s="121"/>
    </row>
    <row r="660" spans="2:6" hidden="1" x14ac:dyDescent="0.35">
      <c r="B660" s="121"/>
      <c r="C660" s="121"/>
      <c r="D660" s="121"/>
      <c r="E660" s="121"/>
      <c r="F660" s="121"/>
    </row>
    <row r="661" spans="2:6" hidden="1" x14ac:dyDescent="0.35">
      <c r="B661" s="121"/>
      <c r="C661" s="121"/>
      <c r="D661" s="121"/>
      <c r="E661" s="121"/>
      <c r="F661" s="121"/>
    </row>
    <row r="662" spans="2:6" hidden="1" x14ac:dyDescent="0.35">
      <c r="B662" s="121"/>
      <c r="C662" s="121"/>
      <c r="D662" s="121"/>
      <c r="E662" s="121"/>
      <c r="F662" s="121"/>
    </row>
    <row r="663" spans="2:6" hidden="1" x14ac:dyDescent="0.35">
      <c r="B663" s="121"/>
      <c r="C663" s="121"/>
      <c r="D663" s="121"/>
      <c r="E663" s="121"/>
      <c r="F663" s="121"/>
    </row>
    <row r="664" spans="2:6" hidden="1" x14ac:dyDescent="0.35">
      <c r="B664" s="121"/>
      <c r="C664" s="121"/>
      <c r="D664" s="121"/>
      <c r="E664" s="121"/>
      <c r="F664" s="121"/>
    </row>
    <row r="665" spans="2:6" hidden="1" x14ac:dyDescent="0.35">
      <c r="B665" s="121"/>
      <c r="C665" s="121"/>
      <c r="D665" s="121"/>
      <c r="E665" s="121"/>
      <c r="F665" s="121"/>
    </row>
    <row r="666" spans="2:6" hidden="1" x14ac:dyDescent="0.35">
      <c r="B666" s="121"/>
      <c r="C666" s="121"/>
      <c r="D666" s="121"/>
      <c r="E666" s="121"/>
      <c r="F666" s="121"/>
    </row>
    <row r="667" spans="2:6" hidden="1" x14ac:dyDescent="0.35">
      <c r="B667" s="121"/>
      <c r="C667" s="121"/>
      <c r="D667" s="121"/>
      <c r="E667" s="121"/>
      <c r="F667" s="121"/>
    </row>
    <row r="668" spans="2:6" hidden="1" x14ac:dyDescent="0.35">
      <c r="B668" s="121"/>
      <c r="C668" s="121"/>
      <c r="D668" s="121"/>
      <c r="E668" s="121"/>
      <c r="F668" s="121"/>
    </row>
    <row r="669" spans="2:6" hidden="1" x14ac:dyDescent="0.35">
      <c r="B669" s="121"/>
      <c r="C669" s="121"/>
      <c r="D669" s="121"/>
      <c r="E669" s="121"/>
      <c r="F669" s="121"/>
    </row>
    <row r="670" spans="2:6" hidden="1" x14ac:dyDescent="0.35">
      <c r="B670" s="121"/>
      <c r="C670" s="121"/>
      <c r="D670" s="121"/>
      <c r="E670" s="121"/>
      <c r="F670" s="121"/>
    </row>
    <row r="671" spans="2:6" hidden="1" x14ac:dyDescent="0.35">
      <c r="B671" s="121"/>
      <c r="C671" s="121"/>
      <c r="D671" s="121"/>
      <c r="E671" s="121"/>
      <c r="F671" s="121"/>
    </row>
    <row r="672" spans="2:6" hidden="1" x14ac:dyDescent="0.35">
      <c r="B672" s="121"/>
      <c r="C672" s="121"/>
      <c r="D672" s="121"/>
      <c r="E672" s="121"/>
      <c r="F672" s="121"/>
    </row>
    <row r="673" spans="2:6" hidden="1" x14ac:dyDescent="0.35">
      <c r="B673" s="121"/>
      <c r="C673" s="121"/>
      <c r="D673" s="121"/>
      <c r="E673" s="121"/>
      <c r="F673" s="121"/>
    </row>
    <row r="674" spans="2:6" hidden="1" x14ac:dyDescent="0.35">
      <c r="B674" s="121"/>
      <c r="C674" s="121"/>
      <c r="D674" s="121"/>
      <c r="E674" s="121"/>
      <c r="F674" s="121"/>
    </row>
    <row r="675" spans="2:6" hidden="1" x14ac:dyDescent="0.35">
      <c r="B675" s="121"/>
      <c r="C675" s="121"/>
      <c r="D675" s="121"/>
      <c r="E675" s="121"/>
      <c r="F675" s="121"/>
    </row>
    <row r="676" spans="2:6" hidden="1" x14ac:dyDescent="0.35">
      <c r="B676" s="121"/>
      <c r="C676" s="121"/>
      <c r="D676" s="121"/>
      <c r="E676" s="121"/>
      <c r="F676" s="121"/>
    </row>
    <row r="677" spans="2:6" hidden="1" x14ac:dyDescent="0.35">
      <c r="B677" s="121"/>
      <c r="C677" s="121"/>
      <c r="D677" s="121"/>
      <c r="E677" s="121"/>
      <c r="F677" s="121"/>
    </row>
    <row r="678" spans="2:6" hidden="1" x14ac:dyDescent="0.35">
      <c r="B678" s="121"/>
      <c r="C678" s="121"/>
      <c r="D678" s="121"/>
      <c r="E678" s="121"/>
      <c r="F678" s="121"/>
    </row>
    <row r="679" spans="2:6" hidden="1" x14ac:dyDescent="0.35">
      <c r="B679" s="121"/>
      <c r="C679" s="121"/>
      <c r="D679" s="121"/>
      <c r="E679" s="121"/>
      <c r="F679" s="121"/>
    </row>
    <row r="680" spans="2:6" hidden="1" x14ac:dyDescent="0.35">
      <c r="B680" s="121"/>
      <c r="C680" s="121"/>
      <c r="D680" s="121"/>
      <c r="E680" s="121"/>
      <c r="F680" s="121"/>
    </row>
    <row r="681" spans="2:6" hidden="1" x14ac:dyDescent="0.35">
      <c r="B681" s="121"/>
      <c r="C681" s="121"/>
      <c r="D681" s="121"/>
      <c r="E681" s="121"/>
      <c r="F681" s="121"/>
    </row>
    <row r="682" spans="2:6" hidden="1" x14ac:dyDescent="0.35">
      <c r="B682" s="121"/>
      <c r="C682" s="121"/>
      <c r="D682" s="121"/>
      <c r="E682" s="121"/>
      <c r="F682" s="121"/>
    </row>
    <row r="683" spans="2:6" hidden="1" x14ac:dyDescent="0.35">
      <c r="B683" s="121"/>
      <c r="C683" s="121"/>
      <c r="D683" s="121"/>
      <c r="E683" s="121"/>
      <c r="F683" s="121"/>
    </row>
    <row r="684" spans="2:6" hidden="1" x14ac:dyDescent="0.35">
      <c r="B684" s="121"/>
      <c r="C684" s="121"/>
      <c r="D684" s="121"/>
      <c r="E684" s="121"/>
      <c r="F684" s="121"/>
    </row>
    <row r="685" spans="2:6" hidden="1" x14ac:dyDescent="0.35">
      <c r="B685" s="121"/>
      <c r="C685" s="121"/>
      <c r="D685" s="121"/>
      <c r="E685" s="121"/>
      <c r="F685" s="121"/>
    </row>
    <row r="686" spans="2:6" hidden="1" x14ac:dyDescent="0.35">
      <c r="B686" s="121"/>
      <c r="C686" s="121"/>
      <c r="D686" s="121"/>
      <c r="E686" s="121"/>
      <c r="F686" s="121"/>
    </row>
    <row r="687" spans="2:6" hidden="1" x14ac:dyDescent="0.35">
      <c r="B687" s="121"/>
      <c r="C687" s="121"/>
      <c r="D687" s="121"/>
      <c r="E687" s="121"/>
      <c r="F687" s="121"/>
    </row>
    <row r="688" spans="2:6" hidden="1" x14ac:dyDescent="0.35">
      <c r="B688" s="121"/>
      <c r="C688" s="121"/>
      <c r="D688" s="121"/>
      <c r="E688" s="121"/>
      <c r="F688" s="121"/>
    </row>
    <row r="689" spans="2:6" hidden="1" x14ac:dyDescent="0.35">
      <c r="B689" s="121"/>
      <c r="C689" s="121"/>
      <c r="D689" s="121"/>
      <c r="E689" s="121"/>
      <c r="F689" s="121"/>
    </row>
    <row r="690" spans="2:6" hidden="1" x14ac:dyDescent="0.35">
      <c r="B690" s="121"/>
      <c r="C690" s="121"/>
      <c r="D690" s="121"/>
      <c r="E690" s="121"/>
      <c r="F690" s="121"/>
    </row>
    <row r="691" spans="2:6" hidden="1" x14ac:dyDescent="0.35">
      <c r="B691" s="121"/>
      <c r="C691" s="121"/>
      <c r="D691" s="121"/>
      <c r="E691" s="121"/>
      <c r="F691" s="121"/>
    </row>
    <row r="692" spans="2:6" hidden="1" x14ac:dyDescent="0.35">
      <c r="B692" s="121"/>
      <c r="C692" s="121"/>
      <c r="D692" s="121"/>
      <c r="E692" s="121"/>
      <c r="F692" s="121"/>
    </row>
    <row r="693" spans="2:6" hidden="1" x14ac:dyDescent="0.35">
      <c r="B693" s="121"/>
      <c r="C693" s="121"/>
      <c r="D693" s="121"/>
      <c r="E693" s="121"/>
      <c r="F693" s="121"/>
    </row>
    <row r="694" spans="2:6" hidden="1" x14ac:dyDescent="0.35">
      <c r="B694" s="121"/>
      <c r="C694" s="121"/>
      <c r="D694" s="121"/>
      <c r="E694" s="121"/>
      <c r="F694" s="121"/>
    </row>
    <row r="695" spans="2:6" hidden="1" x14ac:dyDescent="0.35">
      <c r="B695" s="121"/>
      <c r="C695" s="121"/>
      <c r="D695" s="121"/>
      <c r="E695" s="121"/>
      <c r="F695" s="121"/>
    </row>
    <row r="696" spans="2:6" hidden="1" x14ac:dyDescent="0.35">
      <c r="B696" s="121"/>
      <c r="C696" s="121"/>
      <c r="D696" s="121"/>
      <c r="E696" s="121"/>
      <c r="F696" s="121"/>
    </row>
    <row r="697" spans="2:6" hidden="1" x14ac:dyDescent="0.35">
      <c r="B697" s="121"/>
      <c r="C697" s="121"/>
      <c r="D697" s="121"/>
      <c r="E697" s="121"/>
      <c r="F697" s="121"/>
    </row>
    <row r="698" spans="2:6" hidden="1" x14ac:dyDescent="0.35">
      <c r="B698" s="121"/>
      <c r="C698" s="121"/>
      <c r="D698" s="121"/>
      <c r="E698" s="121"/>
      <c r="F698" s="121"/>
    </row>
    <row r="699" spans="2:6" hidden="1" x14ac:dyDescent="0.35">
      <c r="B699" s="121"/>
      <c r="C699" s="121"/>
      <c r="D699" s="121"/>
      <c r="E699" s="121"/>
      <c r="F699" s="121"/>
    </row>
    <row r="700" spans="2:6" hidden="1" x14ac:dyDescent="0.35">
      <c r="B700" s="121"/>
      <c r="C700" s="121"/>
      <c r="D700" s="121"/>
      <c r="E700" s="121"/>
      <c r="F700" s="121"/>
    </row>
    <row r="701" spans="2:6" hidden="1" x14ac:dyDescent="0.35">
      <c r="B701" s="121"/>
      <c r="C701" s="121"/>
      <c r="D701" s="121"/>
      <c r="E701" s="121"/>
      <c r="F701" s="121"/>
    </row>
    <row r="702" spans="2:6" hidden="1" x14ac:dyDescent="0.35">
      <c r="B702" s="121"/>
      <c r="C702" s="121"/>
      <c r="D702" s="121"/>
      <c r="E702" s="121"/>
      <c r="F702" s="121"/>
    </row>
    <row r="703" spans="2:6" hidden="1" x14ac:dyDescent="0.35">
      <c r="B703" s="121"/>
      <c r="C703" s="121"/>
      <c r="D703" s="121"/>
      <c r="E703" s="121"/>
      <c r="F703" s="121"/>
    </row>
    <row r="704" spans="2:6" hidden="1" x14ac:dyDescent="0.35">
      <c r="B704" s="121"/>
      <c r="C704" s="121"/>
      <c r="D704" s="121"/>
      <c r="E704" s="121"/>
      <c r="F704" s="121"/>
    </row>
    <row r="705" spans="2:6" hidden="1" x14ac:dyDescent="0.35">
      <c r="B705" s="121"/>
      <c r="C705" s="121"/>
      <c r="D705" s="121"/>
      <c r="E705" s="121"/>
      <c r="F705" s="121"/>
    </row>
    <row r="706" spans="2:6" hidden="1" x14ac:dyDescent="0.35">
      <c r="B706" s="121"/>
      <c r="C706" s="121"/>
      <c r="D706" s="121"/>
      <c r="E706" s="121"/>
      <c r="F706" s="121"/>
    </row>
    <row r="707" spans="2:6" hidden="1" x14ac:dyDescent="0.35">
      <c r="B707" s="121"/>
      <c r="C707" s="121"/>
      <c r="D707" s="121"/>
      <c r="E707" s="121"/>
      <c r="F707" s="121"/>
    </row>
    <row r="708" spans="2:6" hidden="1" x14ac:dyDescent="0.35">
      <c r="B708" s="121"/>
      <c r="C708" s="121"/>
      <c r="D708" s="121"/>
      <c r="E708" s="121"/>
      <c r="F708" s="121"/>
    </row>
    <row r="709" spans="2:6" hidden="1" x14ac:dyDescent="0.35">
      <c r="B709" s="121"/>
      <c r="C709" s="121"/>
      <c r="D709" s="121"/>
      <c r="E709" s="121"/>
      <c r="F709" s="121"/>
    </row>
    <row r="710" spans="2:6" hidden="1" x14ac:dyDescent="0.35">
      <c r="B710" s="121"/>
      <c r="C710" s="121"/>
      <c r="D710" s="121"/>
      <c r="E710" s="121"/>
      <c r="F710" s="121"/>
    </row>
    <row r="711" spans="2:6" hidden="1" x14ac:dyDescent="0.35">
      <c r="B711" s="121"/>
      <c r="C711" s="121"/>
      <c r="D711" s="121"/>
      <c r="E711" s="121"/>
      <c r="F711" s="121"/>
    </row>
    <row r="712" spans="2:6" hidden="1" x14ac:dyDescent="0.35">
      <c r="B712" s="121"/>
      <c r="C712" s="121"/>
      <c r="D712" s="121"/>
      <c r="E712" s="121"/>
      <c r="F712" s="121"/>
    </row>
    <row r="713" spans="2:6" hidden="1" x14ac:dyDescent="0.35">
      <c r="B713" s="121"/>
      <c r="C713" s="121"/>
      <c r="D713" s="121"/>
      <c r="E713" s="121"/>
      <c r="F713" s="121"/>
    </row>
    <row r="714" spans="2:6" hidden="1" x14ac:dyDescent="0.35">
      <c r="B714" s="121"/>
      <c r="C714" s="121"/>
      <c r="D714" s="121"/>
      <c r="E714" s="121"/>
      <c r="F714" s="121"/>
    </row>
    <row r="715" spans="2:6" hidden="1" x14ac:dyDescent="0.35">
      <c r="B715" s="121"/>
      <c r="C715" s="121"/>
      <c r="D715" s="121"/>
      <c r="E715" s="121"/>
      <c r="F715" s="121"/>
    </row>
    <row r="716" spans="2:6" hidden="1" x14ac:dyDescent="0.35">
      <c r="B716" s="121"/>
      <c r="C716" s="121"/>
      <c r="D716" s="121"/>
      <c r="E716" s="121"/>
      <c r="F716" s="121"/>
    </row>
    <row r="717" spans="2:6" hidden="1" x14ac:dyDescent="0.35">
      <c r="B717" s="121"/>
      <c r="C717" s="121"/>
      <c r="D717" s="121"/>
      <c r="E717" s="121"/>
      <c r="F717" s="121"/>
    </row>
    <row r="718" spans="2:6" hidden="1" x14ac:dyDescent="0.35">
      <c r="B718" s="121"/>
      <c r="C718" s="121"/>
      <c r="D718" s="121"/>
      <c r="E718" s="121"/>
      <c r="F718" s="121"/>
    </row>
    <row r="719" spans="2:6" hidden="1" x14ac:dyDescent="0.35">
      <c r="B719" s="121"/>
      <c r="C719" s="121"/>
      <c r="D719" s="121"/>
      <c r="E719" s="121"/>
      <c r="F719" s="121"/>
    </row>
    <row r="720" spans="2:6" hidden="1" x14ac:dyDescent="0.35">
      <c r="B720" s="121"/>
      <c r="C720" s="121"/>
      <c r="D720" s="121"/>
      <c r="E720" s="121"/>
      <c r="F720" s="121"/>
    </row>
    <row r="721" spans="2:6" hidden="1" x14ac:dyDescent="0.35">
      <c r="B721" s="121"/>
      <c r="C721" s="121"/>
      <c r="D721" s="121"/>
      <c r="E721" s="121"/>
      <c r="F721" s="121"/>
    </row>
    <row r="722" spans="2:6" hidden="1" x14ac:dyDescent="0.35">
      <c r="B722" s="121"/>
      <c r="C722" s="121"/>
      <c r="D722" s="121"/>
      <c r="E722" s="121"/>
      <c r="F722" s="121"/>
    </row>
    <row r="723" spans="2:6" hidden="1" x14ac:dyDescent="0.35">
      <c r="B723" s="121"/>
      <c r="C723" s="121"/>
      <c r="D723" s="121"/>
      <c r="E723" s="121"/>
      <c r="F723" s="121"/>
    </row>
    <row r="724" spans="2:6" hidden="1" x14ac:dyDescent="0.35">
      <c r="B724" s="121"/>
      <c r="C724" s="121"/>
      <c r="D724" s="121"/>
      <c r="E724" s="121"/>
      <c r="F724" s="121"/>
    </row>
    <row r="725" spans="2:6" hidden="1" x14ac:dyDescent="0.35">
      <c r="B725" s="121"/>
      <c r="C725" s="121"/>
      <c r="D725" s="121"/>
      <c r="E725" s="121"/>
      <c r="F725" s="121"/>
    </row>
    <row r="726" spans="2:6" hidden="1" x14ac:dyDescent="0.35">
      <c r="B726" s="121"/>
      <c r="C726" s="121"/>
      <c r="D726" s="121"/>
      <c r="E726" s="121"/>
      <c r="F726" s="121"/>
    </row>
    <row r="727" spans="2:6" hidden="1" x14ac:dyDescent="0.35">
      <c r="B727" s="121"/>
      <c r="C727" s="121"/>
      <c r="D727" s="121"/>
      <c r="E727" s="121"/>
      <c r="F727" s="121"/>
    </row>
    <row r="728" spans="2:6" hidden="1" x14ac:dyDescent="0.35">
      <c r="B728" s="121"/>
      <c r="C728" s="121"/>
      <c r="D728" s="121"/>
      <c r="E728" s="121"/>
      <c r="F728" s="121"/>
    </row>
    <row r="729" spans="2:6" hidden="1" x14ac:dyDescent="0.35">
      <c r="B729" s="121"/>
      <c r="C729" s="121"/>
      <c r="D729" s="121"/>
      <c r="E729" s="121"/>
      <c r="F729" s="121"/>
    </row>
    <row r="730" spans="2:6" hidden="1" x14ac:dyDescent="0.35">
      <c r="B730" s="121"/>
      <c r="C730" s="121"/>
      <c r="D730" s="121"/>
      <c r="E730" s="121"/>
      <c r="F730" s="121"/>
    </row>
    <row r="731" spans="2:6" hidden="1" x14ac:dyDescent="0.35">
      <c r="B731" s="121"/>
      <c r="C731" s="121"/>
      <c r="D731" s="121"/>
      <c r="E731" s="121"/>
      <c r="F731" s="121"/>
    </row>
    <row r="732" spans="2:6" hidden="1" x14ac:dyDescent="0.35">
      <c r="B732" s="121"/>
      <c r="C732" s="121"/>
      <c r="D732" s="121"/>
      <c r="E732" s="121"/>
      <c r="F732" s="121"/>
    </row>
    <row r="733" spans="2:6" hidden="1" x14ac:dyDescent="0.35">
      <c r="B733" s="121"/>
      <c r="C733" s="121"/>
      <c r="D733" s="121"/>
      <c r="E733" s="121"/>
      <c r="F733" s="121"/>
    </row>
    <row r="734" spans="2:6" hidden="1" x14ac:dyDescent="0.35">
      <c r="B734" s="121"/>
      <c r="C734" s="121"/>
      <c r="D734" s="121"/>
      <c r="E734" s="121"/>
      <c r="F734" s="121"/>
    </row>
    <row r="735" spans="2:6" hidden="1" x14ac:dyDescent="0.35">
      <c r="B735" s="121"/>
      <c r="C735" s="121"/>
      <c r="D735" s="121"/>
      <c r="E735" s="121"/>
      <c r="F735" s="121"/>
    </row>
    <row r="736" spans="2:6" hidden="1" x14ac:dyDescent="0.35">
      <c r="B736" s="121"/>
      <c r="C736" s="121"/>
      <c r="D736" s="121"/>
      <c r="E736" s="121"/>
      <c r="F736" s="121"/>
    </row>
    <row r="737" spans="2:6" hidden="1" x14ac:dyDescent="0.35">
      <c r="B737" s="121"/>
      <c r="C737" s="121"/>
      <c r="D737" s="121"/>
      <c r="E737" s="121"/>
      <c r="F737" s="121"/>
    </row>
    <row r="738" spans="2:6" hidden="1" x14ac:dyDescent="0.35">
      <c r="B738" s="121"/>
      <c r="C738" s="121"/>
      <c r="D738" s="121"/>
      <c r="E738" s="121"/>
      <c r="F738" s="121"/>
    </row>
    <row r="739" spans="2:6" hidden="1" x14ac:dyDescent="0.35">
      <c r="B739" s="121"/>
      <c r="C739" s="121"/>
      <c r="D739" s="121"/>
      <c r="E739" s="121"/>
      <c r="F739" s="121"/>
    </row>
    <row r="740" spans="2:6" hidden="1" x14ac:dyDescent="0.35">
      <c r="B740" s="121"/>
      <c r="C740" s="121"/>
      <c r="D740" s="121"/>
      <c r="E740" s="121"/>
      <c r="F740" s="121"/>
    </row>
    <row r="741" spans="2:6" hidden="1" x14ac:dyDescent="0.35">
      <c r="B741" s="121"/>
      <c r="C741" s="121"/>
      <c r="D741" s="121"/>
      <c r="E741" s="121"/>
      <c r="F741" s="121"/>
    </row>
    <row r="742" spans="2:6" hidden="1" x14ac:dyDescent="0.35">
      <c r="B742" s="121"/>
      <c r="C742" s="121"/>
      <c r="D742" s="121"/>
      <c r="E742" s="121"/>
      <c r="F742" s="121"/>
    </row>
    <row r="743" spans="2:6" hidden="1" x14ac:dyDescent="0.35">
      <c r="B743" s="121"/>
      <c r="C743" s="121"/>
      <c r="D743" s="121"/>
      <c r="E743" s="121"/>
      <c r="F743" s="121"/>
    </row>
    <row r="744" spans="2:6" hidden="1" x14ac:dyDescent="0.35">
      <c r="B744" s="121"/>
      <c r="C744" s="121"/>
      <c r="D744" s="121"/>
      <c r="E744" s="121"/>
      <c r="F744" s="121"/>
    </row>
    <row r="745" spans="2:6" hidden="1" x14ac:dyDescent="0.35">
      <c r="B745" s="121"/>
      <c r="C745" s="121"/>
      <c r="D745" s="121"/>
      <c r="E745" s="121"/>
      <c r="F745" s="121"/>
    </row>
    <row r="746" spans="2:6" hidden="1" x14ac:dyDescent="0.35">
      <c r="B746" s="121"/>
      <c r="C746" s="121"/>
      <c r="D746" s="121"/>
      <c r="E746" s="121"/>
      <c r="F746" s="121"/>
    </row>
    <row r="747" spans="2:6" hidden="1" x14ac:dyDescent="0.35">
      <c r="B747" s="121"/>
      <c r="C747" s="121"/>
      <c r="D747" s="121"/>
      <c r="E747" s="121"/>
      <c r="F747" s="121"/>
    </row>
    <row r="748" spans="2:6" hidden="1" x14ac:dyDescent="0.35">
      <c r="B748" s="121"/>
      <c r="C748" s="121"/>
      <c r="D748" s="121"/>
      <c r="E748" s="121"/>
      <c r="F748" s="121"/>
    </row>
    <row r="749" spans="2:6" hidden="1" x14ac:dyDescent="0.35">
      <c r="B749" s="121"/>
      <c r="C749" s="121"/>
      <c r="D749" s="121"/>
      <c r="E749" s="121"/>
      <c r="F749" s="121"/>
    </row>
    <row r="750" spans="2:6" hidden="1" x14ac:dyDescent="0.35">
      <c r="B750" s="121"/>
      <c r="C750" s="121"/>
      <c r="D750" s="121"/>
      <c r="E750" s="121"/>
      <c r="F750" s="121"/>
    </row>
    <row r="751" spans="2:6" hidden="1" x14ac:dyDescent="0.35">
      <c r="B751" s="121"/>
      <c r="C751" s="121"/>
      <c r="D751" s="121"/>
      <c r="E751" s="121"/>
      <c r="F751" s="121"/>
    </row>
    <row r="752" spans="2:6" hidden="1" x14ac:dyDescent="0.35">
      <c r="B752" s="121"/>
      <c r="C752" s="121"/>
      <c r="D752" s="121"/>
      <c r="E752" s="121"/>
      <c r="F752" s="121"/>
    </row>
    <row r="753" spans="2:6" hidden="1" x14ac:dyDescent="0.35">
      <c r="B753" s="121"/>
      <c r="C753" s="121"/>
      <c r="D753" s="121"/>
      <c r="E753" s="121"/>
      <c r="F753" s="121"/>
    </row>
    <row r="754" spans="2:6" hidden="1" x14ac:dyDescent="0.35">
      <c r="B754" s="121"/>
      <c r="C754" s="121"/>
      <c r="D754" s="121"/>
      <c r="E754" s="121"/>
      <c r="F754" s="121"/>
    </row>
    <row r="755" spans="2:6" hidden="1" x14ac:dyDescent="0.35">
      <c r="B755" s="121"/>
      <c r="C755" s="121"/>
      <c r="D755" s="121"/>
      <c r="E755" s="121"/>
      <c r="F755" s="121"/>
    </row>
    <row r="756" spans="2:6" hidden="1" x14ac:dyDescent="0.35">
      <c r="B756" s="121"/>
      <c r="C756" s="121"/>
      <c r="D756" s="121"/>
      <c r="E756" s="121"/>
      <c r="F756" s="121"/>
    </row>
    <row r="757" spans="2:6" hidden="1" x14ac:dyDescent="0.35">
      <c r="B757" s="121"/>
      <c r="C757" s="121"/>
      <c r="D757" s="121"/>
      <c r="E757" s="121"/>
      <c r="F757" s="121"/>
    </row>
    <row r="758" spans="2:6" hidden="1" x14ac:dyDescent="0.35">
      <c r="B758" s="121"/>
      <c r="C758" s="121"/>
      <c r="D758" s="121"/>
      <c r="E758" s="121"/>
      <c r="F758" s="121"/>
    </row>
    <row r="759" spans="2:6" hidden="1" x14ac:dyDescent="0.35">
      <c r="B759" s="121"/>
      <c r="C759" s="121"/>
      <c r="D759" s="121"/>
      <c r="E759" s="121"/>
      <c r="F759" s="121"/>
    </row>
    <row r="760" spans="2:6" hidden="1" x14ac:dyDescent="0.35">
      <c r="B760" s="121"/>
      <c r="C760" s="121"/>
      <c r="D760" s="121"/>
      <c r="E760" s="121"/>
      <c r="F760" s="121"/>
    </row>
    <row r="761" spans="2:6" hidden="1" x14ac:dyDescent="0.35">
      <c r="B761" s="121"/>
      <c r="C761" s="121"/>
      <c r="D761" s="121"/>
      <c r="E761" s="121"/>
      <c r="F761" s="121"/>
    </row>
    <row r="762" spans="2:6" hidden="1" x14ac:dyDescent="0.35">
      <c r="B762" s="121"/>
      <c r="C762" s="121"/>
      <c r="D762" s="121"/>
      <c r="E762" s="121"/>
      <c r="F762" s="121"/>
    </row>
    <row r="763" spans="2:6" hidden="1" x14ac:dyDescent="0.35">
      <c r="B763" s="121"/>
      <c r="C763" s="121"/>
      <c r="D763" s="121"/>
      <c r="E763" s="121"/>
      <c r="F763" s="121"/>
    </row>
    <row r="764" spans="2:6" hidden="1" x14ac:dyDescent="0.35">
      <c r="B764" s="121"/>
      <c r="C764" s="121"/>
      <c r="D764" s="121"/>
      <c r="E764" s="121"/>
      <c r="F764" s="121"/>
    </row>
    <row r="765" spans="2:6" hidden="1" x14ac:dyDescent="0.35">
      <c r="B765" s="121"/>
      <c r="C765" s="121"/>
      <c r="D765" s="121"/>
      <c r="E765" s="121"/>
      <c r="F765" s="121"/>
    </row>
    <row r="766" spans="2:6" hidden="1" x14ac:dyDescent="0.35">
      <c r="B766" s="121"/>
      <c r="C766" s="121"/>
      <c r="D766" s="121"/>
      <c r="E766" s="121"/>
      <c r="F766" s="121"/>
    </row>
    <row r="767" spans="2:6" hidden="1" x14ac:dyDescent="0.35">
      <c r="B767" s="121"/>
      <c r="C767" s="121"/>
      <c r="D767" s="121"/>
      <c r="E767" s="121"/>
      <c r="F767" s="121"/>
    </row>
    <row r="768" spans="2:6" hidden="1" x14ac:dyDescent="0.35">
      <c r="B768" s="121"/>
      <c r="C768" s="121"/>
      <c r="D768" s="121"/>
      <c r="E768" s="121"/>
      <c r="F768" s="121"/>
    </row>
    <row r="769" spans="2:6" hidden="1" x14ac:dyDescent="0.35">
      <c r="B769" s="121"/>
      <c r="C769" s="121"/>
      <c r="D769" s="121"/>
      <c r="E769" s="121"/>
      <c r="F769" s="121"/>
    </row>
    <row r="770" spans="2:6" hidden="1" x14ac:dyDescent="0.35">
      <c r="B770" s="121"/>
      <c r="C770" s="121"/>
      <c r="D770" s="121"/>
      <c r="E770" s="121"/>
      <c r="F770" s="121"/>
    </row>
    <row r="771" spans="2:6" hidden="1" x14ac:dyDescent="0.35">
      <c r="B771" s="121"/>
      <c r="C771" s="121"/>
      <c r="D771" s="121"/>
      <c r="E771" s="121"/>
      <c r="F771" s="121"/>
    </row>
    <row r="772" spans="2:6" hidden="1" x14ac:dyDescent="0.35">
      <c r="B772" s="121"/>
      <c r="C772" s="121"/>
      <c r="D772" s="121"/>
      <c r="E772" s="121"/>
      <c r="F772" s="121"/>
    </row>
    <row r="773" spans="2:6" hidden="1" x14ac:dyDescent="0.35">
      <c r="B773" s="121"/>
      <c r="C773" s="121"/>
      <c r="D773" s="121"/>
      <c r="E773" s="121"/>
      <c r="F773" s="121"/>
    </row>
    <row r="774" spans="2:6" hidden="1" x14ac:dyDescent="0.35">
      <c r="B774" s="121"/>
      <c r="C774" s="121"/>
      <c r="D774" s="121"/>
      <c r="E774" s="121"/>
      <c r="F774" s="121"/>
    </row>
    <row r="775" spans="2:6" hidden="1" x14ac:dyDescent="0.35">
      <c r="B775" s="121"/>
      <c r="C775" s="121"/>
      <c r="D775" s="121"/>
      <c r="E775" s="121"/>
      <c r="F775" s="121"/>
    </row>
    <row r="776" spans="2:6" hidden="1" x14ac:dyDescent="0.35">
      <c r="B776" s="121"/>
      <c r="C776" s="121"/>
      <c r="D776" s="121"/>
      <c r="E776" s="121"/>
      <c r="F776" s="121"/>
    </row>
    <row r="777" spans="2:6" hidden="1" x14ac:dyDescent="0.35">
      <c r="B777" s="121"/>
      <c r="C777" s="121"/>
      <c r="D777" s="121"/>
      <c r="E777" s="121"/>
      <c r="F777" s="121"/>
    </row>
    <row r="778" spans="2:6" hidden="1" x14ac:dyDescent="0.35">
      <c r="B778" s="121"/>
      <c r="C778" s="121"/>
      <c r="D778" s="121"/>
      <c r="E778" s="121"/>
      <c r="F778" s="121"/>
    </row>
    <row r="779" spans="2:6" hidden="1" x14ac:dyDescent="0.35">
      <c r="B779" s="121"/>
      <c r="C779" s="121"/>
      <c r="D779" s="121"/>
      <c r="E779" s="121"/>
      <c r="F779" s="121"/>
    </row>
    <row r="780" spans="2:6" hidden="1" x14ac:dyDescent="0.35">
      <c r="B780" s="121"/>
      <c r="C780" s="121"/>
      <c r="D780" s="121"/>
      <c r="E780" s="121"/>
      <c r="F780" s="121"/>
    </row>
    <row r="781" spans="2:6" hidden="1" x14ac:dyDescent="0.35">
      <c r="B781" s="121"/>
      <c r="C781" s="121"/>
      <c r="D781" s="121"/>
      <c r="E781" s="121"/>
      <c r="F781" s="121"/>
    </row>
    <row r="782" spans="2:6" hidden="1" x14ac:dyDescent="0.35">
      <c r="B782" s="121"/>
      <c r="C782" s="121"/>
      <c r="D782" s="121"/>
      <c r="E782" s="121"/>
      <c r="F782" s="121"/>
    </row>
    <row r="783" spans="2:6" hidden="1" x14ac:dyDescent="0.35">
      <c r="B783" s="121"/>
      <c r="C783" s="121"/>
      <c r="D783" s="121"/>
      <c r="E783" s="121"/>
      <c r="F783" s="121"/>
    </row>
    <row r="784" spans="2:6" hidden="1" x14ac:dyDescent="0.35">
      <c r="B784" s="121"/>
      <c r="C784" s="121"/>
      <c r="D784" s="121"/>
      <c r="E784" s="121"/>
      <c r="F784" s="121"/>
    </row>
    <row r="785" spans="2:6" hidden="1" x14ac:dyDescent="0.35">
      <c r="B785" s="121"/>
      <c r="C785" s="121"/>
      <c r="D785" s="121"/>
      <c r="E785" s="121"/>
      <c r="F785" s="121"/>
    </row>
    <row r="786" spans="2:6" hidden="1" x14ac:dyDescent="0.35">
      <c r="B786" s="121"/>
      <c r="C786" s="121"/>
      <c r="D786" s="121"/>
      <c r="E786" s="121"/>
      <c r="F786" s="121"/>
    </row>
    <row r="787" spans="2:6" hidden="1" x14ac:dyDescent="0.35">
      <c r="B787" s="121"/>
      <c r="C787" s="121"/>
      <c r="D787" s="121"/>
      <c r="E787" s="121"/>
      <c r="F787" s="121"/>
    </row>
    <row r="788" spans="2:6" hidden="1" x14ac:dyDescent="0.35">
      <c r="B788" s="121"/>
      <c r="C788" s="121"/>
      <c r="D788" s="121"/>
      <c r="E788" s="121"/>
      <c r="F788" s="121"/>
    </row>
    <row r="789" spans="2:6" hidden="1" x14ac:dyDescent="0.35">
      <c r="B789" s="121"/>
      <c r="C789" s="121"/>
      <c r="D789" s="121"/>
      <c r="E789" s="121"/>
      <c r="F789" s="121"/>
    </row>
    <row r="790" spans="2:6" hidden="1" x14ac:dyDescent="0.35">
      <c r="B790" s="121"/>
      <c r="C790" s="121"/>
      <c r="D790" s="121"/>
      <c r="E790" s="121"/>
      <c r="F790" s="121"/>
    </row>
    <row r="791" spans="2:6" hidden="1" x14ac:dyDescent="0.35">
      <c r="B791" s="121"/>
      <c r="C791" s="121"/>
      <c r="D791" s="121"/>
      <c r="E791" s="121"/>
      <c r="F791" s="121"/>
    </row>
    <row r="792" spans="2:6" hidden="1" x14ac:dyDescent="0.35">
      <c r="B792" s="121"/>
      <c r="C792" s="121"/>
      <c r="D792" s="121"/>
      <c r="E792" s="121"/>
      <c r="F792" s="121"/>
    </row>
    <row r="793" spans="2:6" hidden="1" x14ac:dyDescent="0.35">
      <c r="B793" s="121"/>
      <c r="C793" s="121"/>
      <c r="D793" s="121"/>
      <c r="E793" s="121"/>
      <c r="F793" s="121"/>
    </row>
    <row r="794" spans="2:6" hidden="1" x14ac:dyDescent="0.35">
      <c r="B794" s="121"/>
      <c r="C794" s="121"/>
      <c r="D794" s="121"/>
      <c r="E794" s="121"/>
      <c r="F794" s="121"/>
    </row>
    <row r="795" spans="2:6" hidden="1" x14ac:dyDescent="0.35">
      <c r="B795" s="121"/>
      <c r="C795" s="121"/>
      <c r="D795" s="121"/>
      <c r="E795" s="121"/>
      <c r="F795" s="121"/>
    </row>
    <row r="796" spans="2:6" hidden="1" x14ac:dyDescent="0.35">
      <c r="B796" s="121"/>
      <c r="C796" s="121"/>
      <c r="D796" s="121"/>
      <c r="E796" s="121"/>
      <c r="F796" s="121"/>
    </row>
    <row r="797" spans="2:6" hidden="1" x14ac:dyDescent="0.35">
      <c r="B797" s="121"/>
      <c r="C797" s="121"/>
      <c r="D797" s="121"/>
      <c r="E797" s="121"/>
      <c r="F797" s="121"/>
    </row>
    <row r="798" spans="2:6" hidden="1" x14ac:dyDescent="0.35">
      <c r="B798" s="121"/>
      <c r="C798" s="121"/>
      <c r="D798" s="121"/>
      <c r="E798" s="121"/>
      <c r="F798" s="121"/>
    </row>
    <row r="799" spans="2:6" hidden="1" x14ac:dyDescent="0.35">
      <c r="B799" s="121"/>
      <c r="C799" s="121"/>
      <c r="D799" s="121"/>
      <c r="E799" s="121"/>
      <c r="F799" s="121"/>
    </row>
    <row r="800" spans="2:6" hidden="1" x14ac:dyDescent="0.35">
      <c r="B800" s="121"/>
      <c r="C800" s="121"/>
      <c r="D800" s="121"/>
      <c r="E800" s="121"/>
      <c r="F800" s="121"/>
    </row>
    <row r="801" spans="2:6" hidden="1" x14ac:dyDescent="0.35">
      <c r="B801" s="121"/>
      <c r="C801" s="121"/>
      <c r="D801" s="121"/>
      <c r="E801" s="121"/>
      <c r="F801" s="121"/>
    </row>
    <row r="802" spans="2:6" hidden="1" x14ac:dyDescent="0.35">
      <c r="B802" s="121"/>
      <c r="C802" s="121"/>
      <c r="D802" s="121"/>
      <c r="E802" s="121"/>
      <c r="F802" s="121"/>
    </row>
    <row r="803" spans="2:6" hidden="1" x14ac:dyDescent="0.35">
      <c r="B803" s="121"/>
      <c r="C803" s="121"/>
      <c r="D803" s="121"/>
      <c r="E803" s="121"/>
      <c r="F803" s="121"/>
    </row>
    <row r="804" spans="2:6" hidden="1" x14ac:dyDescent="0.35">
      <c r="B804" s="121"/>
      <c r="C804" s="121"/>
      <c r="D804" s="121"/>
      <c r="E804" s="121"/>
      <c r="F804" s="121"/>
    </row>
    <row r="805" spans="2:6" hidden="1" x14ac:dyDescent="0.35">
      <c r="B805" s="121"/>
      <c r="C805" s="121"/>
      <c r="D805" s="121"/>
      <c r="E805" s="121"/>
      <c r="F805" s="121"/>
    </row>
    <row r="806" spans="2:6" hidden="1" x14ac:dyDescent="0.35">
      <c r="B806" s="121"/>
      <c r="C806" s="121"/>
      <c r="D806" s="121"/>
      <c r="E806" s="121"/>
      <c r="F806" s="121"/>
    </row>
    <row r="807" spans="2:6" hidden="1" x14ac:dyDescent="0.35">
      <c r="B807" s="121"/>
      <c r="C807" s="121"/>
      <c r="D807" s="121"/>
      <c r="E807" s="121"/>
      <c r="F807" s="121"/>
    </row>
    <row r="808" spans="2:6" hidden="1" x14ac:dyDescent="0.35">
      <c r="B808" s="121"/>
      <c r="C808" s="121"/>
      <c r="D808" s="121"/>
      <c r="E808" s="121"/>
      <c r="F808" s="121"/>
    </row>
    <row r="809" spans="2:6" hidden="1" x14ac:dyDescent="0.35">
      <c r="B809" s="121"/>
      <c r="C809" s="121"/>
      <c r="D809" s="121"/>
      <c r="E809" s="121"/>
      <c r="F809" s="121"/>
    </row>
    <row r="810" spans="2:6" hidden="1" x14ac:dyDescent="0.35">
      <c r="B810" s="121"/>
      <c r="C810" s="121"/>
      <c r="D810" s="121"/>
      <c r="E810" s="121"/>
      <c r="F810" s="121"/>
    </row>
    <row r="811" spans="2:6" hidden="1" x14ac:dyDescent="0.35">
      <c r="B811" s="121"/>
      <c r="C811" s="121"/>
      <c r="D811" s="121"/>
      <c r="E811" s="121"/>
      <c r="F811" s="121"/>
    </row>
    <row r="812" spans="2:6" hidden="1" x14ac:dyDescent="0.35">
      <c r="B812" s="121"/>
      <c r="C812" s="121"/>
      <c r="D812" s="121"/>
      <c r="E812" s="121"/>
      <c r="F812" s="121"/>
    </row>
    <row r="813" spans="2:6" hidden="1" x14ac:dyDescent="0.35">
      <c r="B813" s="121"/>
      <c r="C813" s="121"/>
      <c r="D813" s="121"/>
      <c r="E813" s="121"/>
      <c r="F813" s="121"/>
    </row>
    <row r="814" spans="2:6" hidden="1" x14ac:dyDescent="0.35">
      <c r="B814" s="121"/>
      <c r="C814" s="121"/>
      <c r="D814" s="121"/>
      <c r="E814" s="121"/>
      <c r="F814" s="121"/>
    </row>
    <row r="815" spans="2:6" hidden="1" x14ac:dyDescent="0.35">
      <c r="B815" s="121"/>
      <c r="C815" s="121"/>
      <c r="D815" s="121"/>
      <c r="E815" s="121"/>
      <c r="F815" s="121"/>
    </row>
    <row r="816" spans="2:6" hidden="1" x14ac:dyDescent="0.35">
      <c r="B816" s="121"/>
      <c r="C816" s="121"/>
      <c r="D816" s="121"/>
      <c r="E816" s="121"/>
      <c r="F816" s="121"/>
    </row>
    <row r="817" spans="2:6" hidden="1" x14ac:dyDescent="0.35">
      <c r="B817" s="121"/>
      <c r="C817" s="121"/>
      <c r="D817" s="121"/>
      <c r="E817" s="121"/>
      <c r="F817" s="121"/>
    </row>
    <row r="818" spans="2:6" hidden="1" x14ac:dyDescent="0.35">
      <c r="B818" s="121"/>
      <c r="C818" s="121"/>
      <c r="D818" s="121"/>
      <c r="E818" s="121"/>
      <c r="F818" s="121"/>
    </row>
    <row r="819" spans="2:6" hidden="1" x14ac:dyDescent="0.35">
      <c r="B819" s="121"/>
      <c r="C819" s="121"/>
      <c r="D819" s="121"/>
      <c r="E819" s="121"/>
      <c r="F819" s="121"/>
    </row>
    <row r="820" spans="2:6" hidden="1" x14ac:dyDescent="0.35">
      <c r="B820" s="121"/>
      <c r="C820" s="121"/>
      <c r="D820" s="121"/>
      <c r="E820" s="121"/>
      <c r="F820" s="121"/>
    </row>
    <row r="821" spans="2:6" hidden="1" x14ac:dyDescent="0.35">
      <c r="B821" s="121"/>
      <c r="C821" s="121"/>
      <c r="D821" s="121"/>
      <c r="E821" s="121"/>
      <c r="F821" s="121"/>
    </row>
    <row r="822" spans="2:6" hidden="1" x14ac:dyDescent="0.35">
      <c r="B822" s="121"/>
      <c r="C822" s="121"/>
      <c r="D822" s="121"/>
      <c r="E822" s="121"/>
      <c r="F822" s="121"/>
    </row>
    <row r="823" spans="2:6" hidden="1" x14ac:dyDescent="0.35">
      <c r="B823" s="121"/>
      <c r="C823" s="121"/>
      <c r="D823" s="121"/>
      <c r="E823" s="121"/>
      <c r="F823" s="121"/>
    </row>
    <row r="824" spans="2:6" hidden="1" x14ac:dyDescent="0.35">
      <c r="B824" s="121"/>
      <c r="C824" s="121"/>
      <c r="D824" s="121"/>
      <c r="E824" s="121"/>
      <c r="F824" s="121"/>
    </row>
    <row r="825" spans="2:6" hidden="1" x14ac:dyDescent="0.35">
      <c r="B825" s="121"/>
      <c r="C825" s="121"/>
      <c r="D825" s="121"/>
      <c r="E825" s="121"/>
      <c r="F825" s="121"/>
    </row>
    <row r="826" spans="2:6" hidden="1" x14ac:dyDescent="0.35">
      <c r="B826" s="121"/>
      <c r="C826" s="121"/>
      <c r="D826" s="121"/>
      <c r="E826" s="121"/>
      <c r="F826" s="121"/>
    </row>
    <row r="827" spans="2:6" hidden="1" x14ac:dyDescent="0.35">
      <c r="B827" s="121"/>
      <c r="C827" s="121"/>
      <c r="D827" s="121"/>
      <c r="E827" s="121"/>
      <c r="F827" s="121"/>
    </row>
    <row r="828" spans="2:6" hidden="1" x14ac:dyDescent="0.35">
      <c r="B828" s="121"/>
      <c r="C828" s="121"/>
      <c r="D828" s="121"/>
      <c r="E828" s="121"/>
      <c r="F828" s="121"/>
    </row>
    <row r="829" spans="2:6" hidden="1" x14ac:dyDescent="0.35">
      <c r="B829" s="121"/>
      <c r="C829" s="121"/>
      <c r="D829" s="121"/>
      <c r="E829" s="121"/>
      <c r="F829" s="121"/>
    </row>
    <row r="830" spans="2:6" hidden="1" x14ac:dyDescent="0.35">
      <c r="B830" s="121"/>
      <c r="C830" s="121"/>
      <c r="D830" s="121"/>
      <c r="E830" s="121"/>
      <c r="F830" s="121"/>
    </row>
    <row r="831" spans="2:6" hidden="1" x14ac:dyDescent="0.35">
      <c r="B831" s="121"/>
      <c r="C831" s="121"/>
      <c r="D831" s="121"/>
      <c r="E831" s="121"/>
      <c r="F831" s="121"/>
    </row>
    <row r="832" spans="2:6" hidden="1" x14ac:dyDescent="0.35">
      <c r="B832" s="121"/>
      <c r="C832" s="121"/>
      <c r="D832" s="121"/>
      <c r="E832" s="121"/>
      <c r="F832" s="121"/>
    </row>
    <row r="833" spans="2:6" hidden="1" x14ac:dyDescent="0.35">
      <c r="B833" s="121"/>
      <c r="C833" s="121"/>
      <c r="D833" s="121"/>
      <c r="E833" s="121"/>
      <c r="F833" s="121"/>
    </row>
    <row r="834" spans="2:6" hidden="1" x14ac:dyDescent="0.35">
      <c r="B834" s="121"/>
      <c r="C834" s="121"/>
      <c r="D834" s="121"/>
      <c r="E834" s="121"/>
      <c r="F834" s="121"/>
    </row>
    <row r="835" spans="2:6" hidden="1" x14ac:dyDescent="0.35">
      <c r="B835" s="121"/>
      <c r="C835" s="121"/>
      <c r="D835" s="121"/>
      <c r="E835" s="121"/>
      <c r="F835" s="121"/>
    </row>
    <row r="836" spans="2:6" hidden="1" x14ac:dyDescent="0.35">
      <c r="B836" s="121"/>
      <c r="C836" s="121"/>
      <c r="D836" s="121"/>
      <c r="E836" s="121"/>
      <c r="F836" s="121"/>
    </row>
    <row r="837" spans="2:6" hidden="1" x14ac:dyDescent="0.35">
      <c r="B837" s="121"/>
      <c r="C837" s="121"/>
      <c r="D837" s="121"/>
      <c r="E837" s="121"/>
      <c r="F837" s="121"/>
    </row>
    <row r="838" spans="2:6" hidden="1" x14ac:dyDescent="0.35">
      <c r="B838" s="121"/>
      <c r="C838" s="121"/>
      <c r="D838" s="121"/>
      <c r="E838" s="121"/>
      <c r="F838" s="121"/>
    </row>
    <row r="839" spans="2:6" hidden="1" x14ac:dyDescent="0.35">
      <c r="B839" s="121"/>
      <c r="C839" s="121"/>
      <c r="D839" s="121"/>
      <c r="E839" s="121"/>
      <c r="F839" s="121"/>
    </row>
    <row r="840" spans="2:6" hidden="1" x14ac:dyDescent="0.35">
      <c r="B840" s="121"/>
      <c r="C840" s="121"/>
      <c r="D840" s="121"/>
      <c r="E840" s="121"/>
      <c r="F840" s="121"/>
    </row>
    <row r="841" spans="2:6" hidden="1" x14ac:dyDescent="0.35">
      <c r="B841" s="121"/>
      <c r="C841" s="121"/>
      <c r="D841" s="121"/>
      <c r="E841" s="121"/>
      <c r="F841" s="121"/>
    </row>
    <row r="842" spans="2:6" hidden="1" x14ac:dyDescent="0.35">
      <c r="B842" s="121"/>
      <c r="C842" s="121"/>
      <c r="D842" s="121"/>
      <c r="E842" s="121"/>
      <c r="F842" s="121"/>
    </row>
    <row r="843" spans="2:6" hidden="1" x14ac:dyDescent="0.35">
      <c r="B843" s="121"/>
      <c r="C843" s="121"/>
      <c r="D843" s="121"/>
      <c r="E843" s="121"/>
      <c r="F843" s="121"/>
    </row>
    <row r="844" spans="2:6" hidden="1" x14ac:dyDescent="0.35">
      <c r="B844" s="121"/>
      <c r="C844" s="121"/>
      <c r="D844" s="121"/>
      <c r="E844" s="121"/>
      <c r="F844" s="121"/>
    </row>
    <row r="845" spans="2:6" hidden="1" x14ac:dyDescent="0.35">
      <c r="B845" s="121"/>
      <c r="C845" s="121"/>
      <c r="D845" s="121"/>
      <c r="E845" s="121"/>
      <c r="F845" s="121"/>
    </row>
    <row r="846" spans="2:6" hidden="1" x14ac:dyDescent="0.35">
      <c r="B846" s="121"/>
      <c r="C846" s="121"/>
      <c r="D846" s="121"/>
      <c r="E846" s="121"/>
      <c r="F846" s="121"/>
    </row>
    <row r="847" spans="2:6" hidden="1" x14ac:dyDescent="0.35">
      <c r="B847" s="121"/>
      <c r="C847" s="121"/>
      <c r="D847" s="121"/>
      <c r="E847" s="121"/>
      <c r="F847" s="121"/>
    </row>
    <row r="848" spans="2:6" hidden="1" x14ac:dyDescent="0.35">
      <c r="B848" s="121"/>
      <c r="C848" s="121"/>
      <c r="D848" s="121"/>
      <c r="E848" s="121"/>
      <c r="F848" s="121"/>
    </row>
    <row r="849" spans="2:6" hidden="1" x14ac:dyDescent="0.35">
      <c r="B849" s="121"/>
      <c r="C849" s="121"/>
      <c r="D849" s="121"/>
      <c r="E849" s="121"/>
      <c r="F849" s="121"/>
    </row>
    <row r="850" spans="2:6" hidden="1" x14ac:dyDescent="0.35">
      <c r="B850" s="121"/>
      <c r="C850" s="121"/>
      <c r="D850" s="121"/>
      <c r="E850" s="121"/>
      <c r="F850" s="121"/>
    </row>
    <row r="851" spans="2:6" hidden="1" x14ac:dyDescent="0.35">
      <c r="B851" s="121"/>
      <c r="C851" s="121"/>
      <c r="D851" s="121"/>
      <c r="E851" s="121"/>
      <c r="F851" s="121"/>
    </row>
    <row r="852" spans="2:6" hidden="1" x14ac:dyDescent="0.35">
      <c r="B852" s="121"/>
      <c r="C852" s="121"/>
      <c r="D852" s="121"/>
      <c r="E852" s="121"/>
      <c r="F852" s="121"/>
    </row>
    <row r="853" spans="2:6" hidden="1" x14ac:dyDescent="0.35">
      <c r="B853" s="121"/>
      <c r="C853" s="121"/>
      <c r="D853" s="121"/>
      <c r="E853" s="121"/>
      <c r="F853" s="121"/>
    </row>
    <row r="854" spans="2:6" hidden="1" x14ac:dyDescent="0.35">
      <c r="B854" s="121"/>
      <c r="C854" s="121"/>
      <c r="D854" s="121"/>
      <c r="E854" s="121"/>
      <c r="F854" s="121"/>
    </row>
    <row r="855" spans="2:6" hidden="1" x14ac:dyDescent="0.35">
      <c r="B855" s="121"/>
      <c r="C855" s="121"/>
      <c r="D855" s="121"/>
      <c r="E855" s="121"/>
      <c r="F855" s="121"/>
    </row>
    <row r="856" spans="2:6" hidden="1" x14ac:dyDescent="0.35">
      <c r="B856" s="121"/>
      <c r="C856" s="121"/>
      <c r="D856" s="121"/>
      <c r="E856" s="121"/>
      <c r="F856" s="121"/>
    </row>
    <row r="857" spans="2:6" hidden="1" x14ac:dyDescent="0.35">
      <c r="B857" s="121"/>
      <c r="C857" s="121"/>
      <c r="D857" s="121"/>
      <c r="E857" s="121"/>
      <c r="F857" s="121"/>
    </row>
    <row r="858" spans="2:6" hidden="1" x14ac:dyDescent="0.35">
      <c r="B858" s="121"/>
      <c r="C858" s="121"/>
      <c r="D858" s="121"/>
      <c r="E858" s="121"/>
      <c r="F858" s="121"/>
    </row>
    <row r="859" spans="2:6" hidden="1" x14ac:dyDescent="0.35">
      <c r="B859" s="121"/>
      <c r="C859" s="121"/>
      <c r="D859" s="121"/>
      <c r="E859" s="121"/>
      <c r="F859" s="121"/>
    </row>
    <row r="860" spans="2:6" hidden="1" x14ac:dyDescent="0.35">
      <c r="B860" s="121"/>
      <c r="C860" s="121"/>
      <c r="D860" s="121"/>
      <c r="E860" s="121"/>
      <c r="F860" s="121"/>
    </row>
    <row r="861" spans="2:6" hidden="1" x14ac:dyDescent="0.35">
      <c r="B861" s="121"/>
      <c r="C861" s="121"/>
      <c r="D861" s="121"/>
      <c r="E861" s="121"/>
      <c r="F861" s="121"/>
    </row>
    <row r="862" spans="2:6" hidden="1" x14ac:dyDescent="0.35">
      <c r="B862" s="121"/>
      <c r="C862" s="121"/>
      <c r="D862" s="121"/>
      <c r="E862" s="121"/>
      <c r="F862" s="121"/>
    </row>
    <row r="863" spans="2:6" hidden="1" x14ac:dyDescent="0.35">
      <c r="B863" s="121"/>
      <c r="C863" s="121"/>
      <c r="D863" s="121"/>
      <c r="E863" s="121"/>
      <c r="F863" s="121"/>
    </row>
    <row r="864" spans="2:6" hidden="1" x14ac:dyDescent="0.35">
      <c r="B864" s="121"/>
      <c r="C864" s="121"/>
      <c r="D864" s="121"/>
      <c r="E864" s="121"/>
      <c r="F864" s="121"/>
    </row>
    <row r="865" spans="2:6" hidden="1" x14ac:dyDescent="0.35">
      <c r="B865" s="121"/>
      <c r="C865" s="121"/>
      <c r="D865" s="121"/>
      <c r="E865" s="121"/>
      <c r="F865" s="121"/>
    </row>
    <row r="866" spans="2:6" hidden="1" x14ac:dyDescent="0.35">
      <c r="B866" s="121"/>
      <c r="C866" s="121"/>
      <c r="D866" s="121"/>
      <c r="E866" s="121"/>
      <c r="F866" s="121"/>
    </row>
    <row r="867" spans="2:6" hidden="1" x14ac:dyDescent="0.35">
      <c r="B867" s="121"/>
      <c r="C867" s="121"/>
      <c r="D867" s="121"/>
      <c r="E867" s="121"/>
      <c r="F867" s="121"/>
    </row>
    <row r="868" spans="2:6" hidden="1" x14ac:dyDescent="0.35">
      <c r="B868" s="121"/>
      <c r="C868" s="121"/>
      <c r="D868" s="121"/>
      <c r="E868" s="121"/>
      <c r="F868" s="121"/>
    </row>
    <row r="869" spans="2:6" hidden="1" x14ac:dyDescent="0.35">
      <c r="B869" s="121"/>
      <c r="C869" s="121"/>
      <c r="D869" s="121"/>
      <c r="E869" s="121"/>
      <c r="F869" s="121"/>
    </row>
    <row r="870" spans="2:6" hidden="1" x14ac:dyDescent="0.35">
      <c r="B870" s="121"/>
      <c r="C870" s="121"/>
      <c r="D870" s="121"/>
      <c r="E870" s="121"/>
      <c r="F870" s="121"/>
    </row>
    <row r="871" spans="2:6" hidden="1" x14ac:dyDescent="0.35">
      <c r="B871" s="121"/>
      <c r="C871" s="121"/>
      <c r="D871" s="121"/>
      <c r="E871" s="121"/>
      <c r="F871" s="121"/>
    </row>
    <row r="872" spans="2:6" hidden="1" x14ac:dyDescent="0.35">
      <c r="B872" s="121"/>
      <c r="C872" s="121"/>
      <c r="D872" s="121"/>
      <c r="E872" s="121"/>
      <c r="F872" s="121"/>
    </row>
    <row r="873" spans="2:6" hidden="1" x14ac:dyDescent="0.35">
      <c r="B873" s="121"/>
      <c r="C873" s="121"/>
      <c r="D873" s="121"/>
      <c r="E873" s="121"/>
      <c r="F873" s="121"/>
    </row>
    <row r="874" spans="2:6" hidden="1" x14ac:dyDescent="0.35">
      <c r="B874" s="121"/>
      <c r="C874" s="121"/>
      <c r="D874" s="121"/>
      <c r="E874" s="121"/>
      <c r="F874" s="121"/>
    </row>
    <row r="875" spans="2:6" hidden="1" x14ac:dyDescent="0.35">
      <c r="B875" s="121"/>
      <c r="C875" s="121"/>
      <c r="D875" s="121"/>
      <c r="E875" s="121"/>
      <c r="F875" s="121"/>
    </row>
    <row r="876" spans="2:6" hidden="1" x14ac:dyDescent="0.35">
      <c r="B876" s="121"/>
      <c r="C876" s="121"/>
      <c r="D876" s="121"/>
      <c r="E876" s="121"/>
      <c r="F876" s="121"/>
    </row>
    <row r="877" spans="2:6" hidden="1" x14ac:dyDescent="0.35">
      <c r="B877" s="121"/>
      <c r="C877" s="121"/>
      <c r="D877" s="121"/>
      <c r="E877" s="121"/>
      <c r="F877" s="121"/>
    </row>
    <row r="878" spans="2:6" hidden="1" x14ac:dyDescent="0.35">
      <c r="B878" s="121"/>
      <c r="C878" s="121"/>
      <c r="D878" s="121"/>
      <c r="E878" s="121"/>
      <c r="F878" s="121"/>
    </row>
    <row r="879" spans="2:6" hidden="1" x14ac:dyDescent="0.35">
      <c r="B879" s="121"/>
      <c r="C879" s="121"/>
      <c r="D879" s="121"/>
      <c r="E879" s="121"/>
      <c r="F879" s="121"/>
    </row>
    <row r="880" spans="2:6" hidden="1" x14ac:dyDescent="0.35">
      <c r="B880" s="121"/>
      <c r="C880" s="121"/>
      <c r="D880" s="121"/>
      <c r="E880" s="121"/>
      <c r="F880" s="121"/>
    </row>
    <row r="881" spans="2:6" hidden="1" x14ac:dyDescent="0.35">
      <c r="B881" s="121"/>
      <c r="C881" s="121"/>
      <c r="D881" s="121"/>
      <c r="E881" s="121"/>
      <c r="F881" s="121"/>
    </row>
    <row r="882" spans="2:6" hidden="1" x14ac:dyDescent="0.35">
      <c r="B882" s="121"/>
      <c r="C882" s="121"/>
      <c r="D882" s="121"/>
      <c r="E882" s="121"/>
      <c r="F882" s="121"/>
    </row>
    <row r="883" spans="2:6" hidden="1" x14ac:dyDescent="0.35">
      <c r="B883" s="121"/>
      <c r="C883" s="121"/>
      <c r="D883" s="121"/>
      <c r="E883" s="121"/>
      <c r="F883" s="121"/>
    </row>
    <row r="884" spans="2:6" hidden="1" x14ac:dyDescent="0.35">
      <c r="B884" s="121"/>
      <c r="C884" s="121"/>
      <c r="D884" s="121"/>
      <c r="E884" s="121"/>
      <c r="F884" s="121"/>
    </row>
    <row r="885" spans="2:6" hidden="1" x14ac:dyDescent="0.35">
      <c r="B885" s="121"/>
      <c r="C885" s="121"/>
      <c r="D885" s="121"/>
      <c r="E885" s="121"/>
      <c r="F885" s="121"/>
    </row>
    <row r="886" spans="2:6" hidden="1" x14ac:dyDescent="0.35">
      <c r="B886" s="121"/>
      <c r="C886" s="121"/>
      <c r="D886" s="121"/>
      <c r="E886" s="121"/>
      <c r="F886" s="121"/>
    </row>
    <row r="887" spans="2:6" hidden="1" x14ac:dyDescent="0.35">
      <c r="B887" s="121"/>
      <c r="C887" s="121"/>
      <c r="D887" s="121"/>
      <c r="E887" s="121"/>
      <c r="F887" s="121"/>
    </row>
    <row r="888" spans="2:6" hidden="1" x14ac:dyDescent="0.35">
      <c r="B888" s="121"/>
      <c r="C888" s="121"/>
      <c r="D888" s="121"/>
      <c r="E888" s="121"/>
      <c r="F888" s="121"/>
    </row>
    <row r="889" spans="2:6" hidden="1" x14ac:dyDescent="0.35">
      <c r="B889" s="121"/>
      <c r="C889" s="121"/>
      <c r="D889" s="121"/>
      <c r="E889" s="121"/>
      <c r="F889" s="121"/>
    </row>
    <row r="890" spans="2:6" hidden="1" x14ac:dyDescent="0.35">
      <c r="B890" s="121"/>
      <c r="C890" s="121"/>
      <c r="D890" s="121"/>
      <c r="E890" s="121"/>
      <c r="F890" s="121"/>
    </row>
    <row r="891" spans="2:6" hidden="1" x14ac:dyDescent="0.35">
      <c r="B891" s="121"/>
      <c r="C891" s="121"/>
      <c r="D891" s="121"/>
      <c r="E891" s="121"/>
      <c r="F891" s="121"/>
    </row>
    <row r="892" spans="2:6" hidden="1" x14ac:dyDescent="0.35">
      <c r="B892" s="121"/>
      <c r="C892" s="121"/>
      <c r="D892" s="121"/>
      <c r="E892" s="121"/>
      <c r="F892" s="121"/>
    </row>
    <row r="893" spans="2:6" hidden="1" x14ac:dyDescent="0.35">
      <c r="B893" s="121"/>
      <c r="C893" s="121"/>
      <c r="D893" s="121"/>
      <c r="E893" s="121"/>
      <c r="F893" s="121"/>
    </row>
    <row r="894" spans="2:6" hidden="1" x14ac:dyDescent="0.35">
      <c r="B894" s="121"/>
      <c r="C894" s="121"/>
      <c r="D894" s="121"/>
      <c r="E894" s="121"/>
      <c r="F894" s="121"/>
    </row>
    <row r="895" spans="2:6" hidden="1" x14ac:dyDescent="0.35">
      <c r="B895" s="121"/>
      <c r="C895" s="121"/>
      <c r="D895" s="121"/>
      <c r="E895" s="121"/>
      <c r="F895" s="121"/>
    </row>
    <row r="896" spans="2:6" hidden="1" x14ac:dyDescent="0.35">
      <c r="B896" s="121"/>
      <c r="C896" s="121"/>
      <c r="D896" s="121"/>
      <c r="E896" s="121"/>
      <c r="F896" s="121"/>
    </row>
    <row r="897" spans="2:6" hidden="1" x14ac:dyDescent="0.35">
      <c r="B897" s="121"/>
      <c r="C897" s="121"/>
      <c r="D897" s="121"/>
      <c r="E897" s="121"/>
      <c r="F897" s="121"/>
    </row>
    <row r="898" spans="2:6" hidden="1" x14ac:dyDescent="0.35">
      <c r="B898" s="121"/>
      <c r="C898" s="121"/>
      <c r="D898" s="121"/>
      <c r="E898" s="121"/>
      <c r="F898" s="121"/>
    </row>
    <row r="899" spans="2:6" hidden="1" x14ac:dyDescent="0.35">
      <c r="B899" s="121"/>
      <c r="C899" s="121"/>
      <c r="D899" s="121"/>
      <c r="E899" s="121"/>
      <c r="F899" s="121"/>
    </row>
    <row r="900" spans="2:6" hidden="1" x14ac:dyDescent="0.35">
      <c r="B900" s="121"/>
      <c r="C900" s="121"/>
      <c r="D900" s="121"/>
      <c r="E900" s="121"/>
      <c r="F900" s="121"/>
    </row>
  </sheetData>
  <sheetProtection algorithmName="SHA-512" hashValue="FBIQ9/eGA4x1dx5MqK7TYDTTNeHeJ2PBrpxU9SaMXa6l1MWUGw1DrSH1/1tCDyx5gjozd0MZ9zI6Yn42vRqD2Q==" saltValue="ifZscG/wHC6bdc9yFwVqUA==" spinCount="100000" sheet="1" sort="0" autoFilter="0"/>
  <dataValidations count="5">
    <dataValidation type="list" allowBlank="1" showInputMessage="1" showErrorMessage="1" sqref="E24:E500" xr:uid="{00000000-0002-0000-0800-000000000000}">
      <formula1>Periods</formula1>
    </dataValidation>
    <dataValidation type="list" allowBlank="1" showInputMessage="1" showErrorMessage="1" sqref="L24:L500" xr:uid="{00000000-0002-0000-0800-000003000000}">
      <formula1>DeviationCauses</formula1>
    </dataValidation>
    <dataValidation type="date" operator="greaterThan" allowBlank="1" showInputMessage="1" showErrorMessage="1" sqref="G24:G500 I24:I500" xr:uid="{00000000-0002-0000-0800-000004000000}">
      <formula1>42736</formula1>
    </dataValidation>
    <dataValidation type="list" errorStyle="warning" allowBlank="1" showInputMessage="1" showErrorMessage="1" sqref="F24:F500" xr:uid="{698CD8F9-49DD-43E5-8771-98B6A5FADD96}">
      <formula1>EWPDeviations</formula1>
    </dataValidation>
    <dataValidation type="list" allowBlank="1" showInputMessage="1" showErrorMessage="1" sqref="D24:D500" xr:uid="{F6ADC54D-AB96-4383-A358-768A016B65A7}">
      <formula1>IDandSH</formula1>
    </dataValidation>
  </dataValidations>
  <pageMargins left="0.7" right="0.7" top="0.75" bottom="0.75" header="0.3" footer="0.3"/>
  <pageSetup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sheetPr>
  <dimension ref="B1:DD128"/>
  <sheetViews>
    <sheetView showGridLines="0" topLeftCell="J7" workbookViewId="0">
      <selection activeCell="B23" sqref="A15:XFD23"/>
    </sheetView>
  </sheetViews>
  <sheetFormatPr defaultColWidth="0" defaultRowHeight="14.5" zeroHeight="1" x14ac:dyDescent="0.35"/>
  <cols>
    <col min="1" max="1" width="9.1796875" style="113" hidden="1" customWidth="1"/>
    <col min="2" max="2" width="16" style="113" customWidth="1"/>
    <col min="3" max="3" width="37" style="113" customWidth="1"/>
    <col min="4" max="4" width="59.81640625" style="113" customWidth="1"/>
    <col min="5" max="5" width="21.54296875" style="113" customWidth="1"/>
    <col min="6" max="12" width="28.54296875" style="113" customWidth="1"/>
    <col min="13" max="13" width="26.54296875" style="113" customWidth="1"/>
    <col min="14" max="16384" width="9.1796875" style="113" hidden="1"/>
  </cols>
  <sheetData>
    <row r="1" spans="2:17" s="280" customFormat="1" ht="24.75" hidden="1" customHeight="1" x14ac:dyDescent="0.3">
      <c r="B1" s="207" t="s">
        <v>102</v>
      </c>
      <c r="C1" s="207"/>
      <c r="D1" s="207"/>
      <c r="E1" s="207"/>
      <c r="F1" s="207"/>
      <c r="G1" s="207"/>
      <c r="H1" s="279"/>
      <c r="I1" s="279"/>
    </row>
    <row r="2" spans="2:17" s="280" customFormat="1" ht="13" hidden="1" x14ac:dyDescent="0.3">
      <c r="B2" s="209" t="s">
        <v>98</v>
      </c>
      <c r="C2" s="210" t="str">
        <f>+Welcome!B2</f>
        <v>63.9050(l) Compliance Report (Spreadsheet Template)</v>
      </c>
      <c r="D2" s="210"/>
      <c r="E2" s="281"/>
      <c r="F2" s="281"/>
      <c r="G2" s="281"/>
      <c r="H2" s="210"/>
      <c r="I2" s="210"/>
    </row>
    <row r="3" spans="2:17" s="280" customFormat="1" ht="13" hidden="1" x14ac:dyDescent="0.3">
      <c r="B3" s="211" t="s">
        <v>99</v>
      </c>
      <c r="C3" s="212" t="str">
        <f>+Welcome!B3</f>
        <v>63.9050(l)</v>
      </c>
      <c r="D3" s="212"/>
      <c r="E3" s="282"/>
      <c r="F3" s="282"/>
      <c r="G3" s="282"/>
      <c r="H3" s="212"/>
      <c r="I3" s="212"/>
    </row>
    <row r="4" spans="2:17" s="280" customFormat="1" ht="13" hidden="1" x14ac:dyDescent="0.3">
      <c r="B4" s="211" t="s">
        <v>100</v>
      </c>
      <c r="C4" s="213" t="str">
        <f>+Welcome!B4</f>
        <v>v1.03</v>
      </c>
      <c r="D4" s="213"/>
      <c r="E4" s="283"/>
      <c r="F4" s="283"/>
      <c r="G4" s="283"/>
      <c r="H4" s="213"/>
      <c r="I4" s="213"/>
    </row>
    <row r="5" spans="2:17" s="280" customFormat="1" ht="13" hidden="1" x14ac:dyDescent="0.3">
      <c r="B5" s="211" t="s">
        <v>101</v>
      </c>
      <c r="C5" s="214">
        <f>+Welcome!B5</f>
        <v>45554</v>
      </c>
      <c r="D5" s="214"/>
      <c r="E5" s="284"/>
      <c r="F5" s="284"/>
      <c r="G5" s="284"/>
      <c r="H5" s="214"/>
      <c r="I5" s="214"/>
    </row>
    <row r="6" spans="2:17" hidden="1" x14ac:dyDescent="0.35">
      <c r="B6" s="215" t="str">
        <f>Welcome!B6</f>
        <v>OMB No.: 2060-0529 Form 5900-598 For further Paperwork Reduction Act information see: 
https://www.epa.gov/electronic-reporting-air-emissions/paperwork-reduction-act-pra-cedri-and-ert</v>
      </c>
    </row>
    <row r="7" spans="2:17" x14ac:dyDescent="0.35">
      <c r="B7" s="216" t="s">
        <v>218</v>
      </c>
      <c r="C7" s="217"/>
      <c r="D7" s="217"/>
      <c r="E7" s="218"/>
      <c r="F7" s="218"/>
      <c r="G7" s="218"/>
      <c r="H7" s="219"/>
      <c r="I7" s="219"/>
      <c r="J7" s="219"/>
      <c r="K7" s="219"/>
      <c r="L7" s="219"/>
      <c r="M7" s="219"/>
      <c r="N7" s="219"/>
      <c r="O7" s="219"/>
      <c r="P7" s="219"/>
      <c r="Q7" s="219"/>
    </row>
    <row r="8" spans="2:17" x14ac:dyDescent="0.35">
      <c r="B8" s="219" t="s">
        <v>251</v>
      </c>
      <c r="C8" s="220"/>
      <c r="D8" s="220"/>
      <c r="E8" s="220"/>
      <c r="F8" s="220"/>
      <c r="G8" s="220"/>
      <c r="H8" s="220"/>
      <c r="I8" s="220"/>
      <c r="J8" s="220"/>
      <c r="K8" s="220"/>
      <c r="L8" s="220"/>
      <c r="M8" s="219"/>
      <c r="N8" s="219"/>
      <c r="O8" s="219"/>
      <c r="P8" s="219"/>
      <c r="Q8" s="219"/>
    </row>
    <row r="9" spans="2:17" ht="17.25" hidden="1" customHeight="1" x14ac:dyDescent="0.35">
      <c r="B9" s="221"/>
      <c r="C9" s="221"/>
      <c r="D9" s="221"/>
      <c r="E9" s="221"/>
      <c r="F9" s="221"/>
      <c r="G9" s="221"/>
      <c r="H9" s="221"/>
      <c r="I9" s="221"/>
      <c r="J9" s="221"/>
      <c r="K9" s="221"/>
      <c r="L9" s="221"/>
      <c r="M9" s="219"/>
      <c r="N9" s="219"/>
      <c r="O9" s="219"/>
      <c r="P9" s="219"/>
      <c r="Q9" s="219"/>
    </row>
    <row r="10" spans="2:17" hidden="1" x14ac:dyDescent="0.35">
      <c r="E10" s="122"/>
      <c r="F10" s="122"/>
      <c r="G10" s="122"/>
      <c r="H10" s="122"/>
      <c r="I10" s="122"/>
      <c r="J10" s="122"/>
      <c r="K10" s="122"/>
      <c r="L10" s="122"/>
      <c r="M10" s="221"/>
      <c r="N10" s="221"/>
      <c r="O10" s="221"/>
      <c r="P10" s="221"/>
      <c r="Q10" s="221"/>
    </row>
    <row r="11" spans="2:17" hidden="1" x14ac:dyDescent="0.35">
      <c r="B11" s="221"/>
      <c r="C11" s="222"/>
      <c r="D11" s="222"/>
      <c r="E11" s="285"/>
      <c r="F11" s="285"/>
      <c r="G11" s="285"/>
      <c r="H11" s="286"/>
      <c r="I11" s="286"/>
      <c r="J11" s="225"/>
      <c r="K11" s="225"/>
      <c r="L11" s="225"/>
    </row>
    <row r="12" spans="2:17" s="287" customFormat="1" ht="102" thickBot="1" x14ac:dyDescent="0.4">
      <c r="B12" s="226" t="s">
        <v>214</v>
      </c>
      <c r="C12" s="227" t="s">
        <v>308</v>
      </c>
      <c r="D12" s="227" t="s">
        <v>431</v>
      </c>
      <c r="E12" s="291" t="s">
        <v>426</v>
      </c>
      <c r="F12" s="227" t="s">
        <v>373</v>
      </c>
      <c r="G12" s="227" t="s">
        <v>432</v>
      </c>
      <c r="H12" s="227" t="s">
        <v>433</v>
      </c>
      <c r="I12" s="227" t="s">
        <v>434</v>
      </c>
      <c r="J12" s="227" t="s">
        <v>435</v>
      </c>
      <c r="K12" s="227" t="s">
        <v>436</v>
      </c>
      <c r="L12" s="227" t="s">
        <v>437</v>
      </c>
      <c r="M12" s="227" t="s">
        <v>438</v>
      </c>
    </row>
    <row r="13" spans="2:17" x14ac:dyDescent="0.35">
      <c r="B13" s="179" t="s">
        <v>171</v>
      </c>
      <c r="C13" s="177" t="s">
        <v>134</v>
      </c>
      <c r="D13" s="94" t="s">
        <v>430</v>
      </c>
      <c r="E13" s="178" t="s">
        <v>128</v>
      </c>
      <c r="F13" s="178" t="s">
        <v>151</v>
      </c>
      <c r="G13" s="178" t="s">
        <v>152</v>
      </c>
      <c r="H13" s="178" t="s">
        <v>153</v>
      </c>
      <c r="I13" s="178" t="s">
        <v>154</v>
      </c>
      <c r="J13" s="178" t="s">
        <v>155</v>
      </c>
      <c r="K13" s="178" t="s">
        <v>156</v>
      </c>
      <c r="L13" s="178" t="s">
        <v>157</v>
      </c>
      <c r="M13" s="178" t="s">
        <v>158</v>
      </c>
    </row>
    <row r="14" spans="2:17" x14ac:dyDescent="0.35">
      <c r="B14" s="182" t="s">
        <v>119</v>
      </c>
      <c r="C14" s="180" t="s">
        <v>143</v>
      </c>
      <c r="D14" s="96" t="s">
        <v>372</v>
      </c>
      <c r="E14" s="181" t="s">
        <v>131</v>
      </c>
      <c r="F14" s="181" t="s">
        <v>132</v>
      </c>
      <c r="G14" s="181" t="s">
        <v>165</v>
      </c>
      <c r="H14" s="181" t="s">
        <v>166</v>
      </c>
      <c r="I14" s="181" t="s">
        <v>166</v>
      </c>
      <c r="J14" s="181" t="s">
        <v>132</v>
      </c>
      <c r="K14" s="181" t="s">
        <v>144</v>
      </c>
      <c r="L14" s="181" t="s">
        <v>166</v>
      </c>
      <c r="M14" s="181" t="s">
        <v>166</v>
      </c>
    </row>
    <row r="15" spans="2:17" hidden="1" x14ac:dyDescent="0.35">
      <c r="B15" s="182" t="s">
        <v>211</v>
      </c>
      <c r="C15" s="180" t="s">
        <v>211</v>
      </c>
      <c r="D15" s="180" t="s">
        <v>211</v>
      </c>
      <c r="E15" s="181" t="s">
        <v>211</v>
      </c>
      <c r="F15" s="181" t="s">
        <v>211</v>
      </c>
      <c r="G15" s="181" t="s">
        <v>211</v>
      </c>
      <c r="H15" s="181" t="s">
        <v>211</v>
      </c>
      <c r="I15" s="181" t="s">
        <v>211</v>
      </c>
      <c r="J15" s="181" t="s">
        <v>211</v>
      </c>
      <c r="K15" s="181" t="s">
        <v>211</v>
      </c>
      <c r="L15" s="181" t="s">
        <v>211</v>
      </c>
      <c r="M15" s="181" t="s">
        <v>211</v>
      </c>
    </row>
    <row r="16" spans="2:17" hidden="1" x14ac:dyDescent="0.35">
      <c r="B16" s="182" t="s">
        <v>211</v>
      </c>
      <c r="C16" s="180" t="s">
        <v>211</v>
      </c>
      <c r="D16" s="180" t="s">
        <v>211</v>
      </c>
      <c r="E16" s="181" t="s">
        <v>211</v>
      </c>
      <c r="F16" s="181" t="s">
        <v>211</v>
      </c>
      <c r="G16" s="181" t="s">
        <v>211</v>
      </c>
      <c r="H16" s="181" t="s">
        <v>211</v>
      </c>
      <c r="I16" s="181" t="s">
        <v>211</v>
      </c>
      <c r="J16" s="181" t="s">
        <v>211</v>
      </c>
      <c r="K16" s="181" t="s">
        <v>211</v>
      </c>
      <c r="L16" s="181" t="s">
        <v>211</v>
      </c>
      <c r="M16" s="181" t="s">
        <v>211</v>
      </c>
    </row>
    <row r="17" spans="2:108" hidden="1" x14ac:dyDescent="0.35">
      <c r="B17" s="182" t="s">
        <v>211</v>
      </c>
      <c r="C17" s="180" t="s">
        <v>211</v>
      </c>
      <c r="D17" s="180" t="s">
        <v>211</v>
      </c>
      <c r="E17" s="181" t="s">
        <v>211</v>
      </c>
      <c r="F17" s="181" t="s">
        <v>211</v>
      </c>
      <c r="G17" s="181" t="s">
        <v>211</v>
      </c>
      <c r="H17" s="181" t="s">
        <v>211</v>
      </c>
      <c r="I17" s="181" t="s">
        <v>211</v>
      </c>
      <c r="J17" s="181" t="s">
        <v>211</v>
      </c>
      <c r="K17" s="181" t="s">
        <v>211</v>
      </c>
      <c r="L17" s="181" t="s">
        <v>211</v>
      </c>
      <c r="M17" s="181" t="s">
        <v>211</v>
      </c>
    </row>
    <row r="18" spans="2:108" hidden="1" x14ac:dyDescent="0.35">
      <c r="B18" s="182" t="s">
        <v>211</v>
      </c>
      <c r="C18" s="180" t="s">
        <v>211</v>
      </c>
      <c r="D18" s="180" t="s">
        <v>211</v>
      </c>
      <c r="E18" s="181" t="s">
        <v>211</v>
      </c>
      <c r="F18" s="181" t="s">
        <v>211</v>
      </c>
      <c r="G18" s="181" t="s">
        <v>211</v>
      </c>
      <c r="H18" s="181" t="s">
        <v>211</v>
      </c>
      <c r="I18" s="181" t="s">
        <v>211</v>
      </c>
      <c r="J18" s="181" t="s">
        <v>211</v>
      </c>
      <c r="K18" s="181" t="s">
        <v>211</v>
      </c>
      <c r="L18" s="181" t="s">
        <v>211</v>
      </c>
      <c r="M18" s="181" t="s">
        <v>211</v>
      </c>
    </row>
    <row r="19" spans="2:108" hidden="1" x14ac:dyDescent="0.35">
      <c r="B19" s="182" t="s">
        <v>211</v>
      </c>
      <c r="C19" s="180" t="s">
        <v>211</v>
      </c>
      <c r="D19" s="180" t="s">
        <v>211</v>
      </c>
      <c r="E19" s="181" t="s">
        <v>211</v>
      </c>
      <c r="F19" s="181" t="s">
        <v>211</v>
      </c>
      <c r="G19" s="181" t="s">
        <v>211</v>
      </c>
      <c r="H19" s="181" t="s">
        <v>211</v>
      </c>
      <c r="I19" s="181" t="s">
        <v>211</v>
      </c>
      <c r="J19" s="181" t="s">
        <v>211</v>
      </c>
      <c r="K19" s="181" t="s">
        <v>211</v>
      </c>
      <c r="L19" s="181" t="s">
        <v>211</v>
      </c>
      <c r="M19" s="181" t="s">
        <v>211</v>
      </c>
    </row>
    <row r="20" spans="2:108" hidden="1" x14ac:dyDescent="0.35">
      <c r="B20" s="288" t="s">
        <v>211</v>
      </c>
      <c r="C20" s="289" t="s">
        <v>211</v>
      </c>
      <c r="D20" s="180" t="s">
        <v>211</v>
      </c>
      <c r="E20" s="181" t="s">
        <v>211</v>
      </c>
      <c r="F20" s="181" t="s">
        <v>211</v>
      </c>
      <c r="G20" s="181" t="s">
        <v>211</v>
      </c>
      <c r="H20" s="181" t="s">
        <v>211</v>
      </c>
      <c r="I20" s="181" t="s">
        <v>211</v>
      </c>
      <c r="J20" s="181" t="s">
        <v>211</v>
      </c>
      <c r="K20" s="181" t="s">
        <v>211</v>
      </c>
      <c r="L20" s="181" t="s">
        <v>211</v>
      </c>
      <c r="M20" s="181" t="s">
        <v>211</v>
      </c>
    </row>
    <row r="21" spans="2:108" hidden="1" x14ac:dyDescent="0.35">
      <c r="B21" s="288" t="s">
        <v>211</v>
      </c>
      <c r="C21" s="289" t="s">
        <v>211</v>
      </c>
      <c r="D21" s="180" t="s">
        <v>211</v>
      </c>
      <c r="E21" s="181" t="s">
        <v>211</v>
      </c>
      <c r="F21" s="181" t="s">
        <v>211</v>
      </c>
      <c r="G21" s="181" t="s">
        <v>211</v>
      </c>
      <c r="H21" s="181" t="s">
        <v>211</v>
      </c>
      <c r="I21" s="181" t="s">
        <v>211</v>
      </c>
      <c r="J21" s="181" t="s">
        <v>211</v>
      </c>
      <c r="K21" s="181" t="s">
        <v>211</v>
      </c>
      <c r="L21" s="181" t="s">
        <v>211</v>
      </c>
      <c r="M21" s="181" t="s">
        <v>211</v>
      </c>
    </row>
    <row r="22" spans="2:108" hidden="1" x14ac:dyDescent="0.35">
      <c r="B22" s="288" t="s">
        <v>211</v>
      </c>
      <c r="C22" s="289" t="s">
        <v>211</v>
      </c>
      <c r="D22" s="180" t="s">
        <v>211</v>
      </c>
      <c r="E22" s="181" t="s">
        <v>211</v>
      </c>
      <c r="F22" s="181" t="s">
        <v>211</v>
      </c>
      <c r="G22" s="181" t="s">
        <v>211</v>
      </c>
      <c r="H22" s="181" t="s">
        <v>211</v>
      </c>
      <c r="I22" s="181" t="s">
        <v>211</v>
      </c>
      <c r="J22" s="181" t="s">
        <v>211</v>
      </c>
      <c r="K22" s="181" t="s">
        <v>211</v>
      </c>
      <c r="L22" s="181" t="s">
        <v>211</v>
      </c>
      <c r="M22" s="181" t="s">
        <v>211</v>
      </c>
    </row>
    <row r="23" spans="2:108" hidden="1" x14ac:dyDescent="0.35">
      <c r="B23" s="288" t="s">
        <v>211</v>
      </c>
      <c r="C23" s="289" t="s">
        <v>211</v>
      </c>
      <c r="D23" s="180" t="s">
        <v>211</v>
      </c>
      <c r="E23" s="181" t="s">
        <v>211</v>
      </c>
      <c r="F23" s="181" t="s">
        <v>211</v>
      </c>
      <c r="G23" s="181" t="s">
        <v>211</v>
      </c>
      <c r="H23" s="181" t="s">
        <v>211</v>
      </c>
      <c r="I23" s="181" t="s">
        <v>211</v>
      </c>
      <c r="J23" s="181" t="s">
        <v>211</v>
      </c>
      <c r="K23" s="181" t="s">
        <v>211</v>
      </c>
      <c r="L23" s="181" t="s">
        <v>211</v>
      </c>
      <c r="M23" s="181" t="s">
        <v>211</v>
      </c>
    </row>
    <row r="24" spans="2:108" s="336" customFormat="1" x14ac:dyDescent="0.35">
      <c r="B24" s="340" t="str">
        <f>IF(Lists!AX2="","",Lists!AX2)</f>
        <v/>
      </c>
      <c r="C24" s="341" t="str">
        <f>IF(Lists!AY2="","",Lists!AY2)</f>
        <v/>
      </c>
      <c r="D24" s="341" t="str">
        <f>IF(Lists!AZ2="","",Lists!AZ2)</f>
        <v/>
      </c>
      <c r="E24" s="342" t="str">
        <f>IF(Lists!BA2="","",Lists!BA2)</f>
        <v/>
      </c>
      <c r="F24" s="342" t="str">
        <f t="shared" ref="F24:F55" si="0">IF(E24="","",SUM(H24:M24))</f>
        <v/>
      </c>
      <c r="G24" s="342" t="str">
        <f>IF($E24="","",IF(F24=0,"N/A",$F24/$E24))</f>
        <v/>
      </c>
      <c r="H24" s="342" t="str">
        <f>IF($E24="","",SUMIFS(Limit_Deviation_Detail!$K$24:$K$5800,Limit_Deviation_Detail!$B$24:$B$5800,B24,Limit_Deviation_Detail!$C$24:$C$5800,C24,Limit_Deviation_Detail!$F$24:$F$5800,D24,Limit_Deviation_Detail!$L$24:$L$5800,"Startup"))</f>
        <v/>
      </c>
      <c r="I24" s="342" t="str">
        <f>IF($E24="","",SUMIFS(Limit_Deviation_Detail!$K$24:$K$5800,Limit_Deviation_Detail!$B$24:$B$5800,B24,Limit_Deviation_Detail!$C$24:$C$5800,C24,Limit_Deviation_Detail!$F$24:$F$5800,D24,Limit_Deviation_Detail!$L$24:$L$5800,"Shutdown"))</f>
        <v/>
      </c>
      <c r="J24" s="342" t="str">
        <f>IF($E24="","",SUMIFS(Limit_Deviation_Detail!$K$24:$K$5800,Limit_Deviation_Detail!$B$24:$B$5800,B24,Limit_Deviation_Detail!$C$24:$C$5800,C24,Limit_Deviation_Detail!$F$24:$F$5800,D24,Limit_Deviation_Detail!$L$24:$L$5800,"Control Equipment Problems"))</f>
        <v/>
      </c>
      <c r="K24" s="342" t="str">
        <f>IF($E24="","",SUMIFS(Limit_Deviation_Detail!$K$24:$K$5800,Limit_Deviation_Detail!$B$24:$B$5800,B24,Limit_Deviation_Detail!$C$24:$C$5800,C24,Limit_Deviation_Detail!$F$24:$F$5800,D24,Limit_Deviation_Detail!$L$24:$L$5800,"Process Problems"))</f>
        <v/>
      </c>
      <c r="L24" s="342" t="str">
        <f>IF($E24="","",SUMIFS(Limit_Deviation_Detail!$K$24:$K$5800,Limit_Deviation_Detail!$B$24:$B$5800,B24,Limit_Deviation_Detail!$C$24:$C$5800,C24,Limit_Deviation_Detail!$F$24:$F$5800,D24,Limit_Deviation_Detail!$L$24:$L$5800,"Other Known Causes"))</f>
        <v/>
      </c>
      <c r="M24" s="342" t="str">
        <f>IF($E24="","",SUMIFS(Limit_Deviation_Detail!$K$24:$K$5800,Limit_Deviation_Detail!$B$24:$B$5800,B24,Limit_Deviation_Detail!$C$24:$C$5800,C24,Limit_Deviation_Detail!$F$24:$F$5800,D24,Limit_Deviation_Detail!$L$24:$L$5800,"Other Unknown Causes"))</f>
        <v/>
      </c>
      <c r="N24" s="343"/>
      <c r="O24" s="343"/>
      <c r="P24" s="343"/>
      <c r="Q24" s="343"/>
      <c r="R24" s="343"/>
      <c r="S24" s="343"/>
      <c r="T24" s="343"/>
      <c r="U24" s="343"/>
      <c r="V24" s="343"/>
      <c r="W24" s="343"/>
      <c r="X24" s="343"/>
      <c r="Y24" s="343"/>
      <c r="Z24" s="343"/>
      <c r="AA24" s="343"/>
      <c r="AB24" s="343"/>
      <c r="AC24" s="343"/>
      <c r="AD24" s="343"/>
      <c r="AE24" s="343"/>
      <c r="AF24" s="343"/>
      <c r="AG24" s="343"/>
      <c r="AH24" s="343"/>
      <c r="AI24" s="343"/>
      <c r="AJ24" s="343"/>
      <c r="AK24" s="343"/>
      <c r="AL24" s="343"/>
      <c r="AM24" s="343"/>
      <c r="AN24" s="343"/>
      <c r="AO24" s="343"/>
      <c r="AP24" s="343"/>
      <c r="AQ24" s="343"/>
      <c r="AR24" s="343"/>
      <c r="AS24" s="343"/>
      <c r="AT24" s="343"/>
      <c r="AU24" s="343"/>
      <c r="AV24" s="343"/>
      <c r="AW24" s="343"/>
      <c r="AX24" s="343"/>
      <c r="AY24" s="343"/>
      <c r="AZ24" s="343"/>
      <c r="BA24" s="343"/>
      <c r="BB24" s="343"/>
      <c r="BC24" s="343"/>
      <c r="BD24" s="343"/>
      <c r="BE24" s="343"/>
      <c r="BF24" s="343"/>
      <c r="BG24" s="343"/>
      <c r="BH24" s="343"/>
      <c r="BI24" s="343"/>
      <c r="BJ24" s="343"/>
      <c r="BK24" s="343"/>
      <c r="BL24" s="343"/>
      <c r="BM24" s="343"/>
      <c r="BN24" s="343"/>
      <c r="BO24" s="343"/>
      <c r="BP24" s="343"/>
      <c r="BQ24" s="343"/>
      <c r="BR24" s="343"/>
      <c r="BS24" s="343"/>
      <c r="BT24" s="343"/>
      <c r="BU24" s="343"/>
      <c r="BV24" s="343"/>
      <c r="BW24" s="343"/>
      <c r="BX24" s="343"/>
      <c r="BY24" s="343"/>
      <c r="BZ24" s="343"/>
      <c r="CA24" s="343"/>
      <c r="CB24" s="343"/>
      <c r="CC24" s="343"/>
      <c r="CD24" s="343"/>
      <c r="CE24" s="343"/>
      <c r="CF24" s="343"/>
      <c r="CG24" s="343"/>
      <c r="CH24" s="343"/>
      <c r="CI24" s="343"/>
      <c r="CJ24" s="343"/>
      <c r="CK24" s="343"/>
      <c r="CL24" s="343"/>
      <c r="CM24" s="343"/>
      <c r="CN24" s="343"/>
      <c r="CO24" s="343"/>
      <c r="CP24" s="343"/>
      <c r="CQ24" s="343"/>
      <c r="CR24" s="343"/>
      <c r="CS24" s="343"/>
      <c r="CT24" s="343"/>
      <c r="CU24" s="343"/>
      <c r="CV24" s="343"/>
      <c r="CW24" s="343"/>
      <c r="CX24" s="343"/>
      <c r="CY24" s="343"/>
      <c r="CZ24" s="343"/>
      <c r="DA24" s="343"/>
      <c r="DB24" s="343"/>
      <c r="DC24" s="343"/>
      <c r="DD24" s="343"/>
    </row>
    <row r="25" spans="2:108" s="336" customFormat="1" x14ac:dyDescent="0.35">
      <c r="B25" s="340" t="str">
        <f>IF(Lists!AX3="","",Lists!AX3)</f>
        <v/>
      </c>
      <c r="C25" s="341" t="str">
        <f>IF(Lists!AY3="","",Lists!AY3)</f>
        <v/>
      </c>
      <c r="D25" s="341" t="str">
        <f>IF(Lists!AZ3="","",Lists!AZ3)</f>
        <v/>
      </c>
      <c r="E25" s="342" t="str">
        <f>IF(Lists!BA3="","",Lists!BA3)</f>
        <v/>
      </c>
      <c r="F25" s="342" t="str">
        <f t="shared" si="0"/>
        <v/>
      </c>
      <c r="G25" s="342" t="str">
        <f t="shared" ref="G25:G29" si="1">IF($E25="","",IF(F25=0,"N/A",$F25/$E25))</f>
        <v/>
      </c>
      <c r="H25" s="342" t="str">
        <f>IF($E25="","",SUMIFS(Limit_Deviation_Detail!$K$24:$K$5800,Limit_Deviation_Detail!$B$24:$B$5800,B25,Limit_Deviation_Detail!$C$24:$C$5800,C25,Limit_Deviation_Detail!$F$24:$F$5800,D25,Limit_Deviation_Detail!$L$24:$L$5800,"Startup"))</f>
        <v/>
      </c>
      <c r="I25" s="342" t="str">
        <f>IF($E25="","",SUMIFS(Limit_Deviation_Detail!$K$24:$K$5800,Limit_Deviation_Detail!$B$24:$B$5800,B25,Limit_Deviation_Detail!$C$24:$C$5800,C25,Limit_Deviation_Detail!$F$24:$F$5800,D25,Limit_Deviation_Detail!$L$24:$L$5800,"Shutdown"))</f>
        <v/>
      </c>
      <c r="J25" s="342" t="str">
        <f>IF($E25="","",SUMIFS(Limit_Deviation_Detail!$K$24:$K$5800,Limit_Deviation_Detail!$B$24:$B$5800,B25,Limit_Deviation_Detail!$C$24:$C$5800,C25,Limit_Deviation_Detail!$F$24:$F$5800,D25,Limit_Deviation_Detail!$L$24:$L$5800,"Control Equipment Problems"))</f>
        <v/>
      </c>
      <c r="K25" s="342" t="str">
        <f>IF($E25="","",SUMIFS(Limit_Deviation_Detail!$K$24:$K$5800,Limit_Deviation_Detail!$B$24:$B$5800,B25,Limit_Deviation_Detail!$C$24:$C$5800,C25,Limit_Deviation_Detail!$F$24:$F$5800,D25,Limit_Deviation_Detail!$L$24:$L$5800,"Process Problems"))</f>
        <v/>
      </c>
      <c r="L25" s="342" t="str">
        <f>IF($E25="","",SUMIFS(Limit_Deviation_Detail!$K$24:$K$5800,Limit_Deviation_Detail!$B$24:$B$5800,B25,Limit_Deviation_Detail!$C$24:$C$5800,C25,Limit_Deviation_Detail!$F$24:$F$5800,D25,Limit_Deviation_Detail!$L$24:$L$5800,"Other Known Causes"))</f>
        <v/>
      </c>
      <c r="M25" s="342" t="str">
        <f>IF($E25="","",SUMIFS(Limit_Deviation_Detail!$K$24:$K$5800,Limit_Deviation_Detail!$B$24:$B$5800,B25,Limit_Deviation_Detail!$C$24:$C$5800,C25,Limit_Deviation_Detail!$F$24:$F$5800,D25,Limit_Deviation_Detail!$L$24:$L$5800,"Other Unknown Causes"))</f>
        <v/>
      </c>
      <c r="N25" s="343"/>
      <c r="O25" s="343"/>
      <c r="P25" s="343"/>
      <c r="Q25" s="343"/>
      <c r="R25" s="343"/>
      <c r="S25" s="343"/>
      <c r="T25" s="343"/>
      <c r="U25" s="343"/>
      <c r="V25" s="343"/>
      <c r="W25" s="343"/>
      <c r="X25" s="343"/>
      <c r="Y25" s="343"/>
      <c r="Z25" s="343"/>
      <c r="AA25" s="343"/>
      <c r="AB25" s="343"/>
      <c r="AC25" s="343"/>
      <c r="AD25" s="343"/>
      <c r="AE25" s="343"/>
      <c r="AF25" s="343"/>
      <c r="AG25" s="343"/>
      <c r="AH25" s="343"/>
      <c r="AI25" s="343"/>
      <c r="AJ25" s="343"/>
      <c r="AK25" s="343"/>
      <c r="AL25" s="343"/>
      <c r="AM25" s="343"/>
      <c r="AN25" s="343"/>
      <c r="AO25" s="343"/>
      <c r="AP25" s="343"/>
      <c r="AQ25" s="343"/>
      <c r="AR25" s="343"/>
      <c r="AS25" s="343"/>
      <c r="AT25" s="343"/>
      <c r="AU25" s="343"/>
      <c r="AV25" s="343"/>
      <c r="AW25" s="343"/>
      <c r="AX25" s="343"/>
      <c r="AY25" s="343"/>
      <c r="AZ25" s="343"/>
      <c r="BA25" s="343"/>
      <c r="BB25" s="343"/>
      <c r="BC25" s="343"/>
      <c r="BD25" s="343"/>
      <c r="BE25" s="343"/>
      <c r="BF25" s="343"/>
      <c r="BG25" s="343"/>
      <c r="BH25" s="343"/>
      <c r="BI25" s="343"/>
      <c r="BJ25" s="343"/>
      <c r="BK25" s="343"/>
      <c r="BL25" s="343"/>
      <c r="BM25" s="343"/>
      <c r="BN25" s="343"/>
      <c r="BO25" s="343"/>
      <c r="BP25" s="343"/>
      <c r="BQ25" s="343"/>
      <c r="BR25" s="343"/>
      <c r="BS25" s="343"/>
      <c r="BT25" s="343"/>
      <c r="BU25" s="343"/>
      <c r="BV25" s="343"/>
      <c r="BW25" s="343"/>
      <c r="BX25" s="343"/>
      <c r="BY25" s="343"/>
      <c r="BZ25" s="343"/>
      <c r="CA25" s="343"/>
      <c r="CB25" s="343"/>
      <c r="CC25" s="343"/>
      <c r="CD25" s="343"/>
      <c r="CE25" s="343"/>
      <c r="CF25" s="343"/>
      <c r="CG25" s="343"/>
      <c r="CH25" s="343"/>
      <c r="CI25" s="343"/>
      <c r="CJ25" s="343"/>
      <c r="CK25" s="343"/>
      <c r="CL25" s="343"/>
      <c r="CM25" s="343"/>
      <c r="CN25" s="343"/>
      <c r="CO25" s="343"/>
      <c r="CP25" s="343"/>
      <c r="CQ25" s="343"/>
      <c r="CR25" s="343"/>
      <c r="CS25" s="343"/>
      <c r="CT25" s="343"/>
      <c r="CU25" s="343"/>
      <c r="CV25" s="343"/>
      <c r="CW25" s="343"/>
      <c r="CX25" s="343"/>
      <c r="CY25" s="343"/>
      <c r="CZ25" s="343"/>
      <c r="DA25" s="343"/>
      <c r="DB25" s="343"/>
      <c r="DC25" s="343"/>
      <c r="DD25" s="343"/>
    </row>
    <row r="26" spans="2:108" s="336" customFormat="1" x14ac:dyDescent="0.35">
      <c r="B26" s="340" t="str">
        <f>IF(Lists!AX4="","",Lists!AX4)</f>
        <v/>
      </c>
      <c r="C26" s="341" t="str">
        <f>IF(Lists!AY4="","",Lists!AY4)</f>
        <v/>
      </c>
      <c r="D26" s="341" t="str">
        <f>IF(Lists!AZ4="","",Lists!AZ4)</f>
        <v/>
      </c>
      <c r="E26" s="342" t="str">
        <f>IF(Lists!BA4="","",Lists!BA4)</f>
        <v/>
      </c>
      <c r="F26" s="342" t="str">
        <f t="shared" si="0"/>
        <v/>
      </c>
      <c r="G26" s="342" t="str">
        <f t="shared" si="1"/>
        <v/>
      </c>
      <c r="H26" s="342" t="str">
        <f>IF($E26="","",SUMIFS(Limit_Deviation_Detail!$K$24:$K$5800,Limit_Deviation_Detail!$B$24:$B$5800,B26,Limit_Deviation_Detail!$C$24:$C$5800,C26,Limit_Deviation_Detail!$F$24:$F$5800,D26,Limit_Deviation_Detail!$L$24:$L$5800,"Startup"))</f>
        <v/>
      </c>
      <c r="I26" s="342" t="str">
        <f>IF($E26="","",SUMIFS(Limit_Deviation_Detail!$K$24:$K$5800,Limit_Deviation_Detail!$B$24:$B$5800,B26,Limit_Deviation_Detail!$C$24:$C$5800,C26,Limit_Deviation_Detail!$F$24:$F$5800,D26,Limit_Deviation_Detail!$L$24:$L$5800,"Shutdown"))</f>
        <v/>
      </c>
      <c r="J26" s="342" t="str">
        <f>IF($E26="","",SUMIFS(Limit_Deviation_Detail!$K$24:$K$5800,Limit_Deviation_Detail!$B$24:$B$5800,B26,Limit_Deviation_Detail!$C$24:$C$5800,C26,Limit_Deviation_Detail!$F$24:$F$5800,D26,Limit_Deviation_Detail!$L$24:$L$5800,"Control Equipment Problems"))</f>
        <v/>
      </c>
      <c r="K26" s="342" t="str">
        <f>IF($E26="","",SUMIFS(Limit_Deviation_Detail!$K$24:$K$5800,Limit_Deviation_Detail!$B$24:$B$5800,B26,Limit_Deviation_Detail!$C$24:$C$5800,C26,Limit_Deviation_Detail!$F$24:$F$5800,D26,Limit_Deviation_Detail!$L$24:$L$5800,"Process Problems"))</f>
        <v/>
      </c>
      <c r="L26" s="342" t="str">
        <f>IF($E26="","",SUMIFS(Limit_Deviation_Detail!$K$24:$K$5800,Limit_Deviation_Detail!$B$24:$B$5800,B26,Limit_Deviation_Detail!$C$24:$C$5800,C26,Limit_Deviation_Detail!$F$24:$F$5800,D26,Limit_Deviation_Detail!$L$24:$L$5800,"Other Known Causes"))</f>
        <v/>
      </c>
      <c r="M26" s="342" t="str">
        <f>IF($E26="","",SUMIFS(Limit_Deviation_Detail!$K$24:$K$5800,Limit_Deviation_Detail!$B$24:$B$5800,B26,Limit_Deviation_Detail!$C$24:$C$5800,C26,Limit_Deviation_Detail!$F$24:$F$5800,D26,Limit_Deviation_Detail!$L$24:$L$5800,"Other Unknown Causes"))</f>
        <v/>
      </c>
      <c r="N26" s="343"/>
      <c r="O26" s="343"/>
      <c r="P26" s="343"/>
      <c r="Q26" s="343"/>
      <c r="R26" s="343"/>
      <c r="S26" s="343"/>
      <c r="T26" s="343"/>
      <c r="U26" s="343"/>
      <c r="V26" s="343"/>
      <c r="W26" s="343"/>
      <c r="X26" s="343"/>
      <c r="Y26" s="343"/>
      <c r="Z26" s="343"/>
      <c r="AA26" s="343"/>
      <c r="AB26" s="343"/>
      <c r="AC26" s="343"/>
      <c r="AD26" s="343"/>
      <c r="AE26" s="343"/>
      <c r="AF26" s="343"/>
      <c r="AG26" s="343"/>
      <c r="AH26" s="343"/>
      <c r="AI26" s="343"/>
      <c r="AJ26" s="343"/>
      <c r="AK26" s="343"/>
      <c r="AL26" s="343"/>
      <c r="AM26" s="343"/>
      <c r="AN26" s="343"/>
      <c r="AO26" s="343"/>
      <c r="AP26" s="343"/>
      <c r="AQ26" s="343"/>
      <c r="AR26" s="343"/>
      <c r="AS26" s="343"/>
      <c r="AT26" s="343"/>
      <c r="AU26" s="343"/>
      <c r="AV26" s="343"/>
      <c r="AW26" s="343"/>
      <c r="AX26" s="343"/>
      <c r="AY26" s="343"/>
      <c r="AZ26" s="343"/>
      <c r="BA26" s="343"/>
      <c r="BB26" s="343"/>
      <c r="BC26" s="343"/>
      <c r="BD26" s="343"/>
      <c r="BE26" s="343"/>
      <c r="BF26" s="343"/>
      <c r="BG26" s="343"/>
      <c r="BH26" s="343"/>
      <c r="BI26" s="343"/>
      <c r="BJ26" s="343"/>
      <c r="BK26" s="343"/>
      <c r="BL26" s="343"/>
      <c r="BM26" s="343"/>
      <c r="BN26" s="343"/>
      <c r="BO26" s="343"/>
      <c r="BP26" s="343"/>
      <c r="BQ26" s="343"/>
      <c r="BR26" s="343"/>
      <c r="BS26" s="343"/>
      <c r="BT26" s="343"/>
      <c r="BU26" s="343"/>
      <c r="BV26" s="343"/>
      <c r="BW26" s="343"/>
      <c r="BX26" s="343"/>
      <c r="BY26" s="343"/>
      <c r="BZ26" s="343"/>
      <c r="CA26" s="343"/>
      <c r="CB26" s="343"/>
      <c r="CC26" s="343"/>
      <c r="CD26" s="343"/>
      <c r="CE26" s="343"/>
      <c r="CF26" s="343"/>
      <c r="CG26" s="343"/>
      <c r="CH26" s="343"/>
      <c r="CI26" s="343"/>
      <c r="CJ26" s="343"/>
      <c r="CK26" s="343"/>
      <c r="CL26" s="343"/>
      <c r="CM26" s="343"/>
      <c r="CN26" s="343"/>
      <c r="CO26" s="343"/>
      <c r="CP26" s="343"/>
      <c r="CQ26" s="343"/>
      <c r="CR26" s="343"/>
      <c r="CS26" s="343"/>
      <c r="CT26" s="343"/>
      <c r="CU26" s="343"/>
      <c r="CV26" s="343"/>
      <c r="CW26" s="343"/>
      <c r="CX26" s="343"/>
      <c r="CY26" s="343"/>
      <c r="CZ26" s="343"/>
      <c r="DA26" s="343"/>
      <c r="DB26" s="343"/>
      <c r="DC26" s="343"/>
      <c r="DD26" s="343"/>
    </row>
    <row r="27" spans="2:108" s="336" customFormat="1" x14ac:dyDescent="0.35">
      <c r="B27" s="340" t="str">
        <f>IF(Lists!AX5="","",Lists!AX5)</f>
        <v/>
      </c>
      <c r="C27" s="341" t="str">
        <f>IF(Lists!AY5="","",Lists!AY5)</f>
        <v/>
      </c>
      <c r="D27" s="341" t="str">
        <f>IF(Lists!AZ5="","",Lists!AZ5)</f>
        <v/>
      </c>
      <c r="E27" s="342" t="str">
        <f>IF(Lists!BA5="","",Lists!BA5)</f>
        <v/>
      </c>
      <c r="F27" s="342" t="str">
        <f t="shared" si="0"/>
        <v/>
      </c>
      <c r="G27" s="342" t="str">
        <f t="shared" si="1"/>
        <v/>
      </c>
      <c r="H27" s="342" t="str">
        <f>IF($E27="","",SUMIFS(Limit_Deviation_Detail!$K$24:$K$5800,Limit_Deviation_Detail!$B$24:$B$5800,B27,Limit_Deviation_Detail!$C$24:$C$5800,C27,Limit_Deviation_Detail!$F$24:$F$5800,D27,Limit_Deviation_Detail!$L$24:$L$5800,"Startup"))</f>
        <v/>
      </c>
      <c r="I27" s="342" t="str">
        <f>IF($E27="","",SUMIFS(Limit_Deviation_Detail!$K$24:$K$5800,Limit_Deviation_Detail!$B$24:$B$5800,B27,Limit_Deviation_Detail!$C$24:$C$5800,C27,Limit_Deviation_Detail!$F$24:$F$5800,D27,Limit_Deviation_Detail!$L$24:$L$5800,"Shutdown"))</f>
        <v/>
      </c>
      <c r="J27" s="342" t="str">
        <f>IF($E27="","",SUMIFS(Limit_Deviation_Detail!$K$24:$K$5800,Limit_Deviation_Detail!$B$24:$B$5800,B27,Limit_Deviation_Detail!$C$24:$C$5800,C27,Limit_Deviation_Detail!$F$24:$F$5800,D27,Limit_Deviation_Detail!$L$24:$L$5800,"Control Equipment Problems"))</f>
        <v/>
      </c>
      <c r="K27" s="342" t="str">
        <f>IF($E27="","",SUMIFS(Limit_Deviation_Detail!$K$24:$K$5800,Limit_Deviation_Detail!$B$24:$B$5800,B27,Limit_Deviation_Detail!$C$24:$C$5800,C27,Limit_Deviation_Detail!$F$24:$F$5800,D27,Limit_Deviation_Detail!$L$24:$L$5800,"Process Problems"))</f>
        <v/>
      </c>
      <c r="L27" s="342" t="str">
        <f>IF($E27="","",SUMIFS(Limit_Deviation_Detail!$K$24:$K$5800,Limit_Deviation_Detail!$B$24:$B$5800,B27,Limit_Deviation_Detail!$C$24:$C$5800,C27,Limit_Deviation_Detail!$F$24:$F$5800,D27,Limit_Deviation_Detail!$L$24:$L$5800,"Other Known Causes"))</f>
        <v/>
      </c>
      <c r="M27" s="342" t="str">
        <f>IF($E27="","",SUMIFS(Limit_Deviation_Detail!$K$24:$K$5800,Limit_Deviation_Detail!$B$24:$B$5800,B27,Limit_Deviation_Detail!$C$24:$C$5800,C27,Limit_Deviation_Detail!$F$24:$F$5800,D27,Limit_Deviation_Detail!$L$24:$L$5800,"Other Unknown Causes"))</f>
        <v/>
      </c>
      <c r="N27" s="343"/>
      <c r="O27" s="343"/>
      <c r="P27" s="343"/>
      <c r="Q27" s="343"/>
      <c r="R27" s="343"/>
      <c r="S27" s="343"/>
      <c r="T27" s="343"/>
      <c r="U27" s="343"/>
      <c r="V27" s="343"/>
      <c r="W27" s="343"/>
      <c r="X27" s="343"/>
      <c r="Y27" s="343"/>
      <c r="Z27" s="343"/>
      <c r="AA27" s="343"/>
      <c r="AB27" s="343"/>
      <c r="AC27" s="343"/>
      <c r="AD27" s="343"/>
      <c r="AE27" s="343"/>
      <c r="AF27" s="343"/>
      <c r="AG27" s="343"/>
      <c r="AH27" s="343"/>
      <c r="AI27" s="343"/>
      <c r="AJ27" s="343"/>
      <c r="AK27" s="343"/>
      <c r="AL27" s="343"/>
      <c r="AM27" s="343"/>
      <c r="AN27" s="343"/>
      <c r="AO27" s="343"/>
      <c r="AP27" s="343"/>
      <c r="AQ27" s="343"/>
      <c r="AR27" s="343"/>
      <c r="AS27" s="343"/>
      <c r="AT27" s="343"/>
      <c r="AU27" s="343"/>
      <c r="AV27" s="343"/>
      <c r="AW27" s="343"/>
      <c r="AX27" s="343"/>
      <c r="AY27" s="343"/>
      <c r="AZ27" s="343"/>
      <c r="BA27" s="343"/>
      <c r="BB27" s="343"/>
      <c r="BC27" s="343"/>
      <c r="BD27" s="343"/>
      <c r="BE27" s="343"/>
      <c r="BF27" s="343"/>
      <c r="BG27" s="343"/>
      <c r="BH27" s="343"/>
      <c r="BI27" s="343"/>
      <c r="BJ27" s="343"/>
      <c r="BK27" s="343"/>
      <c r="BL27" s="343"/>
      <c r="BM27" s="343"/>
      <c r="BN27" s="343"/>
      <c r="BO27" s="343"/>
      <c r="BP27" s="343"/>
      <c r="BQ27" s="343"/>
      <c r="BR27" s="343"/>
      <c r="BS27" s="343"/>
      <c r="BT27" s="343"/>
      <c r="BU27" s="343"/>
      <c r="BV27" s="343"/>
      <c r="BW27" s="343"/>
      <c r="BX27" s="343"/>
      <c r="BY27" s="343"/>
      <c r="BZ27" s="343"/>
      <c r="CA27" s="343"/>
      <c r="CB27" s="343"/>
      <c r="CC27" s="343"/>
      <c r="CD27" s="343"/>
      <c r="CE27" s="343"/>
      <c r="CF27" s="343"/>
      <c r="CG27" s="343"/>
      <c r="CH27" s="343"/>
      <c r="CI27" s="343"/>
      <c r="CJ27" s="343"/>
      <c r="CK27" s="343"/>
      <c r="CL27" s="343"/>
      <c r="CM27" s="343"/>
      <c r="CN27" s="343"/>
      <c r="CO27" s="343"/>
      <c r="CP27" s="343"/>
      <c r="CQ27" s="343"/>
      <c r="CR27" s="343"/>
      <c r="CS27" s="343"/>
      <c r="CT27" s="343"/>
      <c r="CU27" s="343"/>
      <c r="CV27" s="343"/>
      <c r="CW27" s="343"/>
      <c r="CX27" s="343"/>
      <c r="CY27" s="343"/>
      <c r="CZ27" s="343"/>
      <c r="DA27" s="343"/>
      <c r="DB27" s="343"/>
      <c r="DC27" s="343"/>
      <c r="DD27" s="343"/>
    </row>
    <row r="28" spans="2:108" s="336" customFormat="1" x14ac:dyDescent="0.35">
      <c r="B28" s="340" t="str">
        <f>IF(Lists!AX6="","",Lists!AX6)</f>
        <v/>
      </c>
      <c r="C28" s="341" t="str">
        <f>IF(Lists!AY6="","",Lists!AY6)</f>
        <v/>
      </c>
      <c r="D28" s="341" t="str">
        <f>IF(Lists!AZ6="","",Lists!AZ6)</f>
        <v/>
      </c>
      <c r="E28" s="342" t="str">
        <f>IF(Lists!BA6="","",Lists!BA6)</f>
        <v/>
      </c>
      <c r="F28" s="342" t="str">
        <f t="shared" si="0"/>
        <v/>
      </c>
      <c r="G28" s="342" t="str">
        <f t="shared" si="1"/>
        <v/>
      </c>
      <c r="H28" s="342" t="str">
        <f>IF($E28="","",SUMIFS(Limit_Deviation_Detail!$K$24:$K$5800,Limit_Deviation_Detail!$B$24:$B$5800,B28,Limit_Deviation_Detail!$C$24:$C$5800,C28,Limit_Deviation_Detail!$F$24:$F$5800,D28,Limit_Deviation_Detail!$L$24:$L$5800,"Startup"))</f>
        <v/>
      </c>
      <c r="I28" s="342" t="str">
        <f>IF($E28="","",SUMIFS(Limit_Deviation_Detail!$K$24:$K$5800,Limit_Deviation_Detail!$B$24:$B$5800,B28,Limit_Deviation_Detail!$C$24:$C$5800,C28,Limit_Deviation_Detail!$F$24:$F$5800,D28,Limit_Deviation_Detail!$L$24:$L$5800,"Shutdown"))</f>
        <v/>
      </c>
      <c r="J28" s="342" t="str">
        <f>IF($E28="","",SUMIFS(Limit_Deviation_Detail!$K$24:$K$5800,Limit_Deviation_Detail!$B$24:$B$5800,B28,Limit_Deviation_Detail!$C$24:$C$5800,C28,Limit_Deviation_Detail!$F$24:$F$5800,D28,Limit_Deviation_Detail!$L$24:$L$5800,"Control Equipment Problems"))</f>
        <v/>
      </c>
      <c r="K28" s="342" t="str">
        <f>IF($E28="","",SUMIFS(Limit_Deviation_Detail!$K$24:$K$5800,Limit_Deviation_Detail!$B$24:$B$5800,B28,Limit_Deviation_Detail!$C$24:$C$5800,C28,Limit_Deviation_Detail!$F$24:$F$5800,D28,Limit_Deviation_Detail!$L$24:$L$5800,"Process Problems"))</f>
        <v/>
      </c>
      <c r="L28" s="342" t="str">
        <f>IF($E28="","",SUMIFS(Limit_Deviation_Detail!$K$24:$K$5800,Limit_Deviation_Detail!$B$24:$B$5800,B28,Limit_Deviation_Detail!$C$24:$C$5800,C28,Limit_Deviation_Detail!$F$24:$F$5800,D28,Limit_Deviation_Detail!$L$24:$L$5800,"Other Known Causes"))</f>
        <v/>
      </c>
      <c r="M28" s="342" t="str">
        <f>IF($E28="","",SUMIFS(Limit_Deviation_Detail!$K$24:$K$5800,Limit_Deviation_Detail!$B$24:$B$5800,B28,Limit_Deviation_Detail!$C$24:$C$5800,C28,Limit_Deviation_Detail!$F$24:$F$5800,D28,Limit_Deviation_Detail!$L$24:$L$5800,"Other Unknown Causes"))</f>
        <v/>
      </c>
      <c r="N28" s="343"/>
      <c r="O28" s="343"/>
      <c r="P28" s="343"/>
      <c r="Q28" s="343"/>
      <c r="R28" s="343"/>
      <c r="S28" s="343"/>
      <c r="T28" s="343"/>
      <c r="U28" s="343"/>
      <c r="V28" s="343"/>
      <c r="W28" s="343"/>
      <c r="X28" s="343"/>
      <c r="Y28" s="343"/>
      <c r="Z28" s="343"/>
      <c r="AA28" s="343"/>
      <c r="AB28" s="343"/>
      <c r="AC28" s="343"/>
      <c r="AD28" s="343"/>
      <c r="AE28" s="343"/>
      <c r="AF28" s="343"/>
      <c r="AG28" s="343"/>
      <c r="AH28" s="343"/>
      <c r="AI28" s="343"/>
      <c r="AJ28" s="343"/>
      <c r="AK28" s="343"/>
      <c r="AL28" s="343"/>
      <c r="AM28" s="343"/>
      <c r="AN28" s="343"/>
      <c r="AO28" s="343"/>
      <c r="AP28" s="343"/>
      <c r="AQ28" s="343"/>
      <c r="AR28" s="343"/>
      <c r="AS28" s="343"/>
      <c r="AT28" s="343"/>
      <c r="AU28" s="343"/>
      <c r="AV28" s="343"/>
      <c r="AW28" s="343"/>
      <c r="AX28" s="343"/>
      <c r="AY28" s="343"/>
      <c r="AZ28" s="343"/>
      <c r="BA28" s="343"/>
      <c r="BB28" s="343"/>
      <c r="BC28" s="343"/>
      <c r="BD28" s="343"/>
      <c r="BE28" s="343"/>
      <c r="BF28" s="343"/>
      <c r="BG28" s="343"/>
      <c r="BH28" s="343"/>
      <c r="BI28" s="343"/>
      <c r="BJ28" s="343"/>
      <c r="BK28" s="343"/>
      <c r="BL28" s="343"/>
      <c r="BM28" s="343"/>
      <c r="BN28" s="343"/>
      <c r="BO28" s="343"/>
      <c r="BP28" s="343"/>
      <c r="BQ28" s="343"/>
      <c r="BR28" s="343"/>
      <c r="BS28" s="343"/>
      <c r="BT28" s="343"/>
      <c r="BU28" s="343"/>
      <c r="BV28" s="343"/>
      <c r="BW28" s="343"/>
      <c r="BX28" s="343"/>
      <c r="BY28" s="343"/>
      <c r="BZ28" s="343"/>
      <c r="CA28" s="343"/>
      <c r="CB28" s="343"/>
      <c r="CC28" s="343"/>
      <c r="CD28" s="343"/>
      <c r="CE28" s="343"/>
      <c r="CF28" s="343"/>
      <c r="CG28" s="343"/>
      <c r="CH28" s="343"/>
      <c r="CI28" s="343"/>
      <c r="CJ28" s="343"/>
      <c r="CK28" s="343"/>
      <c r="CL28" s="343"/>
      <c r="CM28" s="343"/>
      <c r="CN28" s="343"/>
      <c r="CO28" s="343"/>
      <c r="CP28" s="343"/>
      <c r="CQ28" s="343"/>
      <c r="CR28" s="343"/>
      <c r="CS28" s="343"/>
      <c r="CT28" s="343"/>
      <c r="CU28" s="343"/>
      <c r="CV28" s="343"/>
      <c r="CW28" s="343"/>
      <c r="CX28" s="343"/>
      <c r="CY28" s="343"/>
      <c r="CZ28" s="343"/>
      <c r="DA28" s="343"/>
      <c r="DB28" s="343"/>
      <c r="DC28" s="343"/>
      <c r="DD28" s="343"/>
    </row>
    <row r="29" spans="2:108" s="336" customFormat="1" x14ac:dyDescent="0.35">
      <c r="B29" s="340" t="str">
        <f>IF(Lists!AX7="","",Lists!AX7)</f>
        <v/>
      </c>
      <c r="C29" s="341" t="str">
        <f>IF(Lists!AY7="","",Lists!AY7)</f>
        <v/>
      </c>
      <c r="D29" s="341" t="str">
        <f>IF(Lists!AZ7="","",Lists!AZ7)</f>
        <v/>
      </c>
      <c r="E29" s="342" t="str">
        <f>IF(Lists!BA7="","",Lists!BA7)</f>
        <v/>
      </c>
      <c r="F29" s="342" t="str">
        <f t="shared" si="0"/>
        <v/>
      </c>
      <c r="G29" s="342" t="str">
        <f t="shared" si="1"/>
        <v/>
      </c>
      <c r="H29" s="342" t="str">
        <f>IF($E29="","",SUMIFS(Limit_Deviation_Detail!$K$24:$K$5800,Limit_Deviation_Detail!$B$24:$B$5800,B29,Limit_Deviation_Detail!$C$24:$C$5800,C29,Limit_Deviation_Detail!$F$24:$F$5800,D29,Limit_Deviation_Detail!$L$24:$L$5800,"Startup"))</f>
        <v/>
      </c>
      <c r="I29" s="342" t="str">
        <f>IF($E29="","",SUMIFS(Limit_Deviation_Detail!$K$24:$K$5800,Limit_Deviation_Detail!$B$24:$B$5800,B29,Limit_Deviation_Detail!$C$24:$C$5800,C29,Limit_Deviation_Detail!$F$24:$F$5800,D29,Limit_Deviation_Detail!$L$24:$L$5800,"Shutdown"))</f>
        <v/>
      </c>
      <c r="J29" s="342" t="str">
        <f>IF($E29="","",SUMIFS(Limit_Deviation_Detail!$K$24:$K$5800,Limit_Deviation_Detail!$B$24:$B$5800,B29,Limit_Deviation_Detail!$C$24:$C$5800,C29,Limit_Deviation_Detail!$F$24:$F$5800,D29,Limit_Deviation_Detail!$L$24:$L$5800,"Control Equipment Problems"))</f>
        <v/>
      </c>
      <c r="K29" s="342" t="str">
        <f>IF($E29="","",SUMIFS(Limit_Deviation_Detail!$K$24:$K$5800,Limit_Deviation_Detail!$B$24:$B$5800,B29,Limit_Deviation_Detail!$C$24:$C$5800,C29,Limit_Deviation_Detail!$F$24:$F$5800,D29,Limit_Deviation_Detail!$L$24:$L$5800,"Process Problems"))</f>
        <v/>
      </c>
      <c r="L29" s="342" t="str">
        <f>IF($E29="","",SUMIFS(Limit_Deviation_Detail!$K$24:$K$5800,Limit_Deviation_Detail!$B$24:$B$5800,B29,Limit_Deviation_Detail!$C$24:$C$5800,C29,Limit_Deviation_Detail!$F$24:$F$5800,D29,Limit_Deviation_Detail!$L$24:$L$5800,"Other Known Causes"))</f>
        <v/>
      </c>
      <c r="M29" s="342" t="str">
        <f>IF($E29="","",SUMIFS(Limit_Deviation_Detail!$K$24:$K$5800,Limit_Deviation_Detail!$B$24:$B$5800,B29,Limit_Deviation_Detail!$C$24:$C$5800,C29,Limit_Deviation_Detail!$F$24:$F$5800,D29,Limit_Deviation_Detail!$L$24:$L$5800,"Other Unknown Causes"))</f>
        <v/>
      </c>
      <c r="N29" s="343"/>
      <c r="O29" s="343"/>
      <c r="P29" s="343"/>
      <c r="Q29" s="343"/>
      <c r="R29" s="343"/>
      <c r="S29" s="343"/>
      <c r="T29" s="343"/>
      <c r="U29" s="343"/>
      <c r="V29" s="343"/>
      <c r="W29" s="343"/>
      <c r="X29" s="343"/>
      <c r="Y29" s="343"/>
      <c r="Z29" s="343"/>
      <c r="AA29" s="343"/>
      <c r="AB29" s="343"/>
      <c r="AC29" s="343"/>
      <c r="AD29" s="343"/>
      <c r="AE29" s="343"/>
      <c r="AF29" s="343"/>
      <c r="AG29" s="343"/>
      <c r="AH29" s="343"/>
      <c r="AI29" s="343"/>
      <c r="AJ29" s="343"/>
      <c r="AK29" s="343"/>
      <c r="AL29" s="343"/>
      <c r="AM29" s="343"/>
      <c r="AN29" s="343"/>
      <c r="AO29" s="343"/>
      <c r="AP29" s="343"/>
      <c r="AQ29" s="343"/>
      <c r="AR29" s="343"/>
      <c r="AS29" s="343"/>
      <c r="AT29" s="343"/>
      <c r="AU29" s="343"/>
      <c r="AV29" s="343"/>
      <c r="AW29" s="343"/>
      <c r="AX29" s="343"/>
      <c r="AY29" s="343"/>
      <c r="AZ29" s="343"/>
      <c r="BA29" s="343"/>
      <c r="BB29" s="343"/>
      <c r="BC29" s="343"/>
      <c r="BD29" s="343"/>
      <c r="BE29" s="343"/>
      <c r="BF29" s="343"/>
      <c r="BG29" s="343"/>
      <c r="BH29" s="343"/>
      <c r="BI29" s="343"/>
      <c r="BJ29" s="343"/>
      <c r="BK29" s="343"/>
      <c r="BL29" s="343"/>
      <c r="BM29" s="343"/>
      <c r="BN29" s="343"/>
      <c r="BO29" s="343"/>
      <c r="BP29" s="343"/>
      <c r="BQ29" s="343"/>
      <c r="BR29" s="343"/>
      <c r="BS29" s="343"/>
      <c r="BT29" s="343"/>
      <c r="BU29" s="343"/>
      <c r="BV29" s="343"/>
      <c r="BW29" s="343"/>
      <c r="BX29" s="343"/>
      <c r="BY29" s="343"/>
      <c r="BZ29" s="343"/>
      <c r="CA29" s="343"/>
      <c r="CB29" s="343"/>
      <c r="CC29" s="343"/>
      <c r="CD29" s="343"/>
      <c r="CE29" s="343"/>
      <c r="CF29" s="343"/>
      <c r="CG29" s="343"/>
      <c r="CH29" s="343"/>
      <c r="CI29" s="343"/>
      <c r="CJ29" s="343"/>
      <c r="CK29" s="343"/>
      <c r="CL29" s="343"/>
      <c r="CM29" s="343"/>
      <c r="CN29" s="343"/>
      <c r="CO29" s="343"/>
      <c r="CP29" s="343"/>
      <c r="CQ29" s="343"/>
      <c r="CR29" s="343"/>
      <c r="CS29" s="343"/>
      <c r="CT29" s="343"/>
      <c r="CU29" s="343"/>
      <c r="CV29" s="343"/>
      <c r="CW29" s="343"/>
      <c r="CX29" s="343"/>
      <c r="CY29" s="343"/>
      <c r="CZ29" s="343"/>
      <c r="DA29" s="343"/>
      <c r="DB29" s="343"/>
      <c r="DC29" s="343"/>
      <c r="DD29" s="343"/>
    </row>
    <row r="30" spans="2:108" s="336" customFormat="1" x14ac:dyDescent="0.35">
      <c r="B30" s="340" t="str">
        <f>IF(Lists!AX8="","",Lists!AX8)</f>
        <v/>
      </c>
      <c r="C30" s="341" t="str">
        <f>IF(Lists!AY8="","",Lists!AY8)</f>
        <v/>
      </c>
      <c r="D30" s="341" t="str">
        <f>IF(Lists!AZ8="","",Lists!AZ8)</f>
        <v/>
      </c>
      <c r="E30" s="342" t="str">
        <f>IF(Lists!BA8="","",Lists!BA8)</f>
        <v/>
      </c>
      <c r="F30" s="342" t="str">
        <f t="shared" si="0"/>
        <v/>
      </c>
      <c r="G30" s="342" t="str">
        <f>IF($E30="","",IF(F30=0,"N/A",IF(#REF!="Opacity", F30/60,F30)/$E30))</f>
        <v/>
      </c>
      <c r="H30" s="342" t="str">
        <f>IF($E30="","",SUMIFS(Limit_Deviation_Detail!$K$24:$K$5800,Limit_Deviation_Detail!$B$24:$B$5800,B30,Limit_Deviation_Detail!$C$24:$C$5800,C30,Limit_Deviation_Detail!$F$24:$F$5800,D30,Limit_Deviation_Detail!$L$24:$L$5800,"Startup"))</f>
        <v/>
      </c>
      <c r="I30" s="342" t="str">
        <f>IF($E30="","",SUMIFS(Limit_Deviation_Detail!$K$24:$K$5800,Limit_Deviation_Detail!$B$24:$B$5800,B30,Limit_Deviation_Detail!$C$24:$C$5800,C30,Limit_Deviation_Detail!$F$24:$F$5800,D30,Limit_Deviation_Detail!$L$24:$L$5800,"Shutdown"))</f>
        <v/>
      </c>
      <c r="J30" s="342" t="str">
        <f>IF($E30="","",SUMIFS(Limit_Deviation_Detail!$K$24:$K$5800,Limit_Deviation_Detail!$B$24:$B$5800,B30,Limit_Deviation_Detail!$C$24:$C$5800,C30,Limit_Deviation_Detail!$F$24:$F$5800,D30,Limit_Deviation_Detail!$L$24:$L$5800,"Control Equipment Problems"))</f>
        <v/>
      </c>
      <c r="K30" s="342" t="str">
        <f>IF($E30="","",SUMIFS(Limit_Deviation_Detail!$K$24:$K$5800,Limit_Deviation_Detail!$B$24:$B$5800,B30,Limit_Deviation_Detail!$C$24:$C$5800,C30,Limit_Deviation_Detail!$F$24:$F$5800,D30,Limit_Deviation_Detail!$L$24:$L$5800,"Process Problems"))</f>
        <v/>
      </c>
      <c r="L30" s="342" t="str">
        <f>IF($E30="","",SUMIFS(Limit_Deviation_Detail!$K$24:$K$5800,Limit_Deviation_Detail!$B$24:$B$5800,B30,Limit_Deviation_Detail!$C$24:$C$5800,C30,Limit_Deviation_Detail!$F$24:$F$5800,D30,Limit_Deviation_Detail!$L$24:$L$5800,"Other Known Causes"))</f>
        <v/>
      </c>
      <c r="M30" s="342" t="str">
        <f>IF($E30="","",SUMIFS(Limit_Deviation_Detail!$K$24:$K$5800,Limit_Deviation_Detail!$B$24:$B$5800,B30,Limit_Deviation_Detail!$C$24:$C$5800,C30,Limit_Deviation_Detail!$F$24:$F$5800,D30,Limit_Deviation_Detail!$L$24:$L$5800,"Other Unknown Causes"))</f>
        <v/>
      </c>
      <c r="N30" s="343"/>
      <c r="O30" s="343"/>
      <c r="P30" s="343"/>
      <c r="Q30" s="343"/>
      <c r="R30" s="343"/>
      <c r="S30" s="343"/>
      <c r="T30" s="343"/>
      <c r="U30" s="343"/>
      <c r="V30" s="343"/>
      <c r="W30" s="343"/>
      <c r="X30" s="343"/>
      <c r="Y30" s="343"/>
      <c r="Z30" s="343"/>
      <c r="AA30" s="343"/>
      <c r="AB30" s="343"/>
      <c r="AC30" s="343"/>
      <c r="AD30" s="343"/>
      <c r="AE30" s="343"/>
      <c r="AF30" s="343"/>
      <c r="AG30" s="343"/>
      <c r="AH30" s="343"/>
      <c r="AI30" s="343"/>
      <c r="AJ30" s="343"/>
      <c r="AK30" s="343"/>
      <c r="AL30" s="343"/>
      <c r="AM30" s="343"/>
      <c r="AN30" s="343"/>
      <c r="AO30" s="343"/>
      <c r="AP30" s="343"/>
      <c r="AQ30" s="343"/>
      <c r="AR30" s="343"/>
      <c r="AS30" s="343"/>
      <c r="AT30" s="343"/>
      <c r="AU30" s="343"/>
      <c r="AV30" s="343"/>
      <c r="AW30" s="343"/>
      <c r="AX30" s="343"/>
      <c r="AY30" s="343"/>
      <c r="AZ30" s="343"/>
      <c r="BA30" s="343"/>
      <c r="BB30" s="343"/>
      <c r="BC30" s="343"/>
      <c r="BD30" s="343"/>
      <c r="BE30" s="343"/>
      <c r="BF30" s="343"/>
      <c r="BG30" s="343"/>
      <c r="BH30" s="343"/>
      <c r="BI30" s="343"/>
      <c r="BJ30" s="343"/>
      <c r="BK30" s="343"/>
      <c r="BL30" s="343"/>
      <c r="BM30" s="343"/>
      <c r="BN30" s="343"/>
      <c r="BO30" s="343"/>
      <c r="BP30" s="343"/>
      <c r="BQ30" s="343"/>
      <c r="BR30" s="343"/>
      <c r="BS30" s="343"/>
      <c r="BT30" s="343"/>
      <c r="BU30" s="343"/>
      <c r="BV30" s="343"/>
      <c r="BW30" s="343"/>
      <c r="BX30" s="343"/>
      <c r="BY30" s="343"/>
      <c r="BZ30" s="343"/>
      <c r="CA30" s="343"/>
      <c r="CB30" s="343"/>
      <c r="CC30" s="343"/>
      <c r="CD30" s="343"/>
      <c r="CE30" s="343"/>
      <c r="CF30" s="343"/>
      <c r="CG30" s="343"/>
      <c r="CH30" s="343"/>
      <c r="CI30" s="343"/>
      <c r="CJ30" s="343"/>
      <c r="CK30" s="343"/>
      <c r="CL30" s="343"/>
      <c r="CM30" s="343"/>
      <c r="CN30" s="343"/>
      <c r="CO30" s="343"/>
      <c r="CP30" s="343"/>
      <c r="CQ30" s="343"/>
      <c r="CR30" s="343"/>
      <c r="CS30" s="343"/>
      <c r="CT30" s="343"/>
      <c r="CU30" s="343"/>
      <c r="CV30" s="343"/>
      <c r="CW30" s="343"/>
      <c r="CX30" s="343"/>
      <c r="CY30" s="343"/>
      <c r="CZ30" s="343"/>
      <c r="DA30" s="343"/>
      <c r="DB30" s="343"/>
      <c r="DC30" s="343"/>
      <c r="DD30" s="343"/>
    </row>
    <row r="31" spans="2:108" s="336" customFormat="1" x14ac:dyDescent="0.35">
      <c r="B31" s="340" t="str">
        <f>IF(Lists!AX9="","",Lists!AX9)</f>
        <v/>
      </c>
      <c r="C31" s="341" t="str">
        <f>IF(Lists!AY9="","",Lists!AY9)</f>
        <v/>
      </c>
      <c r="D31" s="341" t="str">
        <f>IF(Lists!AZ9="","",Lists!AZ9)</f>
        <v/>
      </c>
      <c r="E31" s="342" t="str">
        <f>IF(Lists!BA9="","",Lists!BA9)</f>
        <v/>
      </c>
      <c r="F31" s="342" t="str">
        <f t="shared" si="0"/>
        <v/>
      </c>
      <c r="G31" s="342" t="str">
        <f>IF($E31="","",IF(F31=0,"N/A",IF(#REF!="Opacity", F31/60,F31)/$E31))</f>
        <v/>
      </c>
      <c r="H31" s="342" t="str">
        <f>IF($E31="","",SUMIFS(Limit_Deviation_Detail!$K$24:$K$5800,Limit_Deviation_Detail!$B$24:$B$5800,B31,Limit_Deviation_Detail!$C$24:$C$5800,C31,Limit_Deviation_Detail!$F$24:$F$5800,D31,Limit_Deviation_Detail!$L$24:$L$5800,"Startup"))</f>
        <v/>
      </c>
      <c r="I31" s="342" t="str">
        <f>IF($E31="","",SUMIFS(Limit_Deviation_Detail!$K$24:$K$5800,Limit_Deviation_Detail!$B$24:$B$5800,B31,Limit_Deviation_Detail!$C$24:$C$5800,C31,Limit_Deviation_Detail!$F$24:$F$5800,D31,Limit_Deviation_Detail!$L$24:$L$5800,"Shutdown"))</f>
        <v/>
      </c>
      <c r="J31" s="342" t="str">
        <f>IF($E31="","",SUMIFS(Limit_Deviation_Detail!$K$24:$K$5800,Limit_Deviation_Detail!$B$24:$B$5800,B31,Limit_Deviation_Detail!$C$24:$C$5800,C31,Limit_Deviation_Detail!$F$24:$F$5800,D31,Limit_Deviation_Detail!$L$24:$L$5800,"Control Equipment Problems"))</f>
        <v/>
      </c>
      <c r="K31" s="342" t="str">
        <f>IF($E31="","",SUMIFS(Limit_Deviation_Detail!$K$24:$K$5800,Limit_Deviation_Detail!$B$24:$B$5800,B31,Limit_Deviation_Detail!$C$24:$C$5800,C31,Limit_Deviation_Detail!$F$24:$F$5800,D31,Limit_Deviation_Detail!$L$24:$L$5800,"Process Problems"))</f>
        <v/>
      </c>
      <c r="L31" s="342" t="str">
        <f>IF($E31="","",SUMIFS(Limit_Deviation_Detail!$K$24:$K$5800,Limit_Deviation_Detail!$B$24:$B$5800,B31,Limit_Deviation_Detail!$C$24:$C$5800,C31,Limit_Deviation_Detail!$F$24:$F$5800,D31,Limit_Deviation_Detail!$L$24:$L$5800,"Other Known Causes"))</f>
        <v/>
      </c>
      <c r="M31" s="342" t="str">
        <f>IF($E31="","",SUMIFS(Limit_Deviation_Detail!$K$24:$K$5800,Limit_Deviation_Detail!$B$24:$B$5800,B31,Limit_Deviation_Detail!$C$24:$C$5800,C31,Limit_Deviation_Detail!$F$24:$F$5800,D31,Limit_Deviation_Detail!$L$24:$L$5800,"Other Unknown Causes"))</f>
        <v/>
      </c>
      <c r="N31" s="343"/>
      <c r="O31" s="343"/>
      <c r="P31" s="343"/>
      <c r="Q31" s="343"/>
      <c r="R31" s="343"/>
      <c r="S31" s="343"/>
      <c r="T31" s="343"/>
      <c r="U31" s="343"/>
      <c r="V31" s="343"/>
      <c r="W31" s="343"/>
      <c r="X31" s="343"/>
      <c r="Y31" s="343"/>
      <c r="Z31" s="343"/>
      <c r="AA31" s="343"/>
      <c r="AB31" s="343"/>
      <c r="AC31" s="343"/>
      <c r="AD31" s="343"/>
      <c r="AE31" s="343"/>
      <c r="AF31" s="343"/>
      <c r="AG31" s="343"/>
      <c r="AH31" s="343"/>
      <c r="AI31" s="343"/>
      <c r="AJ31" s="343"/>
      <c r="AK31" s="343"/>
      <c r="AL31" s="343"/>
      <c r="AM31" s="343"/>
      <c r="AN31" s="343"/>
      <c r="AO31" s="343"/>
      <c r="AP31" s="343"/>
      <c r="AQ31" s="343"/>
      <c r="AR31" s="343"/>
      <c r="AS31" s="343"/>
      <c r="AT31" s="343"/>
      <c r="AU31" s="343"/>
      <c r="AV31" s="343"/>
      <c r="AW31" s="343"/>
      <c r="AX31" s="343"/>
      <c r="AY31" s="343"/>
      <c r="AZ31" s="343"/>
      <c r="BA31" s="343"/>
      <c r="BB31" s="343"/>
      <c r="BC31" s="343"/>
      <c r="BD31" s="343"/>
      <c r="BE31" s="343"/>
      <c r="BF31" s="343"/>
      <c r="BG31" s="343"/>
      <c r="BH31" s="343"/>
      <c r="BI31" s="343"/>
      <c r="BJ31" s="343"/>
      <c r="BK31" s="343"/>
      <c r="BL31" s="343"/>
      <c r="BM31" s="343"/>
      <c r="BN31" s="343"/>
      <c r="BO31" s="343"/>
      <c r="BP31" s="343"/>
      <c r="BQ31" s="343"/>
      <c r="BR31" s="343"/>
      <c r="BS31" s="343"/>
      <c r="BT31" s="343"/>
      <c r="BU31" s="343"/>
      <c r="BV31" s="343"/>
      <c r="BW31" s="343"/>
      <c r="BX31" s="343"/>
      <c r="BY31" s="343"/>
      <c r="BZ31" s="343"/>
      <c r="CA31" s="343"/>
      <c r="CB31" s="343"/>
      <c r="CC31" s="343"/>
      <c r="CD31" s="343"/>
      <c r="CE31" s="343"/>
      <c r="CF31" s="343"/>
      <c r="CG31" s="343"/>
      <c r="CH31" s="343"/>
      <c r="CI31" s="343"/>
      <c r="CJ31" s="343"/>
      <c r="CK31" s="343"/>
      <c r="CL31" s="343"/>
      <c r="CM31" s="343"/>
      <c r="CN31" s="343"/>
      <c r="CO31" s="343"/>
      <c r="CP31" s="343"/>
      <c r="CQ31" s="343"/>
      <c r="CR31" s="343"/>
      <c r="CS31" s="343"/>
      <c r="CT31" s="343"/>
      <c r="CU31" s="343"/>
      <c r="CV31" s="343"/>
      <c r="CW31" s="343"/>
      <c r="CX31" s="343"/>
      <c r="CY31" s="343"/>
      <c r="CZ31" s="343"/>
      <c r="DA31" s="343"/>
      <c r="DB31" s="343"/>
      <c r="DC31" s="343"/>
      <c r="DD31" s="343"/>
    </row>
    <row r="32" spans="2:108" s="336" customFormat="1" x14ac:dyDescent="0.35">
      <c r="B32" s="340" t="str">
        <f>IF(Lists!AX10="","",Lists!AX10)</f>
        <v/>
      </c>
      <c r="C32" s="341" t="str">
        <f>IF(Lists!AY10="","",Lists!AY10)</f>
        <v/>
      </c>
      <c r="D32" s="341" t="str">
        <f>IF(Lists!AZ10="","",Lists!AZ10)</f>
        <v/>
      </c>
      <c r="E32" s="342" t="str">
        <f>IF(Lists!BA10="","",Lists!BA10)</f>
        <v/>
      </c>
      <c r="F32" s="342" t="str">
        <f t="shared" si="0"/>
        <v/>
      </c>
      <c r="G32" s="342" t="str">
        <f>IF($E32="","",IF(F32=0,"N/A",IF(#REF!="Opacity", F32/60,F32)/$E32))</f>
        <v/>
      </c>
      <c r="H32" s="342" t="str">
        <f>IF($E32="","",SUMIFS(Limit_Deviation_Detail!$K$24:$K$5800,Limit_Deviation_Detail!$B$24:$B$5800,B32,Limit_Deviation_Detail!$C$24:$C$5800,C32,Limit_Deviation_Detail!$F$24:$F$5800,D32,Limit_Deviation_Detail!$L$24:$L$5800,"Startup"))</f>
        <v/>
      </c>
      <c r="I32" s="342" t="str">
        <f>IF($E32="","",SUMIFS(Limit_Deviation_Detail!$K$24:$K$5800,Limit_Deviation_Detail!$B$24:$B$5800,B32,Limit_Deviation_Detail!$C$24:$C$5800,C32,Limit_Deviation_Detail!$F$24:$F$5800,D32,Limit_Deviation_Detail!$L$24:$L$5800,"Shutdown"))</f>
        <v/>
      </c>
      <c r="J32" s="342" t="str">
        <f>IF($E32="","",SUMIFS(Limit_Deviation_Detail!$K$24:$K$5800,Limit_Deviation_Detail!$B$24:$B$5800,B32,Limit_Deviation_Detail!$C$24:$C$5800,C32,Limit_Deviation_Detail!$F$24:$F$5800,D32,Limit_Deviation_Detail!$L$24:$L$5800,"Control Equipment Problems"))</f>
        <v/>
      </c>
      <c r="K32" s="342" t="str">
        <f>IF($E32="","",SUMIFS(Limit_Deviation_Detail!$K$24:$K$5800,Limit_Deviation_Detail!$B$24:$B$5800,B32,Limit_Deviation_Detail!$C$24:$C$5800,C32,Limit_Deviation_Detail!$F$24:$F$5800,D32,Limit_Deviation_Detail!$L$24:$L$5800,"Process Problems"))</f>
        <v/>
      </c>
      <c r="L32" s="342" t="str">
        <f>IF($E32="","",SUMIFS(Limit_Deviation_Detail!$K$24:$K$5800,Limit_Deviation_Detail!$B$24:$B$5800,B32,Limit_Deviation_Detail!$C$24:$C$5800,C32,Limit_Deviation_Detail!$F$24:$F$5800,D32,Limit_Deviation_Detail!$L$24:$L$5800,"Other Known Causes"))</f>
        <v/>
      </c>
      <c r="M32" s="342" t="str">
        <f>IF($E32="","",SUMIFS(Limit_Deviation_Detail!$K$24:$K$5800,Limit_Deviation_Detail!$B$24:$B$5800,B32,Limit_Deviation_Detail!$C$24:$C$5800,C32,Limit_Deviation_Detail!$F$24:$F$5800,D32,Limit_Deviation_Detail!$L$24:$L$5800,"Other Unknown Causes"))</f>
        <v/>
      </c>
      <c r="N32" s="343"/>
      <c r="O32" s="343"/>
      <c r="P32" s="343"/>
      <c r="Q32" s="343"/>
      <c r="R32" s="343"/>
      <c r="S32" s="343"/>
      <c r="T32" s="343"/>
      <c r="U32" s="343"/>
      <c r="V32" s="343"/>
      <c r="W32" s="343"/>
      <c r="X32" s="343"/>
      <c r="Y32" s="343"/>
      <c r="Z32" s="343"/>
      <c r="AA32" s="343"/>
      <c r="AB32" s="343"/>
      <c r="AC32" s="343"/>
      <c r="AD32" s="343"/>
      <c r="AE32" s="343"/>
      <c r="AF32" s="343"/>
      <c r="AG32" s="343"/>
      <c r="AH32" s="343"/>
      <c r="AI32" s="343"/>
      <c r="AJ32" s="343"/>
      <c r="AK32" s="343"/>
      <c r="AL32" s="343"/>
      <c r="AM32" s="343"/>
      <c r="AN32" s="343"/>
      <c r="AO32" s="343"/>
      <c r="AP32" s="343"/>
      <c r="AQ32" s="343"/>
      <c r="AR32" s="343"/>
      <c r="AS32" s="343"/>
      <c r="AT32" s="343"/>
      <c r="AU32" s="343"/>
      <c r="AV32" s="343"/>
      <c r="AW32" s="343"/>
      <c r="AX32" s="343"/>
      <c r="AY32" s="343"/>
      <c r="AZ32" s="343"/>
      <c r="BA32" s="343"/>
      <c r="BB32" s="343"/>
      <c r="BC32" s="343"/>
      <c r="BD32" s="343"/>
      <c r="BE32" s="343"/>
      <c r="BF32" s="343"/>
      <c r="BG32" s="343"/>
      <c r="BH32" s="343"/>
      <c r="BI32" s="343"/>
      <c r="BJ32" s="343"/>
      <c r="BK32" s="343"/>
      <c r="BL32" s="343"/>
      <c r="BM32" s="343"/>
      <c r="BN32" s="343"/>
      <c r="BO32" s="343"/>
      <c r="BP32" s="343"/>
      <c r="BQ32" s="343"/>
      <c r="BR32" s="343"/>
      <c r="BS32" s="343"/>
      <c r="BT32" s="343"/>
      <c r="BU32" s="343"/>
      <c r="BV32" s="343"/>
      <c r="BW32" s="343"/>
      <c r="BX32" s="343"/>
      <c r="BY32" s="343"/>
      <c r="BZ32" s="343"/>
      <c r="CA32" s="343"/>
      <c r="CB32" s="343"/>
      <c r="CC32" s="343"/>
      <c r="CD32" s="343"/>
      <c r="CE32" s="343"/>
      <c r="CF32" s="343"/>
      <c r="CG32" s="343"/>
      <c r="CH32" s="343"/>
      <c r="CI32" s="343"/>
      <c r="CJ32" s="343"/>
      <c r="CK32" s="343"/>
      <c r="CL32" s="343"/>
      <c r="CM32" s="343"/>
      <c r="CN32" s="343"/>
      <c r="CO32" s="343"/>
      <c r="CP32" s="343"/>
      <c r="CQ32" s="343"/>
      <c r="CR32" s="343"/>
      <c r="CS32" s="343"/>
      <c r="CT32" s="343"/>
      <c r="CU32" s="343"/>
      <c r="CV32" s="343"/>
      <c r="CW32" s="343"/>
      <c r="CX32" s="343"/>
      <c r="CY32" s="343"/>
      <c r="CZ32" s="343"/>
      <c r="DA32" s="343"/>
      <c r="DB32" s="343"/>
      <c r="DC32" s="343"/>
      <c r="DD32" s="343"/>
    </row>
    <row r="33" spans="2:108" s="336" customFormat="1" x14ac:dyDescent="0.35">
      <c r="B33" s="340" t="str">
        <f>IF(Lists!AX11="","",Lists!AX11)</f>
        <v/>
      </c>
      <c r="C33" s="341" t="str">
        <f>IF(Lists!AY11="","",Lists!AY11)</f>
        <v/>
      </c>
      <c r="D33" s="341" t="str">
        <f>IF(Lists!AZ11="","",Lists!AZ11)</f>
        <v/>
      </c>
      <c r="E33" s="342" t="str">
        <f>IF(Lists!BA11="","",Lists!BA11)</f>
        <v/>
      </c>
      <c r="F33" s="342" t="str">
        <f t="shared" si="0"/>
        <v/>
      </c>
      <c r="G33" s="342" t="str">
        <f>IF($E33="","",IF(F33=0,"N/A",IF(#REF!="Opacity", F33/60,F33)/$E33))</f>
        <v/>
      </c>
      <c r="H33" s="342" t="str">
        <f>IF($E33="","",SUMIFS(Limit_Deviation_Detail!$K$24:$K$5800,Limit_Deviation_Detail!$B$24:$B$5800,B33,Limit_Deviation_Detail!$C$24:$C$5800,C33,Limit_Deviation_Detail!$F$24:$F$5800,D33,Limit_Deviation_Detail!$L$24:$L$5800,"Startup"))</f>
        <v/>
      </c>
      <c r="I33" s="342" t="str">
        <f>IF($E33="","",SUMIFS(Limit_Deviation_Detail!$K$24:$K$5800,Limit_Deviation_Detail!$B$24:$B$5800,B33,Limit_Deviation_Detail!$C$24:$C$5800,C33,Limit_Deviation_Detail!$F$24:$F$5800,D33,Limit_Deviation_Detail!$L$24:$L$5800,"Shutdown"))</f>
        <v/>
      </c>
      <c r="J33" s="342" t="str">
        <f>IF($E33="","",SUMIFS(Limit_Deviation_Detail!$K$24:$K$5800,Limit_Deviation_Detail!$B$24:$B$5800,B33,Limit_Deviation_Detail!$C$24:$C$5800,C33,Limit_Deviation_Detail!$F$24:$F$5800,D33,Limit_Deviation_Detail!$L$24:$L$5800,"Control Equipment Problems"))</f>
        <v/>
      </c>
      <c r="K33" s="342" t="str">
        <f>IF($E33="","",SUMIFS(Limit_Deviation_Detail!$K$24:$K$5800,Limit_Deviation_Detail!$B$24:$B$5800,B33,Limit_Deviation_Detail!$C$24:$C$5800,C33,Limit_Deviation_Detail!$F$24:$F$5800,D33,Limit_Deviation_Detail!$L$24:$L$5800,"Process Problems"))</f>
        <v/>
      </c>
      <c r="L33" s="342" t="str">
        <f>IF($E33="","",SUMIFS(Limit_Deviation_Detail!$K$24:$K$5800,Limit_Deviation_Detail!$B$24:$B$5800,B33,Limit_Deviation_Detail!$C$24:$C$5800,C33,Limit_Deviation_Detail!$F$24:$F$5800,D33,Limit_Deviation_Detail!$L$24:$L$5800,"Other Known Causes"))</f>
        <v/>
      </c>
      <c r="M33" s="342" t="str">
        <f>IF($E33="","",SUMIFS(Limit_Deviation_Detail!$K$24:$K$5800,Limit_Deviation_Detail!$B$24:$B$5800,B33,Limit_Deviation_Detail!$C$24:$C$5800,C33,Limit_Deviation_Detail!$F$24:$F$5800,D33,Limit_Deviation_Detail!$L$24:$L$5800,"Other Unknown Causes"))</f>
        <v/>
      </c>
      <c r="N33" s="343"/>
      <c r="O33" s="343"/>
      <c r="P33" s="343"/>
      <c r="Q33" s="343"/>
      <c r="R33" s="343"/>
      <c r="S33" s="343"/>
      <c r="T33" s="343"/>
      <c r="U33" s="343"/>
      <c r="V33" s="343"/>
      <c r="W33" s="343"/>
      <c r="X33" s="343"/>
      <c r="Y33" s="343"/>
      <c r="Z33" s="343"/>
      <c r="AA33" s="343"/>
      <c r="AB33" s="343"/>
      <c r="AC33" s="343"/>
      <c r="AD33" s="343"/>
      <c r="AE33" s="343"/>
      <c r="AF33" s="343"/>
      <c r="AG33" s="343"/>
      <c r="AH33" s="343"/>
      <c r="AI33" s="343"/>
      <c r="AJ33" s="343"/>
      <c r="AK33" s="343"/>
      <c r="AL33" s="343"/>
      <c r="AM33" s="343"/>
      <c r="AN33" s="343"/>
      <c r="AO33" s="343"/>
      <c r="AP33" s="343"/>
      <c r="AQ33" s="343"/>
      <c r="AR33" s="343"/>
      <c r="AS33" s="343"/>
      <c r="AT33" s="343"/>
      <c r="AU33" s="343"/>
      <c r="AV33" s="343"/>
      <c r="AW33" s="343"/>
      <c r="AX33" s="343"/>
      <c r="AY33" s="343"/>
      <c r="AZ33" s="343"/>
      <c r="BA33" s="343"/>
      <c r="BB33" s="343"/>
      <c r="BC33" s="343"/>
      <c r="BD33" s="343"/>
      <c r="BE33" s="343"/>
      <c r="BF33" s="343"/>
      <c r="BG33" s="343"/>
      <c r="BH33" s="343"/>
      <c r="BI33" s="343"/>
      <c r="BJ33" s="343"/>
      <c r="BK33" s="343"/>
      <c r="BL33" s="343"/>
      <c r="BM33" s="343"/>
      <c r="BN33" s="343"/>
      <c r="BO33" s="343"/>
      <c r="BP33" s="343"/>
      <c r="BQ33" s="343"/>
      <c r="BR33" s="343"/>
      <c r="BS33" s="343"/>
      <c r="BT33" s="343"/>
      <c r="BU33" s="343"/>
      <c r="BV33" s="343"/>
      <c r="BW33" s="343"/>
      <c r="BX33" s="343"/>
      <c r="BY33" s="343"/>
      <c r="BZ33" s="343"/>
      <c r="CA33" s="343"/>
      <c r="CB33" s="343"/>
      <c r="CC33" s="343"/>
      <c r="CD33" s="343"/>
      <c r="CE33" s="343"/>
      <c r="CF33" s="343"/>
      <c r="CG33" s="343"/>
      <c r="CH33" s="343"/>
      <c r="CI33" s="343"/>
      <c r="CJ33" s="343"/>
      <c r="CK33" s="343"/>
      <c r="CL33" s="343"/>
      <c r="CM33" s="343"/>
      <c r="CN33" s="343"/>
      <c r="CO33" s="343"/>
      <c r="CP33" s="343"/>
      <c r="CQ33" s="343"/>
      <c r="CR33" s="343"/>
      <c r="CS33" s="343"/>
      <c r="CT33" s="343"/>
      <c r="CU33" s="343"/>
      <c r="CV33" s="343"/>
      <c r="CW33" s="343"/>
      <c r="CX33" s="343"/>
      <c r="CY33" s="343"/>
      <c r="CZ33" s="343"/>
      <c r="DA33" s="343"/>
      <c r="DB33" s="343"/>
      <c r="DC33" s="343"/>
      <c r="DD33" s="343"/>
    </row>
    <row r="34" spans="2:108" s="336" customFormat="1" x14ac:dyDescent="0.35">
      <c r="B34" s="340" t="str">
        <f>IF(Lists!AX12="","",Lists!AX12)</f>
        <v/>
      </c>
      <c r="C34" s="341" t="str">
        <f>IF(Lists!AY12="","",Lists!AY12)</f>
        <v/>
      </c>
      <c r="D34" s="341" t="str">
        <f>IF(Lists!AZ12="","",Lists!AZ12)</f>
        <v/>
      </c>
      <c r="E34" s="342" t="str">
        <f>IF(Lists!BA12="","",Lists!BA12)</f>
        <v/>
      </c>
      <c r="F34" s="342" t="str">
        <f t="shared" si="0"/>
        <v/>
      </c>
      <c r="G34" s="342" t="str">
        <f>IF($E34="","",IF(F34=0,"N/A",IF(#REF!="Opacity", F34/60,F34)/$E34))</f>
        <v/>
      </c>
      <c r="H34" s="342" t="str">
        <f>IF($E34="","",SUMIFS(Limit_Deviation_Detail!$K$24:$K$5800,Limit_Deviation_Detail!$B$24:$B$5800,B34,Limit_Deviation_Detail!$C$24:$C$5800,C34,Limit_Deviation_Detail!$F$24:$F$5800,D34,Limit_Deviation_Detail!$L$24:$L$5800,"Startup"))</f>
        <v/>
      </c>
      <c r="I34" s="342" t="str">
        <f>IF($E34="","",SUMIFS(Limit_Deviation_Detail!$K$24:$K$5800,Limit_Deviation_Detail!$B$24:$B$5800,B34,Limit_Deviation_Detail!$C$24:$C$5800,C34,Limit_Deviation_Detail!$F$24:$F$5800,D34,Limit_Deviation_Detail!$L$24:$L$5800,"Shutdown"))</f>
        <v/>
      </c>
      <c r="J34" s="342" t="str">
        <f>IF($E34="","",SUMIFS(Limit_Deviation_Detail!$K$24:$K$5800,Limit_Deviation_Detail!$B$24:$B$5800,B34,Limit_Deviation_Detail!$C$24:$C$5800,C34,Limit_Deviation_Detail!$F$24:$F$5800,D34,Limit_Deviation_Detail!$L$24:$L$5800,"Control Equipment Problems"))</f>
        <v/>
      </c>
      <c r="K34" s="342" t="str">
        <f>IF($E34="","",SUMIFS(Limit_Deviation_Detail!$K$24:$K$5800,Limit_Deviation_Detail!$B$24:$B$5800,B34,Limit_Deviation_Detail!$C$24:$C$5800,C34,Limit_Deviation_Detail!$F$24:$F$5800,D34,Limit_Deviation_Detail!$L$24:$L$5800,"Process Problems"))</f>
        <v/>
      </c>
      <c r="L34" s="342" t="str">
        <f>IF($E34="","",SUMIFS(Limit_Deviation_Detail!$K$24:$K$5800,Limit_Deviation_Detail!$B$24:$B$5800,B34,Limit_Deviation_Detail!$C$24:$C$5800,C34,Limit_Deviation_Detail!$F$24:$F$5800,D34,Limit_Deviation_Detail!$L$24:$L$5800,"Other Known Causes"))</f>
        <v/>
      </c>
      <c r="M34" s="342" t="str">
        <f>IF($E34="","",SUMIFS(Limit_Deviation_Detail!$K$24:$K$5800,Limit_Deviation_Detail!$B$24:$B$5800,B34,Limit_Deviation_Detail!$C$24:$C$5800,C34,Limit_Deviation_Detail!$F$24:$F$5800,D34,Limit_Deviation_Detail!$L$24:$L$5800,"Other Unknown Causes"))</f>
        <v/>
      </c>
      <c r="N34" s="343"/>
      <c r="O34" s="343"/>
      <c r="P34" s="343"/>
      <c r="Q34" s="343"/>
      <c r="R34" s="343"/>
      <c r="S34" s="343"/>
      <c r="T34" s="343"/>
      <c r="U34" s="343"/>
      <c r="V34" s="343"/>
      <c r="W34" s="343"/>
      <c r="X34" s="343"/>
      <c r="Y34" s="343"/>
      <c r="Z34" s="343"/>
      <c r="AA34" s="343"/>
      <c r="AB34" s="343"/>
      <c r="AC34" s="343"/>
      <c r="AD34" s="343"/>
      <c r="AE34" s="343"/>
      <c r="AF34" s="343"/>
      <c r="AG34" s="343"/>
      <c r="AH34" s="343"/>
      <c r="AI34" s="343"/>
      <c r="AJ34" s="343"/>
      <c r="AK34" s="343"/>
      <c r="AL34" s="343"/>
      <c r="AM34" s="343"/>
      <c r="AN34" s="343"/>
      <c r="AO34" s="343"/>
      <c r="AP34" s="343"/>
      <c r="AQ34" s="343"/>
      <c r="AR34" s="343"/>
      <c r="AS34" s="343"/>
      <c r="AT34" s="343"/>
      <c r="AU34" s="343"/>
      <c r="AV34" s="343"/>
      <c r="AW34" s="343"/>
      <c r="AX34" s="343"/>
      <c r="AY34" s="343"/>
      <c r="AZ34" s="343"/>
      <c r="BA34" s="343"/>
      <c r="BB34" s="343"/>
      <c r="BC34" s="343"/>
      <c r="BD34" s="343"/>
      <c r="BE34" s="343"/>
      <c r="BF34" s="343"/>
      <c r="BG34" s="343"/>
      <c r="BH34" s="343"/>
      <c r="BI34" s="343"/>
      <c r="BJ34" s="343"/>
      <c r="BK34" s="343"/>
      <c r="BL34" s="343"/>
      <c r="BM34" s="343"/>
      <c r="BN34" s="343"/>
      <c r="BO34" s="343"/>
      <c r="BP34" s="343"/>
      <c r="BQ34" s="343"/>
      <c r="BR34" s="343"/>
      <c r="BS34" s="343"/>
      <c r="BT34" s="343"/>
      <c r="BU34" s="343"/>
      <c r="BV34" s="343"/>
      <c r="BW34" s="343"/>
      <c r="BX34" s="343"/>
      <c r="BY34" s="343"/>
      <c r="BZ34" s="343"/>
      <c r="CA34" s="343"/>
      <c r="CB34" s="343"/>
      <c r="CC34" s="343"/>
      <c r="CD34" s="343"/>
      <c r="CE34" s="343"/>
      <c r="CF34" s="343"/>
      <c r="CG34" s="343"/>
      <c r="CH34" s="343"/>
      <c r="CI34" s="343"/>
      <c r="CJ34" s="343"/>
      <c r="CK34" s="343"/>
      <c r="CL34" s="343"/>
      <c r="CM34" s="343"/>
      <c r="CN34" s="343"/>
      <c r="CO34" s="343"/>
      <c r="CP34" s="343"/>
      <c r="CQ34" s="343"/>
      <c r="CR34" s="343"/>
      <c r="CS34" s="343"/>
      <c r="CT34" s="343"/>
      <c r="CU34" s="343"/>
      <c r="CV34" s="343"/>
      <c r="CW34" s="343"/>
      <c r="CX34" s="343"/>
      <c r="CY34" s="343"/>
      <c r="CZ34" s="343"/>
      <c r="DA34" s="343"/>
      <c r="DB34" s="343"/>
      <c r="DC34" s="343"/>
      <c r="DD34" s="343"/>
    </row>
    <row r="35" spans="2:108" s="336" customFormat="1" x14ac:dyDescent="0.35">
      <c r="B35" s="340" t="str">
        <f>IF(Lists!AX13="","",Lists!AX13)</f>
        <v/>
      </c>
      <c r="C35" s="341" t="str">
        <f>IF(Lists!AY13="","",Lists!AY13)</f>
        <v/>
      </c>
      <c r="D35" s="341" t="str">
        <f>IF(Lists!AZ13="","",Lists!AZ13)</f>
        <v/>
      </c>
      <c r="E35" s="342" t="str">
        <f>IF(Lists!BA13="","",Lists!BA13)</f>
        <v/>
      </c>
      <c r="F35" s="342" t="str">
        <f t="shared" si="0"/>
        <v/>
      </c>
      <c r="G35" s="342" t="str">
        <f>IF($E35="","",IF(F35=0,"N/A",IF(#REF!="Opacity", F35/60,F35)/$E35))</f>
        <v/>
      </c>
      <c r="H35" s="342" t="str">
        <f>IF($E35="","",SUMIFS(Limit_Deviation_Detail!$K$24:$K$5800,Limit_Deviation_Detail!$B$24:$B$5800,B35,Limit_Deviation_Detail!$C$24:$C$5800,C35,Limit_Deviation_Detail!$F$24:$F$5800,D35,Limit_Deviation_Detail!$L$24:$L$5800,"Startup"))</f>
        <v/>
      </c>
      <c r="I35" s="342" t="str">
        <f>IF($E35="","",SUMIFS(Limit_Deviation_Detail!$K$24:$K$5800,Limit_Deviation_Detail!$B$24:$B$5800,B35,Limit_Deviation_Detail!$C$24:$C$5800,C35,Limit_Deviation_Detail!$F$24:$F$5800,D35,Limit_Deviation_Detail!$L$24:$L$5800,"Shutdown"))</f>
        <v/>
      </c>
      <c r="J35" s="342" t="str">
        <f>IF($E35="","",SUMIFS(Limit_Deviation_Detail!$K$24:$K$5800,Limit_Deviation_Detail!$B$24:$B$5800,B35,Limit_Deviation_Detail!$C$24:$C$5800,C35,Limit_Deviation_Detail!$F$24:$F$5800,D35,Limit_Deviation_Detail!$L$24:$L$5800,"Control Equipment Problems"))</f>
        <v/>
      </c>
      <c r="K35" s="342" t="str">
        <f>IF($E35="","",SUMIFS(Limit_Deviation_Detail!$K$24:$K$5800,Limit_Deviation_Detail!$B$24:$B$5800,B35,Limit_Deviation_Detail!$C$24:$C$5800,C35,Limit_Deviation_Detail!$F$24:$F$5800,D35,Limit_Deviation_Detail!$L$24:$L$5800,"Process Problems"))</f>
        <v/>
      </c>
      <c r="L35" s="342" t="str">
        <f>IF($E35="","",SUMIFS(Limit_Deviation_Detail!$K$24:$K$5800,Limit_Deviation_Detail!$B$24:$B$5800,B35,Limit_Deviation_Detail!$C$24:$C$5800,C35,Limit_Deviation_Detail!$F$24:$F$5800,D35,Limit_Deviation_Detail!$L$24:$L$5800,"Other Known Causes"))</f>
        <v/>
      </c>
      <c r="M35" s="342" t="str">
        <f>IF($E35="","",SUMIFS(Limit_Deviation_Detail!$K$24:$K$5800,Limit_Deviation_Detail!$B$24:$B$5800,B35,Limit_Deviation_Detail!$C$24:$C$5800,C35,Limit_Deviation_Detail!$F$24:$F$5800,D35,Limit_Deviation_Detail!$L$24:$L$5800,"Other Unknown Causes"))</f>
        <v/>
      </c>
      <c r="N35" s="343"/>
      <c r="O35" s="343"/>
      <c r="P35" s="343"/>
      <c r="Q35" s="343"/>
      <c r="R35" s="343"/>
      <c r="S35" s="343"/>
      <c r="T35" s="343"/>
      <c r="U35" s="343"/>
      <c r="V35" s="343"/>
      <c r="W35" s="343"/>
      <c r="X35" s="343"/>
      <c r="Y35" s="343"/>
      <c r="Z35" s="343"/>
      <c r="AA35" s="343"/>
      <c r="AB35" s="343"/>
      <c r="AC35" s="343"/>
      <c r="AD35" s="343"/>
      <c r="AE35" s="343"/>
      <c r="AF35" s="343"/>
      <c r="AG35" s="343"/>
      <c r="AH35" s="343"/>
      <c r="AI35" s="343"/>
      <c r="AJ35" s="343"/>
      <c r="AK35" s="343"/>
      <c r="AL35" s="343"/>
      <c r="AM35" s="343"/>
      <c r="AN35" s="343"/>
      <c r="AO35" s="343"/>
      <c r="AP35" s="343"/>
      <c r="AQ35" s="343"/>
      <c r="AR35" s="343"/>
      <c r="AS35" s="343"/>
      <c r="AT35" s="343"/>
      <c r="AU35" s="343"/>
      <c r="AV35" s="343"/>
      <c r="AW35" s="343"/>
      <c r="AX35" s="343"/>
      <c r="AY35" s="343"/>
      <c r="AZ35" s="343"/>
      <c r="BA35" s="343"/>
      <c r="BB35" s="343"/>
      <c r="BC35" s="343"/>
      <c r="BD35" s="343"/>
      <c r="BE35" s="343"/>
      <c r="BF35" s="343"/>
      <c r="BG35" s="343"/>
      <c r="BH35" s="343"/>
      <c r="BI35" s="343"/>
      <c r="BJ35" s="343"/>
      <c r="BK35" s="343"/>
      <c r="BL35" s="343"/>
      <c r="BM35" s="343"/>
      <c r="BN35" s="343"/>
      <c r="BO35" s="343"/>
      <c r="BP35" s="343"/>
      <c r="BQ35" s="343"/>
      <c r="BR35" s="343"/>
      <c r="BS35" s="343"/>
      <c r="BT35" s="343"/>
      <c r="BU35" s="343"/>
      <c r="BV35" s="343"/>
      <c r="BW35" s="343"/>
      <c r="BX35" s="343"/>
      <c r="BY35" s="343"/>
      <c r="BZ35" s="343"/>
      <c r="CA35" s="343"/>
      <c r="CB35" s="343"/>
      <c r="CC35" s="343"/>
      <c r="CD35" s="343"/>
      <c r="CE35" s="343"/>
      <c r="CF35" s="343"/>
      <c r="CG35" s="343"/>
      <c r="CH35" s="343"/>
      <c r="CI35" s="343"/>
      <c r="CJ35" s="343"/>
      <c r="CK35" s="343"/>
      <c r="CL35" s="343"/>
      <c r="CM35" s="343"/>
      <c r="CN35" s="343"/>
      <c r="CO35" s="343"/>
      <c r="CP35" s="343"/>
      <c r="CQ35" s="343"/>
      <c r="CR35" s="343"/>
      <c r="CS35" s="343"/>
      <c r="CT35" s="343"/>
      <c r="CU35" s="343"/>
      <c r="CV35" s="343"/>
      <c r="CW35" s="343"/>
      <c r="CX35" s="343"/>
      <c r="CY35" s="343"/>
      <c r="CZ35" s="343"/>
      <c r="DA35" s="343"/>
      <c r="DB35" s="343"/>
      <c r="DC35" s="343"/>
      <c r="DD35" s="343"/>
    </row>
    <row r="36" spans="2:108" s="336" customFormat="1" x14ac:dyDescent="0.35">
      <c r="B36" s="340" t="str">
        <f>IF(Lists!AX14="","",Lists!AX14)</f>
        <v/>
      </c>
      <c r="C36" s="341" t="str">
        <f>IF(Lists!AY14="","",Lists!AY14)</f>
        <v/>
      </c>
      <c r="D36" s="341" t="str">
        <f>IF(Lists!AZ14="","",Lists!AZ14)</f>
        <v/>
      </c>
      <c r="E36" s="342" t="str">
        <f>IF(Lists!BA14="","",Lists!BA14)</f>
        <v/>
      </c>
      <c r="F36" s="342" t="str">
        <f t="shared" si="0"/>
        <v/>
      </c>
      <c r="G36" s="342" t="str">
        <f>IF($E36="","",IF(F36=0,"N/A",IF(#REF!="Opacity", F36/60,F36)/$E36))</f>
        <v/>
      </c>
      <c r="H36" s="342" t="str">
        <f>IF($E36="","",SUMIFS(Limit_Deviation_Detail!$K$24:$K$5800,Limit_Deviation_Detail!$B$24:$B$5800,B36,Limit_Deviation_Detail!$C$24:$C$5800,C36,Limit_Deviation_Detail!$F$24:$F$5800,D36,Limit_Deviation_Detail!$L$24:$L$5800,"Startup"))</f>
        <v/>
      </c>
      <c r="I36" s="342" t="str">
        <f>IF($E36="","",SUMIFS(Limit_Deviation_Detail!$K$24:$K$5800,Limit_Deviation_Detail!$B$24:$B$5800,B36,Limit_Deviation_Detail!$C$24:$C$5800,C36,Limit_Deviation_Detail!$F$24:$F$5800,D36,Limit_Deviation_Detail!$L$24:$L$5800,"Shutdown"))</f>
        <v/>
      </c>
      <c r="J36" s="342" t="str">
        <f>IF($E36="","",SUMIFS(Limit_Deviation_Detail!$K$24:$K$5800,Limit_Deviation_Detail!$B$24:$B$5800,B36,Limit_Deviation_Detail!$C$24:$C$5800,C36,Limit_Deviation_Detail!$F$24:$F$5800,D36,Limit_Deviation_Detail!$L$24:$L$5800,"Control Equipment Problems"))</f>
        <v/>
      </c>
      <c r="K36" s="342" t="str">
        <f>IF($E36="","",SUMIFS(Limit_Deviation_Detail!$K$24:$K$5800,Limit_Deviation_Detail!$B$24:$B$5800,B36,Limit_Deviation_Detail!$C$24:$C$5800,C36,Limit_Deviation_Detail!$F$24:$F$5800,D36,Limit_Deviation_Detail!$L$24:$L$5800,"Process Problems"))</f>
        <v/>
      </c>
      <c r="L36" s="342" t="str">
        <f>IF($E36="","",SUMIFS(Limit_Deviation_Detail!$K$24:$K$5800,Limit_Deviation_Detail!$B$24:$B$5800,B36,Limit_Deviation_Detail!$C$24:$C$5800,C36,Limit_Deviation_Detail!$F$24:$F$5800,D36,Limit_Deviation_Detail!$L$24:$L$5800,"Other Known Causes"))</f>
        <v/>
      </c>
      <c r="M36" s="342" t="str">
        <f>IF($E36="","",SUMIFS(Limit_Deviation_Detail!$K$24:$K$5800,Limit_Deviation_Detail!$B$24:$B$5800,B36,Limit_Deviation_Detail!$C$24:$C$5800,C36,Limit_Deviation_Detail!$F$24:$F$5800,D36,Limit_Deviation_Detail!$L$24:$L$5800,"Other Unknown Causes"))</f>
        <v/>
      </c>
      <c r="N36" s="343"/>
      <c r="O36" s="343"/>
      <c r="P36" s="343"/>
      <c r="Q36" s="343"/>
      <c r="R36" s="343"/>
      <c r="S36" s="343"/>
      <c r="T36" s="343"/>
      <c r="U36" s="343"/>
      <c r="V36" s="343"/>
      <c r="W36" s="343"/>
      <c r="X36" s="343"/>
      <c r="Y36" s="343"/>
      <c r="Z36" s="343"/>
      <c r="AA36" s="343"/>
      <c r="AB36" s="343"/>
      <c r="AC36" s="343"/>
      <c r="AD36" s="343"/>
      <c r="AE36" s="343"/>
      <c r="AF36" s="343"/>
      <c r="AG36" s="343"/>
      <c r="AH36" s="343"/>
      <c r="AI36" s="343"/>
      <c r="AJ36" s="343"/>
      <c r="AK36" s="343"/>
      <c r="AL36" s="343"/>
      <c r="AM36" s="343"/>
      <c r="AN36" s="343"/>
      <c r="AO36" s="343"/>
      <c r="AP36" s="343"/>
      <c r="AQ36" s="343"/>
      <c r="AR36" s="343"/>
      <c r="AS36" s="343"/>
      <c r="AT36" s="343"/>
      <c r="AU36" s="343"/>
      <c r="AV36" s="343"/>
      <c r="AW36" s="343"/>
      <c r="AX36" s="343"/>
      <c r="AY36" s="343"/>
      <c r="AZ36" s="343"/>
      <c r="BA36" s="343"/>
      <c r="BB36" s="343"/>
      <c r="BC36" s="343"/>
      <c r="BD36" s="343"/>
      <c r="BE36" s="343"/>
      <c r="BF36" s="343"/>
      <c r="BG36" s="343"/>
      <c r="BH36" s="343"/>
      <c r="BI36" s="343"/>
      <c r="BJ36" s="343"/>
      <c r="BK36" s="343"/>
      <c r="BL36" s="343"/>
      <c r="BM36" s="343"/>
      <c r="BN36" s="343"/>
      <c r="BO36" s="343"/>
      <c r="BP36" s="343"/>
      <c r="BQ36" s="343"/>
      <c r="BR36" s="343"/>
      <c r="BS36" s="343"/>
      <c r="BT36" s="343"/>
      <c r="BU36" s="343"/>
      <c r="BV36" s="343"/>
      <c r="BW36" s="343"/>
      <c r="BX36" s="343"/>
      <c r="BY36" s="343"/>
      <c r="BZ36" s="343"/>
      <c r="CA36" s="343"/>
      <c r="CB36" s="343"/>
      <c r="CC36" s="343"/>
      <c r="CD36" s="343"/>
      <c r="CE36" s="343"/>
      <c r="CF36" s="343"/>
      <c r="CG36" s="343"/>
      <c r="CH36" s="343"/>
      <c r="CI36" s="343"/>
      <c r="CJ36" s="343"/>
      <c r="CK36" s="343"/>
      <c r="CL36" s="343"/>
      <c r="CM36" s="343"/>
      <c r="CN36" s="343"/>
      <c r="CO36" s="343"/>
      <c r="CP36" s="343"/>
      <c r="CQ36" s="343"/>
      <c r="CR36" s="343"/>
      <c r="CS36" s="343"/>
      <c r="CT36" s="343"/>
      <c r="CU36" s="343"/>
      <c r="CV36" s="343"/>
      <c r="CW36" s="343"/>
      <c r="CX36" s="343"/>
      <c r="CY36" s="343"/>
      <c r="CZ36" s="343"/>
      <c r="DA36" s="343"/>
      <c r="DB36" s="343"/>
      <c r="DC36" s="343"/>
      <c r="DD36" s="343"/>
    </row>
    <row r="37" spans="2:108" s="336" customFormat="1" x14ac:dyDescent="0.35">
      <c r="B37" s="340" t="str">
        <f>IF(Lists!AX15="","",Lists!AX15)</f>
        <v/>
      </c>
      <c r="C37" s="341" t="str">
        <f>IF(Lists!AY15="","",Lists!AY15)</f>
        <v/>
      </c>
      <c r="D37" s="341" t="str">
        <f>IF(Lists!AZ15="","",Lists!AZ15)</f>
        <v/>
      </c>
      <c r="E37" s="342" t="str">
        <f>IF(Lists!BA15="","",Lists!BA15)</f>
        <v/>
      </c>
      <c r="F37" s="342" t="str">
        <f t="shared" si="0"/>
        <v/>
      </c>
      <c r="G37" s="342" t="str">
        <f>IF($E37="","",IF(F37=0,"N/A",IF(#REF!="Opacity", F37/60,F37)/$E37))</f>
        <v/>
      </c>
      <c r="H37" s="342" t="str">
        <f>IF($E37="","",SUMIFS(Limit_Deviation_Detail!$K$24:$K$5800,Limit_Deviation_Detail!$B$24:$B$5800,B37,Limit_Deviation_Detail!$C$24:$C$5800,C37,Limit_Deviation_Detail!$F$24:$F$5800,D37,Limit_Deviation_Detail!$L$24:$L$5800,"Startup"))</f>
        <v/>
      </c>
      <c r="I37" s="342" t="str">
        <f>IF($E37="","",SUMIFS(Limit_Deviation_Detail!$K$24:$K$5800,Limit_Deviation_Detail!$B$24:$B$5800,B37,Limit_Deviation_Detail!$C$24:$C$5800,C37,Limit_Deviation_Detail!$F$24:$F$5800,D37,Limit_Deviation_Detail!$L$24:$L$5800,"Shutdown"))</f>
        <v/>
      </c>
      <c r="J37" s="342" t="str">
        <f>IF($E37="","",SUMIFS(Limit_Deviation_Detail!$K$24:$K$5800,Limit_Deviation_Detail!$B$24:$B$5800,B37,Limit_Deviation_Detail!$C$24:$C$5800,C37,Limit_Deviation_Detail!$F$24:$F$5800,D37,Limit_Deviation_Detail!$L$24:$L$5800,"Control Equipment Problems"))</f>
        <v/>
      </c>
      <c r="K37" s="342" t="str">
        <f>IF($E37="","",SUMIFS(Limit_Deviation_Detail!$K$24:$K$5800,Limit_Deviation_Detail!$B$24:$B$5800,B37,Limit_Deviation_Detail!$C$24:$C$5800,C37,Limit_Deviation_Detail!$F$24:$F$5800,D37,Limit_Deviation_Detail!$L$24:$L$5800,"Process Problems"))</f>
        <v/>
      </c>
      <c r="L37" s="342" t="str">
        <f>IF($E37="","",SUMIFS(Limit_Deviation_Detail!$K$24:$K$5800,Limit_Deviation_Detail!$B$24:$B$5800,B37,Limit_Deviation_Detail!$C$24:$C$5800,C37,Limit_Deviation_Detail!$F$24:$F$5800,D37,Limit_Deviation_Detail!$L$24:$L$5800,"Other Known Causes"))</f>
        <v/>
      </c>
      <c r="M37" s="342" t="str">
        <f>IF($E37="","",SUMIFS(Limit_Deviation_Detail!$K$24:$K$5800,Limit_Deviation_Detail!$B$24:$B$5800,B37,Limit_Deviation_Detail!$C$24:$C$5800,C37,Limit_Deviation_Detail!$F$24:$F$5800,D37,Limit_Deviation_Detail!$L$24:$L$5800,"Other Unknown Causes"))</f>
        <v/>
      </c>
      <c r="N37" s="343"/>
      <c r="O37" s="343"/>
      <c r="P37" s="343"/>
      <c r="Q37" s="343"/>
      <c r="R37" s="343"/>
      <c r="S37" s="343"/>
      <c r="T37" s="343"/>
      <c r="U37" s="343"/>
      <c r="V37" s="343"/>
      <c r="W37" s="343"/>
      <c r="X37" s="343"/>
      <c r="Y37" s="343"/>
      <c r="Z37" s="343"/>
      <c r="AA37" s="343"/>
      <c r="AB37" s="343"/>
      <c r="AC37" s="343"/>
      <c r="AD37" s="343"/>
      <c r="AE37" s="343"/>
      <c r="AF37" s="343"/>
      <c r="AG37" s="343"/>
      <c r="AH37" s="343"/>
      <c r="AI37" s="343"/>
      <c r="AJ37" s="343"/>
      <c r="AK37" s="343"/>
      <c r="AL37" s="343"/>
      <c r="AM37" s="343"/>
      <c r="AN37" s="343"/>
      <c r="AO37" s="343"/>
      <c r="AP37" s="343"/>
      <c r="AQ37" s="343"/>
      <c r="AR37" s="343"/>
      <c r="AS37" s="343"/>
      <c r="AT37" s="343"/>
      <c r="AU37" s="343"/>
      <c r="AV37" s="343"/>
      <c r="AW37" s="343"/>
      <c r="AX37" s="343"/>
      <c r="AY37" s="343"/>
      <c r="AZ37" s="343"/>
      <c r="BA37" s="343"/>
      <c r="BB37" s="343"/>
      <c r="BC37" s="343"/>
      <c r="BD37" s="343"/>
      <c r="BE37" s="343"/>
      <c r="BF37" s="343"/>
      <c r="BG37" s="343"/>
      <c r="BH37" s="343"/>
      <c r="BI37" s="343"/>
      <c r="BJ37" s="343"/>
      <c r="BK37" s="343"/>
      <c r="BL37" s="343"/>
      <c r="BM37" s="343"/>
      <c r="BN37" s="343"/>
      <c r="BO37" s="343"/>
      <c r="BP37" s="343"/>
      <c r="BQ37" s="343"/>
      <c r="BR37" s="343"/>
      <c r="BS37" s="343"/>
      <c r="BT37" s="343"/>
      <c r="BU37" s="343"/>
      <c r="BV37" s="343"/>
      <c r="BW37" s="343"/>
      <c r="BX37" s="343"/>
      <c r="BY37" s="343"/>
      <c r="BZ37" s="343"/>
      <c r="CA37" s="343"/>
      <c r="CB37" s="343"/>
      <c r="CC37" s="343"/>
      <c r="CD37" s="343"/>
      <c r="CE37" s="343"/>
      <c r="CF37" s="343"/>
      <c r="CG37" s="343"/>
      <c r="CH37" s="343"/>
      <c r="CI37" s="343"/>
      <c r="CJ37" s="343"/>
      <c r="CK37" s="343"/>
      <c r="CL37" s="343"/>
      <c r="CM37" s="343"/>
      <c r="CN37" s="343"/>
      <c r="CO37" s="343"/>
      <c r="CP37" s="343"/>
      <c r="CQ37" s="343"/>
      <c r="CR37" s="343"/>
      <c r="CS37" s="343"/>
      <c r="CT37" s="343"/>
      <c r="CU37" s="343"/>
      <c r="CV37" s="343"/>
      <c r="CW37" s="343"/>
      <c r="CX37" s="343"/>
      <c r="CY37" s="343"/>
      <c r="CZ37" s="343"/>
      <c r="DA37" s="343"/>
      <c r="DB37" s="343"/>
      <c r="DC37" s="343"/>
      <c r="DD37" s="343"/>
    </row>
    <row r="38" spans="2:108" s="336" customFormat="1" x14ac:dyDescent="0.35">
      <c r="B38" s="340" t="str">
        <f>IF(Lists!AX16="","",Lists!AX16)</f>
        <v/>
      </c>
      <c r="C38" s="341" t="str">
        <f>IF(Lists!AY16="","",Lists!AY16)</f>
        <v/>
      </c>
      <c r="D38" s="341" t="str">
        <f>IF(Lists!AZ16="","",Lists!AZ16)</f>
        <v/>
      </c>
      <c r="E38" s="342" t="str">
        <f>IF(Lists!BA16="","",Lists!BA16)</f>
        <v/>
      </c>
      <c r="F38" s="342" t="str">
        <f t="shared" si="0"/>
        <v/>
      </c>
      <c r="G38" s="342" t="str">
        <f>IF($E38="","",IF(F38=0,"N/A",IF(#REF!="Opacity", F38/60,F38)/$E38))</f>
        <v/>
      </c>
      <c r="H38" s="342" t="str">
        <f>IF($E38="","",SUMIFS(Limit_Deviation_Detail!$K$24:$K$5800,Limit_Deviation_Detail!$B$24:$B$5800,B38,Limit_Deviation_Detail!$C$24:$C$5800,C38,Limit_Deviation_Detail!$F$24:$F$5800,D38,Limit_Deviation_Detail!$L$24:$L$5800,"Startup"))</f>
        <v/>
      </c>
      <c r="I38" s="342" t="str">
        <f>IF($E38="","",SUMIFS(Limit_Deviation_Detail!$K$24:$K$5800,Limit_Deviation_Detail!$B$24:$B$5800,B38,Limit_Deviation_Detail!$C$24:$C$5800,C38,Limit_Deviation_Detail!$F$24:$F$5800,D38,Limit_Deviation_Detail!$L$24:$L$5800,"Shutdown"))</f>
        <v/>
      </c>
      <c r="J38" s="342" t="str">
        <f>IF($E38="","",SUMIFS(Limit_Deviation_Detail!$K$24:$K$5800,Limit_Deviation_Detail!$B$24:$B$5800,B38,Limit_Deviation_Detail!$C$24:$C$5800,C38,Limit_Deviation_Detail!$F$24:$F$5800,D38,Limit_Deviation_Detail!$L$24:$L$5800,"Control Equipment Problems"))</f>
        <v/>
      </c>
      <c r="K38" s="342" t="str">
        <f>IF($E38="","",SUMIFS(Limit_Deviation_Detail!$K$24:$K$5800,Limit_Deviation_Detail!$B$24:$B$5800,B38,Limit_Deviation_Detail!$C$24:$C$5800,C38,Limit_Deviation_Detail!$F$24:$F$5800,D38,Limit_Deviation_Detail!$L$24:$L$5800,"Process Problems"))</f>
        <v/>
      </c>
      <c r="L38" s="342" t="str">
        <f>IF($E38="","",SUMIFS(Limit_Deviation_Detail!$K$24:$K$5800,Limit_Deviation_Detail!$B$24:$B$5800,B38,Limit_Deviation_Detail!$C$24:$C$5800,C38,Limit_Deviation_Detail!$F$24:$F$5800,D38,Limit_Deviation_Detail!$L$24:$L$5800,"Other Known Causes"))</f>
        <v/>
      </c>
      <c r="M38" s="342" t="str">
        <f>IF($E38="","",SUMIFS(Limit_Deviation_Detail!$K$24:$K$5800,Limit_Deviation_Detail!$B$24:$B$5800,B38,Limit_Deviation_Detail!$C$24:$C$5800,C38,Limit_Deviation_Detail!$F$24:$F$5800,D38,Limit_Deviation_Detail!$L$24:$L$5800,"Other Unknown Causes"))</f>
        <v/>
      </c>
      <c r="N38" s="343"/>
      <c r="O38" s="343"/>
      <c r="P38" s="343"/>
      <c r="Q38" s="343"/>
      <c r="R38" s="343"/>
      <c r="S38" s="343"/>
      <c r="T38" s="343"/>
      <c r="U38" s="343"/>
      <c r="V38" s="343"/>
      <c r="W38" s="343"/>
      <c r="X38" s="343"/>
      <c r="Y38" s="343"/>
      <c r="Z38" s="343"/>
      <c r="AA38" s="343"/>
      <c r="AB38" s="343"/>
      <c r="AC38" s="343"/>
      <c r="AD38" s="343"/>
      <c r="AE38" s="343"/>
      <c r="AF38" s="343"/>
      <c r="AG38" s="343"/>
      <c r="AH38" s="343"/>
      <c r="AI38" s="343"/>
      <c r="AJ38" s="343"/>
      <c r="AK38" s="343"/>
      <c r="AL38" s="343"/>
      <c r="AM38" s="343"/>
      <c r="AN38" s="343"/>
      <c r="AO38" s="343"/>
      <c r="AP38" s="343"/>
      <c r="AQ38" s="343"/>
      <c r="AR38" s="343"/>
      <c r="AS38" s="343"/>
      <c r="AT38" s="343"/>
      <c r="AU38" s="343"/>
      <c r="AV38" s="343"/>
      <c r="AW38" s="343"/>
      <c r="AX38" s="343"/>
      <c r="AY38" s="343"/>
      <c r="AZ38" s="343"/>
      <c r="BA38" s="343"/>
      <c r="BB38" s="343"/>
      <c r="BC38" s="343"/>
      <c r="BD38" s="343"/>
      <c r="BE38" s="343"/>
      <c r="BF38" s="343"/>
      <c r="BG38" s="343"/>
      <c r="BH38" s="343"/>
      <c r="BI38" s="343"/>
      <c r="BJ38" s="343"/>
      <c r="BK38" s="343"/>
      <c r="BL38" s="343"/>
      <c r="BM38" s="343"/>
      <c r="BN38" s="343"/>
      <c r="BO38" s="343"/>
      <c r="BP38" s="343"/>
      <c r="BQ38" s="343"/>
      <c r="BR38" s="343"/>
      <c r="BS38" s="343"/>
      <c r="BT38" s="343"/>
      <c r="BU38" s="343"/>
      <c r="BV38" s="343"/>
      <c r="BW38" s="343"/>
      <c r="BX38" s="343"/>
      <c r="BY38" s="343"/>
      <c r="BZ38" s="343"/>
      <c r="CA38" s="343"/>
      <c r="CB38" s="343"/>
      <c r="CC38" s="343"/>
      <c r="CD38" s="343"/>
      <c r="CE38" s="343"/>
      <c r="CF38" s="343"/>
      <c r="CG38" s="343"/>
      <c r="CH38" s="343"/>
      <c r="CI38" s="343"/>
      <c r="CJ38" s="343"/>
      <c r="CK38" s="343"/>
      <c r="CL38" s="343"/>
      <c r="CM38" s="343"/>
      <c r="CN38" s="343"/>
      <c r="CO38" s="343"/>
      <c r="CP38" s="343"/>
      <c r="CQ38" s="343"/>
      <c r="CR38" s="343"/>
      <c r="CS38" s="343"/>
      <c r="CT38" s="343"/>
      <c r="CU38" s="343"/>
      <c r="CV38" s="343"/>
      <c r="CW38" s="343"/>
      <c r="CX38" s="343"/>
      <c r="CY38" s="343"/>
      <c r="CZ38" s="343"/>
      <c r="DA38" s="343"/>
      <c r="DB38" s="343"/>
      <c r="DC38" s="343"/>
      <c r="DD38" s="343"/>
    </row>
    <row r="39" spans="2:108" s="336" customFormat="1" x14ac:dyDescent="0.35">
      <c r="B39" s="340" t="str">
        <f>IF(Lists!AX17="","",Lists!AX17)</f>
        <v/>
      </c>
      <c r="C39" s="341" t="str">
        <f>IF(Lists!AY17="","",Lists!AY17)</f>
        <v/>
      </c>
      <c r="D39" s="341" t="str">
        <f>IF(Lists!AZ17="","",Lists!AZ17)</f>
        <v/>
      </c>
      <c r="E39" s="342" t="str">
        <f>IF(Lists!BA17="","",Lists!BA17)</f>
        <v/>
      </c>
      <c r="F39" s="342" t="str">
        <f t="shared" si="0"/>
        <v/>
      </c>
      <c r="G39" s="342" t="str">
        <f>IF($E39="","",IF(F39=0,"N/A",IF(#REF!="Opacity", F39/60,F39)/$E39))</f>
        <v/>
      </c>
      <c r="H39" s="342" t="str">
        <f>IF($E39="","",SUMIFS(Limit_Deviation_Detail!$K$24:$K$5800,Limit_Deviation_Detail!$B$24:$B$5800,B39,Limit_Deviation_Detail!$C$24:$C$5800,C39,Limit_Deviation_Detail!$F$24:$F$5800,D39,Limit_Deviation_Detail!$L$24:$L$5800,"Startup"))</f>
        <v/>
      </c>
      <c r="I39" s="342" t="str">
        <f>IF($E39="","",SUMIFS(Limit_Deviation_Detail!$K$24:$K$5800,Limit_Deviation_Detail!$B$24:$B$5800,B39,Limit_Deviation_Detail!$C$24:$C$5800,C39,Limit_Deviation_Detail!$F$24:$F$5800,D39,Limit_Deviation_Detail!$L$24:$L$5800,"Shutdown"))</f>
        <v/>
      </c>
      <c r="J39" s="342" t="str">
        <f>IF($E39="","",SUMIFS(Limit_Deviation_Detail!$K$24:$K$5800,Limit_Deviation_Detail!$B$24:$B$5800,B39,Limit_Deviation_Detail!$C$24:$C$5800,C39,Limit_Deviation_Detail!$F$24:$F$5800,D39,Limit_Deviation_Detail!$L$24:$L$5800,"Control Equipment Problems"))</f>
        <v/>
      </c>
      <c r="K39" s="342" t="str">
        <f>IF($E39="","",SUMIFS(Limit_Deviation_Detail!$K$24:$K$5800,Limit_Deviation_Detail!$B$24:$B$5800,B39,Limit_Deviation_Detail!$C$24:$C$5800,C39,Limit_Deviation_Detail!$F$24:$F$5800,D39,Limit_Deviation_Detail!$L$24:$L$5800,"Process Problems"))</f>
        <v/>
      </c>
      <c r="L39" s="342" t="str">
        <f>IF($E39="","",SUMIFS(Limit_Deviation_Detail!$K$24:$K$5800,Limit_Deviation_Detail!$B$24:$B$5800,B39,Limit_Deviation_Detail!$C$24:$C$5800,C39,Limit_Deviation_Detail!$F$24:$F$5800,D39,Limit_Deviation_Detail!$L$24:$L$5800,"Other Known Causes"))</f>
        <v/>
      </c>
      <c r="M39" s="342" t="str">
        <f>IF($E39="","",SUMIFS(Limit_Deviation_Detail!$K$24:$K$5800,Limit_Deviation_Detail!$B$24:$B$5800,B39,Limit_Deviation_Detail!$C$24:$C$5800,C39,Limit_Deviation_Detail!$F$24:$F$5800,D39,Limit_Deviation_Detail!$L$24:$L$5800,"Other Unknown Causes"))</f>
        <v/>
      </c>
      <c r="N39" s="343"/>
      <c r="O39" s="343"/>
      <c r="P39" s="343"/>
      <c r="Q39" s="343"/>
      <c r="R39" s="343"/>
      <c r="S39" s="343"/>
      <c r="T39" s="343"/>
      <c r="U39" s="343"/>
      <c r="V39" s="343"/>
      <c r="W39" s="343"/>
      <c r="X39" s="343"/>
      <c r="Y39" s="343"/>
      <c r="Z39" s="343"/>
      <c r="AA39" s="343"/>
      <c r="AB39" s="343"/>
      <c r="AC39" s="343"/>
      <c r="AD39" s="343"/>
      <c r="AE39" s="343"/>
      <c r="AF39" s="343"/>
      <c r="AG39" s="343"/>
      <c r="AH39" s="343"/>
      <c r="AI39" s="343"/>
      <c r="AJ39" s="343"/>
      <c r="AK39" s="343"/>
      <c r="AL39" s="343"/>
      <c r="AM39" s="343"/>
      <c r="AN39" s="343"/>
      <c r="AO39" s="343"/>
      <c r="AP39" s="343"/>
      <c r="AQ39" s="343"/>
      <c r="AR39" s="343"/>
      <c r="AS39" s="343"/>
      <c r="AT39" s="343"/>
      <c r="AU39" s="343"/>
      <c r="AV39" s="343"/>
      <c r="AW39" s="343"/>
      <c r="AX39" s="343"/>
      <c r="AY39" s="343"/>
      <c r="AZ39" s="343"/>
      <c r="BA39" s="343"/>
      <c r="BB39" s="343"/>
      <c r="BC39" s="343"/>
      <c r="BD39" s="343"/>
      <c r="BE39" s="343"/>
      <c r="BF39" s="343"/>
      <c r="BG39" s="343"/>
      <c r="BH39" s="343"/>
      <c r="BI39" s="343"/>
      <c r="BJ39" s="343"/>
      <c r="BK39" s="343"/>
      <c r="BL39" s="343"/>
      <c r="BM39" s="343"/>
      <c r="BN39" s="343"/>
      <c r="BO39" s="343"/>
      <c r="BP39" s="343"/>
      <c r="BQ39" s="343"/>
      <c r="BR39" s="343"/>
      <c r="BS39" s="343"/>
      <c r="BT39" s="343"/>
      <c r="BU39" s="343"/>
      <c r="BV39" s="343"/>
      <c r="BW39" s="343"/>
      <c r="BX39" s="343"/>
      <c r="BY39" s="343"/>
      <c r="BZ39" s="343"/>
      <c r="CA39" s="343"/>
      <c r="CB39" s="343"/>
      <c r="CC39" s="343"/>
      <c r="CD39" s="343"/>
      <c r="CE39" s="343"/>
      <c r="CF39" s="343"/>
      <c r="CG39" s="343"/>
      <c r="CH39" s="343"/>
      <c r="CI39" s="343"/>
      <c r="CJ39" s="343"/>
      <c r="CK39" s="343"/>
      <c r="CL39" s="343"/>
      <c r="CM39" s="343"/>
      <c r="CN39" s="343"/>
      <c r="CO39" s="343"/>
      <c r="CP39" s="343"/>
      <c r="CQ39" s="343"/>
      <c r="CR39" s="343"/>
      <c r="CS39" s="343"/>
      <c r="CT39" s="343"/>
      <c r="CU39" s="343"/>
      <c r="CV39" s="343"/>
      <c r="CW39" s="343"/>
      <c r="CX39" s="343"/>
      <c r="CY39" s="343"/>
      <c r="CZ39" s="343"/>
      <c r="DA39" s="343"/>
      <c r="DB39" s="343"/>
      <c r="DC39" s="343"/>
      <c r="DD39" s="343"/>
    </row>
    <row r="40" spans="2:108" s="336" customFormat="1" x14ac:dyDescent="0.35">
      <c r="B40" s="340" t="str">
        <f>IF(Lists!AX18="","",Lists!AX18)</f>
        <v/>
      </c>
      <c r="C40" s="341" t="str">
        <f>IF(Lists!AY18="","",Lists!AY18)</f>
        <v/>
      </c>
      <c r="D40" s="341" t="str">
        <f>IF(Lists!AZ18="","",Lists!AZ18)</f>
        <v/>
      </c>
      <c r="E40" s="342" t="str">
        <f>IF(Lists!BA18="","",Lists!BA18)</f>
        <v/>
      </c>
      <c r="F40" s="342" t="str">
        <f t="shared" si="0"/>
        <v/>
      </c>
      <c r="G40" s="342" t="str">
        <f>IF($E40="","",IF(F40=0,"N/A",IF(#REF!="Opacity", F40/60,F40)/$E40))</f>
        <v/>
      </c>
      <c r="H40" s="342" t="str">
        <f>IF($E40="","",SUMIFS(Limit_Deviation_Detail!$K$24:$K$5800,Limit_Deviation_Detail!$B$24:$B$5800,B40,Limit_Deviation_Detail!$C$24:$C$5800,C40,Limit_Deviation_Detail!$F$24:$F$5800,D40,Limit_Deviation_Detail!$L$24:$L$5800,"Startup"))</f>
        <v/>
      </c>
      <c r="I40" s="342" t="str">
        <f>IF($E40="","",SUMIFS(Limit_Deviation_Detail!$K$24:$K$5800,Limit_Deviation_Detail!$B$24:$B$5800,B40,Limit_Deviation_Detail!$C$24:$C$5800,C40,Limit_Deviation_Detail!$F$24:$F$5800,D40,Limit_Deviation_Detail!$L$24:$L$5800,"Shutdown"))</f>
        <v/>
      </c>
      <c r="J40" s="342" t="str">
        <f>IF($E40="","",SUMIFS(Limit_Deviation_Detail!$K$24:$K$5800,Limit_Deviation_Detail!$B$24:$B$5800,B40,Limit_Deviation_Detail!$C$24:$C$5800,C40,Limit_Deviation_Detail!$F$24:$F$5800,D40,Limit_Deviation_Detail!$L$24:$L$5800,"Control Equipment Problems"))</f>
        <v/>
      </c>
      <c r="K40" s="342" t="str">
        <f>IF($E40="","",SUMIFS(Limit_Deviation_Detail!$K$24:$K$5800,Limit_Deviation_Detail!$B$24:$B$5800,B40,Limit_Deviation_Detail!$C$24:$C$5800,C40,Limit_Deviation_Detail!$F$24:$F$5800,D40,Limit_Deviation_Detail!$L$24:$L$5800,"Process Problems"))</f>
        <v/>
      </c>
      <c r="L40" s="342" t="str">
        <f>IF($E40="","",SUMIFS(Limit_Deviation_Detail!$K$24:$K$5800,Limit_Deviation_Detail!$B$24:$B$5800,B40,Limit_Deviation_Detail!$C$24:$C$5800,C40,Limit_Deviation_Detail!$F$24:$F$5800,D40,Limit_Deviation_Detail!$L$24:$L$5800,"Other Known Causes"))</f>
        <v/>
      </c>
      <c r="M40" s="342" t="str">
        <f>IF($E40="","",SUMIFS(Limit_Deviation_Detail!$K$24:$K$5800,Limit_Deviation_Detail!$B$24:$B$5800,B40,Limit_Deviation_Detail!$C$24:$C$5800,C40,Limit_Deviation_Detail!$F$24:$F$5800,D40,Limit_Deviation_Detail!$L$24:$L$5800,"Other Unknown Causes"))</f>
        <v/>
      </c>
      <c r="N40" s="343"/>
      <c r="O40" s="343"/>
      <c r="P40" s="343"/>
      <c r="Q40" s="343"/>
      <c r="R40" s="343"/>
      <c r="S40" s="343"/>
      <c r="T40" s="343"/>
      <c r="U40" s="343"/>
      <c r="V40" s="343"/>
      <c r="W40" s="343"/>
      <c r="X40" s="343"/>
      <c r="Y40" s="343"/>
      <c r="Z40" s="343"/>
      <c r="AA40" s="343"/>
      <c r="AB40" s="343"/>
      <c r="AC40" s="343"/>
      <c r="AD40" s="343"/>
      <c r="AE40" s="343"/>
      <c r="AF40" s="343"/>
      <c r="AG40" s="343"/>
      <c r="AH40" s="343"/>
      <c r="AI40" s="343"/>
      <c r="AJ40" s="343"/>
      <c r="AK40" s="343"/>
      <c r="AL40" s="343"/>
      <c r="AM40" s="343"/>
      <c r="AN40" s="343"/>
      <c r="AO40" s="343"/>
      <c r="AP40" s="343"/>
      <c r="AQ40" s="343"/>
      <c r="AR40" s="343"/>
      <c r="AS40" s="343"/>
      <c r="AT40" s="343"/>
      <c r="AU40" s="343"/>
      <c r="AV40" s="343"/>
      <c r="AW40" s="343"/>
      <c r="AX40" s="343"/>
      <c r="AY40" s="343"/>
      <c r="AZ40" s="343"/>
      <c r="BA40" s="343"/>
      <c r="BB40" s="343"/>
      <c r="BC40" s="343"/>
      <c r="BD40" s="343"/>
      <c r="BE40" s="343"/>
      <c r="BF40" s="343"/>
      <c r="BG40" s="343"/>
      <c r="BH40" s="343"/>
      <c r="BI40" s="343"/>
      <c r="BJ40" s="343"/>
      <c r="BK40" s="343"/>
      <c r="BL40" s="343"/>
      <c r="BM40" s="343"/>
      <c r="BN40" s="343"/>
      <c r="BO40" s="343"/>
      <c r="BP40" s="343"/>
      <c r="BQ40" s="343"/>
      <c r="BR40" s="343"/>
      <c r="BS40" s="343"/>
      <c r="BT40" s="343"/>
      <c r="BU40" s="343"/>
      <c r="BV40" s="343"/>
      <c r="BW40" s="343"/>
      <c r="BX40" s="343"/>
      <c r="BY40" s="343"/>
      <c r="BZ40" s="343"/>
      <c r="CA40" s="343"/>
      <c r="CB40" s="343"/>
      <c r="CC40" s="343"/>
      <c r="CD40" s="343"/>
      <c r="CE40" s="343"/>
      <c r="CF40" s="343"/>
      <c r="CG40" s="343"/>
      <c r="CH40" s="343"/>
      <c r="CI40" s="343"/>
      <c r="CJ40" s="343"/>
      <c r="CK40" s="343"/>
      <c r="CL40" s="343"/>
      <c r="CM40" s="343"/>
      <c r="CN40" s="343"/>
      <c r="CO40" s="343"/>
      <c r="CP40" s="343"/>
      <c r="CQ40" s="343"/>
      <c r="CR40" s="343"/>
      <c r="CS40" s="343"/>
      <c r="CT40" s="343"/>
      <c r="CU40" s="343"/>
      <c r="CV40" s="343"/>
      <c r="CW40" s="343"/>
      <c r="CX40" s="343"/>
      <c r="CY40" s="343"/>
      <c r="CZ40" s="343"/>
      <c r="DA40" s="343"/>
      <c r="DB40" s="343"/>
      <c r="DC40" s="343"/>
      <c r="DD40" s="343"/>
    </row>
    <row r="41" spans="2:108" s="336" customFormat="1" x14ac:dyDescent="0.35">
      <c r="B41" s="340" t="str">
        <f>IF(Lists!AX19="","",Lists!AX19)</f>
        <v/>
      </c>
      <c r="C41" s="341" t="str">
        <f>IF(Lists!AY19="","",Lists!AY19)</f>
        <v/>
      </c>
      <c r="D41" s="341" t="str">
        <f>IF(Lists!AZ19="","",Lists!AZ19)</f>
        <v/>
      </c>
      <c r="E41" s="342" t="str">
        <f>IF(Lists!BA19="","",Lists!BA19)</f>
        <v/>
      </c>
      <c r="F41" s="342" t="str">
        <f t="shared" si="0"/>
        <v/>
      </c>
      <c r="G41" s="342" t="str">
        <f>IF($E41="","",IF(F41=0,"N/A",IF(#REF!="Opacity", F41/60,F41)/$E41))</f>
        <v/>
      </c>
      <c r="H41" s="342" t="str">
        <f>IF($E41="","",SUMIFS(Limit_Deviation_Detail!$K$24:$K$5800,Limit_Deviation_Detail!$B$24:$B$5800,B41,Limit_Deviation_Detail!$C$24:$C$5800,C41,Limit_Deviation_Detail!$F$24:$F$5800,D41,Limit_Deviation_Detail!$L$24:$L$5800,"Startup"))</f>
        <v/>
      </c>
      <c r="I41" s="342" t="str">
        <f>IF($E41="","",SUMIFS(Limit_Deviation_Detail!$K$24:$K$5800,Limit_Deviation_Detail!$B$24:$B$5800,B41,Limit_Deviation_Detail!$C$24:$C$5800,C41,Limit_Deviation_Detail!$F$24:$F$5800,D41,Limit_Deviation_Detail!$L$24:$L$5800,"Shutdown"))</f>
        <v/>
      </c>
      <c r="J41" s="342" t="str">
        <f>IF($E41="","",SUMIFS(Limit_Deviation_Detail!$K$24:$K$5800,Limit_Deviation_Detail!$B$24:$B$5800,B41,Limit_Deviation_Detail!$C$24:$C$5800,C41,Limit_Deviation_Detail!$F$24:$F$5800,D41,Limit_Deviation_Detail!$L$24:$L$5800,"Control Equipment Problems"))</f>
        <v/>
      </c>
      <c r="K41" s="342" t="str">
        <f>IF($E41="","",SUMIFS(Limit_Deviation_Detail!$K$24:$K$5800,Limit_Deviation_Detail!$B$24:$B$5800,B41,Limit_Deviation_Detail!$C$24:$C$5800,C41,Limit_Deviation_Detail!$F$24:$F$5800,D41,Limit_Deviation_Detail!$L$24:$L$5800,"Process Problems"))</f>
        <v/>
      </c>
      <c r="L41" s="342" t="str">
        <f>IF($E41="","",SUMIFS(Limit_Deviation_Detail!$K$24:$K$5800,Limit_Deviation_Detail!$B$24:$B$5800,B41,Limit_Deviation_Detail!$C$24:$C$5800,C41,Limit_Deviation_Detail!$F$24:$F$5800,D41,Limit_Deviation_Detail!$L$24:$L$5800,"Other Known Causes"))</f>
        <v/>
      </c>
      <c r="M41" s="342" t="str">
        <f>IF($E41="","",SUMIFS(Limit_Deviation_Detail!$K$24:$K$5800,Limit_Deviation_Detail!$B$24:$B$5800,B41,Limit_Deviation_Detail!$C$24:$C$5800,C41,Limit_Deviation_Detail!$F$24:$F$5800,D41,Limit_Deviation_Detail!$L$24:$L$5800,"Other Unknown Causes"))</f>
        <v/>
      </c>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3"/>
      <c r="AM41" s="343"/>
      <c r="AN41" s="343"/>
      <c r="AO41" s="343"/>
      <c r="AP41" s="343"/>
      <c r="AQ41" s="343"/>
      <c r="AR41" s="343"/>
      <c r="AS41" s="343"/>
      <c r="AT41" s="343"/>
      <c r="AU41" s="343"/>
      <c r="AV41" s="343"/>
      <c r="AW41" s="343"/>
      <c r="AX41" s="343"/>
      <c r="AY41" s="343"/>
      <c r="AZ41" s="343"/>
      <c r="BA41" s="343"/>
      <c r="BB41" s="343"/>
      <c r="BC41" s="343"/>
      <c r="BD41" s="343"/>
      <c r="BE41" s="343"/>
      <c r="BF41" s="343"/>
      <c r="BG41" s="343"/>
      <c r="BH41" s="343"/>
      <c r="BI41" s="343"/>
      <c r="BJ41" s="343"/>
      <c r="BK41" s="343"/>
      <c r="BL41" s="343"/>
      <c r="BM41" s="343"/>
      <c r="BN41" s="343"/>
      <c r="BO41" s="343"/>
      <c r="BP41" s="343"/>
      <c r="BQ41" s="343"/>
      <c r="BR41" s="343"/>
      <c r="BS41" s="343"/>
      <c r="BT41" s="343"/>
      <c r="BU41" s="343"/>
      <c r="BV41" s="343"/>
      <c r="BW41" s="343"/>
      <c r="BX41" s="343"/>
      <c r="BY41" s="343"/>
      <c r="BZ41" s="343"/>
      <c r="CA41" s="343"/>
      <c r="CB41" s="343"/>
      <c r="CC41" s="343"/>
      <c r="CD41" s="343"/>
      <c r="CE41" s="343"/>
      <c r="CF41" s="343"/>
      <c r="CG41" s="343"/>
      <c r="CH41" s="343"/>
      <c r="CI41" s="343"/>
      <c r="CJ41" s="343"/>
      <c r="CK41" s="343"/>
      <c r="CL41" s="343"/>
      <c r="CM41" s="343"/>
      <c r="CN41" s="343"/>
      <c r="CO41" s="343"/>
      <c r="CP41" s="343"/>
      <c r="CQ41" s="343"/>
      <c r="CR41" s="343"/>
      <c r="CS41" s="343"/>
      <c r="CT41" s="343"/>
      <c r="CU41" s="343"/>
      <c r="CV41" s="343"/>
      <c r="CW41" s="343"/>
      <c r="CX41" s="343"/>
      <c r="CY41" s="343"/>
      <c r="CZ41" s="343"/>
      <c r="DA41" s="343"/>
      <c r="DB41" s="343"/>
      <c r="DC41" s="343"/>
      <c r="DD41" s="343"/>
    </row>
    <row r="42" spans="2:108" s="336" customFormat="1" x14ac:dyDescent="0.35">
      <c r="B42" s="340" t="str">
        <f>IF(Lists!AX20="","",Lists!AX20)</f>
        <v/>
      </c>
      <c r="C42" s="341" t="str">
        <f>IF(Lists!AY20="","",Lists!AY20)</f>
        <v/>
      </c>
      <c r="D42" s="341" t="str">
        <f>IF(Lists!AZ20="","",Lists!AZ20)</f>
        <v/>
      </c>
      <c r="E42" s="342" t="str">
        <f>IF(Lists!BA20="","",Lists!BA20)</f>
        <v/>
      </c>
      <c r="F42" s="342" t="str">
        <f t="shared" si="0"/>
        <v/>
      </c>
      <c r="G42" s="342" t="str">
        <f>IF($E42="","",IF(F42=0,"N/A",IF(#REF!="Opacity", F42/60,F42)/$E42))</f>
        <v/>
      </c>
      <c r="H42" s="342" t="str">
        <f>IF($E42="","",SUMIFS(Limit_Deviation_Detail!$K$24:$K$5800,Limit_Deviation_Detail!$B$24:$B$5800,B42,Limit_Deviation_Detail!$C$24:$C$5800,C42,Limit_Deviation_Detail!$F$24:$F$5800,D42,Limit_Deviation_Detail!$L$24:$L$5800,"Startup"))</f>
        <v/>
      </c>
      <c r="I42" s="342" t="str">
        <f>IF($E42="","",SUMIFS(Limit_Deviation_Detail!$K$24:$K$5800,Limit_Deviation_Detail!$B$24:$B$5800,B42,Limit_Deviation_Detail!$C$24:$C$5800,C42,Limit_Deviation_Detail!$F$24:$F$5800,D42,Limit_Deviation_Detail!$L$24:$L$5800,"Shutdown"))</f>
        <v/>
      </c>
      <c r="J42" s="342" t="str">
        <f>IF($E42="","",SUMIFS(Limit_Deviation_Detail!$K$24:$K$5800,Limit_Deviation_Detail!$B$24:$B$5800,B42,Limit_Deviation_Detail!$C$24:$C$5800,C42,Limit_Deviation_Detail!$F$24:$F$5800,D42,Limit_Deviation_Detail!$L$24:$L$5800,"Control Equipment Problems"))</f>
        <v/>
      </c>
      <c r="K42" s="342" t="str">
        <f>IF($E42="","",SUMIFS(Limit_Deviation_Detail!$K$24:$K$5800,Limit_Deviation_Detail!$B$24:$B$5800,B42,Limit_Deviation_Detail!$C$24:$C$5800,C42,Limit_Deviation_Detail!$F$24:$F$5800,D42,Limit_Deviation_Detail!$L$24:$L$5800,"Process Problems"))</f>
        <v/>
      </c>
      <c r="L42" s="342" t="str">
        <f>IF($E42="","",SUMIFS(Limit_Deviation_Detail!$K$24:$K$5800,Limit_Deviation_Detail!$B$24:$B$5800,B42,Limit_Deviation_Detail!$C$24:$C$5800,C42,Limit_Deviation_Detail!$F$24:$F$5800,D42,Limit_Deviation_Detail!$L$24:$L$5800,"Other Known Causes"))</f>
        <v/>
      </c>
      <c r="M42" s="342" t="str">
        <f>IF($E42="","",SUMIFS(Limit_Deviation_Detail!$K$24:$K$5800,Limit_Deviation_Detail!$B$24:$B$5800,B42,Limit_Deviation_Detail!$C$24:$C$5800,C42,Limit_Deviation_Detail!$F$24:$F$5800,D42,Limit_Deviation_Detail!$L$24:$L$5800,"Other Unknown Causes"))</f>
        <v/>
      </c>
      <c r="N42" s="343"/>
      <c r="O42" s="343"/>
      <c r="P42" s="343"/>
      <c r="Q42" s="343"/>
      <c r="R42" s="343"/>
      <c r="S42" s="343"/>
      <c r="T42" s="343"/>
      <c r="U42" s="343"/>
      <c r="V42" s="343"/>
      <c r="W42" s="343"/>
      <c r="X42" s="343"/>
      <c r="Y42" s="343"/>
      <c r="Z42" s="343"/>
      <c r="AA42" s="343"/>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row>
    <row r="43" spans="2:108" s="336" customFormat="1" x14ac:dyDescent="0.35">
      <c r="B43" s="340" t="str">
        <f>IF(Lists!AX21="","",Lists!AX21)</f>
        <v/>
      </c>
      <c r="C43" s="341" t="str">
        <f>IF(Lists!AY21="","",Lists!AY21)</f>
        <v/>
      </c>
      <c r="D43" s="341" t="str">
        <f>IF(Lists!AZ21="","",Lists!AZ21)</f>
        <v/>
      </c>
      <c r="E43" s="342" t="str">
        <f>IF(Lists!BA21="","",Lists!BA21)</f>
        <v/>
      </c>
      <c r="F43" s="342" t="str">
        <f t="shared" si="0"/>
        <v/>
      </c>
      <c r="G43" s="342" t="str">
        <f>IF($E43="","",IF(F43=0,"N/A",IF(#REF!="Opacity", F43/60,F43)/$E43))</f>
        <v/>
      </c>
      <c r="H43" s="342" t="str">
        <f>IF($E43="","",SUMIFS(Limit_Deviation_Detail!$K$24:$K$5800,Limit_Deviation_Detail!$B$24:$B$5800,B43,Limit_Deviation_Detail!$C$24:$C$5800,C43,Limit_Deviation_Detail!$F$24:$F$5800,D43,Limit_Deviation_Detail!$L$24:$L$5800,"Startup"))</f>
        <v/>
      </c>
      <c r="I43" s="342" t="str">
        <f>IF($E43="","",SUMIFS(Limit_Deviation_Detail!$K$24:$K$5800,Limit_Deviation_Detail!$B$24:$B$5800,B43,Limit_Deviation_Detail!$C$24:$C$5800,C43,Limit_Deviation_Detail!$F$24:$F$5800,D43,Limit_Deviation_Detail!$L$24:$L$5800,"Shutdown"))</f>
        <v/>
      </c>
      <c r="J43" s="342" t="str">
        <f>IF($E43="","",SUMIFS(Limit_Deviation_Detail!$K$24:$K$5800,Limit_Deviation_Detail!$B$24:$B$5800,B43,Limit_Deviation_Detail!$C$24:$C$5800,C43,Limit_Deviation_Detail!$F$24:$F$5800,D43,Limit_Deviation_Detail!$L$24:$L$5800,"Control Equipment Problems"))</f>
        <v/>
      </c>
      <c r="K43" s="342" t="str">
        <f>IF($E43="","",SUMIFS(Limit_Deviation_Detail!$K$24:$K$5800,Limit_Deviation_Detail!$B$24:$B$5800,B43,Limit_Deviation_Detail!$C$24:$C$5800,C43,Limit_Deviation_Detail!$F$24:$F$5800,D43,Limit_Deviation_Detail!$L$24:$L$5800,"Process Problems"))</f>
        <v/>
      </c>
      <c r="L43" s="342" t="str">
        <f>IF($E43="","",SUMIFS(Limit_Deviation_Detail!$K$24:$K$5800,Limit_Deviation_Detail!$B$24:$B$5800,B43,Limit_Deviation_Detail!$C$24:$C$5800,C43,Limit_Deviation_Detail!$F$24:$F$5800,D43,Limit_Deviation_Detail!$L$24:$L$5800,"Other Known Causes"))</f>
        <v/>
      </c>
      <c r="M43" s="342" t="str">
        <f>IF($E43="","",SUMIFS(Limit_Deviation_Detail!$K$24:$K$5800,Limit_Deviation_Detail!$B$24:$B$5800,B43,Limit_Deviation_Detail!$C$24:$C$5800,C43,Limit_Deviation_Detail!$F$24:$F$5800,D43,Limit_Deviation_Detail!$L$24:$L$5800,"Other Unknown Causes"))</f>
        <v/>
      </c>
      <c r="N43" s="343"/>
      <c r="O43" s="343"/>
      <c r="P43" s="343"/>
      <c r="Q43" s="343"/>
      <c r="R43" s="343"/>
      <c r="S43" s="343"/>
      <c r="T43" s="343"/>
      <c r="U43" s="343"/>
      <c r="V43" s="343"/>
      <c r="W43" s="343"/>
      <c r="X43" s="343"/>
      <c r="Y43" s="343"/>
      <c r="Z43" s="343"/>
      <c r="AA43" s="343"/>
      <c r="AB43" s="343"/>
      <c r="AC43" s="343"/>
      <c r="AD43" s="343"/>
      <c r="AE43" s="343"/>
      <c r="AF43" s="343"/>
      <c r="AG43" s="343"/>
      <c r="AH43" s="343"/>
      <c r="AI43" s="343"/>
      <c r="AJ43" s="343"/>
      <c r="AK43" s="343"/>
      <c r="AL43" s="343"/>
      <c r="AM43" s="343"/>
      <c r="AN43" s="343"/>
      <c r="AO43" s="343"/>
      <c r="AP43" s="343"/>
      <c r="AQ43" s="343"/>
      <c r="AR43" s="343"/>
      <c r="AS43" s="343"/>
      <c r="AT43" s="343"/>
      <c r="AU43" s="343"/>
      <c r="AV43" s="343"/>
      <c r="AW43" s="343"/>
      <c r="AX43" s="343"/>
      <c r="AY43" s="343"/>
      <c r="AZ43" s="343"/>
      <c r="BA43" s="343"/>
      <c r="BB43" s="343"/>
      <c r="BC43" s="343"/>
      <c r="BD43" s="343"/>
      <c r="BE43" s="343"/>
      <c r="BF43" s="343"/>
      <c r="BG43" s="343"/>
      <c r="BH43" s="343"/>
      <c r="BI43" s="343"/>
      <c r="BJ43" s="343"/>
      <c r="BK43" s="343"/>
      <c r="BL43" s="343"/>
      <c r="BM43" s="343"/>
      <c r="BN43" s="343"/>
      <c r="BO43" s="343"/>
      <c r="BP43" s="343"/>
      <c r="BQ43" s="343"/>
      <c r="BR43" s="343"/>
      <c r="BS43" s="343"/>
      <c r="BT43" s="343"/>
      <c r="BU43" s="343"/>
      <c r="BV43" s="343"/>
      <c r="BW43" s="343"/>
      <c r="BX43" s="343"/>
      <c r="BY43" s="343"/>
      <c r="BZ43" s="343"/>
      <c r="CA43" s="343"/>
      <c r="CB43" s="343"/>
      <c r="CC43" s="343"/>
      <c r="CD43" s="343"/>
      <c r="CE43" s="343"/>
      <c r="CF43" s="343"/>
      <c r="CG43" s="343"/>
      <c r="CH43" s="343"/>
      <c r="CI43" s="343"/>
      <c r="CJ43" s="343"/>
      <c r="CK43" s="343"/>
      <c r="CL43" s="343"/>
      <c r="CM43" s="343"/>
      <c r="CN43" s="343"/>
      <c r="CO43" s="343"/>
      <c r="CP43" s="343"/>
      <c r="CQ43" s="343"/>
      <c r="CR43" s="343"/>
      <c r="CS43" s="343"/>
      <c r="CT43" s="343"/>
      <c r="CU43" s="343"/>
      <c r="CV43" s="343"/>
      <c r="CW43" s="343"/>
      <c r="CX43" s="343"/>
      <c r="CY43" s="343"/>
      <c r="CZ43" s="343"/>
      <c r="DA43" s="343"/>
      <c r="DB43" s="343"/>
      <c r="DC43" s="343"/>
      <c r="DD43" s="343"/>
    </row>
    <row r="44" spans="2:108" s="336" customFormat="1" x14ac:dyDescent="0.35">
      <c r="B44" s="340" t="str">
        <f>IF(Lists!AX22="","",Lists!AX22)</f>
        <v/>
      </c>
      <c r="C44" s="341" t="str">
        <f>IF(Lists!AY22="","",Lists!AY22)</f>
        <v/>
      </c>
      <c r="D44" s="341" t="str">
        <f>IF(Lists!AZ22="","",Lists!AZ22)</f>
        <v/>
      </c>
      <c r="E44" s="342" t="str">
        <f>IF(Lists!BA22="","",Lists!BA22)</f>
        <v/>
      </c>
      <c r="F44" s="342" t="str">
        <f t="shared" si="0"/>
        <v/>
      </c>
      <c r="G44" s="342" t="str">
        <f>IF($E44="","",IF(F44=0,"N/A",IF(#REF!="Opacity", F44/60,F44)/$E44))</f>
        <v/>
      </c>
      <c r="H44" s="342" t="str">
        <f>IF($E44="","",SUMIFS(Limit_Deviation_Detail!$K$24:$K$5800,Limit_Deviation_Detail!$B$24:$B$5800,B44,Limit_Deviation_Detail!$C$24:$C$5800,C44,Limit_Deviation_Detail!$F$24:$F$5800,D44,Limit_Deviation_Detail!$L$24:$L$5800,"Startup"))</f>
        <v/>
      </c>
      <c r="I44" s="342" t="str">
        <f>IF($E44="","",SUMIFS(Limit_Deviation_Detail!$K$24:$K$5800,Limit_Deviation_Detail!$B$24:$B$5800,B44,Limit_Deviation_Detail!$C$24:$C$5800,C44,Limit_Deviation_Detail!$F$24:$F$5800,D44,Limit_Deviation_Detail!$L$24:$L$5800,"Shutdown"))</f>
        <v/>
      </c>
      <c r="J44" s="342" t="str">
        <f>IF($E44="","",SUMIFS(Limit_Deviation_Detail!$K$24:$K$5800,Limit_Deviation_Detail!$B$24:$B$5800,B44,Limit_Deviation_Detail!$C$24:$C$5800,C44,Limit_Deviation_Detail!$F$24:$F$5800,D44,Limit_Deviation_Detail!$L$24:$L$5800,"Control Equipment Problems"))</f>
        <v/>
      </c>
      <c r="K44" s="342" t="str">
        <f>IF($E44="","",SUMIFS(Limit_Deviation_Detail!$K$24:$K$5800,Limit_Deviation_Detail!$B$24:$B$5800,B44,Limit_Deviation_Detail!$C$24:$C$5800,C44,Limit_Deviation_Detail!$F$24:$F$5800,D44,Limit_Deviation_Detail!$L$24:$L$5800,"Process Problems"))</f>
        <v/>
      </c>
      <c r="L44" s="342" t="str">
        <f>IF($E44="","",SUMIFS(Limit_Deviation_Detail!$K$24:$K$5800,Limit_Deviation_Detail!$B$24:$B$5800,B44,Limit_Deviation_Detail!$C$24:$C$5800,C44,Limit_Deviation_Detail!$F$24:$F$5800,D44,Limit_Deviation_Detail!$L$24:$L$5800,"Other Known Causes"))</f>
        <v/>
      </c>
      <c r="M44" s="342" t="str">
        <f>IF($E44="","",SUMIFS(Limit_Deviation_Detail!$K$24:$K$5800,Limit_Deviation_Detail!$B$24:$B$5800,B44,Limit_Deviation_Detail!$C$24:$C$5800,C44,Limit_Deviation_Detail!$F$24:$F$5800,D44,Limit_Deviation_Detail!$L$24:$L$5800,"Other Unknown Causes"))</f>
        <v/>
      </c>
      <c r="N44" s="343"/>
      <c r="O44" s="343"/>
      <c r="P44" s="343"/>
      <c r="Q44" s="343"/>
      <c r="R44" s="343"/>
      <c r="S44" s="343"/>
      <c r="T44" s="343"/>
      <c r="U44" s="343"/>
      <c r="V44" s="343"/>
      <c r="W44" s="343"/>
      <c r="X44" s="343"/>
      <c r="Y44" s="343"/>
      <c r="Z44" s="343"/>
      <c r="AA44" s="343"/>
      <c r="AB44" s="343"/>
      <c r="AC44" s="343"/>
      <c r="AD44" s="343"/>
      <c r="AE44" s="343"/>
      <c r="AF44" s="343"/>
      <c r="AG44" s="343"/>
      <c r="AH44" s="343"/>
      <c r="AI44" s="343"/>
      <c r="AJ44" s="343"/>
      <c r="AK44" s="343"/>
      <c r="AL44" s="343"/>
      <c r="AM44" s="343"/>
      <c r="AN44" s="343"/>
      <c r="AO44" s="343"/>
      <c r="AP44" s="343"/>
      <c r="AQ44" s="343"/>
      <c r="AR44" s="343"/>
      <c r="AS44" s="343"/>
      <c r="AT44" s="343"/>
      <c r="AU44" s="343"/>
      <c r="AV44" s="343"/>
      <c r="AW44" s="343"/>
      <c r="AX44" s="343"/>
      <c r="AY44" s="343"/>
      <c r="AZ44" s="343"/>
      <c r="BA44" s="343"/>
      <c r="BB44" s="343"/>
      <c r="BC44" s="343"/>
      <c r="BD44" s="343"/>
      <c r="BE44" s="343"/>
      <c r="BF44" s="343"/>
      <c r="BG44" s="343"/>
      <c r="BH44" s="343"/>
      <c r="BI44" s="343"/>
      <c r="BJ44" s="343"/>
      <c r="BK44" s="343"/>
      <c r="BL44" s="343"/>
      <c r="BM44" s="343"/>
      <c r="BN44" s="343"/>
      <c r="BO44" s="343"/>
      <c r="BP44" s="343"/>
      <c r="BQ44" s="343"/>
      <c r="BR44" s="343"/>
      <c r="BS44" s="343"/>
      <c r="BT44" s="343"/>
      <c r="BU44" s="343"/>
      <c r="BV44" s="343"/>
      <c r="BW44" s="343"/>
      <c r="BX44" s="343"/>
      <c r="BY44" s="343"/>
      <c r="BZ44" s="343"/>
      <c r="CA44" s="343"/>
      <c r="CB44" s="343"/>
      <c r="CC44" s="343"/>
      <c r="CD44" s="343"/>
      <c r="CE44" s="343"/>
      <c r="CF44" s="343"/>
      <c r="CG44" s="343"/>
      <c r="CH44" s="343"/>
      <c r="CI44" s="343"/>
      <c r="CJ44" s="343"/>
      <c r="CK44" s="343"/>
      <c r="CL44" s="343"/>
      <c r="CM44" s="343"/>
      <c r="CN44" s="343"/>
      <c r="CO44" s="343"/>
      <c r="CP44" s="343"/>
      <c r="CQ44" s="343"/>
      <c r="CR44" s="343"/>
      <c r="CS44" s="343"/>
      <c r="CT44" s="343"/>
      <c r="CU44" s="343"/>
      <c r="CV44" s="343"/>
      <c r="CW44" s="343"/>
      <c r="CX44" s="343"/>
      <c r="CY44" s="343"/>
      <c r="CZ44" s="343"/>
      <c r="DA44" s="343"/>
      <c r="DB44" s="343"/>
      <c r="DC44" s="343"/>
      <c r="DD44" s="343"/>
    </row>
    <row r="45" spans="2:108" s="336" customFormat="1" x14ac:dyDescent="0.35">
      <c r="B45" s="340" t="str">
        <f>IF(Lists!AX23="","",Lists!AX23)</f>
        <v/>
      </c>
      <c r="C45" s="341" t="str">
        <f>IF(Lists!AY23="","",Lists!AY23)</f>
        <v/>
      </c>
      <c r="D45" s="341" t="str">
        <f>IF(Lists!AZ23="","",Lists!AZ23)</f>
        <v/>
      </c>
      <c r="E45" s="342" t="str">
        <f>IF(Lists!BA23="","",Lists!BA23)</f>
        <v/>
      </c>
      <c r="F45" s="342" t="str">
        <f t="shared" si="0"/>
        <v/>
      </c>
      <c r="G45" s="342" t="str">
        <f>IF($E45="","",IF(F45=0,"N/A",IF(#REF!="Opacity", F45/60,F45)/$E45))</f>
        <v/>
      </c>
      <c r="H45" s="342" t="str">
        <f>IF($E45="","",SUMIFS(Limit_Deviation_Detail!$K$24:$K$5800,Limit_Deviation_Detail!$B$24:$B$5800,B45,Limit_Deviation_Detail!$C$24:$C$5800,C45,Limit_Deviation_Detail!$F$24:$F$5800,D45,Limit_Deviation_Detail!$L$24:$L$5800,"Startup"))</f>
        <v/>
      </c>
      <c r="I45" s="342" t="str">
        <f>IF($E45="","",SUMIFS(Limit_Deviation_Detail!$K$24:$K$5800,Limit_Deviation_Detail!$B$24:$B$5800,B45,Limit_Deviation_Detail!$C$24:$C$5800,C45,Limit_Deviation_Detail!$F$24:$F$5800,D45,Limit_Deviation_Detail!$L$24:$L$5800,"Shutdown"))</f>
        <v/>
      </c>
      <c r="J45" s="342" t="str">
        <f>IF($E45="","",SUMIFS(Limit_Deviation_Detail!$K$24:$K$5800,Limit_Deviation_Detail!$B$24:$B$5800,B45,Limit_Deviation_Detail!$C$24:$C$5800,C45,Limit_Deviation_Detail!$F$24:$F$5800,D45,Limit_Deviation_Detail!$L$24:$L$5800,"Control Equipment Problems"))</f>
        <v/>
      </c>
      <c r="K45" s="342" t="str">
        <f>IF($E45="","",SUMIFS(Limit_Deviation_Detail!$K$24:$K$5800,Limit_Deviation_Detail!$B$24:$B$5800,B45,Limit_Deviation_Detail!$C$24:$C$5800,C45,Limit_Deviation_Detail!$F$24:$F$5800,D45,Limit_Deviation_Detail!$L$24:$L$5800,"Process Problems"))</f>
        <v/>
      </c>
      <c r="L45" s="342" t="str">
        <f>IF($E45="","",SUMIFS(Limit_Deviation_Detail!$K$24:$K$5800,Limit_Deviation_Detail!$B$24:$B$5800,B45,Limit_Deviation_Detail!$C$24:$C$5800,C45,Limit_Deviation_Detail!$F$24:$F$5800,D45,Limit_Deviation_Detail!$L$24:$L$5800,"Other Known Causes"))</f>
        <v/>
      </c>
      <c r="M45" s="342" t="str">
        <f>IF($E45="","",SUMIFS(Limit_Deviation_Detail!$K$24:$K$5800,Limit_Deviation_Detail!$B$24:$B$5800,B45,Limit_Deviation_Detail!$C$24:$C$5800,C45,Limit_Deviation_Detail!$F$24:$F$5800,D45,Limit_Deviation_Detail!$L$24:$L$5800,"Other Unknown Causes"))</f>
        <v/>
      </c>
      <c r="N45" s="343"/>
      <c r="O45" s="343"/>
      <c r="P45" s="343"/>
      <c r="Q45" s="343"/>
      <c r="R45" s="343"/>
      <c r="S45" s="343"/>
      <c r="T45" s="343"/>
      <c r="U45" s="343"/>
      <c r="V45" s="343"/>
      <c r="W45" s="343"/>
      <c r="X45" s="343"/>
      <c r="Y45" s="343"/>
      <c r="Z45" s="343"/>
      <c r="AA45" s="343"/>
      <c r="AB45" s="343"/>
      <c r="AC45" s="343"/>
      <c r="AD45" s="343"/>
      <c r="AE45" s="343"/>
      <c r="AF45" s="343"/>
      <c r="AG45" s="343"/>
      <c r="AH45" s="343"/>
      <c r="AI45" s="343"/>
      <c r="AJ45" s="343"/>
      <c r="AK45" s="343"/>
      <c r="AL45" s="343"/>
      <c r="AM45" s="343"/>
      <c r="AN45" s="343"/>
      <c r="AO45" s="343"/>
      <c r="AP45" s="343"/>
      <c r="AQ45" s="343"/>
      <c r="AR45" s="343"/>
      <c r="AS45" s="343"/>
      <c r="AT45" s="343"/>
      <c r="AU45" s="343"/>
      <c r="AV45" s="343"/>
      <c r="AW45" s="343"/>
      <c r="AX45" s="343"/>
      <c r="AY45" s="343"/>
      <c r="AZ45" s="343"/>
      <c r="BA45" s="343"/>
      <c r="BB45" s="343"/>
      <c r="BC45" s="343"/>
      <c r="BD45" s="343"/>
      <c r="BE45" s="343"/>
      <c r="BF45" s="343"/>
      <c r="BG45" s="343"/>
      <c r="BH45" s="343"/>
      <c r="BI45" s="343"/>
      <c r="BJ45" s="343"/>
      <c r="BK45" s="343"/>
      <c r="BL45" s="343"/>
      <c r="BM45" s="343"/>
      <c r="BN45" s="343"/>
      <c r="BO45" s="343"/>
      <c r="BP45" s="343"/>
      <c r="BQ45" s="343"/>
      <c r="BR45" s="343"/>
      <c r="BS45" s="343"/>
      <c r="BT45" s="343"/>
      <c r="BU45" s="343"/>
      <c r="BV45" s="343"/>
      <c r="BW45" s="343"/>
      <c r="BX45" s="343"/>
      <c r="BY45" s="343"/>
      <c r="BZ45" s="343"/>
      <c r="CA45" s="343"/>
      <c r="CB45" s="343"/>
      <c r="CC45" s="343"/>
      <c r="CD45" s="343"/>
      <c r="CE45" s="343"/>
      <c r="CF45" s="343"/>
      <c r="CG45" s="343"/>
      <c r="CH45" s="343"/>
      <c r="CI45" s="343"/>
      <c r="CJ45" s="343"/>
      <c r="CK45" s="343"/>
      <c r="CL45" s="343"/>
      <c r="CM45" s="343"/>
      <c r="CN45" s="343"/>
      <c r="CO45" s="343"/>
      <c r="CP45" s="343"/>
      <c r="CQ45" s="343"/>
      <c r="CR45" s="343"/>
      <c r="CS45" s="343"/>
      <c r="CT45" s="343"/>
      <c r="CU45" s="343"/>
      <c r="CV45" s="343"/>
      <c r="CW45" s="343"/>
      <c r="CX45" s="343"/>
      <c r="CY45" s="343"/>
      <c r="CZ45" s="343"/>
      <c r="DA45" s="343"/>
      <c r="DB45" s="343"/>
      <c r="DC45" s="343"/>
      <c r="DD45" s="343"/>
    </row>
    <row r="46" spans="2:108" s="336" customFormat="1" x14ac:dyDescent="0.35">
      <c r="B46" s="340" t="str">
        <f>IF(Lists!AX24="","",Lists!AX24)</f>
        <v/>
      </c>
      <c r="C46" s="341" t="str">
        <f>IF(Lists!AY24="","",Lists!AY24)</f>
        <v/>
      </c>
      <c r="D46" s="341" t="str">
        <f>IF(Lists!AZ24="","",Lists!AZ24)</f>
        <v/>
      </c>
      <c r="E46" s="342" t="str">
        <f>IF(Lists!BA24="","",Lists!BA24)</f>
        <v/>
      </c>
      <c r="F46" s="342" t="str">
        <f t="shared" si="0"/>
        <v/>
      </c>
      <c r="G46" s="342" t="str">
        <f>IF($E46="","",IF(F46=0,"N/A",IF(#REF!="Opacity", F46/60,F46)/$E46))</f>
        <v/>
      </c>
      <c r="H46" s="342" t="str">
        <f>IF($E46="","",SUMIFS(Limit_Deviation_Detail!$K$24:$K$5800,Limit_Deviation_Detail!$B$24:$B$5800,B46,Limit_Deviation_Detail!$C$24:$C$5800,C46,Limit_Deviation_Detail!$F$24:$F$5800,D46,Limit_Deviation_Detail!$L$24:$L$5800,"Startup"))</f>
        <v/>
      </c>
      <c r="I46" s="342" t="str">
        <f>IF($E46="","",SUMIFS(Limit_Deviation_Detail!$K$24:$K$5800,Limit_Deviation_Detail!$B$24:$B$5800,B46,Limit_Deviation_Detail!$C$24:$C$5800,C46,Limit_Deviation_Detail!$F$24:$F$5800,D46,Limit_Deviation_Detail!$L$24:$L$5800,"Shutdown"))</f>
        <v/>
      </c>
      <c r="J46" s="342" t="str">
        <f>IF($E46="","",SUMIFS(Limit_Deviation_Detail!$K$24:$K$5800,Limit_Deviation_Detail!$B$24:$B$5800,B46,Limit_Deviation_Detail!$C$24:$C$5800,C46,Limit_Deviation_Detail!$F$24:$F$5800,D46,Limit_Deviation_Detail!$L$24:$L$5800,"Control Equipment Problems"))</f>
        <v/>
      </c>
      <c r="K46" s="342" t="str">
        <f>IF($E46="","",SUMIFS(Limit_Deviation_Detail!$K$24:$K$5800,Limit_Deviation_Detail!$B$24:$B$5800,B46,Limit_Deviation_Detail!$C$24:$C$5800,C46,Limit_Deviation_Detail!$F$24:$F$5800,D46,Limit_Deviation_Detail!$L$24:$L$5800,"Process Problems"))</f>
        <v/>
      </c>
      <c r="L46" s="342" t="str">
        <f>IF($E46="","",SUMIFS(Limit_Deviation_Detail!$K$24:$K$5800,Limit_Deviation_Detail!$B$24:$B$5800,B46,Limit_Deviation_Detail!$C$24:$C$5800,C46,Limit_Deviation_Detail!$F$24:$F$5800,D46,Limit_Deviation_Detail!$L$24:$L$5800,"Other Known Causes"))</f>
        <v/>
      </c>
      <c r="M46" s="342" t="str">
        <f>IF($E46="","",SUMIFS(Limit_Deviation_Detail!$K$24:$K$5800,Limit_Deviation_Detail!$B$24:$B$5800,B46,Limit_Deviation_Detail!$C$24:$C$5800,C46,Limit_Deviation_Detail!$F$24:$F$5800,D46,Limit_Deviation_Detail!$L$24:$L$5800,"Other Unknown Causes"))</f>
        <v/>
      </c>
      <c r="N46" s="343"/>
      <c r="O46" s="343"/>
      <c r="P46" s="343"/>
      <c r="Q46" s="343"/>
      <c r="R46" s="343"/>
      <c r="S46" s="343"/>
      <c r="T46" s="343"/>
      <c r="U46" s="343"/>
      <c r="V46" s="343"/>
      <c r="W46" s="343"/>
      <c r="X46" s="343"/>
      <c r="Y46" s="343"/>
      <c r="Z46" s="343"/>
      <c r="AA46" s="343"/>
      <c r="AB46" s="343"/>
      <c r="AC46" s="343"/>
      <c r="AD46" s="343"/>
      <c r="AE46" s="343"/>
      <c r="AF46" s="343"/>
      <c r="AG46" s="343"/>
      <c r="AH46" s="343"/>
      <c r="AI46" s="343"/>
      <c r="AJ46" s="343"/>
      <c r="AK46" s="343"/>
      <c r="AL46" s="343"/>
      <c r="AM46" s="343"/>
      <c r="AN46" s="343"/>
      <c r="AO46" s="343"/>
      <c r="AP46" s="343"/>
      <c r="AQ46" s="343"/>
      <c r="AR46" s="343"/>
      <c r="AS46" s="343"/>
      <c r="AT46" s="343"/>
      <c r="AU46" s="343"/>
      <c r="AV46" s="343"/>
      <c r="AW46" s="343"/>
      <c r="AX46" s="343"/>
      <c r="AY46" s="343"/>
      <c r="AZ46" s="343"/>
      <c r="BA46" s="343"/>
      <c r="BB46" s="343"/>
      <c r="BC46" s="343"/>
      <c r="BD46" s="343"/>
      <c r="BE46" s="343"/>
      <c r="BF46" s="343"/>
      <c r="BG46" s="343"/>
      <c r="BH46" s="343"/>
      <c r="BI46" s="343"/>
      <c r="BJ46" s="343"/>
      <c r="BK46" s="343"/>
      <c r="BL46" s="343"/>
      <c r="BM46" s="343"/>
      <c r="BN46" s="343"/>
      <c r="BO46" s="343"/>
      <c r="BP46" s="343"/>
      <c r="BQ46" s="343"/>
      <c r="BR46" s="343"/>
      <c r="BS46" s="343"/>
      <c r="BT46" s="343"/>
      <c r="BU46" s="343"/>
      <c r="BV46" s="343"/>
      <c r="BW46" s="343"/>
      <c r="BX46" s="343"/>
      <c r="BY46" s="343"/>
      <c r="BZ46" s="343"/>
      <c r="CA46" s="343"/>
      <c r="CB46" s="343"/>
      <c r="CC46" s="343"/>
      <c r="CD46" s="343"/>
      <c r="CE46" s="343"/>
      <c r="CF46" s="343"/>
      <c r="CG46" s="343"/>
      <c r="CH46" s="343"/>
      <c r="CI46" s="343"/>
      <c r="CJ46" s="343"/>
      <c r="CK46" s="343"/>
      <c r="CL46" s="343"/>
      <c r="CM46" s="343"/>
      <c r="CN46" s="343"/>
      <c r="CO46" s="343"/>
      <c r="CP46" s="343"/>
      <c r="CQ46" s="343"/>
      <c r="CR46" s="343"/>
      <c r="CS46" s="343"/>
      <c r="CT46" s="343"/>
      <c r="CU46" s="343"/>
      <c r="CV46" s="343"/>
      <c r="CW46" s="343"/>
      <c r="CX46" s="343"/>
      <c r="CY46" s="343"/>
      <c r="CZ46" s="343"/>
      <c r="DA46" s="343"/>
      <c r="DB46" s="343"/>
      <c r="DC46" s="343"/>
      <c r="DD46" s="343"/>
    </row>
    <row r="47" spans="2:108" s="336" customFormat="1" x14ac:dyDescent="0.35">
      <c r="B47" s="340" t="str">
        <f>IF(Lists!AX25="","",Lists!AX25)</f>
        <v/>
      </c>
      <c r="C47" s="341" t="str">
        <f>IF(Lists!AY25="","",Lists!AY25)</f>
        <v/>
      </c>
      <c r="D47" s="341" t="str">
        <f>IF(Lists!AZ25="","",Lists!AZ25)</f>
        <v/>
      </c>
      <c r="E47" s="342" t="str">
        <f>IF(Lists!BA25="","",Lists!BA25)</f>
        <v/>
      </c>
      <c r="F47" s="342" t="str">
        <f t="shared" si="0"/>
        <v/>
      </c>
      <c r="G47" s="342" t="str">
        <f>IF($E47="","",IF(F47=0,"N/A",IF(#REF!="Opacity", F47/60,F47)/$E47))</f>
        <v/>
      </c>
      <c r="H47" s="342" t="str">
        <f>IF($E47="","",SUMIFS(Limit_Deviation_Detail!$K$24:$K$5800,Limit_Deviation_Detail!$B$24:$B$5800,B47,Limit_Deviation_Detail!$C$24:$C$5800,C47,Limit_Deviation_Detail!$F$24:$F$5800,D47,Limit_Deviation_Detail!$L$24:$L$5800,"Startup"))</f>
        <v/>
      </c>
      <c r="I47" s="342" t="str">
        <f>IF($E47="","",SUMIFS(Limit_Deviation_Detail!$K$24:$K$5800,Limit_Deviation_Detail!$B$24:$B$5800,B47,Limit_Deviation_Detail!$C$24:$C$5800,C47,Limit_Deviation_Detail!$F$24:$F$5800,D47,Limit_Deviation_Detail!$L$24:$L$5800,"Shutdown"))</f>
        <v/>
      </c>
      <c r="J47" s="342" t="str">
        <f>IF($E47="","",SUMIFS(Limit_Deviation_Detail!$K$24:$K$5800,Limit_Deviation_Detail!$B$24:$B$5800,B47,Limit_Deviation_Detail!$C$24:$C$5800,C47,Limit_Deviation_Detail!$F$24:$F$5800,D47,Limit_Deviation_Detail!$L$24:$L$5800,"Control Equipment Problems"))</f>
        <v/>
      </c>
      <c r="K47" s="342" t="str">
        <f>IF($E47="","",SUMIFS(Limit_Deviation_Detail!$K$24:$K$5800,Limit_Deviation_Detail!$B$24:$B$5800,B47,Limit_Deviation_Detail!$C$24:$C$5800,C47,Limit_Deviation_Detail!$F$24:$F$5800,D47,Limit_Deviation_Detail!$L$24:$L$5800,"Process Problems"))</f>
        <v/>
      </c>
      <c r="L47" s="342" t="str">
        <f>IF($E47="","",SUMIFS(Limit_Deviation_Detail!$K$24:$K$5800,Limit_Deviation_Detail!$B$24:$B$5800,B47,Limit_Deviation_Detail!$C$24:$C$5800,C47,Limit_Deviation_Detail!$F$24:$F$5800,D47,Limit_Deviation_Detail!$L$24:$L$5800,"Other Known Causes"))</f>
        <v/>
      </c>
      <c r="M47" s="342" t="str">
        <f>IF($E47="","",SUMIFS(Limit_Deviation_Detail!$K$24:$K$5800,Limit_Deviation_Detail!$B$24:$B$5800,B47,Limit_Deviation_Detail!$C$24:$C$5800,C47,Limit_Deviation_Detail!$F$24:$F$5800,D47,Limit_Deviation_Detail!$L$24:$L$5800,"Other Unknown Causes"))</f>
        <v/>
      </c>
      <c r="N47" s="343"/>
      <c r="O47" s="343"/>
      <c r="P47" s="343"/>
      <c r="Q47" s="343"/>
      <c r="R47" s="343"/>
      <c r="S47" s="343"/>
      <c r="T47" s="343"/>
      <c r="U47" s="343"/>
      <c r="V47" s="343"/>
      <c r="W47" s="343"/>
      <c r="X47" s="343"/>
      <c r="Y47" s="343"/>
      <c r="Z47" s="343"/>
      <c r="AA47" s="343"/>
      <c r="AB47" s="343"/>
      <c r="AC47" s="343"/>
      <c r="AD47" s="343"/>
      <c r="AE47" s="343"/>
      <c r="AF47" s="343"/>
      <c r="AG47" s="343"/>
      <c r="AH47" s="343"/>
      <c r="AI47" s="343"/>
      <c r="AJ47" s="343"/>
      <c r="AK47" s="343"/>
      <c r="AL47" s="343"/>
      <c r="AM47" s="343"/>
      <c r="AN47" s="343"/>
      <c r="AO47" s="343"/>
      <c r="AP47" s="343"/>
      <c r="AQ47" s="343"/>
      <c r="AR47" s="343"/>
      <c r="AS47" s="343"/>
      <c r="AT47" s="343"/>
      <c r="AU47" s="343"/>
      <c r="AV47" s="343"/>
      <c r="AW47" s="343"/>
      <c r="AX47" s="343"/>
      <c r="AY47" s="343"/>
      <c r="AZ47" s="343"/>
      <c r="BA47" s="343"/>
      <c r="BB47" s="343"/>
      <c r="BC47" s="343"/>
      <c r="BD47" s="343"/>
      <c r="BE47" s="343"/>
      <c r="BF47" s="343"/>
      <c r="BG47" s="343"/>
      <c r="BH47" s="343"/>
      <c r="BI47" s="343"/>
      <c r="BJ47" s="343"/>
      <c r="BK47" s="343"/>
      <c r="BL47" s="343"/>
      <c r="BM47" s="343"/>
      <c r="BN47" s="343"/>
      <c r="BO47" s="343"/>
      <c r="BP47" s="343"/>
      <c r="BQ47" s="343"/>
      <c r="BR47" s="343"/>
      <c r="BS47" s="343"/>
      <c r="BT47" s="343"/>
      <c r="BU47" s="343"/>
      <c r="BV47" s="343"/>
      <c r="BW47" s="343"/>
      <c r="BX47" s="343"/>
      <c r="BY47" s="343"/>
      <c r="BZ47" s="343"/>
      <c r="CA47" s="343"/>
      <c r="CB47" s="343"/>
      <c r="CC47" s="343"/>
      <c r="CD47" s="343"/>
      <c r="CE47" s="343"/>
      <c r="CF47" s="343"/>
      <c r="CG47" s="343"/>
      <c r="CH47" s="343"/>
      <c r="CI47" s="343"/>
      <c r="CJ47" s="343"/>
      <c r="CK47" s="343"/>
      <c r="CL47" s="343"/>
      <c r="CM47" s="343"/>
      <c r="CN47" s="343"/>
      <c r="CO47" s="343"/>
      <c r="CP47" s="343"/>
      <c r="CQ47" s="343"/>
      <c r="CR47" s="343"/>
      <c r="CS47" s="343"/>
      <c r="CT47" s="343"/>
      <c r="CU47" s="343"/>
      <c r="CV47" s="343"/>
      <c r="CW47" s="343"/>
      <c r="CX47" s="343"/>
      <c r="CY47" s="343"/>
      <c r="CZ47" s="343"/>
      <c r="DA47" s="343"/>
      <c r="DB47" s="343"/>
      <c r="DC47" s="343"/>
      <c r="DD47" s="343"/>
    </row>
    <row r="48" spans="2:108" s="336" customFormat="1" x14ac:dyDescent="0.35">
      <c r="B48" s="340" t="str">
        <f>IF(Lists!AX26="","",Lists!AX26)</f>
        <v/>
      </c>
      <c r="C48" s="341" t="str">
        <f>IF(Lists!AY26="","",Lists!AY26)</f>
        <v/>
      </c>
      <c r="D48" s="341" t="str">
        <f>IF(Lists!AZ26="","",Lists!AZ26)</f>
        <v/>
      </c>
      <c r="E48" s="342" t="str">
        <f>IF(Lists!BA26="","",Lists!BA26)</f>
        <v/>
      </c>
      <c r="F48" s="342" t="str">
        <f t="shared" si="0"/>
        <v/>
      </c>
      <c r="G48" s="342" t="str">
        <f>IF($E48="","",IF(F48=0,"N/A",IF(#REF!="Opacity", F48/60,F48)/$E48))</f>
        <v/>
      </c>
      <c r="H48" s="342" t="str">
        <f>IF($E48="","",SUMIFS(Limit_Deviation_Detail!$K$24:$K$5800,Limit_Deviation_Detail!$B$24:$B$5800,B48,Limit_Deviation_Detail!$C$24:$C$5800,C48,Limit_Deviation_Detail!$F$24:$F$5800,D48,Limit_Deviation_Detail!$L$24:$L$5800,"Startup"))</f>
        <v/>
      </c>
      <c r="I48" s="342" t="str">
        <f>IF($E48="","",SUMIFS(Limit_Deviation_Detail!$K$24:$K$5800,Limit_Deviation_Detail!$B$24:$B$5800,B48,Limit_Deviation_Detail!$C$24:$C$5800,C48,Limit_Deviation_Detail!$F$24:$F$5800,D48,Limit_Deviation_Detail!$L$24:$L$5800,"Shutdown"))</f>
        <v/>
      </c>
      <c r="J48" s="342" t="str">
        <f>IF($E48="","",SUMIFS(Limit_Deviation_Detail!$K$24:$K$5800,Limit_Deviation_Detail!$B$24:$B$5800,B48,Limit_Deviation_Detail!$C$24:$C$5800,C48,Limit_Deviation_Detail!$F$24:$F$5800,D48,Limit_Deviation_Detail!$L$24:$L$5800,"Control Equipment Problems"))</f>
        <v/>
      </c>
      <c r="K48" s="342" t="str">
        <f>IF($E48="","",SUMIFS(Limit_Deviation_Detail!$K$24:$K$5800,Limit_Deviation_Detail!$B$24:$B$5800,B48,Limit_Deviation_Detail!$C$24:$C$5800,C48,Limit_Deviation_Detail!$F$24:$F$5800,D48,Limit_Deviation_Detail!$L$24:$L$5800,"Process Problems"))</f>
        <v/>
      </c>
      <c r="L48" s="342" t="str">
        <f>IF($E48="","",SUMIFS(Limit_Deviation_Detail!$K$24:$K$5800,Limit_Deviation_Detail!$B$24:$B$5800,B48,Limit_Deviation_Detail!$C$24:$C$5800,C48,Limit_Deviation_Detail!$F$24:$F$5800,D48,Limit_Deviation_Detail!$L$24:$L$5800,"Other Known Causes"))</f>
        <v/>
      </c>
      <c r="M48" s="342" t="str">
        <f>IF($E48="","",SUMIFS(Limit_Deviation_Detail!$K$24:$K$5800,Limit_Deviation_Detail!$B$24:$B$5800,B48,Limit_Deviation_Detail!$C$24:$C$5800,C48,Limit_Deviation_Detail!$F$24:$F$5800,D48,Limit_Deviation_Detail!$L$24:$L$5800,"Other Unknown Causes"))</f>
        <v/>
      </c>
      <c r="N48" s="343"/>
      <c r="O48" s="343"/>
      <c r="P48" s="343"/>
      <c r="Q48" s="343"/>
      <c r="R48" s="343"/>
      <c r="S48" s="343"/>
      <c r="T48" s="343"/>
      <c r="U48" s="343"/>
      <c r="V48" s="343"/>
      <c r="W48" s="343"/>
      <c r="X48" s="343"/>
      <c r="Y48" s="343"/>
      <c r="Z48" s="343"/>
      <c r="AA48" s="343"/>
      <c r="AB48" s="343"/>
      <c r="AC48" s="343"/>
      <c r="AD48" s="343"/>
      <c r="AE48" s="343"/>
      <c r="AF48" s="343"/>
      <c r="AG48" s="343"/>
      <c r="AH48" s="343"/>
      <c r="AI48" s="343"/>
      <c r="AJ48" s="343"/>
      <c r="AK48" s="343"/>
      <c r="AL48" s="343"/>
      <c r="AM48" s="343"/>
      <c r="AN48" s="343"/>
      <c r="AO48" s="343"/>
      <c r="AP48" s="343"/>
      <c r="AQ48" s="343"/>
      <c r="AR48" s="343"/>
      <c r="AS48" s="343"/>
      <c r="AT48" s="343"/>
      <c r="AU48" s="343"/>
      <c r="AV48" s="343"/>
      <c r="AW48" s="343"/>
      <c r="AX48" s="343"/>
      <c r="AY48" s="343"/>
      <c r="AZ48" s="343"/>
      <c r="BA48" s="343"/>
      <c r="BB48" s="343"/>
      <c r="BC48" s="343"/>
      <c r="BD48" s="343"/>
      <c r="BE48" s="343"/>
      <c r="BF48" s="343"/>
      <c r="BG48" s="343"/>
      <c r="BH48" s="343"/>
      <c r="BI48" s="343"/>
      <c r="BJ48" s="343"/>
      <c r="BK48" s="343"/>
      <c r="BL48" s="343"/>
      <c r="BM48" s="343"/>
      <c r="BN48" s="343"/>
      <c r="BO48" s="343"/>
      <c r="BP48" s="343"/>
      <c r="BQ48" s="343"/>
      <c r="BR48" s="343"/>
      <c r="BS48" s="343"/>
      <c r="BT48" s="343"/>
      <c r="BU48" s="343"/>
      <c r="BV48" s="343"/>
      <c r="BW48" s="343"/>
      <c r="BX48" s="343"/>
      <c r="BY48" s="343"/>
      <c r="BZ48" s="343"/>
      <c r="CA48" s="343"/>
      <c r="CB48" s="343"/>
      <c r="CC48" s="343"/>
      <c r="CD48" s="343"/>
      <c r="CE48" s="343"/>
      <c r="CF48" s="343"/>
      <c r="CG48" s="343"/>
      <c r="CH48" s="343"/>
      <c r="CI48" s="343"/>
      <c r="CJ48" s="343"/>
      <c r="CK48" s="343"/>
      <c r="CL48" s="343"/>
      <c r="CM48" s="343"/>
      <c r="CN48" s="343"/>
      <c r="CO48" s="343"/>
      <c r="CP48" s="343"/>
      <c r="CQ48" s="343"/>
      <c r="CR48" s="343"/>
      <c r="CS48" s="343"/>
      <c r="CT48" s="343"/>
      <c r="CU48" s="343"/>
      <c r="CV48" s="343"/>
      <c r="CW48" s="343"/>
      <c r="CX48" s="343"/>
      <c r="CY48" s="343"/>
      <c r="CZ48" s="343"/>
      <c r="DA48" s="343"/>
      <c r="DB48" s="343"/>
      <c r="DC48" s="343"/>
      <c r="DD48" s="343"/>
    </row>
    <row r="49" spans="2:108" s="336" customFormat="1" x14ac:dyDescent="0.35">
      <c r="B49" s="340" t="str">
        <f>IF(Lists!AX27="","",Lists!AX27)</f>
        <v/>
      </c>
      <c r="C49" s="341" t="str">
        <f>IF(Lists!AY27="","",Lists!AY27)</f>
        <v/>
      </c>
      <c r="D49" s="341" t="str">
        <f>IF(Lists!AZ27="","",Lists!AZ27)</f>
        <v/>
      </c>
      <c r="E49" s="342" t="str">
        <f>IF(Lists!BA27="","",Lists!BA27)</f>
        <v/>
      </c>
      <c r="F49" s="342" t="str">
        <f t="shared" si="0"/>
        <v/>
      </c>
      <c r="G49" s="342" t="str">
        <f>IF($E49="","",IF(F49=0,"N/A",IF(#REF!="Opacity", F49/60,F49)/$E49))</f>
        <v/>
      </c>
      <c r="H49" s="342" t="str">
        <f>IF($E49="","",SUMIFS(Limit_Deviation_Detail!$K$24:$K$5800,Limit_Deviation_Detail!$B$24:$B$5800,B49,Limit_Deviation_Detail!$C$24:$C$5800,C49,Limit_Deviation_Detail!$F$24:$F$5800,D49,Limit_Deviation_Detail!$L$24:$L$5800,"Startup"))</f>
        <v/>
      </c>
      <c r="I49" s="342" t="str">
        <f>IF($E49="","",SUMIFS(Limit_Deviation_Detail!$K$24:$K$5800,Limit_Deviation_Detail!$B$24:$B$5800,B49,Limit_Deviation_Detail!$C$24:$C$5800,C49,Limit_Deviation_Detail!$F$24:$F$5800,D49,Limit_Deviation_Detail!$L$24:$L$5800,"Shutdown"))</f>
        <v/>
      </c>
      <c r="J49" s="342" t="str">
        <f>IF($E49="","",SUMIFS(Limit_Deviation_Detail!$K$24:$K$5800,Limit_Deviation_Detail!$B$24:$B$5800,B49,Limit_Deviation_Detail!$C$24:$C$5800,C49,Limit_Deviation_Detail!$F$24:$F$5800,D49,Limit_Deviation_Detail!$L$24:$L$5800,"Control Equipment Problems"))</f>
        <v/>
      </c>
      <c r="K49" s="342" t="str">
        <f>IF($E49="","",SUMIFS(Limit_Deviation_Detail!$K$24:$K$5800,Limit_Deviation_Detail!$B$24:$B$5800,B49,Limit_Deviation_Detail!$C$24:$C$5800,C49,Limit_Deviation_Detail!$F$24:$F$5800,D49,Limit_Deviation_Detail!$L$24:$L$5800,"Process Problems"))</f>
        <v/>
      </c>
      <c r="L49" s="342" t="str">
        <f>IF($E49="","",SUMIFS(Limit_Deviation_Detail!$K$24:$K$5800,Limit_Deviation_Detail!$B$24:$B$5800,B49,Limit_Deviation_Detail!$C$24:$C$5800,C49,Limit_Deviation_Detail!$F$24:$F$5800,D49,Limit_Deviation_Detail!$L$24:$L$5800,"Other Known Causes"))</f>
        <v/>
      </c>
      <c r="M49" s="342" t="str">
        <f>IF($E49="","",SUMIFS(Limit_Deviation_Detail!$K$24:$K$5800,Limit_Deviation_Detail!$B$24:$B$5800,B49,Limit_Deviation_Detail!$C$24:$C$5800,C49,Limit_Deviation_Detail!$F$24:$F$5800,D49,Limit_Deviation_Detail!$L$24:$L$5800,"Other Unknown Causes"))</f>
        <v/>
      </c>
      <c r="N49" s="343"/>
      <c r="O49" s="343"/>
      <c r="P49" s="343"/>
      <c r="Q49" s="343"/>
      <c r="R49" s="343"/>
      <c r="S49" s="343"/>
      <c r="T49" s="343"/>
      <c r="U49" s="343"/>
      <c r="V49" s="343"/>
      <c r="W49" s="343"/>
      <c r="X49" s="343"/>
      <c r="Y49" s="343"/>
      <c r="Z49" s="343"/>
      <c r="AA49" s="343"/>
      <c r="AB49" s="343"/>
      <c r="AC49" s="343"/>
      <c r="AD49" s="343"/>
      <c r="AE49" s="343"/>
      <c r="AF49" s="343"/>
      <c r="AG49" s="343"/>
      <c r="AH49" s="343"/>
      <c r="AI49" s="343"/>
      <c r="AJ49" s="343"/>
      <c r="AK49" s="343"/>
      <c r="AL49" s="343"/>
      <c r="AM49" s="343"/>
      <c r="AN49" s="343"/>
      <c r="AO49" s="343"/>
      <c r="AP49" s="343"/>
      <c r="AQ49" s="343"/>
      <c r="AR49" s="343"/>
      <c r="AS49" s="343"/>
      <c r="AT49" s="343"/>
      <c r="AU49" s="343"/>
      <c r="AV49" s="343"/>
      <c r="AW49" s="343"/>
      <c r="AX49" s="343"/>
      <c r="AY49" s="343"/>
      <c r="AZ49" s="343"/>
      <c r="BA49" s="343"/>
      <c r="BB49" s="343"/>
      <c r="BC49" s="343"/>
      <c r="BD49" s="343"/>
      <c r="BE49" s="343"/>
      <c r="BF49" s="343"/>
      <c r="BG49" s="343"/>
      <c r="BH49" s="343"/>
      <c r="BI49" s="343"/>
      <c r="BJ49" s="343"/>
      <c r="BK49" s="343"/>
      <c r="BL49" s="343"/>
      <c r="BM49" s="343"/>
      <c r="BN49" s="343"/>
      <c r="BO49" s="343"/>
      <c r="BP49" s="343"/>
      <c r="BQ49" s="343"/>
      <c r="BR49" s="343"/>
      <c r="BS49" s="343"/>
      <c r="BT49" s="343"/>
      <c r="BU49" s="343"/>
      <c r="BV49" s="343"/>
      <c r="BW49" s="343"/>
      <c r="BX49" s="343"/>
      <c r="BY49" s="343"/>
      <c r="BZ49" s="343"/>
      <c r="CA49" s="343"/>
      <c r="CB49" s="343"/>
      <c r="CC49" s="343"/>
      <c r="CD49" s="343"/>
      <c r="CE49" s="343"/>
      <c r="CF49" s="343"/>
      <c r="CG49" s="343"/>
      <c r="CH49" s="343"/>
      <c r="CI49" s="343"/>
      <c r="CJ49" s="343"/>
      <c r="CK49" s="343"/>
      <c r="CL49" s="343"/>
      <c r="CM49" s="343"/>
      <c r="CN49" s="343"/>
      <c r="CO49" s="343"/>
      <c r="CP49" s="343"/>
      <c r="CQ49" s="343"/>
      <c r="CR49" s="343"/>
      <c r="CS49" s="343"/>
      <c r="CT49" s="343"/>
      <c r="CU49" s="343"/>
      <c r="CV49" s="343"/>
      <c r="CW49" s="343"/>
      <c r="CX49" s="343"/>
      <c r="CY49" s="343"/>
      <c r="CZ49" s="343"/>
      <c r="DA49" s="343"/>
      <c r="DB49" s="343"/>
      <c r="DC49" s="343"/>
      <c r="DD49" s="343"/>
    </row>
    <row r="50" spans="2:108" s="336" customFormat="1" x14ac:dyDescent="0.35">
      <c r="B50" s="340" t="str">
        <f>IF(Lists!AX28="","",Lists!AX28)</f>
        <v/>
      </c>
      <c r="C50" s="341" t="str">
        <f>IF(Lists!AY28="","",Lists!AY28)</f>
        <v/>
      </c>
      <c r="D50" s="341" t="str">
        <f>IF(Lists!AZ28="","",Lists!AZ28)</f>
        <v/>
      </c>
      <c r="E50" s="342" t="str">
        <f>IF(Lists!BA28="","",Lists!BA28)</f>
        <v/>
      </c>
      <c r="F50" s="342" t="str">
        <f t="shared" si="0"/>
        <v/>
      </c>
      <c r="G50" s="342" t="str">
        <f>IF($E50="","",IF(F50=0,"N/A",IF(#REF!="Opacity", F50/60,F50)/$E50))</f>
        <v/>
      </c>
      <c r="H50" s="342" t="str">
        <f>IF($E50="","",SUMIFS(Limit_Deviation_Detail!$K$24:$K$5800,Limit_Deviation_Detail!$B$24:$B$5800,B50,Limit_Deviation_Detail!$C$24:$C$5800,C50,Limit_Deviation_Detail!$F$24:$F$5800,D50,Limit_Deviation_Detail!$L$24:$L$5800,"Startup"))</f>
        <v/>
      </c>
      <c r="I50" s="342" t="str">
        <f>IF($E50="","",SUMIFS(Limit_Deviation_Detail!$K$24:$K$5800,Limit_Deviation_Detail!$B$24:$B$5800,B50,Limit_Deviation_Detail!$C$24:$C$5800,C50,Limit_Deviation_Detail!$F$24:$F$5800,D50,Limit_Deviation_Detail!$L$24:$L$5800,"Shutdown"))</f>
        <v/>
      </c>
      <c r="J50" s="342" t="str">
        <f>IF($E50="","",SUMIFS(Limit_Deviation_Detail!$K$24:$K$5800,Limit_Deviation_Detail!$B$24:$B$5800,B50,Limit_Deviation_Detail!$C$24:$C$5800,C50,Limit_Deviation_Detail!$F$24:$F$5800,D50,Limit_Deviation_Detail!$L$24:$L$5800,"Control Equipment Problems"))</f>
        <v/>
      </c>
      <c r="K50" s="342" t="str">
        <f>IF($E50="","",SUMIFS(Limit_Deviation_Detail!$K$24:$K$5800,Limit_Deviation_Detail!$B$24:$B$5800,B50,Limit_Deviation_Detail!$C$24:$C$5800,C50,Limit_Deviation_Detail!$F$24:$F$5800,D50,Limit_Deviation_Detail!$L$24:$L$5800,"Process Problems"))</f>
        <v/>
      </c>
      <c r="L50" s="342" t="str">
        <f>IF($E50="","",SUMIFS(Limit_Deviation_Detail!$K$24:$K$5800,Limit_Deviation_Detail!$B$24:$B$5800,B50,Limit_Deviation_Detail!$C$24:$C$5800,C50,Limit_Deviation_Detail!$F$24:$F$5800,D50,Limit_Deviation_Detail!$L$24:$L$5800,"Other Known Causes"))</f>
        <v/>
      </c>
      <c r="M50" s="342" t="str">
        <f>IF($E50="","",SUMIFS(Limit_Deviation_Detail!$K$24:$K$5800,Limit_Deviation_Detail!$B$24:$B$5800,B50,Limit_Deviation_Detail!$C$24:$C$5800,C50,Limit_Deviation_Detail!$F$24:$F$5800,D50,Limit_Deviation_Detail!$L$24:$L$5800,"Other Unknown Causes"))</f>
        <v/>
      </c>
      <c r="N50" s="343"/>
      <c r="O50" s="343"/>
      <c r="P50" s="343"/>
      <c r="Q50" s="343"/>
      <c r="R50" s="343"/>
      <c r="S50" s="343"/>
      <c r="T50" s="343"/>
      <c r="U50" s="343"/>
      <c r="V50" s="343"/>
      <c r="W50" s="343"/>
      <c r="X50" s="343"/>
      <c r="Y50" s="343"/>
      <c r="Z50" s="343"/>
      <c r="AA50" s="343"/>
      <c r="AB50" s="343"/>
      <c r="AC50" s="343"/>
      <c r="AD50" s="343"/>
      <c r="AE50" s="343"/>
      <c r="AF50" s="343"/>
      <c r="AG50" s="343"/>
      <c r="AH50" s="343"/>
      <c r="AI50" s="343"/>
      <c r="AJ50" s="343"/>
      <c r="AK50" s="343"/>
      <c r="AL50" s="343"/>
      <c r="AM50" s="343"/>
      <c r="AN50" s="343"/>
      <c r="AO50" s="343"/>
      <c r="AP50" s="343"/>
      <c r="AQ50" s="343"/>
      <c r="AR50" s="343"/>
      <c r="AS50" s="343"/>
      <c r="AT50" s="343"/>
      <c r="AU50" s="343"/>
      <c r="AV50" s="343"/>
      <c r="AW50" s="343"/>
      <c r="AX50" s="343"/>
      <c r="AY50" s="343"/>
      <c r="AZ50" s="343"/>
      <c r="BA50" s="343"/>
      <c r="BB50" s="343"/>
      <c r="BC50" s="343"/>
      <c r="BD50" s="343"/>
      <c r="BE50" s="343"/>
      <c r="BF50" s="343"/>
      <c r="BG50" s="343"/>
      <c r="BH50" s="343"/>
      <c r="BI50" s="343"/>
      <c r="BJ50" s="343"/>
      <c r="BK50" s="343"/>
      <c r="BL50" s="343"/>
      <c r="BM50" s="343"/>
      <c r="BN50" s="343"/>
      <c r="BO50" s="343"/>
      <c r="BP50" s="343"/>
      <c r="BQ50" s="343"/>
      <c r="BR50" s="343"/>
      <c r="BS50" s="343"/>
      <c r="BT50" s="343"/>
      <c r="BU50" s="343"/>
      <c r="BV50" s="343"/>
      <c r="BW50" s="343"/>
      <c r="BX50" s="343"/>
      <c r="BY50" s="343"/>
      <c r="BZ50" s="343"/>
      <c r="CA50" s="343"/>
      <c r="CB50" s="343"/>
      <c r="CC50" s="343"/>
      <c r="CD50" s="343"/>
      <c r="CE50" s="343"/>
      <c r="CF50" s="343"/>
      <c r="CG50" s="343"/>
      <c r="CH50" s="343"/>
      <c r="CI50" s="343"/>
      <c r="CJ50" s="343"/>
      <c r="CK50" s="343"/>
      <c r="CL50" s="343"/>
      <c r="CM50" s="343"/>
      <c r="CN50" s="343"/>
      <c r="CO50" s="343"/>
      <c r="CP50" s="343"/>
      <c r="CQ50" s="343"/>
      <c r="CR50" s="343"/>
      <c r="CS50" s="343"/>
      <c r="CT50" s="343"/>
      <c r="CU50" s="343"/>
      <c r="CV50" s="343"/>
      <c r="CW50" s="343"/>
      <c r="CX50" s="343"/>
      <c r="CY50" s="343"/>
      <c r="CZ50" s="343"/>
      <c r="DA50" s="343"/>
      <c r="DB50" s="343"/>
      <c r="DC50" s="343"/>
      <c r="DD50" s="343"/>
    </row>
    <row r="51" spans="2:108" s="336" customFormat="1" x14ac:dyDescent="0.35">
      <c r="B51" s="340" t="str">
        <f>IF(Lists!AX29="","",Lists!AX29)</f>
        <v/>
      </c>
      <c r="C51" s="341" t="str">
        <f>IF(Lists!AY29="","",Lists!AY29)</f>
        <v/>
      </c>
      <c r="D51" s="341" t="str">
        <f>IF(Lists!AZ29="","",Lists!AZ29)</f>
        <v/>
      </c>
      <c r="E51" s="342" t="str">
        <f>IF(Lists!BA29="","",Lists!BA29)</f>
        <v/>
      </c>
      <c r="F51" s="342" t="str">
        <f t="shared" si="0"/>
        <v/>
      </c>
      <c r="G51" s="342" t="str">
        <f>IF($E51="","",IF(F51=0,"N/A",IF(#REF!="Opacity", F51/60,F51)/$E51))</f>
        <v/>
      </c>
      <c r="H51" s="342" t="str">
        <f>IF($E51="","",SUMIFS(Limit_Deviation_Detail!$K$24:$K$5800,Limit_Deviation_Detail!$B$24:$B$5800,B51,Limit_Deviation_Detail!$C$24:$C$5800,C51,Limit_Deviation_Detail!$F$24:$F$5800,D51,Limit_Deviation_Detail!$L$24:$L$5800,"Startup"))</f>
        <v/>
      </c>
      <c r="I51" s="342" t="str">
        <f>IF($E51="","",SUMIFS(Limit_Deviation_Detail!$K$24:$K$5800,Limit_Deviation_Detail!$B$24:$B$5800,B51,Limit_Deviation_Detail!$C$24:$C$5800,C51,Limit_Deviation_Detail!$F$24:$F$5800,D51,Limit_Deviation_Detail!$L$24:$L$5800,"Shutdown"))</f>
        <v/>
      </c>
      <c r="J51" s="342" t="str">
        <f>IF($E51="","",SUMIFS(Limit_Deviation_Detail!$K$24:$K$5800,Limit_Deviation_Detail!$B$24:$B$5800,B51,Limit_Deviation_Detail!$C$24:$C$5800,C51,Limit_Deviation_Detail!$F$24:$F$5800,D51,Limit_Deviation_Detail!$L$24:$L$5800,"Control Equipment Problems"))</f>
        <v/>
      </c>
      <c r="K51" s="342" t="str">
        <f>IF($E51="","",SUMIFS(Limit_Deviation_Detail!$K$24:$K$5800,Limit_Deviation_Detail!$B$24:$B$5800,B51,Limit_Deviation_Detail!$C$24:$C$5800,C51,Limit_Deviation_Detail!$F$24:$F$5800,D51,Limit_Deviation_Detail!$L$24:$L$5800,"Process Problems"))</f>
        <v/>
      </c>
      <c r="L51" s="342" t="str">
        <f>IF($E51="","",SUMIFS(Limit_Deviation_Detail!$K$24:$K$5800,Limit_Deviation_Detail!$B$24:$B$5800,B51,Limit_Deviation_Detail!$C$24:$C$5800,C51,Limit_Deviation_Detail!$F$24:$F$5800,D51,Limit_Deviation_Detail!$L$24:$L$5800,"Other Known Causes"))</f>
        <v/>
      </c>
      <c r="M51" s="342" t="str">
        <f>IF($E51="","",SUMIFS(Limit_Deviation_Detail!$K$24:$K$5800,Limit_Deviation_Detail!$B$24:$B$5800,B51,Limit_Deviation_Detail!$C$24:$C$5800,C51,Limit_Deviation_Detail!$F$24:$F$5800,D51,Limit_Deviation_Detail!$L$24:$L$5800,"Other Unknown Causes"))</f>
        <v/>
      </c>
      <c r="N51" s="343"/>
      <c r="O51" s="343"/>
      <c r="P51" s="343"/>
      <c r="Q51" s="343"/>
      <c r="R51" s="343"/>
      <c r="S51" s="343"/>
      <c r="T51" s="343"/>
      <c r="U51" s="343"/>
      <c r="V51" s="343"/>
      <c r="W51" s="343"/>
      <c r="X51" s="343"/>
      <c r="Y51" s="343"/>
      <c r="Z51" s="343"/>
      <c r="AA51" s="343"/>
      <c r="AB51" s="343"/>
      <c r="AC51" s="343"/>
      <c r="AD51" s="343"/>
      <c r="AE51" s="343"/>
      <c r="AF51" s="343"/>
      <c r="AG51" s="343"/>
      <c r="AH51" s="343"/>
      <c r="AI51" s="343"/>
      <c r="AJ51" s="343"/>
      <c r="AK51" s="343"/>
      <c r="AL51" s="343"/>
      <c r="AM51" s="343"/>
      <c r="AN51" s="343"/>
      <c r="AO51" s="343"/>
      <c r="AP51" s="343"/>
      <c r="AQ51" s="343"/>
      <c r="AR51" s="343"/>
      <c r="AS51" s="343"/>
      <c r="AT51" s="343"/>
      <c r="AU51" s="343"/>
      <c r="AV51" s="343"/>
      <c r="AW51" s="343"/>
      <c r="AX51" s="343"/>
      <c r="AY51" s="343"/>
      <c r="AZ51" s="343"/>
      <c r="BA51" s="343"/>
      <c r="BB51" s="343"/>
      <c r="BC51" s="343"/>
      <c r="BD51" s="343"/>
      <c r="BE51" s="343"/>
      <c r="BF51" s="343"/>
      <c r="BG51" s="343"/>
      <c r="BH51" s="343"/>
      <c r="BI51" s="343"/>
      <c r="BJ51" s="343"/>
      <c r="BK51" s="343"/>
      <c r="BL51" s="343"/>
      <c r="BM51" s="343"/>
      <c r="BN51" s="343"/>
      <c r="BO51" s="343"/>
      <c r="BP51" s="343"/>
      <c r="BQ51" s="343"/>
      <c r="BR51" s="343"/>
      <c r="BS51" s="343"/>
      <c r="BT51" s="343"/>
      <c r="BU51" s="343"/>
      <c r="BV51" s="343"/>
      <c r="BW51" s="343"/>
      <c r="BX51" s="343"/>
      <c r="BY51" s="343"/>
      <c r="BZ51" s="343"/>
      <c r="CA51" s="343"/>
      <c r="CB51" s="343"/>
      <c r="CC51" s="343"/>
      <c r="CD51" s="343"/>
      <c r="CE51" s="343"/>
      <c r="CF51" s="343"/>
      <c r="CG51" s="343"/>
      <c r="CH51" s="343"/>
      <c r="CI51" s="343"/>
      <c r="CJ51" s="343"/>
      <c r="CK51" s="343"/>
      <c r="CL51" s="343"/>
      <c r="CM51" s="343"/>
      <c r="CN51" s="343"/>
      <c r="CO51" s="343"/>
      <c r="CP51" s="343"/>
      <c r="CQ51" s="343"/>
      <c r="CR51" s="343"/>
      <c r="CS51" s="343"/>
      <c r="CT51" s="343"/>
      <c r="CU51" s="343"/>
      <c r="CV51" s="343"/>
      <c r="CW51" s="343"/>
      <c r="CX51" s="343"/>
      <c r="CY51" s="343"/>
      <c r="CZ51" s="343"/>
      <c r="DA51" s="343"/>
      <c r="DB51" s="343"/>
      <c r="DC51" s="343"/>
      <c r="DD51" s="343"/>
    </row>
    <row r="52" spans="2:108" s="336" customFormat="1" x14ac:dyDescent="0.35">
      <c r="B52" s="340" t="str">
        <f>IF(Lists!AX30="","",Lists!AX30)</f>
        <v/>
      </c>
      <c r="C52" s="341" t="str">
        <f>IF(Lists!AY30="","",Lists!AY30)</f>
        <v/>
      </c>
      <c r="D52" s="341" t="str">
        <f>IF(Lists!AZ30="","",Lists!AZ30)</f>
        <v/>
      </c>
      <c r="E52" s="342" t="str">
        <f>IF(Lists!BA30="","",Lists!BA30)</f>
        <v/>
      </c>
      <c r="F52" s="342" t="str">
        <f t="shared" si="0"/>
        <v/>
      </c>
      <c r="G52" s="342" t="str">
        <f>IF($E52="","",IF(F52=0,"N/A",IF(#REF!="Opacity", F52/60,F52)/$E52))</f>
        <v/>
      </c>
      <c r="H52" s="342" t="str">
        <f>IF($E52="","",SUMIFS(Limit_Deviation_Detail!$K$24:$K$5800,Limit_Deviation_Detail!$B$24:$B$5800,B52,Limit_Deviation_Detail!$C$24:$C$5800,C52,Limit_Deviation_Detail!$F$24:$F$5800,D52,Limit_Deviation_Detail!$L$24:$L$5800,"Startup"))</f>
        <v/>
      </c>
      <c r="I52" s="342" t="str">
        <f>IF($E52="","",SUMIFS(Limit_Deviation_Detail!$K$24:$K$5800,Limit_Deviation_Detail!$B$24:$B$5800,B52,Limit_Deviation_Detail!$C$24:$C$5800,C52,Limit_Deviation_Detail!$F$24:$F$5800,D52,Limit_Deviation_Detail!$L$24:$L$5800,"Shutdown"))</f>
        <v/>
      </c>
      <c r="J52" s="342" t="str">
        <f>IF($E52="","",SUMIFS(Limit_Deviation_Detail!$K$24:$K$5800,Limit_Deviation_Detail!$B$24:$B$5800,B52,Limit_Deviation_Detail!$C$24:$C$5800,C52,Limit_Deviation_Detail!$F$24:$F$5800,D52,Limit_Deviation_Detail!$L$24:$L$5800,"Control Equipment Problems"))</f>
        <v/>
      </c>
      <c r="K52" s="342" t="str">
        <f>IF($E52="","",SUMIFS(Limit_Deviation_Detail!$K$24:$K$5800,Limit_Deviation_Detail!$B$24:$B$5800,B52,Limit_Deviation_Detail!$C$24:$C$5800,C52,Limit_Deviation_Detail!$F$24:$F$5800,D52,Limit_Deviation_Detail!$L$24:$L$5800,"Process Problems"))</f>
        <v/>
      </c>
      <c r="L52" s="342" t="str">
        <f>IF($E52="","",SUMIFS(Limit_Deviation_Detail!$K$24:$K$5800,Limit_Deviation_Detail!$B$24:$B$5800,B52,Limit_Deviation_Detail!$C$24:$C$5800,C52,Limit_Deviation_Detail!$F$24:$F$5800,D52,Limit_Deviation_Detail!$L$24:$L$5800,"Other Known Causes"))</f>
        <v/>
      </c>
      <c r="M52" s="342" t="str">
        <f>IF($E52="","",SUMIFS(Limit_Deviation_Detail!$K$24:$K$5800,Limit_Deviation_Detail!$B$24:$B$5800,B52,Limit_Deviation_Detail!$C$24:$C$5800,C52,Limit_Deviation_Detail!$F$24:$F$5800,D52,Limit_Deviation_Detail!$L$24:$L$5800,"Other Unknown Causes"))</f>
        <v/>
      </c>
      <c r="N52" s="343"/>
      <c r="O52" s="343"/>
      <c r="P52" s="343"/>
      <c r="Q52" s="343"/>
      <c r="R52" s="343"/>
      <c r="S52" s="343"/>
      <c r="T52" s="343"/>
      <c r="U52" s="343"/>
      <c r="V52" s="343"/>
      <c r="W52" s="343"/>
      <c r="X52" s="343"/>
      <c r="Y52" s="343"/>
      <c r="Z52" s="343"/>
      <c r="AA52" s="343"/>
      <c r="AB52" s="343"/>
      <c r="AC52" s="343"/>
      <c r="AD52" s="343"/>
      <c r="AE52" s="343"/>
      <c r="AF52" s="343"/>
      <c r="AG52" s="343"/>
      <c r="AH52" s="343"/>
      <c r="AI52" s="343"/>
      <c r="AJ52" s="343"/>
      <c r="AK52" s="343"/>
      <c r="AL52" s="343"/>
      <c r="AM52" s="343"/>
      <c r="AN52" s="343"/>
      <c r="AO52" s="343"/>
      <c r="AP52" s="343"/>
      <c r="AQ52" s="343"/>
      <c r="AR52" s="343"/>
      <c r="AS52" s="343"/>
      <c r="AT52" s="343"/>
      <c r="AU52" s="343"/>
      <c r="AV52" s="343"/>
      <c r="AW52" s="343"/>
      <c r="AX52" s="343"/>
      <c r="AY52" s="343"/>
      <c r="AZ52" s="343"/>
      <c r="BA52" s="343"/>
      <c r="BB52" s="343"/>
      <c r="BC52" s="343"/>
      <c r="BD52" s="343"/>
      <c r="BE52" s="343"/>
      <c r="BF52" s="343"/>
      <c r="BG52" s="343"/>
      <c r="BH52" s="343"/>
      <c r="BI52" s="343"/>
      <c r="BJ52" s="343"/>
      <c r="BK52" s="343"/>
      <c r="BL52" s="343"/>
      <c r="BM52" s="343"/>
      <c r="BN52" s="343"/>
      <c r="BO52" s="343"/>
      <c r="BP52" s="343"/>
      <c r="BQ52" s="343"/>
      <c r="BR52" s="343"/>
      <c r="BS52" s="343"/>
      <c r="BT52" s="343"/>
      <c r="BU52" s="343"/>
      <c r="BV52" s="343"/>
      <c r="BW52" s="343"/>
      <c r="BX52" s="343"/>
      <c r="BY52" s="343"/>
      <c r="BZ52" s="343"/>
      <c r="CA52" s="343"/>
      <c r="CB52" s="343"/>
      <c r="CC52" s="343"/>
      <c r="CD52" s="343"/>
      <c r="CE52" s="343"/>
      <c r="CF52" s="343"/>
      <c r="CG52" s="343"/>
      <c r="CH52" s="343"/>
      <c r="CI52" s="343"/>
      <c r="CJ52" s="343"/>
      <c r="CK52" s="343"/>
      <c r="CL52" s="343"/>
      <c r="CM52" s="343"/>
      <c r="CN52" s="343"/>
      <c r="CO52" s="343"/>
      <c r="CP52" s="343"/>
      <c r="CQ52" s="343"/>
      <c r="CR52" s="343"/>
      <c r="CS52" s="343"/>
      <c r="CT52" s="343"/>
      <c r="CU52" s="343"/>
      <c r="CV52" s="343"/>
      <c r="CW52" s="343"/>
      <c r="CX52" s="343"/>
      <c r="CY52" s="343"/>
      <c r="CZ52" s="343"/>
      <c r="DA52" s="343"/>
      <c r="DB52" s="343"/>
      <c r="DC52" s="343"/>
      <c r="DD52" s="343"/>
    </row>
    <row r="53" spans="2:108" s="336" customFormat="1" x14ac:dyDescent="0.35">
      <c r="B53" s="340" t="str">
        <f>IF(Lists!AX31="","",Lists!AX31)</f>
        <v/>
      </c>
      <c r="C53" s="341" t="str">
        <f>IF(Lists!AY31="","",Lists!AY31)</f>
        <v/>
      </c>
      <c r="D53" s="341" t="str">
        <f>IF(Lists!AZ31="","",Lists!AZ31)</f>
        <v/>
      </c>
      <c r="E53" s="342" t="str">
        <f>IF(Lists!BA31="","",Lists!BA31)</f>
        <v/>
      </c>
      <c r="F53" s="342" t="str">
        <f t="shared" si="0"/>
        <v/>
      </c>
      <c r="G53" s="342" t="str">
        <f>IF($E53="","",IF(F53=0,"N/A",IF(#REF!="Opacity", F53/60,F53)/$E53))</f>
        <v/>
      </c>
      <c r="H53" s="342" t="str">
        <f>IF($E53="","",SUMIFS(Limit_Deviation_Detail!$K$24:$K$5800,Limit_Deviation_Detail!$B$24:$B$5800,B53,Limit_Deviation_Detail!$C$24:$C$5800,C53,Limit_Deviation_Detail!$F$24:$F$5800,D53,Limit_Deviation_Detail!$L$24:$L$5800,"Startup"))</f>
        <v/>
      </c>
      <c r="I53" s="342" t="str">
        <f>IF($E53="","",SUMIFS(Limit_Deviation_Detail!$K$24:$K$5800,Limit_Deviation_Detail!$B$24:$B$5800,B53,Limit_Deviation_Detail!$C$24:$C$5800,C53,Limit_Deviation_Detail!$F$24:$F$5800,D53,Limit_Deviation_Detail!$L$24:$L$5800,"Shutdown"))</f>
        <v/>
      </c>
      <c r="J53" s="342" t="str">
        <f>IF($E53="","",SUMIFS(Limit_Deviation_Detail!$K$24:$K$5800,Limit_Deviation_Detail!$B$24:$B$5800,B53,Limit_Deviation_Detail!$C$24:$C$5800,C53,Limit_Deviation_Detail!$F$24:$F$5800,D53,Limit_Deviation_Detail!$L$24:$L$5800,"Control Equipment Problems"))</f>
        <v/>
      </c>
      <c r="K53" s="342" t="str">
        <f>IF($E53="","",SUMIFS(Limit_Deviation_Detail!$K$24:$K$5800,Limit_Deviation_Detail!$B$24:$B$5800,B53,Limit_Deviation_Detail!$C$24:$C$5800,C53,Limit_Deviation_Detail!$F$24:$F$5800,D53,Limit_Deviation_Detail!$L$24:$L$5800,"Process Problems"))</f>
        <v/>
      </c>
      <c r="L53" s="342" t="str">
        <f>IF($E53="","",SUMIFS(Limit_Deviation_Detail!$K$24:$K$5800,Limit_Deviation_Detail!$B$24:$B$5800,B53,Limit_Deviation_Detail!$C$24:$C$5800,C53,Limit_Deviation_Detail!$F$24:$F$5800,D53,Limit_Deviation_Detail!$L$24:$L$5800,"Other Known Causes"))</f>
        <v/>
      </c>
      <c r="M53" s="342" t="str">
        <f>IF($E53="","",SUMIFS(Limit_Deviation_Detail!$K$24:$K$5800,Limit_Deviation_Detail!$B$24:$B$5800,B53,Limit_Deviation_Detail!$C$24:$C$5800,C53,Limit_Deviation_Detail!$F$24:$F$5800,D53,Limit_Deviation_Detail!$L$24:$L$5800,"Other Unknown Causes"))</f>
        <v/>
      </c>
      <c r="N53" s="343"/>
      <c r="O53" s="343"/>
      <c r="P53" s="343"/>
      <c r="Q53" s="343"/>
      <c r="R53" s="343"/>
      <c r="S53" s="343"/>
      <c r="T53" s="343"/>
      <c r="U53" s="343"/>
      <c r="V53" s="343"/>
      <c r="W53" s="343"/>
      <c r="X53" s="343"/>
      <c r="Y53" s="343"/>
      <c r="Z53" s="343"/>
      <c r="AA53" s="343"/>
      <c r="AB53" s="343"/>
      <c r="AC53" s="343"/>
      <c r="AD53" s="343"/>
      <c r="AE53" s="343"/>
      <c r="AF53" s="343"/>
      <c r="AG53" s="343"/>
      <c r="AH53" s="343"/>
      <c r="AI53" s="343"/>
      <c r="AJ53" s="343"/>
      <c r="AK53" s="343"/>
      <c r="AL53" s="343"/>
      <c r="AM53" s="343"/>
      <c r="AN53" s="343"/>
      <c r="AO53" s="343"/>
      <c r="AP53" s="343"/>
      <c r="AQ53" s="343"/>
      <c r="AR53" s="343"/>
      <c r="AS53" s="343"/>
      <c r="AT53" s="343"/>
      <c r="AU53" s="343"/>
      <c r="AV53" s="343"/>
      <c r="AW53" s="343"/>
      <c r="AX53" s="343"/>
      <c r="AY53" s="343"/>
      <c r="AZ53" s="343"/>
      <c r="BA53" s="343"/>
      <c r="BB53" s="343"/>
      <c r="BC53" s="343"/>
      <c r="BD53" s="343"/>
      <c r="BE53" s="343"/>
      <c r="BF53" s="343"/>
      <c r="BG53" s="343"/>
      <c r="BH53" s="343"/>
      <c r="BI53" s="343"/>
      <c r="BJ53" s="343"/>
      <c r="BK53" s="343"/>
      <c r="BL53" s="343"/>
      <c r="BM53" s="343"/>
      <c r="BN53" s="343"/>
      <c r="BO53" s="343"/>
      <c r="BP53" s="343"/>
      <c r="BQ53" s="343"/>
      <c r="BR53" s="343"/>
      <c r="BS53" s="343"/>
      <c r="BT53" s="343"/>
      <c r="BU53" s="343"/>
      <c r="BV53" s="343"/>
      <c r="BW53" s="343"/>
      <c r="BX53" s="343"/>
      <c r="BY53" s="343"/>
      <c r="BZ53" s="343"/>
      <c r="CA53" s="343"/>
      <c r="CB53" s="343"/>
      <c r="CC53" s="343"/>
      <c r="CD53" s="343"/>
      <c r="CE53" s="343"/>
      <c r="CF53" s="343"/>
      <c r="CG53" s="343"/>
      <c r="CH53" s="343"/>
      <c r="CI53" s="343"/>
      <c r="CJ53" s="343"/>
      <c r="CK53" s="343"/>
      <c r="CL53" s="343"/>
      <c r="CM53" s="343"/>
      <c r="CN53" s="343"/>
      <c r="CO53" s="343"/>
      <c r="CP53" s="343"/>
      <c r="CQ53" s="343"/>
      <c r="CR53" s="343"/>
      <c r="CS53" s="343"/>
      <c r="CT53" s="343"/>
      <c r="CU53" s="343"/>
      <c r="CV53" s="343"/>
      <c r="CW53" s="343"/>
      <c r="CX53" s="343"/>
      <c r="CY53" s="343"/>
      <c r="CZ53" s="343"/>
      <c r="DA53" s="343"/>
      <c r="DB53" s="343"/>
      <c r="DC53" s="343"/>
      <c r="DD53" s="343"/>
    </row>
    <row r="54" spans="2:108" s="336" customFormat="1" x14ac:dyDescent="0.35">
      <c r="B54" s="340" t="str">
        <f>IF(Lists!AX32="","",Lists!AX32)</f>
        <v/>
      </c>
      <c r="C54" s="341" t="str">
        <f>IF(Lists!AY32="","",Lists!AY32)</f>
        <v/>
      </c>
      <c r="D54" s="341" t="str">
        <f>IF(Lists!AZ32="","",Lists!AZ32)</f>
        <v/>
      </c>
      <c r="E54" s="342" t="str">
        <f>IF(Lists!BA32="","",Lists!BA32)</f>
        <v/>
      </c>
      <c r="F54" s="342" t="str">
        <f t="shared" si="0"/>
        <v/>
      </c>
      <c r="G54" s="342" t="str">
        <f>IF($E54="","",IF(F54=0,"N/A",IF(#REF!="Opacity", F54/60,F54)/$E54))</f>
        <v/>
      </c>
      <c r="H54" s="342" t="str">
        <f>IF($E54="","",SUMIFS(Limit_Deviation_Detail!$K$24:$K$5800,Limit_Deviation_Detail!$B$24:$B$5800,B54,Limit_Deviation_Detail!$C$24:$C$5800,C54,Limit_Deviation_Detail!$F$24:$F$5800,D54,Limit_Deviation_Detail!$L$24:$L$5800,"Startup"))</f>
        <v/>
      </c>
      <c r="I54" s="342" t="str">
        <f>IF($E54="","",SUMIFS(Limit_Deviation_Detail!$K$24:$K$5800,Limit_Deviation_Detail!$B$24:$B$5800,B54,Limit_Deviation_Detail!$C$24:$C$5800,C54,Limit_Deviation_Detail!$F$24:$F$5800,D54,Limit_Deviation_Detail!$L$24:$L$5800,"Shutdown"))</f>
        <v/>
      </c>
      <c r="J54" s="342" t="str">
        <f>IF($E54="","",SUMIFS(Limit_Deviation_Detail!$K$24:$K$5800,Limit_Deviation_Detail!$B$24:$B$5800,B54,Limit_Deviation_Detail!$C$24:$C$5800,C54,Limit_Deviation_Detail!$F$24:$F$5800,D54,Limit_Deviation_Detail!$L$24:$L$5800,"Control Equipment Problems"))</f>
        <v/>
      </c>
      <c r="K54" s="342" t="str">
        <f>IF($E54="","",SUMIFS(Limit_Deviation_Detail!$K$24:$K$5800,Limit_Deviation_Detail!$B$24:$B$5800,B54,Limit_Deviation_Detail!$C$24:$C$5800,C54,Limit_Deviation_Detail!$F$24:$F$5800,D54,Limit_Deviation_Detail!$L$24:$L$5800,"Process Problems"))</f>
        <v/>
      </c>
      <c r="L54" s="342" t="str">
        <f>IF($E54="","",SUMIFS(Limit_Deviation_Detail!$K$24:$K$5800,Limit_Deviation_Detail!$B$24:$B$5800,B54,Limit_Deviation_Detail!$C$24:$C$5800,C54,Limit_Deviation_Detail!$F$24:$F$5800,D54,Limit_Deviation_Detail!$L$24:$L$5800,"Other Known Causes"))</f>
        <v/>
      </c>
      <c r="M54" s="342" t="str">
        <f>IF($E54="","",SUMIFS(Limit_Deviation_Detail!$K$24:$K$5800,Limit_Deviation_Detail!$B$24:$B$5800,B54,Limit_Deviation_Detail!$C$24:$C$5800,C54,Limit_Deviation_Detail!$F$24:$F$5800,D54,Limit_Deviation_Detail!$L$24:$L$5800,"Other Unknown Causes"))</f>
        <v/>
      </c>
      <c r="N54" s="343"/>
      <c r="O54" s="343"/>
      <c r="P54" s="343"/>
      <c r="Q54" s="343"/>
      <c r="R54" s="343"/>
      <c r="S54" s="343"/>
      <c r="T54" s="343"/>
      <c r="U54" s="343"/>
      <c r="V54" s="343"/>
      <c r="W54" s="343"/>
      <c r="X54" s="343"/>
      <c r="Y54" s="343"/>
      <c r="Z54" s="343"/>
      <c r="AA54" s="343"/>
      <c r="AB54" s="343"/>
      <c r="AC54" s="343"/>
      <c r="AD54" s="343"/>
      <c r="AE54" s="343"/>
      <c r="AF54" s="343"/>
      <c r="AG54" s="343"/>
      <c r="AH54" s="343"/>
      <c r="AI54" s="343"/>
      <c r="AJ54" s="343"/>
      <c r="AK54" s="343"/>
      <c r="AL54" s="343"/>
      <c r="AM54" s="343"/>
      <c r="AN54" s="343"/>
      <c r="AO54" s="343"/>
      <c r="AP54" s="343"/>
      <c r="AQ54" s="343"/>
      <c r="AR54" s="343"/>
      <c r="AS54" s="343"/>
      <c r="AT54" s="343"/>
      <c r="AU54" s="343"/>
      <c r="AV54" s="343"/>
      <c r="AW54" s="343"/>
      <c r="AX54" s="343"/>
      <c r="AY54" s="343"/>
      <c r="AZ54" s="343"/>
      <c r="BA54" s="343"/>
      <c r="BB54" s="343"/>
      <c r="BC54" s="343"/>
      <c r="BD54" s="343"/>
      <c r="BE54" s="343"/>
      <c r="BF54" s="343"/>
      <c r="BG54" s="343"/>
      <c r="BH54" s="343"/>
      <c r="BI54" s="343"/>
      <c r="BJ54" s="343"/>
      <c r="BK54" s="343"/>
      <c r="BL54" s="343"/>
      <c r="BM54" s="343"/>
      <c r="BN54" s="343"/>
      <c r="BO54" s="343"/>
      <c r="BP54" s="343"/>
      <c r="BQ54" s="343"/>
      <c r="BR54" s="343"/>
      <c r="BS54" s="343"/>
      <c r="BT54" s="343"/>
      <c r="BU54" s="343"/>
      <c r="BV54" s="343"/>
      <c r="BW54" s="343"/>
      <c r="BX54" s="343"/>
      <c r="BY54" s="343"/>
      <c r="BZ54" s="343"/>
      <c r="CA54" s="343"/>
      <c r="CB54" s="343"/>
      <c r="CC54" s="343"/>
      <c r="CD54" s="343"/>
      <c r="CE54" s="343"/>
      <c r="CF54" s="343"/>
      <c r="CG54" s="343"/>
      <c r="CH54" s="343"/>
      <c r="CI54" s="343"/>
      <c r="CJ54" s="343"/>
      <c r="CK54" s="343"/>
      <c r="CL54" s="343"/>
      <c r="CM54" s="343"/>
      <c r="CN54" s="343"/>
      <c r="CO54" s="343"/>
      <c r="CP54" s="343"/>
      <c r="CQ54" s="343"/>
      <c r="CR54" s="343"/>
      <c r="CS54" s="343"/>
      <c r="CT54" s="343"/>
      <c r="CU54" s="343"/>
      <c r="CV54" s="343"/>
      <c r="CW54" s="343"/>
      <c r="CX54" s="343"/>
      <c r="CY54" s="343"/>
      <c r="CZ54" s="343"/>
      <c r="DA54" s="343"/>
      <c r="DB54" s="343"/>
      <c r="DC54" s="343"/>
      <c r="DD54" s="343"/>
    </row>
    <row r="55" spans="2:108" s="336" customFormat="1" x14ac:dyDescent="0.35">
      <c r="B55" s="340" t="str">
        <f>IF(Lists!AX33="","",Lists!AX33)</f>
        <v/>
      </c>
      <c r="C55" s="341" t="str">
        <f>IF(Lists!AY33="","",Lists!AY33)</f>
        <v/>
      </c>
      <c r="D55" s="341" t="str">
        <f>IF(Lists!AZ33="","",Lists!AZ33)</f>
        <v/>
      </c>
      <c r="E55" s="342" t="str">
        <f>IF(Lists!BA33="","",Lists!BA33)</f>
        <v/>
      </c>
      <c r="F55" s="342" t="str">
        <f t="shared" si="0"/>
        <v/>
      </c>
      <c r="G55" s="342" t="str">
        <f>IF($E55="","",IF(F55=0,"N/A",IF(#REF!="Opacity", F55/60,F55)/$E55))</f>
        <v/>
      </c>
      <c r="H55" s="342" t="str">
        <f>IF($E55="","",SUMIFS(Limit_Deviation_Detail!$K$24:$K$5800,Limit_Deviation_Detail!$B$24:$B$5800,B55,Limit_Deviation_Detail!$C$24:$C$5800,C55,Limit_Deviation_Detail!$F$24:$F$5800,D55,Limit_Deviation_Detail!$L$24:$L$5800,"Startup"))</f>
        <v/>
      </c>
      <c r="I55" s="342" t="str">
        <f>IF($E55="","",SUMIFS(Limit_Deviation_Detail!$K$24:$K$5800,Limit_Deviation_Detail!$B$24:$B$5800,B55,Limit_Deviation_Detail!$C$24:$C$5800,C55,Limit_Deviation_Detail!$F$24:$F$5800,D55,Limit_Deviation_Detail!$L$24:$L$5800,"Shutdown"))</f>
        <v/>
      </c>
      <c r="J55" s="342" t="str">
        <f>IF($E55="","",SUMIFS(Limit_Deviation_Detail!$K$24:$K$5800,Limit_Deviation_Detail!$B$24:$B$5800,B55,Limit_Deviation_Detail!$C$24:$C$5800,C55,Limit_Deviation_Detail!$F$24:$F$5800,D55,Limit_Deviation_Detail!$L$24:$L$5800,"Control Equipment Problems"))</f>
        <v/>
      </c>
      <c r="K55" s="342" t="str">
        <f>IF($E55="","",SUMIFS(Limit_Deviation_Detail!$K$24:$K$5800,Limit_Deviation_Detail!$B$24:$B$5800,B55,Limit_Deviation_Detail!$C$24:$C$5800,C55,Limit_Deviation_Detail!$F$24:$F$5800,D55,Limit_Deviation_Detail!$L$24:$L$5800,"Process Problems"))</f>
        <v/>
      </c>
      <c r="L55" s="342" t="str">
        <f>IF($E55="","",SUMIFS(Limit_Deviation_Detail!$K$24:$K$5800,Limit_Deviation_Detail!$B$24:$B$5800,B55,Limit_Deviation_Detail!$C$24:$C$5800,C55,Limit_Deviation_Detail!$F$24:$F$5800,D55,Limit_Deviation_Detail!$L$24:$L$5800,"Other Known Causes"))</f>
        <v/>
      </c>
      <c r="M55" s="342" t="str">
        <f>IF($E55="","",SUMIFS(Limit_Deviation_Detail!$K$24:$K$5800,Limit_Deviation_Detail!$B$24:$B$5800,B55,Limit_Deviation_Detail!$C$24:$C$5800,C55,Limit_Deviation_Detail!$F$24:$F$5800,D55,Limit_Deviation_Detail!$L$24:$L$5800,"Other Unknown Causes"))</f>
        <v/>
      </c>
      <c r="N55" s="343"/>
      <c r="O55" s="343"/>
      <c r="P55" s="343"/>
      <c r="Q55" s="343"/>
      <c r="R55" s="343"/>
      <c r="S55" s="343"/>
      <c r="T55" s="343"/>
      <c r="U55" s="343"/>
      <c r="V55" s="343"/>
      <c r="W55" s="343"/>
      <c r="X55" s="343"/>
      <c r="Y55" s="343"/>
      <c r="Z55" s="343"/>
      <c r="AA55" s="343"/>
      <c r="AB55" s="343"/>
      <c r="AC55" s="343"/>
      <c r="AD55" s="343"/>
      <c r="AE55" s="343"/>
      <c r="AF55" s="343"/>
      <c r="AG55" s="343"/>
      <c r="AH55" s="343"/>
      <c r="AI55" s="343"/>
      <c r="AJ55" s="343"/>
      <c r="AK55" s="343"/>
      <c r="AL55" s="343"/>
      <c r="AM55" s="343"/>
      <c r="AN55" s="343"/>
      <c r="AO55" s="343"/>
      <c r="AP55" s="343"/>
      <c r="AQ55" s="343"/>
      <c r="AR55" s="343"/>
      <c r="AS55" s="343"/>
      <c r="AT55" s="343"/>
      <c r="AU55" s="343"/>
      <c r="AV55" s="343"/>
      <c r="AW55" s="343"/>
      <c r="AX55" s="343"/>
      <c r="AY55" s="343"/>
      <c r="AZ55" s="343"/>
      <c r="BA55" s="343"/>
      <c r="BB55" s="343"/>
      <c r="BC55" s="343"/>
      <c r="BD55" s="343"/>
      <c r="BE55" s="343"/>
      <c r="BF55" s="343"/>
      <c r="BG55" s="343"/>
      <c r="BH55" s="343"/>
      <c r="BI55" s="343"/>
      <c r="BJ55" s="343"/>
      <c r="BK55" s="343"/>
      <c r="BL55" s="343"/>
      <c r="BM55" s="343"/>
      <c r="BN55" s="343"/>
      <c r="BO55" s="343"/>
      <c r="BP55" s="343"/>
      <c r="BQ55" s="343"/>
      <c r="BR55" s="343"/>
      <c r="BS55" s="343"/>
      <c r="BT55" s="343"/>
      <c r="BU55" s="343"/>
      <c r="BV55" s="343"/>
      <c r="BW55" s="343"/>
      <c r="BX55" s="343"/>
      <c r="BY55" s="343"/>
      <c r="BZ55" s="343"/>
      <c r="CA55" s="343"/>
      <c r="CB55" s="343"/>
      <c r="CC55" s="343"/>
      <c r="CD55" s="343"/>
      <c r="CE55" s="343"/>
      <c r="CF55" s="343"/>
      <c r="CG55" s="343"/>
      <c r="CH55" s="343"/>
      <c r="CI55" s="343"/>
      <c r="CJ55" s="343"/>
      <c r="CK55" s="343"/>
      <c r="CL55" s="343"/>
      <c r="CM55" s="343"/>
      <c r="CN55" s="343"/>
      <c r="CO55" s="343"/>
      <c r="CP55" s="343"/>
      <c r="CQ55" s="343"/>
      <c r="CR55" s="343"/>
      <c r="CS55" s="343"/>
      <c r="CT55" s="343"/>
      <c r="CU55" s="343"/>
      <c r="CV55" s="343"/>
      <c r="CW55" s="343"/>
      <c r="CX55" s="343"/>
      <c r="CY55" s="343"/>
      <c r="CZ55" s="343"/>
      <c r="DA55" s="343"/>
      <c r="DB55" s="343"/>
      <c r="DC55" s="343"/>
      <c r="DD55" s="343"/>
    </row>
    <row r="56" spans="2:108" s="336" customFormat="1" x14ac:dyDescent="0.35">
      <c r="B56" s="340" t="str">
        <f>IF(Lists!AX34="","",Lists!AX34)</f>
        <v/>
      </c>
      <c r="C56" s="341" t="str">
        <f>IF(Lists!AY34="","",Lists!AY34)</f>
        <v/>
      </c>
      <c r="D56" s="341" t="str">
        <f>IF(Lists!AZ34="","",Lists!AZ34)</f>
        <v/>
      </c>
      <c r="E56" s="342" t="str">
        <f>IF(Lists!BA34="","",Lists!BA34)</f>
        <v/>
      </c>
      <c r="F56" s="342" t="str">
        <f t="shared" ref="F56:F87" si="2">IF(E56="","",SUM(H56:M56))</f>
        <v/>
      </c>
      <c r="G56" s="342" t="str">
        <f>IF($E56="","",IF(F56=0,"N/A",IF(#REF!="Opacity", F56/60,F56)/$E56))</f>
        <v/>
      </c>
      <c r="H56" s="342" t="str">
        <f>IF($E56="","",SUMIFS(Limit_Deviation_Detail!$K$24:$K$5800,Limit_Deviation_Detail!$B$24:$B$5800,B56,Limit_Deviation_Detail!$C$24:$C$5800,C56,Limit_Deviation_Detail!$F$24:$F$5800,D56,Limit_Deviation_Detail!$L$24:$L$5800,"Startup"))</f>
        <v/>
      </c>
      <c r="I56" s="342" t="str">
        <f>IF($E56="","",SUMIFS(Limit_Deviation_Detail!$K$24:$K$5800,Limit_Deviation_Detail!$B$24:$B$5800,B56,Limit_Deviation_Detail!$C$24:$C$5800,C56,Limit_Deviation_Detail!$F$24:$F$5800,D56,Limit_Deviation_Detail!$L$24:$L$5800,"Shutdown"))</f>
        <v/>
      </c>
      <c r="J56" s="342" t="str">
        <f>IF($E56="","",SUMIFS(Limit_Deviation_Detail!$K$24:$K$5800,Limit_Deviation_Detail!$B$24:$B$5800,B56,Limit_Deviation_Detail!$C$24:$C$5800,C56,Limit_Deviation_Detail!$F$24:$F$5800,D56,Limit_Deviation_Detail!$L$24:$L$5800,"Control Equipment Problems"))</f>
        <v/>
      </c>
      <c r="K56" s="342" t="str">
        <f>IF($E56="","",SUMIFS(Limit_Deviation_Detail!$K$24:$K$5800,Limit_Deviation_Detail!$B$24:$B$5800,B56,Limit_Deviation_Detail!$C$24:$C$5800,C56,Limit_Deviation_Detail!$F$24:$F$5800,D56,Limit_Deviation_Detail!$L$24:$L$5800,"Process Problems"))</f>
        <v/>
      </c>
      <c r="L56" s="342" t="str">
        <f>IF($E56="","",SUMIFS(Limit_Deviation_Detail!$K$24:$K$5800,Limit_Deviation_Detail!$B$24:$B$5800,B56,Limit_Deviation_Detail!$C$24:$C$5800,C56,Limit_Deviation_Detail!$F$24:$F$5800,D56,Limit_Deviation_Detail!$L$24:$L$5800,"Other Known Causes"))</f>
        <v/>
      </c>
      <c r="M56" s="342" t="str">
        <f>IF($E56="","",SUMIFS(Limit_Deviation_Detail!$K$24:$K$5800,Limit_Deviation_Detail!$B$24:$B$5800,B56,Limit_Deviation_Detail!$C$24:$C$5800,C56,Limit_Deviation_Detail!$F$24:$F$5800,D56,Limit_Deviation_Detail!$L$24:$L$5800,"Other Unknown Causes"))</f>
        <v/>
      </c>
      <c r="N56" s="343"/>
      <c r="O56" s="343"/>
      <c r="P56" s="343"/>
      <c r="Q56" s="343"/>
      <c r="R56" s="343"/>
      <c r="S56" s="343"/>
      <c r="T56" s="343"/>
      <c r="U56" s="343"/>
      <c r="V56" s="343"/>
      <c r="W56" s="343"/>
      <c r="X56" s="343"/>
      <c r="Y56" s="343"/>
      <c r="Z56" s="343"/>
      <c r="AA56" s="343"/>
      <c r="AB56" s="343"/>
      <c r="AC56" s="343"/>
      <c r="AD56" s="343"/>
      <c r="AE56" s="343"/>
      <c r="AF56" s="343"/>
      <c r="AG56" s="343"/>
      <c r="AH56" s="343"/>
      <c r="AI56" s="343"/>
      <c r="AJ56" s="343"/>
      <c r="AK56" s="343"/>
      <c r="AL56" s="343"/>
      <c r="AM56" s="343"/>
      <c r="AN56" s="343"/>
      <c r="AO56" s="343"/>
      <c r="AP56" s="343"/>
      <c r="AQ56" s="343"/>
      <c r="AR56" s="343"/>
      <c r="AS56" s="343"/>
      <c r="AT56" s="343"/>
      <c r="AU56" s="343"/>
      <c r="AV56" s="343"/>
      <c r="AW56" s="343"/>
      <c r="AX56" s="343"/>
      <c r="AY56" s="343"/>
      <c r="AZ56" s="343"/>
      <c r="BA56" s="343"/>
      <c r="BB56" s="343"/>
      <c r="BC56" s="343"/>
      <c r="BD56" s="343"/>
      <c r="BE56" s="343"/>
      <c r="BF56" s="343"/>
      <c r="BG56" s="343"/>
      <c r="BH56" s="343"/>
      <c r="BI56" s="343"/>
      <c r="BJ56" s="343"/>
      <c r="BK56" s="343"/>
      <c r="BL56" s="343"/>
      <c r="BM56" s="343"/>
      <c r="BN56" s="343"/>
      <c r="BO56" s="343"/>
      <c r="BP56" s="343"/>
      <c r="BQ56" s="343"/>
      <c r="BR56" s="343"/>
      <c r="BS56" s="343"/>
      <c r="BT56" s="343"/>
      <c r="BU56" s="343"/>
      <c r="BV56" s="343"/>
      <c r="BW56" s="343"/>
      <c r="BX56" s="343"/>
      <c r="BY56" s="343"/>
      <c r="BZ56" s="343"/>
      <c r="CA56" s="343"/>
      <c r="CB56" s="343"/>
      <c r="CC56" s="343"/>
      <c r="CD56" s="343"/>
      <c r="CE56" s="343"/>
      <c r="CF56" s="343"/>
      <c r="CG56" s="343"/>
      <c r="CH56" s="343"/>
      <c r="CI56" s="343"/>
      <c r="CJ56" s="343"/>
      <c r="CK56" s="343"/>
      <c r="CL56" s="343"/>
      <c r="CM56" s="343"/>
      <c r="CN56" s="343"/>
      <c r="CO56" s="343"/>
      <c r="CP56" s="343"/>
      <c r="CQ56" s="343"/>
      <c r="CR56" s="343"/>
      <c r="CS56" s="343"/>
      <c r="CT56" s="343"/>
      <c r="CU56" s="343"/>
      <c r="CV56" s="343"/>
      <c r="CW56" s="343"/>
      <c r="CX56" s="343"/>
      <c r="CY56" s="343"/>
      <c r="CZ56" s="343"/>
      <c r="DA56" s="343"/>
      <c r="DB56" s="343"/>
      <c r="DC56" s="343"/>
      <c r="DD56" s="343"/>
    </row>
    <row r="57" spans="2:108" s="336" customFormat="1" x14ac:dyDescent="0.35">
      <c r="B57" s="340" t="str">
        <f>IF(Lists!AX35="","",Lists!AX35)</f>
        <v/>
      </c>
      <c r="C57" s="341" t="str">
        <f>IF(Lists!AY35="","",Lists!AY35)</f>
        <v/>
      </c>
      <c r="D57" s="341" t="str">
        <f>IF(Lists!AZ35="","",Lists!AZ35)</f>
        <v/>
      </c>
      <c r="E57" s="342" t="str">
        <f>IF(Lists!BA35="","",Lists!BA35)</f>
        <v/>
      </c>
      <c r="F57" s="342" t="str">
        <f t="shared" si="2"/>
        <v/>
      </c>
      <c r="G57" s="342" t="str">
        <f>IF($E57="","",IF(F57=0,"N/A",IF(#REF!="Opacity", F57/60,F57)/$E57))</f>
        <v/>
      </c>
      <c r="H57" s="342" t="str">
        <f>IF($E57="","",SUMIFS(Limit_Deviation_Detail!$K$24:$K$5800,Limit_Deviation_Detail!$B$24:$B$5800,B57,Limit_Deviation_Detail!$C$24:$C$5800,C57,Limit_Deviation_Detail!$F$24:$F$5800,D57,Limit_Deviation_Detail!$L$24:$L$5800,"Startup"))</f>
        <v/>
      </c>
      <c r="I57" s="342" t="str">
        <f>IF($E57="","",SUMIFS(Limit_Deviation_Detail!$K$24:$K$5800,Limit_Deviation_Detail!$B$24:$B$5800,B57,Limit_Deviation_Detail!$C$24:$C$5800,C57,Limit_Deviation_Detail!$F$24:$F$5800,D57,Limit_Deviation_Detail!$L$24:$L$5800,"Shutdown"))</f>
        <v/>
      </c>
      <c r="J57" s="342" t="str">
        <f>IF($E57="","",SUMIFS(Limit_Deviation_Detail!$K$24:$K$5800,Limit_Deviation_Detail!$B$24:$B$5800,B57,Limit_Deviation_Detail!$C$24:$C$5800,C57,Limit_Deviation_Detail!$F$24:$F$5800,D57,Limit_Deviation_Detail!$L$24:$L$5800,"Control Equipment Problems"))</f>
        <v/>
      </c>
      <c r="K57" s="342" t="str">
        <f>IF($E57="","",SUMIFS(Limit_Deviation_Detail!$K$24:$K$5800,Limit_Deviation_Detail!$B$24:$B$5800,B57,Limit_Deviation_Detail!$C$24:$C$5800,C57,Limit_Deviation_Detail!$F$24:$F$5800,D57,Limit_Deviation_Detail!$L$24:$L$5800,"Process Problems"))</f>
        <v/>
      </c>
      <c r="L57" s="342" t="str">
        <f>IF($E57="","",SUMIFS(Limit_Deviation_Detail!$K$24:$K$5800,Limit_Deviation_Detail!$B$24:$B$5800,B57,Limit_Deviation_Detail!$C$24:$C$5800,C57,Limit_Deviation_Detail!$F$24:$F$5800,D57,Limit_Deviation_Detail!$L$24:$L$5800,"Other Known Causes"))</f>
        <v/>
      </c>
      <c r="M57" s="342" t="str">
        <f>IF($E57="","",SUMIFS(Limit_Deviation_Detail!$K$24:$K$5800,Limit_Deviation_Detail!$B$24:$B$5800,B57,Limit_Deviation_Detail!$C$24:$C$5800,C57,Limit_Deviation_Detail!$F$24:$F$5800,D57,Limit_Deviation_Detail!$L$24:$L$5800,"Other Unknown Causes"))</f>
        <v/>
      </c>
      <c r="N57" s="343"/>
      <c r="O57" s="343"/>
      <c r="P57" s="343"/>
      <c r="Q57" s="343"/>
      <c r="R57" s="343"/>
      <c r="S57" s="343"/>
      <c r="T57" s="343"/>
      <c r="U57" s="343"/>
      <c r="V57" s="343"/>
      <c r="W57" s="343"/>
      <c r="X57" s="343"/>
      <c r="Y57" s="343"/>
      <c r="Z57" s="343"/>
      <c r="AA57" s="343"/>
      <c r="AB57" s="343"/>
      <c r="AC57" s="343"/>
      <c r="AD57" s="343"/>
      <c r="AE57" s="343"/>
      <c r="AF57" s="343"/>
      <c r="AG57" s="343"/>
      <c r="AH57" s="343"/>
      <c r="AI57" s="343"/>
      <c r="AJ57" s="343"/>
      <c r="AK57" s="343"/>
      <c r="AL57" s="343"/>
      <c r="AM57" s="343"/>
      <c r="AN57" s="343"/>
      <c r="AO57" s="343"/>
      <c r="AP57" s="343"/>
      <c r="AQ57" s="343"/>
      <c r="AR57" s="343"/>
      <c r="AS57" s="343"/>
      <c r="AT57" s="343"/>
      <c r="AU57" s="343"/>
      <c r="AV57" s="343"/>
      <c r="AW57" s="343"/>
      <c r="AX57" s="343"/>
      <c r="AY57" s="343"/>
      <c r="AZ57" s="343"/>
      <c r="BA57" s="343"/>
      <c r="BB57" s="343"/>
      <c r="BC57" s="343"/>
      <c r="BD57" s="343"/>
      <c r="BE57" s="343"/>
      <c r="BF57" s="343"/>
      <c r="BG57" s="343"/>
      <c r="BH57" s="343"/>
      <c r="BI57" s="343"/>
      <c r="BJ57" s="343"/>
      <c r="BK57" s="343"/>
      <c r="BL57" s="343"/>
      <c r="BM57" s="343"/>
      <c r="BN57" s="343"/>
      <c r="BO57" s="343"/>
      <c r="BP57" s="343"/>
      <c r="BQ57" s="343"/>
      <c r="BR57" s="343"/>
      <c r="BS57" s="343"/>
      <c r="BT57" s="343"/>
      <c r="BU57" s="343"/>
      <c r="BV57" s="343"/>
      <c r="BW57" s="343"/>
      <c r="BX57" s="343"/>
      <c r="BY57" s="343"/>
      <c r="BZ57" s="343"/>
      <c r="CA57" s="343"/>
      <c r="CB57" s="343"/>
      <c r="CC57" s="343"/>
      <c r="CD57" s="343"/>
      <c r="CE57" s="343"/>
      <c r="CF57" s="343"/>
      <c r="CG57" s="343"/>
      <c r="CH57" s="343"/>
      <c r="CI57" s="343"/>
      <c r="CJ57" s="343"/>
      <c r="CK57" s="343"/>
      <c r="CL57" s="343"/>
      <c r="CM57" s="343"/>
      <c r="CN57" s="343"/>
      <c r="CO57" s="343"/>
      <c r="CP57" s="343"/>
      <c r="CQ57" s="343"/>
      <c r="CR57" s="343"/>
      <c r="CS57" s="343"/>
      <c r="CT57" s="343"/>
      <c r="CU57" s="343"/>
      <c r="CV57" s="343"/>
      <c r="CW57" s="343"/>
      <c r="CX57" s="343"/>
      <c r="CY57" s="343"/>
      <c r="CZ57" s="343"/>
      <c r="DA57" s="343"/>
      <c r="DB57" s="343"/>
      <c r="DC57" s="343"/>
      <c r="DD57" s="343"/>
    </row>
    <row r="58" spans="2:108" s="336" customFormat="1" x14ac:dyDescent="0.35">
      <c r="B58" s="340" t="str">
        <f>IF(Lists!AX36="","",Lists!AX36)</f>
        <v/>
      </c>
      <c r="C58" s="341" t="str">
        <f>IF(Lists!AY36="","",Lists!AY36)</f>
        <v/>
      </c>
      <c r="D58" s="341" t="str">
        <f>IF(Lists!AZ36="","",Lists!AZ36)</f>
        <v/>
      </c>
      <c r="E58" s="342" t="str">
        <f>IF(Lists!BA36="","",Lists!BA36)</f>
        <v/>
      </c>
      <c r="F58" s="342" t="str">
        <f t="shared" si="2"/>
        <v/>
      </c>
      <c r="G58" s="342" t="str">
        <f>IF($E58="","",IF(F58=0,"N/A",IF(#REF!="Opacity", F58/60,F58)/$E58))</f>
        <v/>
      </c>
      <c r="H58" s="342" t="str">
        <f>IF($E58="","",SUMIFS(Limit_Deviation_Detail!$K$24:$K$5800,Limit_Deviation_Detail!$B$24:$B$5800,B58,Limit_Deviation_Detail!$C$24:$C$5800,C58,Limit_Deviation_Detail!$F$24:$F$5800,D58,Limit_Deviation_Detail!$L$24:$L$5800,"Startup"))</f>
        <v/>
      </c>
      <c r="I58" s="342" t="str">
        <f>IF($E58="","",SUMIFS(Limit_Deviation_Detail!$K$24:$K$5800,Limit_Deviation_Detail!$B$24:$B$5800,B58,Limit_Deviation_Detail!$C$24:$C$5800,C58,Limit_Deviation_Detail!$F$24:$F$5800,D58,Limit_Deviation_Detail!$L$24:$L$5800,"Shutdown"))</f>
        <v/>
      </c>
      <c r="J58" s="342" t="str">
        <f>IF($E58="","",SUMIFS(Limit_Deviation_Detail!$K$24:$K$5800,Limit_Deviation_Detail!$B$24:$B$5800,B58,Limit_Deviation_Detail!$C$24:$C$5800,C58,Limit_Deviation_Detail!$F$24:$F$5800,D58,Limit_Deviation_Detail!$L$24:$L$5800,"Control Equipment Problems"))</f>
        <v/>
      </c>
      <c r="K58" s="342" t="str">
        <f>IF($E58="","",SUMIFS(Limit_Deviation_Detail!$K$24:$K$5800,Limit_Deviation_Detail!$B$24:$B$5800,B58,Limit_Deviation_Detail!$C$24:$C$5800,C58,Limit_Deviation_Detail!$F$24:$F$5800,D58,Limit_Deviation_Detail!$L$24:$L$5800,"Process Problems"))</f>
        <v/>
      </c>
      <c r="L58" s="342" t="str">
        <f>IF($E58="","",SUMIFS(Limit_Deviation_Detail!$K$24:$K$5800,Limit_Deviation_Detail!$B$24:$B$5800,B58,Limit_Deviation_Detail!$C$24:$C$5800,C58,Limit_Deviation_Detail!$F$24:$F$5800,D58,Limit_Deviation_Detail!$L$24:$L$5800,"Other Known Causes"))</f>
        <v/>
      </c>
      <c r="M58" s="342" t="str">
        <f>IF($E58="","",SUMIFS(Limit_Deviation_Detail!$K$24:$K$5800,Limit_Deviation_Detail!$B$24:$B$5800,B58,Limit_Deviation_Detail!$C$24:$C$5800,C58,Limit_Deviation_Detail!$F$24:$F$5800,D58,Limit_Deviation_Detail!$L$24:$L$5800,"Other Unknown Causes"))</f>
        <v/>
      </c>
      <c r="N58" s="343"/>
      <c r="O58" s="343"/>
      <c r="P58" s="343"/>
      <c r="Q58" s="343"/>
      <c r="R58" s="343"/>
      <c r="S58" s="343"/>
      <c r="T58" s="343"/>
      <c r="U58" s="343"/>
      <c r="V58" s="343"/>
      <c r="W58" s="343"/>
      <c r="X58" s="343"/>
      <c r="Y58" s="343"/>
      <c r="Z58" s="343"/>
      <c r="AA58" s="343"/>
      <c r="AB58" s="343"/>
      <c r="AC58" s="343"/>
      <c r="AD58" s="343"/>
      <c r="AE58" s="343"/>
      <c r="AF58" s="343"/>
      <c r="AG58" s="343"/>
      <c r="AH58" s="343"/>
      <c r="AI58" s="343"/>
      <c r="AJ58" s="343"/>
      <c r="AK58" s="343"/>
      <c r="AL58" s="343"/>
      <c r="AM58" s="343"/>
      <c r="AN58" s="343"/>
      <c r="AO58" s="343"/>
      <c r="AP58" s="343"/>
      <c r="AQ58" s="343"/>
      <c r="AR58" s="343"/>
      <c r="AS58" s="343"/>
      <c r="AT58" s="343"/>
      <c r="AU58" s="343"/>
      <c r="AV58" s="343"/>
      <c r="AW58" s="343"/>
      <c r="AX58" s="343"/>
      <c r="AY58" s="343"/>
      <c r="AZ58" s="343"/>
      <c r="BA58" s="343"/>
      <c r="BB58" s="343"/>
      <c r="BC58" s="343"/>
      <c r="BD58" s="343"/>
      <c r="BE58" s="343"/>
      <c r="BF58" s="343"/>
      <c r="BG58" s="343"/>
      <c r="BH58" s="343"/>
      <c r="BI58" s="343"/>
      <c r="BJ58" s="343"/>
      <c r="BK58" s="343"/>
      <c r="BL58" s="343"/>
      <c r="BM58" s="343"/>
      <c r="BN58" s="343"/>
      <c r="BO58" s="343"/>
      <c r="BP58" s="343"/>
      <c r="BQ58" s="343"/>
      <c r="BR58" s="343"/>
      <c r="BS58" s="343"/>
      <c r="BT58" s="343"/>
      <c r="BU58" s="343"/>
      <c r="BV58" s="343"/>
      <c r="BW58" s="343"/>
      <c r="BX58" s="343"/>
      <c r="BY58" s="343"/>
      <c r="BZ58" s="343"/>
      <c r="CA58" s="343"/>
      <c r="CB58" s="343"/>
      <c r="CC58" s="343"/>
      <c r="CD58" s="343"/>
      <c r="CE58" s="343"/>
      <c r="CF58" s="343"/>
      <c r="CG58" s="343"/>
      <c r="CH58" s="343"/>
      <c r="CI58" s="343"/>
      <c r="CJ58" s="343"/>
      <c r="CK58" s="343"/>
      <c r="CL58" s="343"/>
      <c r="CM58" s="343"/>
      <c r="CN58" s="343"/>
      <c r="CO58" s="343"/>
      <c r="CP58" s="343"/>
      <c r="CQ58" s="343"/>
      <c r="CR58" s="343"/>
      <c r="CS58" s="343"/>
      <c r="CT58" s="343"/>
      <c r="CU58" s="343"/>
      <c r="CV58" s="343"/>
      <c r="CW58" s="343"/>
      <c r="CX58" s="343"/>
      <c r="CY58" s="343"/>
      <c r="CZ58" s="343"/>
      <c r="DA58" s="343"/>
      <c r="DB58" s="343"/>
      <c r="DC58" s="343"/>
      <c r="DD58" s="343"/>
    </row>
    <row r="59" spans="2:108" s="336" customFormat="1" x14ac:dyDescent="0.35">
      <c r="B59" s="340" t="str">
        <f>IF(Lists!AX37="","",Lists!AX37)</f>
        <v/>
      </c>
      <c r="C59" s="341" t="str">
        <f>IF(Lists!AY37="","",Lists!AY37)</f>
        <v/>
      </c>
      <c r="D59" s="341" t="str">
        <f>IF(Lists!AZ37="","",Lists!AZ37)</f>
        <v/>
      </c>
      <c r="E59" s="342" t="str">
        <f>IF(Lists!BA37="","",Lists!BA37)</f>
        <v/>
      </c>
      <c r="F59" s="342" t="str">
        <f t="shared" si="2"/>
        <v/>
      </c>
      <c r="G59" s="342" t="str">
        <f>IF($E59="","",IF(F59=0,"N/A",IF(#REF!="Opacity", F59/60,F59)/$E59))</f>
        <v/>
      </c>
      <c r="H59" s="342" t="str">
        <f>IF($E59="","",SUMIFS(Limit_Deviation_Detail!$K$24:$K$5800,Limit_Deviation_Detail!$B$24:$B$5800,B59,Limit_Deviation_Detail!$C$24:$C$5800,C59,Limit_Deviation_Detail!$F$24:$F$5800,D59,Limit_Deviation_Detail!$L$24:$L$5800,"Startup"))</f>
        <v/>
      </c>
      <c r="I59" s="342" t="str">
        <f>IF($E59="","",SUMIFS(Limit_Deviation_Detail!$K$24:$K$5800,Limit_Deviation_Detail!$B$24:$B$5800,B59,Limit_Deviation_Detail!$C$24:$C$5800,C59,Limit_Deviation_Detail!$F$24:$F$5800,D59,Limit_Deviation_Detail!$L$24:$L$5800,"Shutdown"))</f>
        <v/>
      </c>
      <c r="J59" s="342" t="str">
        <f>IF($E59="","",SUMIFS(Limit_Deviation_Detail!$K$24:$K$5800,Limit_Deviation_Detail!$B$24:$B$5800,B59,Limit_Deviation_Detail!$C$24:$C$5800,C59,Limit_Deviation_Detail!$F$24:$F$5800,D59,Limit_Deviation_Detail!$L$24:$L$5800,"Control Equipment Problems"))</f>
        <v/>
      </c>
      <c r="K59" s="342" t="str">
        <f>IF($E59="","",SUMIFS(Limit_Deviation_Detail!$K$24:$K$5800,Limit_Deviation_Detail!$B$24:$B$5800,B59,Limit_Deviation_Detail!$C$24:$C$5800,C59,Limit_Deviation_Detail!$F$24:$F$5800,D59,Limit_Deviation_Detail!$L$24:$L$5800,"Process Problems"))</f>
        <v/>
      </c>
      <c r="L59" s="342" t="str">
        <f>IF($E59="","",SUMIFS(Limit_Deviation_Detail!$K$24:$K$5800,Limit_Deviation_Detail!$B$24:$B$5800,B59,Limit_Deviation_Detail!$C$24:$C$5800,C59,Limit_Deviation_Detail!$F$24:$F$5800,D59,Limit_Deviation_Detail!$L$24:$L$5800,"Other Known Causes"))</f>
        <v/>
      </c>
      <c r="M59" s="342" t="str">
        <f>IF($E59="","",SUMIFS(Limit_Deviation_Detail!$K$24:$K$5800,Limit_Deviation_Detail!$B$24:$B$5800,B59,Limit_Deviation_Detail!$C$24:$C$5800,C59,Limit_Deviation_Detail!$F$24:$F$5800,D59,Limit_Deviation_Detail!$L$24:$L$5800,"Other Unknown Causes"))</f>
        <v/>
      </c>
      <c r="N59" s="343"/>
      <c r="O59" s="343"/>
      <c r="P59" s="343"/>
      <c r="Q59" s="343"/>
      <c r="R59" s="343"/>
      <c r="S59" s="343"/>
      <c r="T59" s="343"/>
      <c r="U59" s="343"/>
      <c r="V59" s="343"/>
      <c r="W59" s="343"/>
      <c r="X59" s="343"/>
      <c r="Y59" s="343"/>
      <c r="Z59" s="343"/>
      <c r="AA59" s="343"/>
      <c r="AB59" s="343"/>
      <c r="AC59" s="343"/>
      <c r="AD59" s="343"/>
      <c r="AE59" s="343"/>
      <c r="AF59" s="343"/>
      <c r="AG59" s="343"/>
      <c r="AH59" s="343"/>
      <c r="AI59" s="343"/>
      <c r="AJ59" s="343"/>
      <c r="AK59" s="343"/>
      <c r="AL59" s="343"/>
      <c r="AM59" s="343"/>
      <c r="AN59" s="343"/>
      <c r="AO59" s="343"/>
      <c r="AP59" s="343"/>
      <c r="AQ59" s="343"/>
      <c r="AR59" s="343"/>
      <c r="AS59" s="343"/>
      <c r="AT59" s="343"/>
      <c r="AU59" s="343"/>
      <c r="AV59" s="343"/>
      <c r="AW59" s="343"/>
      <c r="AX59" s="343"/>
      <c r="AY59" s="343"/>
      <c r="AZ59" s="343"/>
      <c r="BA59" s="343"/>
      <c r="BB59" s="343"/>
      <c r="BC59" s="343"/>
      <c r="BD59" s="343"/>
      <c r="BE59" s="343"/>
      <c r="BF59" s="343"/>
      <c r="BG59" s="343"/>
      <c r="BH59" s="343"/>
      <c r="BI59" s="343"/>
      <c r="BJ59" s="343"/>
      <c r="BK59" s="343"/>
      <c r="BL59" s="343"/>
      <c r="BM59" s="343"/>
      <c r="BN59" s="343"/>
      <c r="BO59" s="343"/>
      <c r="BP59" s="343"/>
      <c r="BQ59" s="343"/>
      <c r="BR59" s="343"/>
      <c r="BS59" s="343"/>
      <c r="BT59" s="343"/>
      <c r="BU59" s="343"/>
      <c r="BV59" s="343"/>
      <c r="BW59" s="343"/>
      <c r="BX59" s="343"/>
      <c r="BY59" s="343"/>
      <c r="BZ59" s="343"/>
      <c r="CA59" s="343"/>
      <c r="CB59" s="343"/>
      <c r="CC59" s="343"/>
      <c r="CD59" s="343"/>
      <c r="CE59" s="343"/>
      <c r="CF59" s="343"/>
      <c r="CG59" s="343"/>
      <c r="CH59" s="343"/>
      <c r="CI59" s="343"/>
      <c r="CJ59" s="343"/>
      <c r="CK59" s="343"/>
      <c r="CL59" s="343"/>
      <c r="CM59" s="343"/>
      <c r="CN59" s="343"/>
      <c r="CO59" s="343"/>
      <c r="CP59" s="343"/>
      <c r="CQ59" s="343"/>
      <c r="CR59" s="343"/>
      <c r="CS59" s="343"/>
      <c r="CT59" s="343"/>
      <c r="CU59" s="343"/>
      <c r="CV59" s="343"/>
      <c r="CW59" s="343"/>
      <c r="CX59" s="343"/>
      <c r="CY59" s="343"/>
      <c r="CZ59" s="343"/>
      <c r="DA59" s="343"/>
      <c r="DB59" s="343"/>
      <c r="DC59" s="343"/>
      <c r="DD59" s="343"/>
    </row>
    <row r="60" spans="2:108" s="336" customFormat="1" x14ac:dyDescent="0.35">
      <c r="B60" s="340" t="str">
        <f>IF(Lists!AX38="","",Lists!AX38)</f>
        <v/>
      </c>
      <c r="C60" s="341" t="str">
        <f>IF(Lists!AY38="","",Lists!AY38)</f>
        <v/>
      </c>
      <c r="D60" s="341" t="str">
        <f>IF(Lists!AZ38="","",Lists!AZ38)</f>
        <v/>
      </c>
      <c r="E60" s="342" t="str">
        <f>IF(Lists!BA38="","",Lists!BA38)</f>
        <v/>
      </c>
      <c r="F60" s="342" t="str">
        <f t="shared" si="2"/>
        <v/>
      </c>
      <c r="G60" s="342" t="str">
        <f>IF($E60="","",IF(F60=0,"N/A",IF(#REF!="Opacity", F60/60,F60)/$E60))</f>
        <v/>
      </c>
      <c r="H60" s="342" t="str">
        <f>IF($E60="","",SUMIFS(Limit_Deviation_Detail!$K$24:$K$5800,Limit_Deviation_Detail!$B$24:$B$5800,B60,Limit_Deviation_Detail!$C$24:$C$5800,C60,Limit_Deviation_Detail!$F$24:$F$5800,D60,Limit_Deviation_Detail!$L$24:$L$5800,"Startup"))</f>
        <v/>
      </c>
      <c r="I60" s="342" t="str">
        <f>IF($E60="","",SUMIFS(Limit_Deviation_Detail!$K$24:$K$5800,Limit_Deviation_Detail!$B$24:$B$5800,B60,Limit_Deviation_Detail!$C$24:$C$5800,C60,Limit_Deviation_Detail!$F$24:$F$5800,D60,Limit_Deviation_Detail!$L$24:$L$5800,"Shutdown"))</f>
        <v/>
      </c>
      <c r="J60" s="342" t="str">
        <f>IF($E60="","",SUMIFS(Limit_Deviation_Detail!$K$24:$K$5800,Limit_Deviation_Detail!$B$24:$B$5800,B60,Limit_Deviation_Detail!$C$24:$C$5800,C60,Limit_Deviation_Detail!$F$24:$F$5800,D60,Limit_Deviation_Detail!$L$24:$L$5800,"Control Equipment Problems"))</f>
        <v/>
      </c>
      <c r="K60" s="342" t="str">
        <f>IF($E60="","",SUMIFS(Limit_Deviation_Detail!$K$24:$K$5800,Limit_Deviation_Detail!$B$24:$B$5800,B60,Limit_Deviation_Detail!$C$24:$C$5800,C60,Limit_Deviation_Detail!$F$24:$F$5800,D60,Limit_Deviation_Detail!$L$24:$L$5800,"Process Problems"))</f>
        <v/>
      </c>
      <c r="L60" s="342" t="str">
        <f>IF($E60="","",SUMIFS(Limit_Deviation_Detail!$K$24:$K$5800,Limit_Deviation_Detail!$B$24:$B$5800,B60,Limit_Deviation_Detail!$C$24:$C$5800,C60,Limit_Deviation_Detail!$F$24:$F$5800,D60,Limit_Deviation_Detail!$L$24:$L$5800,"Other Known Causes"))</f>
        <v/>
      </c>
      <c r="M60" s="342" t="str">
        <f>IF($E60="","",SUMIFS(Limit_Deviation_Detail!$K$24:$K$5800,Limit_Deviation_Detail!$B$24:$B$5800,B60,Limit_Deviation_Detail!$C$24:$C$5800,C60,Limit_Deviation_Detail!$F$24:$F$5800,D60,Limit_Deviation_Detail!$L$24:$L$5800,"Other Unknown Causes"))</f>
        <v/>
      </c>
      <c r="N60" s="343"/>
      <c r="O60" s="343"/>
      <c r="P60" s="343"/>
      <c r="Q60" s="343"/>
      <c r="R60" s="343"/>
      <c r="S60" s="343"/>
      <c r="T60" s="343"/>
      <c r="U60" s="343"/>
      <c r="V60" s="343"/>
      <c r="W60" s="343"/>
      <c r="X60" s="343"/>
      <c r="Y60" s="343"/>
      <c r="Z60" s="343"/>
      <c r="AA60" s="343"/>
      <c r="AB60" s="343"/>
      <c r="AC60" s="343"/>
      <c r="AD60" s="343"/>
      <c r="AE60" s="343"/>
      <c r="AF60" s="343"/>
      <c r="AG60" s="343"/>
      <c r="AH60" s="343"/>
      <c r="AI60" s="343"/>
      <c r="AJ60" s="343"/>
      <c r="AK60" s="343"/>
      <c r="AL60" s="343"/>
      <c r="AM60" s="343"/>
      <c r="AN60" s="343"/>
      <c r="AO60" s="343"/>
      <c r="AP60" s="343"/>
      <c r="AQ60" s="343"/>
      <c r="AR60" s="343"/>
      <c r="AS60" s="343"/>
      <c r="AT60" s="343"/>
      <c r="AU60" s="343"/>
      <c r="AV60" s="343"/>
      <c r="AW60" s="343"/>
      <c r="AX60" s="343"/>
      <c r="AY60" s="343"/>
      <c r="AZ60" s="343"/>
      <c r="BA60" s="343"/>
      <c r="BB60" s="343"/>
      <c r="BC60" s="343"/>
      <c r="BD60" s="343"/>
      <c r="BE60" s="343"/>
      <c r="BF60" s="343"/>
      <c r="BG60" s="343"/>
      <c r="BH60" s="343"/>
      <c r="BI60" s="343"/>
      <c r="BJ60" s="343"/>
      <c r="BK60" s="343"/>
      <c r="BL60" s="343"/>
      <c r="BM60" s="343"/>
      <c r="BN60" s="343"/>
      <c r="BO60" s="343"/>
      <c r="BP60" s="343"/>
      <c r="BQ60" s="343"/>
      <c r="BR60" s="343"/>
      <c r="BS60" s="343"/>
      <c r="BT60" s="343"/>
      <c r="BU60" s="343"/>
      <c r="BV60" s="343"/>
      <c r="BW60" s="343"/>
      <c r="BX60" s="343"/>
      <c r="BY60" s="343"/>
      <c r="BZ60" s="343"/>
      <c r="CA60" s="343"/>
      <c r="CB60" s="343"/>
      <c r="CC60" s="343"/>
      <c r="CD60" s="343"/>
      <c r="CE60" s="343"/>
      <c r="CF60" s="343"/>
      <c r="CG60" s="343"/>
      <c r="CH60" s="343"/>
      <c r="CI60" s="343"/>
      <c r="CJ60" s="343"/>
      <c r="CK60" s="343"/>
      <c r="CL60" s="343"/>
      <c r="CM60" s="343"/>
      <c r="CN60" s="343"/>
      <c r="CO60" s="343"/>
      <c r="CP60" s="343"/>
      <c r="CQ60" s="343"/>
      <c r="CR60" s="343"/>
      <c r="CS60" s="343"/>
      <c r="CT60" s="343"/>
      <c r="CU60" s="343"/>
      <c r="CV60" s="343"/>
      <c r="CW60" s="343"/>
      <c r="CX60" s="343"/>
      <c r="CY60" s="343"/>
      <c r="CZ60" s="343"/>
      <c r="DA60" s="343"/>
      <c r="DB60" s="343"/>
      <c r="DC60" s="343"/>
      <c r="DD60" s="343"/>
    </row>
    <row r="61" spans="2:108" s="336" customFormat="1" x14ac:dyDescent="0.35">
      <c r="B61" s="340" t="str">
        <f>IF(Lists!AX39="","",Lists!AX39)</f>
        <v/>
      </c>
      <c r="C61" s="341" t="str">
        <f>IF(Lists!AY39="","",Lists!AY39)</f>
        <v/>
      </c>
      <c r="D61" s="341" t="str">
        <f>IF(Lists!AZ39="","",Lists!AZ39)</f>
        <v/>
      </c>
      <c r="E61" s="342" t="str">
        <f>IF(Lists!BA39="","",Lists!BA39)</f>
        <v/>
      </c>
      <c r="F61" s="342" t="str">
        <f t="shared" si="2"/>
        <v/>
      </c>
      <c r="G61" s="342" t="str">
        <f>IF($E61="","",IF(F61=0,"N/A",IF(#REF!="Opacity", F61/60,F61)/$E61))</f>
        <v/>
      </c>
      <c r="H61" s="342" t="str">
        <f>IF($E61="","",SUMIFS(Limit_Deviation_Detail!$K$24:$K$5800,Limit_Deviation_Detail!$B$24:$B$5800,B61,Limit_Deviation_Detail!$C$24:$C$5800,C61,Limit_Deviation_Detail!$F$24:$F$5800,D61,Limit_Deviation_Detail!$L$24:$L$5800,"Startup"))</f>
        <v/>
      </c>
      <c r="I61" s="342" t="str">
        <f>IF($E61="","",SUMIFS(Limit_Deviation_Detail!$K$24:$K$5800,Limit_Deviation_Detail!$B$24:$B$5800,B61,Limit_Deviation_Detail!$C$24:$C$5800,C61,Limit_Deviation_Detail!$F$24:$F$5800,D61,Limit_Deviation_Detail!$L$24:$L$5800,"Shutdown"))</f>
        <v/>
      </c>
      <c r="J61" s="342" t="str">
        <f>IF($E61="","",SUMIFS(Limit_Deviation_Detail!$K$24:$K$5800,Limit_Deviation_Detail!$B$24:$B$5800,B61,Limit_Deviation_Detail!$C$24:$C$5800,C61,Limit_Deviation_Detail!$F$24:$F$5800,D61,Limit_Deviation_Detail!$L$24:$L$5800,"Control Equipment Problems"))</f>
        <v/>
      </c>
      <c r="K61" s="342" t="str">
        <f>IF($E61="","",SUMIFS(Limit_Deviation_Detail!$K$24:$K$5800,Limit_Deviation_Detail!$B$24:$B$5800,B61,Limit_Deviation_Detail!$C$24:$C$5800,C61,Limit_Deviation_Detail!$F$24:$F$5800,D61,Limit_Deviation_Detail!$L$24:$L$5800,"Process Problems"))</f>
        <v/>
      </c>
      <c r="L61" s="342" t="str">
        <f>IF($E61="","",SUMIFS(Limit_Deviation_Detail!$K$24:$K$5800,Limit_Deviation_Detail!$B$24:$B$5800,B61,Limit_Deviation_Detail!$C$24:$C$5800,C61,Limit_Deviation_Detail!$F$24:$F$5800,D61,Limit_Deviation_Detail!$L$24:$L$5800,"Other Known Causes"))</f>
        <v/>
      </c>
      <c r="M61" s="342" t="str">
        <f>IF($E61="","",SUMIFS(Limit_Deviation_Detail!$K$24:$K$5800,Limit_Deviation_Detail!$B$24:$B$5800,B61,Limit_Deviation_Detail!$C$24:$C$5800,C61,Limit_Deviation_Detail!$F$24:$F$5800,D61,Limit_Deviation_Detail!$L$24:$L$5800,"Other Unknown Causes"))</f>
        <v/>
      </c>
      <c r="N61" s="343"/>
      <c r="O61" s="343"/>
      <c r="P61" s="343"/>
      <c r="Q61" s="343"/>
      <c r="R61" s="343"/>
      <c r="S61" s="343"/>
      <c r="T61" s="343"/>
      <c r="U61" s="343"/>
      <c r="V61" s="343"/>
      <c r="W61" s="343"/>
      <c r="X61" s="343"/>
      <c r="Y61" s="343"/>
      <c r="Z61" s="343"/>
      <c r="AA61" s="343"/>
      <c r="AB61" s="343"/>
      <c r="AC61" s="343"/>
      <c r="AD61" s="343"/>
      <c r="AE61" s="343"/>
      <c r="AF61" s="343"/>
      <c r="AG61" s="343"/>
      <c r="AH61" s="343"/>
      <c r="AI61" s="343"/>
      <c r="AJ61" s="343"/>
      <c r="AK61" s="343"/>
      <c r="AL61" s="343"/>
      <c r="AM61" s="343"/>
      <c r="AN61" s="343"/>
      <c r="AO61" s="343"/>
      <c r="AP61" s="343"/>
      <c r="AQ61" s="343"/>
      <c r="AR61" s="343"/>
      <c r="AS61" s="343"/>
      <c r="AT61" s="343"/>
      <c r="AU61" s="343"/>
      <c r="AV61" s="343"/>
      <c r="AW61" s="343"/>
      <c r="AX61" s="343"/>
      <c r="AY61" s="343"/>
      <c r="AZ61" s="343"/>
      <c r="BA61" s="343"/>
      <c r="BB61" s="343"/>
      <c r="BC61" s="343"/>
      <c r="BD61" s="343"/>
      <c r="BE61" s="343"/>
      <c r="BF61" s="343"/>
      <c r="BG61" s="343"/>
      <c r="BH61" s="343"/>
      <c r="BI61" s="343"/>
      <c r="BJ61" s="343"/>
      <c r="BK61" s="343"/>
      <c r="BL61" s="343"/>
      <c r="BM61" s="343"/>
      <c r="BN61" s="343"/>
      <c r="BO61" s="343"/>
      <c r="BP61" s="343"/>
      <c r="BQ61" s="343"/>
      <c r="BR61" s="343"/>
      <c r="BS61" s="343"/>
      <c r="BT61" s="343"/>
      <c r="BU61" s="343"/>
      <c r="BV61" s="343"/>
      <c r="BW61" s="343"/>
      <c r="BX61" s="343"/>
      <c r="BY61" s="343"/>
      <c r="BZ61" s="343"/>
      <c r="CA61" s="343"/>
      <c r="CB61" s="343"/>
      <c r="CC61" s="343"/>
      <c r="CD61" s="343"/>
      <c r="CE61" s="343"/>
      <c r="CF61" s="343"/>
      <c r="CG61" s="343"/>
      <c r="CH61" s="343"/>
      <c r="CI61" s="343"/>
      <c r="CJ61" s="343"/>
      <c r="CK61" s="343"/>
      <c r="CL61" s="343"/>
      <c r="CM61" s="343"/>
      <c r="CN61" s="343"/>
      <c r="CO61" s="343"/>
      <c r="CP61" s="343"/>
      <c r="CQ61" s="343"/>
      <c r="CR61" s="343"/>
      <c r="CS61" s="343"/>
      <c r="CT61" s="343"/>
      <c r="CU61" s="343"/>
      <c r="CV61" s="343"/>
      <c r="CW61" s="343"/>
      <c r="CX61" s="343"/>
      <c r="CY61" s="343"/>
      <c r="CZ61" s="343"/>
      <c r="DA61" s="343"/>
      <c r="DB61" s="343"/>
      <c r="DC61" s="343"/>
      <c r="DD61" s="343"/>
    </row>
    <row r="62" spans="2:108" s="336" customFormat="1" x14ac:dyDescent="0.35">
      <c r="B62" s="340" t="str">
        <f>IF(Lists!AX40="","",Lists!AX40)</f>
        <v/>
      </c>
      <c r="C62" s="341" t="str">
        <f>IF(Lists!AY40="","",Lists!AY40)</f>
        <v/>
      </c>
      <c r="D62" s="341" t="str">
        <f>IF(Lists!AZ40="","",Lists!AZ40)</f>
        <v/>
      </c>
      <c r="E62" s="342" t="str">
        <f>IF(Lists!BA40="","",Lists!BA40)</f>
        <v/>
      </c>
      <c r="F62" s="342" t="str">
        <f t="shared" si="2"/>
        <v/>
      </c>
      <c r="G62" s="342" t="str">
        <f>IF($E62="","",IF(F62=0,"N/A",IF(#REF!="Opacity", F62/60,F62)/$E62))</f>
        <v/>
      </c>
      <c r="H62" s="342" t="str">
        <f>IF($E62="","",SUMIFS(Limit_Deviation_Detail!$K$24:$K$5800,Limit_Deviation_Detail!$B$24:$B$5800,B62,Limit_Deviation_Detail!$C$24:$C$5800,C62,Limit_Deviation_Detail!$F$24:$F$5800,D62,Limit_Deviation_Detail!$L$24:$L$5800,"Startup"))</f>
        <v/>
      </c>
      <c r="I62" s="342" t="str">
        <f>IF($E62="","",SUMIFS(Limit_Deviation_Detail!$K$24:$K$5800,Limit_Deviation_Detail!$B$24:$B$5800,B62,Limit_Deviation_Detail!$C$24:$C$5800,C62,Limit_Deviation_Detail!$F$24:$F$5800,D62,Limit_Deviation_Detail!$L$24:$L$5800,"Shutdown"))</f>
        <v/>
      </c>
      <c r="J62" s="342" t="str">
        <f>IF($E62="","",SUMIFS(Limit_Deviation_Detail!$K$24:$K$5800,Limit_Deviation_Detail!$B$24:$B$5800,B62,Limit_Deviation_Detail!$C$24:$C$5800,C62,Limit_Deviation_Detail!$F$24:$F$5800,D62,Limit_Deviation_Detail!$L$24:$L$5800,"Control Equipment Problems"))</f>
        <v/>
      </c>
      <c r="K62" s="342" t="str">
        <f>IF($E62="","",SUMIFS(Limit_Deviation_Detail!$K$24:$K$5800,Limit_Deviation_Detail!$B$24:$B$5800,B62,Limit_Deviation_Detail!$C$24:$C$5800,C62,Limit_Deviation_Detail!$F$24:$F$5800,D62,Limit_Deviation_Detail!$L$24:$L$5800,"Process Problems"))</f>
        <v/>
      </c>
      <c r="L62" s="342" t="str">
        <f>IF($E62="","",SUMIFS(Limit_Deviation_Detail!$K$24:$K$5800,Limit_Deviation_Detail!$B$24:$B$5800,B62,Limit_Deviation_Detail!$C$24:$C$5800,C62,Limit_Deviation_Detail!$F$24:$F$5800,D62,Limit_Deviation_Detail!$L$24:$L$5800,"Other Known Causes"))</f>
        <v/>
      </c>
      <c r="M62" s="342" t="str">
        <f>IF($E62="","",SUMIFS(Limit_Deviation_Detail!$K$24:$K$5800,Limit_Deviation_Detail!$B$24:$B$5800,B62,Limit_Deviation_Detail!$C$24:$C$5800,C62,Limit_Deviation_Detail!$F$24:$F$5800,D62,Limit_Deviation_Detail!$L$24:$L$5800,"Other Unknown Causes"))</f>
        <v/>
      </c>
      <c r="N62" s="343"/>
      <c r="O62" s="343"/>
      <c r="P62" s="343"/>
      <c r="Q62" s="343"/>
      <c r="R62" s="343"/>
      <c r="S62" s="343"/>
      <c r="T62" s="343"/>
      <c r="U62" s="343"/>
      <c r="V62" s="343"/>
      <c r="W62" s="343"/>
      <c r="X62" s="343"/>
      <c r="Y62" s="343"/>
      <c r="Z62" s="343"/>
      <c r="AA62" s="343"/>
      <c r="AB62" s="343"/>
      <c r="AC62" s="343"/>
      <c r="AD62" s="343"/>
      <c r="AE62" s="343"/>
      <c r="AF62" s="343"/>
      <c r="AG62" s="343"/>
      <c r="AH62" s="343"/>
      <c r="AI62" s="343"/>
      <c r="AJ62" s="343"/>
      <c r="AK62" s="343"/>
      <c r="AL62" s="343"/>
      <c r="AM62" s="343"/>
      <c r="AN62" s="343"/>
      <c r="AO62" s="343"/>
      <c r="AP62" s="343"/>
      <c r="AQ62" s="343"/>
      <c r="AR62" s="343"/>
      <c r="AS62" s="343"/>
      <c r="AT62" s="343"/>
      <c r="AU62" s="343"/>
      <c r="AV62" s="343"/>
      <c r="AW62" s="343"/>
      <c r="AX62" s="343"/>
      <c r="AY62" s="343"/>
      <c r="AZ62" s="343"/>
      <c r="BA62" s="343"/>
      <c r="BB62" s="343"/>
      <c r="BC62" s="343"/>
      <c r="BD62" s="343"/>
      <c r="BE62" s="343"/>
      <c r="BF62" s="343"/>
      <c r="BG62" s="343"/>
      <c r="BH62" s="343"/>
      <c r="BI62" s="343"/>
      <c r="BJ62" s="343"/>
      <c r="BK62" s="343"/>
      <c r="BL62" s="343"/>
      <c r="BM62" s="343"/>
      <c r="BN62" s="343"/>
      <c r="BO62" s="343"/>
      <c r="BP62" s="343"/>
      <c r="BQ62" s="343"/>
      <c r="BR62" s="343"/>
      <c r="BS62" s="343"/>
      <c r="BT62" s="343"/>
      <c r="BU62" s="343"/>
      <c r="BV62" s="343"/>
      <c r="BW62" s="343"/>
      <c r="BX62" s="343"/>
      <c r="BY62" s="343"/>
      <c r="BZ62" s="343"/>
      <c r="CA62" s="343"/>
      <c r="CB62" s="343"/>
      <c r="CC62" s="343"/>
      <c r="CD62" s="343"/>
      <c r="CE62" s="343"/>
      <c r="CF62" s="343"/>
      <c r="CG62" s="343"/>
      <c r="CH62" s="343"/>
      <c r="CI62" s="343"/>
      <c r="CJ62" s="343"/>
      <c r="CK62" s="343"/>
      <c r="CL62" s="343"/>
      <c r="CM62" s="343"/>
      <c r="CN62" s="343"/>
      <c r="CO62" s="343"/>
      <c r="CP62" s="343"/>
      <c r="CQ62" s="343"/>
      <c r="CR62" s="343"/>
      <c r="CS62" s="343"/>
      <c r="CT62" s="343"/>
      <c r="CU62" s="343"/>
      <c r="CV62" s="343"/>
      <c r="CW62" s="343"/>
      <c r="CX62" s="343"/>
      <c r="CY62" s="343"/>
      <c r="CZ62" s="343"/>
      <c r="DA62" s="343"/>
      <c r="DB62" s="343"/>
      <c r="DC62" s="343"/>
      <c r="DD62" s="343"/>
    </row>
    <row r="63" spans="2:108" s="336" customFormat="1" x14ac:dyDescent="0.35">
      <c r="B63" s="340" t="str">
        <f>IF(Lists!AX41="","",Lists!AX41)</f>
        <v/>
      </c>
      <c r="C63" s="341" t="str">
        <f>IF(Lists!AY41="","",Lists!AY41)</f>
        <v/>
      </c>
      <c r="D63" s="341" t="str">
        <f>IF(Lists!AZ41="","",Lists!AZ41)</f>
        <v/>
      </c>
      <c r="E63" s="342" t="str">
        <f>IF(Lists!BA41="","",Lists!BA41)</f>
        <v/>
      </c>
      <c r="F63" s="342" t="str">
        <f t="shared" si="2"/>
        <v/>
      </c>
      <c r="G63" s="342" t="str">
        <f>IF($E63="","",IF(F63=0,"N/A",IF(#REF!="Opacity", F63/60,F63)/$E63))</f>
        <v/>
      </c>
      <c r="H63" s="342" t="str">
        <f>IF($E63="","",SUMIFS(Limit_Deviation_Detail!$K$24:$K$5800,Limit_Deviation_Detail!$B$24:$B$5800,B63,Limit_Deviation_Detail!$C$24:$C$5800,C63,Limit_Deviation_Detail!$F$24:$F$5800,D63,Limit_Deviation_Detail!$L$24:$L$5800,"Startup"))</f>
        <v/>
      </c>
      <c r="I63" s="342" t="str">
        <f>IF($E63="","",SUMIFS(Limit_Deviation_Detail!$K$24:$K$5800,Limit_Deviation_Detail!$B$24:$B$5800,B63,Limit_Deviation_Detail!$C$24:$C$5800,C63,Limit_Deviation_Detail!$F$24:$F$5800,D63,Limit_Deviation_Detail!$L$24:$L$5800,"Shutdown"))</f>
        <v/>
      </c>
      <c r="J63" s="342" t="str">
        <f>IF($E63="","",SUMIFS(Limit_Deviation_Detail!$K$24:$K$5800,Limit_Deviation_Detail!$B$24:$B$5800,B63,Limit_Deviation_Detail!$C$24:$C$5800,C63,Limit_Deviation_Detail!$F$24:$F$5800,D63,Limit_Deviation_Detail!$L$24:$L$5800,"Control Equipment Problems"))</f>
        <v/>
      </c>
      <c r="K63" s="342" t="str">
        <f>IF($E63="","",SUMIFS(Limit_Deviation_Detail!$K$24:$K$5800,Limit_Deviation_Detail!$B$24:$B$5800,B63,Limit_Deviation_Detail!$C$24:$C$5800,C63,Limit_Deviation_Detail!$F$24:$F$5800,D63,Limit_Deviation_Detail!$L$24:$L$5800,"Process Problems"))</f>
        <v/>
      </c>
      <c r="L63" s="342" t="str">
        <f>IF($E63="","",SUMIFS(Limit_Deviation_Detail!$K$24:$K$5800,Limit_Deviation_Detail!$B$24:$B$5800,B63,Limit_Deviation_Detail!$C$24:$C$5800,C63,Limit_Deviation_Detail!$F$24:$F$5800,D63,Limit_Deviation_Detail!$L$24:$L$5800,"Other Known Causes"))</f>
        <v/>
      </c>
      <c r="M63" s="342" t="str">
        <f>IF($E63="","",SUMIFS(Limit_Deviation_Detail!$K$24:$K$5800,Limit_Deviation_Detail!$B$24:$B$5800,B63,Limit_Deviation_Detail!$C$24:$C$5800,C63,Limit_Deviation_Detail!$F$24:$F$5800,D63,Limit_Deviation_Detail!$L$24:$L$5800,"Other Unknown Causes"))</f>
        <v/>
      </c>
      <c r="N63" s="343"/>
      <c r="O63" s="343"/>
      <c r="P63" s="343"/>
      <c r="Q63" s="343"/>
      <c r="R63" s="343"/>
      <c r="S63" s="343"/>
      <c r="T63" s="343"/>
      <c r="U63" s="343"/>
      <c r="V63" s="343"/>
      <c r="W63" s="343"/>
      <c r="X63" s="343"/>
      <c r="Y63" s="343"/>
      <c r="Z63" s="343"/>
      <c r="AA63" s="343"/>
      <c r="AB63" s="343"/>
      <c r="AC63" s="343"/>
      <c r="AD63" s="343"/>
      <c r="AE63" s="343"/>
      <c r="AF63" s="343"/>
      <c r="AG63" s="343"/>
      <c r="AH63" s="343"/>
      <c r="AI63" s="343"/>
      <c r="AJ63" s="343"/>
      <c r="AK63" s="343"/>
      <c r="AL63" s="343"/>
      <c r="AM63" s="343"/>
      <c r="AN63" s="343"/>
      <c r="AO63" s="343"/>
      <c r="AP63" s="343"/>
      <c r="AQ63" s="343"/>
      <c r="AR63" s="343"/>
      <c r="AS63" s="343"/>
      <c r="AT63" s="343"/>
      <c r="AU63" s="343"/>
      <c r="AV63" s="343"/>
      <c r="AW63" s="343"/>
      <c r="AX63" s="343"/>
      <c r="AY63" s="343"/>
      <c r="AZ63" s="343"/>
      <c r="BA63" s="343"/>
      <c r="BB63" s="343"/>
      <c r="BC63" s="343"/>
      <c r="BD63" s="343"/>
      <c r="BE63" s="343"/>
      <c r="BF63" s="343"/>
      <c r="BG63" s="343"/>
      <c r="BH63" s="343"/>
      <c r="BI63" s="343"/>
      <c r="BJ63" s="343"/>
      <c r="BK63" s="343"/>
      <c r="BL63" s="343"/>
      <c r="BM63" s="343"/>
      <c r="BN63" s="343"/>
      <c r="BO63" s="343"/>
      <c r="BP63" s="343"/>
      <c r="BQ63" s="343"/>
      <c r="BR63" s="343"/>
      <c r="BS63" s="343"/>
      <c r="BT63" s="343"/>
      <c r="BU63" s="343"/>
      <c r="BV63" s="343"/>
      <c r="BW63" s="343"/>
      <c r="BX63" s="343"/>
      <c r="BY63" s="343"/>
      <c r="BZ63" s="343"/>
      <c r="CA63" s="343"/>
      <c r="CB63" s="343"/>
      <c r="CC63" s="343"/>
      <c r="CD63" s="343"/>
      <c r="CE63" s="343"/>
      <c r="CF63" s="343"/>
      <c r="CG63" s="343"/>
      <c r="CH63" s="343"/>
      <c r="CI63" s="343"/>
      <c r="CJ63" s="343"/>
      <c r="CK63" s="343"/>
      <c r="CL63" s="343"/>
      <c r="CM63" s="343"/>
      <c r="CN63" s="343"/>
      <c r="CO63" s="343"/>
      <c r="CP63" s="343"/>
      <c r="CQ63" s="343"/>
      <c r="CR63" s="343"/>
      <c r="CS63" s="343"/>
      <c r="CT63" s="343"/>
      <c r="CU63" s="343"/>
      <c r="CV63" s="343"/>
      <c r="CW63" s="343"/>
      <c r="CX63" s="343"/>
      <c r="CY63" s="343"/>
      <c r="CZ63" s="343"/>
      <c r="DA63" s="343"/>
      <c r="DB63" s="343"/>
      <c r="DC63" s="343"/>
      <c r="DD63" s="343"/>
    </row>
    <row r="64" spans="2:108" s="336" customFormat="1" x14ac:dyDescent="0.35">
      <c r="B64" s="340" t="str">
        <f>IF(Lists!AX42="","",Lists!AX42)</f>
        <v/>
      </c>
      <c r="C64" s="341" t="str">
        <f>IF(Lists!AY42="","",Lists!AY42)</f>
        <v/>
      </c>
      <c r="D64" s="341" t="str">
        <f>IF(Lists!AZ42="","",Lists!AZ42)</f>
        <v/>
      </c>
      <c r="E64" s="342" t="str">
        <f>IF(Lists!BA42="","",Lists!BA42)</f>
        <v/>
      </c>
      <c r="F64" s="342" t="str">
        <f t="shared" si="2"/>
        <v/>
      </c>
      <c r="G64" s="342" t="str">
        <f>IF($E64="","",IF(F64=0,"N/A",IF(#REF!="Opacity", F64/60,F64)/$E64))</f>
        <v/>
      </c>
      <c r="H64" s="342" t="str">
        <f>IF($E64="","",SUMIFS(Limit_Deviation_Detail!$K$24:$K$5800,Limit_Deviation_Detail!$B$24:$B$5800,B64,Limit_Deviation_Detail!$C$24:$C$5800,C64,Limit_Deviation_Detail!$F$24:$F$5800,D64,Limit_Deviation_Detail!$L$24:$L$5800,"Startup"))</f>
        <v/>
      </c>
      <c r="I64" s="342" t="str">
        <f>IF($E64="","",SUMIFS(Limit_Deviation_Detail!$K$24:$K$5800,Limit_Deviation_Detail!$B$24:$B$5800,B64,Limit_Deviation_Detail!$C$24:$C$5800,C64,Limit_Deviation_Detail!$F$24:$F$5800,D64,Limit_Deviation_Detail!$L$24:$L$5800,"Shutdown"))</f>
        <v/>
      </c>
      <c r="J64" s="342" t="str">
        <f>IF($E64="","",SUMIFS(Limit_Deviation_Detail!$K$24:$K$5800,Limit_Deviation_Detail!$B$24:$B$5800,B64,Limit_Deviation_Detail!$C$24:$C$5800,C64,Limit_Deviation_Detail!$F$24:$F$5800,D64,Limit_Deviation_Detail!$L$24:$L$5800,"Control Equipment Problems"))</f>
        <v/>
      </c>
      <c r="K64" s="342" t="str">
        <f>IF($E64="","",SUMIFS(Limit_Deviation_Detail!$K$24:$K$5800,Limit_Deviation_Detail!$B$24:$B$5800,B64,Limit_Deviation_Detail!$C$24:$C$5800,C64,Limit_Deviation_Detail!$F$24:$F$5800,D64,Limit_Deviation_Detail!$L$24:$L$5800,"Process Problems"))</f>
        <v/>
      </c>
      <c r="L64" s="342" t="str">
        <f>IF($E64="","",SUMIFS(Limit_Deviation_Detail!$K$24:$K$5800,Limit_Deviation_Detail!$B$24:$B$5800,B64,Limit_Deviation_Detail!$C$24:$C$5800,C64,Limit_Deviation_Detail!$F$24:$F$5800,D64,Limit_Deviation_Detail!$L$24:$L$5800,"Other Known Causes"))</f>
        <v/>
      </c>
      <c r="M64" s="342" t="str">
        <f>IF($E64="","",SUMIFS(Limit_Deviation_Detail!$K$24:$K$5800,Limit_Deviation_Detail!$B$24:$B$5800,B64,Limit_Deviation_Detail!$C$24:$C$5800,C64,Limit_Deviation_Detail!$F$24:$F$5800,D64,Limit_Deviation_Detail!$L$24:$L$5800,"Other Unknown Causes"))</f>
        <v/>
      </c>
      <c r="N64" s="343"/>
      <c r="O64" s="343"/>
      <c r="P64" s="343"/>
      <c r="Q64" s="343"/>
      <c r="R64" s="343"/>
      <c r="S64" s="343"/>
      <c r="T64" s="343"/>
      <c r="U64" s="343"/>
      <c r="V64" s="343"/>
      <c r="W64" s="343"/>
      <c r="X64" s="343"/>
      <c r="Y64" s="343"/>
      <c r="Z64" s="343"/>
      <c r="AA64" s="343"/>
      <c r="AB64" s="343"/>
      <c r="AC64" s="343"/>
      <c r="AD64" s="343"/>
      <c r="AE64" s="343"/>
      <c r="AF64" s="343"/>
      <c r="AG64" s="343"/>
      <c r="AH64" s="343"/>
      <c r="AI64" s="343"/>
      <c r="AJ64" s="343"/>
      <c r="AK64" s="343"/>
      <c r="AL64" s="343"/>
      <c r="AM64" s="343"/>
      <c r="AN64" s="343"/>
      <c r="AO64" s="343"/>
      <c r="AP64" s="343"/>
      <c r="AQ64" s="343"/>
      <c r="AR64" s="343"/>
      <c r="AS64" s="343"/>
      <c r="AT64" s="343"/>
      <c r="AU64" s="343"/>
      <c r="AV64" s="343"/>
      <c r="AW64" s="343"/>
      <c r="AX64" s="343"/>
      <c r="AY64" s="343"/>
      <c r="AZ64" s="343"/>
      <c r="BA64" s="343"/>
      <c r="BB64" s="343"/>
      <c r="BC64" s="343"/>
      <c r="BD64" s="343"/>
      <c r="BE64" s="343"/>
      <c r="BF64" s="343"/>
      <c r="BG64" s="343"/>
      <c r="BH64" s="343"/>
      <c r="BI64" s="343"/>
      <c r="BJ64" s="343"/>
      <c r="BK64" s="343"/>
      <c r="BL64" s="343"/>
      <c r="BM64" s="343"/>
      <c r="BN64" s="343"/>
      <c r="BO64" s="343"/>
      <c r="BP64" s="343"/>
      <c r="BQ64" s="343"/>
      <c r="BR64" s="343"/>
      <c r="BS64" s="343"/>
      <c r="BT64" s="343"/>
      <c r="BU64" s="343"/>
      <c r="BV64" s="343"/>
      <c r="BW64" s="343"/>
      <c r="BX64" s="343"/>
      <c r="BY64" s="343"/>
      <c r="BZ64" s="343"/>
      <c r="CA64" s="343"/>
      <c r="CB64" s="343"/>
      <c r="CC64" s="343"/>
      <c r="CD64" s="343"/>
      <c r="CE64" s="343"/>
      <c r="CF64" s="343"/>
      <c r="CG64" s="343"/>
      <c r="CH64" s="343"/>
      <c r="CI64" s="343"/>
      <c r="CJ64" s="343"/>
      <c r="CK64" s="343"/>
      <c r="CL64" s="343"/>
      <c r="CM64" s="343"/>
      <c r="CN64" s="343"/>
      <c r="CO64" s="343"/>
      <c r="CP64" s="343"/>
      <c r="CQ64" s="343"/>
      <c r="CR64" s="343"/>
      <c r="CS64" s="343"/>
      <c r="CT64" s="343"/>
      <c r="CU64" s="343"/>
      <c r="CV64" s="343"/>
      <c r="CW64" s="343"/>
      <c r="CX64" s="343"/>
      <c r="CY64" s="343"/>
      <c r="CZ64" s="343"/>
      <c r="DA64" s="343"/>
      <c r="DB64" s="343"/>
      <c r="DC64" s="343"/>
      <c r="DD64" s="343"/>
    </row>
    <row r="65" spans="2:108" s="336" customFormat="1" x14ac:dyDescent="0.35">
      <c r="B65" s="340" t="str">
        <f>IF(Lists!AX43="","",Lists!AX43)</f>
        <v/>
      </c>
      <c r="C65" s="341" t="str">
        <f>IF(Lists!AY43="","",Lists!AY43)</f>
        <v/>
      </c>
      <c r="D65" s="341" t="str">
        <f>IF(Lists!AZ43="","",Lists!AZ43)</f>
        <v/>
      </c>
      <c r="E65" s="342" t="str">
        <f>IF(Lists!BA43="","",Lists!BA43)</f>
        <v/>
      </c>
      <c r="F65" s="342" t="str">
        <f t="shared" si="2"/>
        <v/>
      </c>
      <c r="G65" s="342" t="str">
        <f>IF($E65="","",IF(F65=0,"N/A",IF(#REF!="Opacity", F65/60,F65)/$E65))</f>
        <v/>
      </c>
      <c r="H65" s="342" t="str">
        <f>IF($E65="","",SUMIFS(Limit_Deviation_Detail!$K$24:$K$5800,Limit_Deviation_Detail!$B$24:$B$5800,B65,Limit_Deviation_Detail!$C$24:$C$5800,C65,Limit_Deviation_Detail!$F$24:$F$5800,D65,Limit_Deviation_Detail!$L$24:$L$5800,"Startup"))</f>
        <v/>
      </c>
      <c r="I65" s="342" t="str">
        <f>IF($E65="","",SUMIFS(Limit_Deviation_Detail!$K$24:$K$5800,Limit_Deviation_Detail!$B$24:$B$5800,B65,Limit_Deviation_Detail!$C$24:$C$5800,C65,Limit_Deviation_Detail!$F$24:$F$5800,D65,Limit_Deviation_Detail!$L$24:$L$5800,"Shutdown"))</f>
        <v/>
      </c>
      <c r="J65" s="342" t="str">
        <f>IF($E65="","",SUMIFS(Limit_Deviation_Detail!$K$24:$K$5800,Limit_Deviation_Detail!$B$24:$B$5800,B65,Limit_Deviation_Detail!$C$24:$C$5800,C65,Limit_Deviation_Detail!$F$24:$F$5800,D65,Limit_Deviation_Detail!$L$24:$L$5800,"Control Equipment Problems"))</f>
        <v/>
      </c>
      <c r="K65" s="342" t="str">
        <f>IF($E65="","",SUMIFS(Limit_Deviation_Detail!$K$24:$K$5800,Limit_Deviation_Detail!$B$24:$B$5800,B65,Limit_Deviation_Detail!$C$24:$C$5800,C65,Limit_Deviation_Detail!$F$24:$F$5800,D65,Limit_Deviation_Detail!$L$24:$L$5800,"Process Problems"))</f>
        <v/>
      </c>
      <c r="L65" s="342" t="str">
        <f>IF($E65="","",SUMIFS(Limit_Deviation_Detail!$K$24:$K$5800,Limit_Deviation_Detail!$B$24:$B$5800,B65,Limit_Deviation_Detail!$C$24:$C$5800,C65,Limit_Deviation_Detail!$F$24:$F$5800,D65,Limit_Deviation_Detail!$L$24:$L$5800,"Other Known Causes"))</f>
        <v/>
      </c>
      <c r="M65" s="342" t="str">
        <f>IF($E65="","",SUMIFS(Limit_Deviation_Detail!$K$24:$K$5800,Limit_Deviation_Detail!$B$24:$B$5800,B65,Limit_Deviation_Detail!$C$24:$C$5800,C65,Limit_Deviation_Detail!$F$24:$F$5800,D65,Limit_Deviation_Detail!$L$24:$L$5800,"Other Unknown Causes"))</f>
        <v/>
      </c>
      <c r="N65" s="343"/>
      <c r="O65" s="343"/>
      <c r="P65" s="343"/>
      <c r="Q65" s="343"/>
      <c r="R65" s="343"/>
      <c r="S65" s="343"/>
      <c r="T65" s="343"/>
      <c r="U65" s="343"/>
      <c r="V65" s="343"/>
      <c r="W65" s="343"/>
      <c r="X65" s="343"/>
      <c r="Y65" s="343"/>
      <c r="Z65" s="343"/>
      <c r="AA65" s="343"/>
      <c r="AB65" s="343"/>
      <c r="AC65" s="343"/>
      <c r="AD65" s="343"/>
      <c r="AE65" s="343"/>
      <c r="AF65" s="343"/>
      <c r="AG65" s="343"/>
      <c r="AH65" s="343"/>
      <c r="AI65" s="343"/>
      <c r="AJ65" s="343"/>
      <c r="AK65" s="343"/>
      <c r="AL65" s="343"/>
      <c r="AM65" s="343"/>
      <c r="AN65" s="343"/>
      <c r="AO65" s="343"/>
      <c r="AP65" s="343"/>
      <c r="AQ65" s="343"/>
      <c r="AR65" s="343"/>
      <c r="AS65" s="343"/>
      <c r="AT65" s="343"/>
      <c r="AU65" s="343"/>
      <c r="AV65" s="343"/>
      <c r="AW65" s="343"/>
      <c r="AX65" s="343"/>
      <c r="AY65" s="343"/>
      <c r="AZ65" s="343"/>
      <c r="BA65" s="343"/>
      <c r="BB65" s="343"/>
      <c r="BC65" s="343"/>
      <c r="BD65" s="343"/>
      <c r="BE65" s="343"/>
      <c r="BF65" s="343"/>
      <c r="BG65" s="343"/>
      <c r="BH65" s="343"/>
      <c r="BI65" s="343"/>
      <c r="BJ65" s="343"/>
      <c r="BK65" s="343"/>
      <c r="BL65" s="343"/>
      <c r="BM65" s="343"/>
      <c r="BN65" s="343"/>
      <c r="BO65" s="343"/>
      <c r="BP65" s="343"/>
      <c r="BQ65" s="343"/>
      <c r="BR65" s="343"/>
      <c r="BS65" s="343"/>
      <c r="BT65" s="343"/>
      <c r="BU65" s="343"/>
      <c r="BV65" s="343"/>
      <c r="BW65" s="343"/>
      <c r="BX65" s="343"/>
      <c r="BY65" s="343"/>
      <c r="BZ65" s="343"/>
      <c r="CA65" s="343"/>
      <c r="CB65" s="343"/>
      <c r="CC65" s="343"/>
      <c r="CD65" s="343"/>
      <c r="CE65" s="343"/>
      <c r="CF65" s="343"/>
      <c r="CG65" s="343"/>
      <c r="CH65" s="343"/>
      <c r="CI65" s="343"/>
      <c r="CJ65" s="343"/>
      <c r="CK65" s="343"/>
      <c r="CL65" s="343"/>
      <c r="CM65" s="343"/>
      <c r="CN65" s="343"/>
      <c r="CO65" s="343"/>
      <c r="CP65" s="343"/>
      <c r="CQ65" s="343"/>
      <c r="CR65" s="343"/>
      <c r="CS65" s="343"/>
      <c r="CT65" s="343"/>
      <c r="CU65" s="343"/>
      <c r="CV65" s="343"/>
      <c r="CW65" s="343"/>
      <c r="CX65" s="343"/>
      <c r="CY65" s="343"/>
      <c r="CZ65" s="343"/>
      <c r="DA65" s="343"/>
      <c r="DB65" s="343"/>
      <c r="DC65" s="343"/>
      <c r="DD65" s="343"/>
    </row>
    <row r="66" spans="2:108" s="336" customFormat="1" x14ac:dyDescent="0.35">
      <c r="B66" s="340" t="str">
        <f>IF(Lists!AX44="","",Lists!AX44)</f>
        <v/>
      </c>
      <c r="C66" s="341" t="str">
        <f>IF(Lists!AY44="","",Lists!AY44)</f>
        <v/>
      </c>
      <c r="D66" s="341" t="str">
        <f>IF(Lists!AZ44="","",Lists!AZ44)</f>
        <v/>
      </c>
      <c r="E66" s="342" t="str">
        <f>IF(Lists!BA44="","",Lists!BA44)</f>
        <v/>
      </c>
      <c r="F66" s="342" t="str">
        <f t="shared" si="2"/>
        <v/>
      </c>
      <c r="G66" s="342" t="str">
        <f>IF($E66="","",IF(F66=0,"N/A",IF(#REF!="Opacity", F66/60,F66)/$E66))</f>
        <v/>
      </c>
      <c r="H66" s="342" t="str">
        <f>IF($E66="","",SUMIFS(Limit_Deviation_Detail!$K$24:$K$5800,Limit_Deviation_Detail!$B$24:$B$5800,B66,Limit_Deviation_Detail!$C$24:$C$5800,C66,Limit_Deviation_Detail!$F$24:$F$5800,D66,Limit_Deviation_Detail!$L$24:$L$5800,"Startup"))</f>
        <v/>
      </c>
      <c r="I66" s="342" t="str">
        <f>IF($E66="","",SUMIFS(Limit_Deviation_Detail!$K$24:$K$5800,Limit_Deviation_Detail!$B$24:$B$5800,B66,Limit_Deviation_Detail!$C$24:$C$5800,C66,Limit_Deviation_Detail!$F$24:$F$5800,D66,Limit_Deviation_Detail!$L$24:$L$5800,"Shutdown"))</f>
        <v/>
      </c>
      <c r="J66" s="342" t="str">
        <f>IF($E66="","",SUMIFS(Limit_Deviation_Detail!$K$24:$K$5800,Limit_Deviation_Detail!$B$24:$B$5800,B66,Limit_Deviation_Detail!$C$24:$C$5800,C66,Limit_Deviation_Detail!$F$24:$F$5800,D66,Limit_Deviation_Detail!$L$24:$L$5800,"Control Equipment Problems"))</f>
        <v/>
      </c>
      <c r="K66" s="342" t="str">
        <f>IF($E66="","",SUMIFS(Limit_Deviation_Detail!$K$24:$K$5800,Limit_Deviation_Detail!$B$24:$B$5800,B66,Limit_Deviation_Detail!$C$24:$C$5800,C66,Limit_Deviation_Detail!$F$24:$F$5800,D66,Limit_Deviation_Detail!$L$24:$L$5800,"Process Problems"))</f>
        <v/>
      </c>
      <c r="L66" s="342" t="str">
        <f>IF($E66="","",SUMIFS(Limit_Deviation_Detail!$K$24:$K$5800,Limit_Deviation_Detail!$B$24:$B$5800,B66,Limit_Deviation_Detail!$C$24:$C$5800,C66,Limit_Deviation_Detail!$F$24:$F$5800,D66,Limit_Deviation_Detail!$L$24:$L$5800,"Other Known Causes"))</f>
        <v/>
      </c>
      <c r="M66" s="342" t="str">
        <f>IF($E66="","",SUMIFS(Limit_Deviation_Detail!$K$24:$K$5800,Limit_Deviation_Detail!$B$24:$B$5800,B66,Limit_Deviation_Detail!$C$24:$C$5800,C66,Limit_Deviation_Detail!$F$24:$F$5800,D66,Limit_Deviation_Detail!$L$24:$L$5800,"Other Unknown Causes"))</f>
        <v/>
      </c>
      <c r="N66" s="343"/>
      <c r="O66" s="343"/>
      <c r="P66" s="343"/>
      <c r="Q66" s="343"/>
      <c r="R66" s="343"/>
      <c r="S66" s="343"/>
      <c r="T66" s="343"/>
      <c r="U66" s="343"/>
      <c r="V66" s="343"/>
      <c r="W66" s="343"/>
      <c r="X66" s="343"/>
      <c r="Y66" s="343"/>
      <c r="Z66" s="343"/>
      <c r="AA66" s="343"/>
      <c r="AB66" s="343"/>
      <c r="AC66" s="343"/>
      <c r="AD66" s="343"/>
      <c r="AE66" s="343"/>
      <c r="AF66" s="343"/>
      <c r="AG66" s="343"/>
      <c r="AH66" s="343"/>
      <c r="AI66" s="343"/>
      <c r="AJ66" s="343"/>
      <c r="AK66" s="343"/>
      <c r="AL66" s="343"/>
      <c r="AM66" s="343"/>
      <c r="AN66" s="343"/>
      <c r="AO66" s="343"/>
      <c r="AP66" s="343"/>
      <c r="AQ66" s="343"/>
      <c r="AR66" s="343"/>
      <c r="AS66" s="343"/>
      <c r="AT66" s="343"/>
      <c r="AU66" s="343"/>
      <c r="AV66" s="343"/>
      <c r="AW66" s="343"/>
      <c r="AX66" s="343"/>
      <c r="AY66" s="343"/>
      <c r="AZ66" s="343"/>
      <c r="BA66" s="343"/>
      <c r="BB66" s="343"/>
      <c r="BC66" s="343"/>
      <c r="BD66" s="343"/>
      <c r="BE66" s="343"/>
      <c r="BF66" s="343"/>
      <c r="BG66" s="343"/>
      <c r="BH66" s="343"/>
      <c r="BI66" s="343"/>
      <c r="BJ66" s="343"/>
      <c r="BK66" s="343"/>
      <c r="BL66" s="343"/>
      <c r="BM66" s="343"/>
      <c r="BN66" s="343"/>
      <c r="BO66" s="343"/>
      <c r="BP66" s="343"/>
      <c r="BQ66" s="343"/>
      <c r="BR66" s="343"/>
      <c r="BS66" s="343"/>
      <c r="BT66" s="343"/>
      <c r="BU66" s="343"/>
      <c r="BV66" s="343"/>
      <c r="BW66" s="343"/>
      <c r="BX66" s="343"/>
      <c r="BY66" s="343"/>
      <c r="BZ66" s="343"/>
      <c r="CA66" s="343"/>
      <c r="CB66" s="343"/>
      <c r="CC66" s="343"/>
      <c r="CD66" s="343"/>
      <c r="CE66" s="343"/>
      <c r="CF66" s="343"/>
      <c r="CG66" s="343"/>
      <c r="CH66" s="343"/>
      <c r="CI66" s="343"/>
      <c r="CJ66" s="343"/>
      <c r="CK66" s="343"/>
      <c r="CL66" s="343"/>
      <c r="CM66" s="343"/>
      <c r="CN66" s="343"/>
      <c r="CO66" s="343"/>
      <c r="CP66" s="343"/>
      <c r="CQ66" s="343"/>
      <c r="CR66" s="343"/>
      <c r="CS66" s="343"/>
      <c r="CT66" s="343"/>
      <c r="CU66" s="343"/>
      <c r="CV66" s="343"/>
      <c r="CW66" s="343"/>
      <c r="CX66" s="343"/>
      <c r="CY66" s="343"/>
      <c r="CZ66" s="343"/>
      <c r="DA66" s="343"/>
      <c r="DB66" s="343"/>
      <c r="DC66" s="343"/>
      <c r="DD66" s="343"/>
    </row>
    <row r="67" spans="2:108" s="336" customFormat="1" x14ac:dyDescent="0.35">
      <c r="B67" s="340" t="str">
        <f>IF(Lists!AX45="","",Lists!AX45)</f>
        <v/>
      </c>
      <c r="C67" s="341" t="str">
        <f>IF(Lists!AY45="","",Lists!AY45)</f>
        <v/>
      </c>
      <c r="D67" s="341" t="str">
        <f>IF(Lists!AZ45="","",Lists!AZ45)</f>
        <v/>
      </c>
      <c r="E67" s="342" t="str">
        <f>IF(Lists!BA45="","",Lists!BA45)</f>
        <v/>
      </c>
      <c r="F67" s="342" t="str">
        <f t="shared" si="2"/>
        <v/>
      </c>
      <c r="G67" s="342" t="str">
        <f>IF($E67="","",IF(F67=0,"N/A",IF(#REF!="Opacity", F67/60,F67)/$E67))</f>
        <v/>
      </c>
      <c r="H67" s="342" t="str">
        <f>IF($E67="","",SUMIFS(Limit_Deviation_Detail!$K$24:$K$5800,Limit_Deviation_Detail!$B$24:$B$5800,B67,Limit_Deviation_Detail!$C$24:$C$5800,C67,Limit_Deviation_Detail!$F$24:$F$5800,D67,Limit_Deviation_Detail!$L$24:$L$5800,"Startup"))</f>
        <v/>
      </c>
      <c r="I67" s="342" t="str">
        <f>IF($E67="","",SUMIFS(Limit_Deviation_Detail!$K$24:$K$5800,Limit_Deviation_Detail!$B$24:$B$5800,B67,Limit_Deviation_Detail!$C$24:$C$5800,C67,Limit_Deviation_Detail!$F$24:$F$5800,D67,Limit_Deviation_Detail!$L$24:$L$5800,"Shutdown"))</f>
        <v/>
      </c>
      <c r="J67" s="342" t="str">
        <f>IF($E67="","",SUMIFS(Limit_Deviation_Detail!$K$24:$K$5800,Limit_Deviation_Detail!$B$24:$B$5800,B67,Limit_Deviation_Detail!$C$24:$C$5800,C67,Limit_Deviation_Detail!$F$24:$F$5800,D67,Limit_Deviation_Detail!$L$24:$L$5800,"Control Equipment Problems"))</f>
        <v/>
      </c>
      <c r="K67" s="342" t="str">
        <f>IF($E67="","",SUMIFS(Limit_Deviation_Detail!$K$24:$K$5800,Limit_Deviation_Detail!$B$24:$B$5800,B67,Limit_Deviation_Detail!$C$24:$C$5800,C67,Limit_Deviation_Detail!$F$24:$F$5800,D67,Limit_Deviation_Detail!$L$24:$L$5800,"Process Problems"))</f>
        <v/>
      </c>
      <c r="L67" s="342" t="str">
        <f>IF($E67="","",SUMIFS(Limit_Deviation_Detail!$K$24:$K$5800,Limit_Deviation_Detail!$B$24:$B$5800,B67,Limit_Deviation_Detail!$C$24:$C$5800,C67,Limit_Deviation_Detail!$F$24:$F$5800,D67,Limit_Deviation_Detail!$L$24:$L$5800,"Other Known Causes"))</f>
        <v/>
      </c>
      <c r="M67" s="342" t="str">
        <f>IF($E67="","",SUMIFS(Limit_Deviation_Detail!$K$24:$K$5800,Limit_Deviation_Detail!$B$24:$B$5800,B67,Limit_Deviation_Detail!$C$24:$C$5800,C67,Limit_Deviation_Detail!$F$24:$F$5800,D67,Limit_Deviation_Detail!$L$24:$L$5800,"Other Unknown Causes"))</f>
        <v/>
      </c>
      <c r="N67" s="343"/>
      <c r="O67" s="343"/>
      <c r="P67" s="343"/>
      <c r="Q67" s="343"/>
      <c r="R67" s="343"/>
      <c r="S67" s="343"/>
      <c r="T67" s="343"/>
      <c r="U67" s="343"/>
      <c r="V67" s="343"/>
      <c r="W67" s="343"/>
      <c r="X67" s="343"/>
      <c r="Y67" s="343"/>
      <c r="Z67" s="343"/>
      <c r="AA67" s="343"/>
      <c r="AB67" s="343"/>
      <c r="AC67" s="343"/>
      <c r="AD67" s="343"/>
      <c r="AE67" s="343"/>
      <c r="AF67" s="343"/>
      <c r="AG67" s="343"/>
      <c r="AH67" s="343"/>
      <c r="AI67" s="343"/>
      <c r="AJ67" s="343"/>
      <c r="AK67" s="343"/>
      <c r="AL67" s="343"/>
      <c r="AM67" s="343"/>
      <c r="AN67" s="343"/>
      <c r="AO67" s="343"/>
      <c r="AP67" s="343"/>
      <c r="AQ67" s="343"/>
      <c r="AR67" s="343"/>
      <c r="AS67" s="343"/>
      <c r="AT67" s="343"/>
      <c r="AU67" s="343"/>
      <c r="AV67" s="343"/>
      <c r="AW67" s="343"/>
      <c r="AX67" s="343"/>
      <c r="AY67" s="343"/>
      <c r="AZ67" s="343"/>
      <c r="BA67" s="343"/>
      <c r="BB67" s="343"/>
      <c r="BC67" s="343"/>
      <c r="BD67" s="343"/>
      <c r="BE67" s="343"/>
      <c r="BF67" s="343"/>
      <c r="BG67" s="343"/>
      <c r="BH67" s="343"/>
      <c r="BI67" s="343"/>
      <c r="BJ67" s="343"/>
      <c r="BK67" s="343"/>
      <c r="BL67" s="343"/>
      <c r="BM67" s="343"/>
      <c r="BN67" s="343"/>
      <c r="BO67" s="343"/>
      <c r="BP67" s="343"/>
      <c r="BQ67" s="343"/>
      <c r="BR67" s="343"/>
      <c r="BS67" s="343"/>
      <c r="BT67" s="343"/>
      <c r="BU67" s="343"/>
      <c r="BV67" s="343"/>
      <c r="BW67" s="343"/>
      <c r="BX67" s="343"/>
      <c r="BY67" s="343"/>
      <c r="BZ67" s="343"/>
      <c r="CA67" s="343"/>
      <c r="CB67" s="343"/>
      <c r="CC67" s="343"/>
      <c r="CD67" s="343"/>
      <c r="CE67" s="343"/>
      <c r="CF67" s="343"/>
      <c r="CG67" s="343"/>
      <c r="CH67" s="343"/>
      <c r="CI67" s="343"/>
      <c r="CJ67" s="343"/>
      <c r="CK67" s="343"/>
      <c r="CL67" s="343"/>
      <c r="CM67" s="343"/>
      <c r="CN67" s="343"/>
      <c r="CO67" s="343"/>
      <c r="CP67" s="343"/>
      <c r="CQ67" s="343"/>
      <c r="CR67" s="343"/>
      <c r="CS67" s="343"/>
      <c r="CT67" s="343"/>
      <c r="CU67" s="343"/>
      <c r="CV67" s="343"/>
      <c r="CW67" s="343"/>
      <c r="CX67" s="343"/>
      <c r="CY67" s="343"/>
      <c r="CZ67" s="343"/>
      <c r="DA67" s="343"/>
      <c r="DB67" s="343"/>
      <c r="DC67" s="343"/>
      <c r="DD67" s="343"/>
    </row>
    <row r="68" spans="2:108" s="336" customFormat="1" x14ac:dyDescent="0.35">
      <c r="B68" s="340" t="str">
        <f>IF(Lists!AX46="","",Lists!AX46)</f>
        <v/>
      </c>
      <c r="C68" s="341" t="str">
        <f>IF(Lists!AY46="","",Lists!AY46)</f>
        <v/>
      </c>
      <c r="D68" s="341" t="str">
        <f>IF(Lists!AZ46="","",Lists!AZ46)</f>
        <v/>
      </c>
      <c r="E68" s="342" t="str">
        <f>IF(Lists!BA46="","",Lists!BA46)</f>
        <v/>
      </c>
      <c r="F68" s="342" t="str">
        <f t="shared" si="2"/>
        <v/>
      </c>
      <c r="G68" s="342" t="str">
        <f>IF($E68="","",IF(F68=0,"N/A",IF(#REF!="Opacity", F68/60,F68)/$E68))</f>
        <v/>
      </c>
      <c r="H68" s="342" t="str">
        <f>IF($E68="","",SUMIFS(Limit_Deviation_Detail!$K$24:$K$5800,Limit_Deviation_Detail!$B$24:$B$5800,B68,Limit_Deviation_Detail!$C$24:$C$5800,C68,Limit_Deviation_Detail!$F$24:$F$5800,D68,Limit_Deviation_Detail!$L$24:$L$5800,"Startup"))</f>
        <v/>
      </c>
      <c r="I68" s="342" t="str">
        <f>IF($E68="","",SUMIFS(Limit_Deviation_Detail!$K$24:$K$5800,Limit_Deviation_Detail!$B$24:$B$5800,B68,Limit_Deviation_Detail!$C$24:$C$5800,C68,Limit_Deviation_Detail!$F$24:$F$5800,D68,Limit_Deviation_Detail!$L$24:$L$5800,"Shutdown"))</f>
        <v/>
      </c>
      <c r="J68" s="342" t="str">
        <f>IF($E68="","",SUMIFS(Limit_Deviation_Detail!$K$24:$K$5800,Limit_Deviation_Detail!$B$24:$B$5800,B68,Limit_Deviation_Detail!$C$24:$C$5800,C68,Limit_Deviation_Detail!$F$24:$F$5800,D68,Limit_Deviation_Detail!$L$24:$L$5800,"Control Equipment Problems"))</f>
        <v/>
      </c>
      <c r="K68" s="342" t="str">
        <f>IF($E68="","",SUMIFS(Limit_Deviation_Detail!$K$24:$K$5800,Limit_Deviation_Detail!$B$24:$B$5800,B68,Limit_Deviation_Detail!$C$24:$C$5800,C68,Limit_Deviation_Detail!$F$24:$F$5800,D68,Limit_Deviation_Detail!$L$24:$L$5800,"Process Problems"))</f>
        <v/>
      </c>
      <c r="L68" s="342" t="str">
        <f>IF($E68="","",SUMIFS(Limit_Deviation_Detail!$K$24:$K$5800,Limit_Deviation_Detail!$B$24:$B$5800,B68,Limit_Deviation_Detail!$C$24:$C$5800,C68,Limit_Deviation_Detail!$F$24:$F$5800,D68,Limit_Deviation_Detail!$L$24:$L$5800,"Other Known Causes"))</f>
        <v/>
      </c>
      <c r="M68" s="342" t="str">
        <f>IF($E68="","",SUMIFS(Limit_Deviation_Detail!$K$24:$K$5800,Limit_Deviation_Detail!$B$24:$B$5800,B68,Limit_Deviation_Detail!$C$24:$C$5800,C68,Limit_Deviation_Detail!$F$24:$F$5800,D68,Limit_Deviation_Detail!$L$24:$L$5800,"Other Unknown Causes"))</f>
        <v/>
      </c>
      <c r="N68" s="343"/>
      <c r="O68" s="343"/>
      <c r="P68" s="343"/>
      <c r="Q68" s="343"/>
      <c r="R68" s="343"/>
      <c r="S68" s="343"/>
      <c r="T68" s="343"/>
      <c r="U68" s="343"/>
      <c r="V68" s="343"/>
      <c r="W68" s="343"/>
      <c r="X68" s="343"/>
      <c r="Y68" s="343"/>
      <c r="Z68" s="343"/>
      <c r="AA68" s="343"/>
      <c r="AB68" s="343"/>
      <c r="AC68" s="343"/>
      <c r="AD68" s="343"/>
      <c r="AE68" s="343"/>
      <c r="AF68" s="343"/>
      <c r="AG68" s="343"/>
      <c r="AH68" s="343"/>
      <c r="AI68" s="343"/>
      <c r="AJ68" s="343"/>
      <c r="AK68" s="343"/>
      <c r="AL68" s="343"/>
      <c r="AM68" s="343"/>
      <c r="AN68" s="343"/>
      <c r="AO68" s="343"/>
      <c r="AP68" s="343"/>
      <c r="AQ68" s="343"/>
      <c r="AR68" s="343"/>
      <c r="AS68" s="343"/>
      <c r="AT68" s="343"/>
      <c r="AU68" s="343"/>
      <c r="AV68" s="343"/>
      <c r="AW68" s="343"/>
      <c r="AX68" s="343"/>
      <c r="AY68" s="343"/>
      <c r="AZ68" s="343"/>
      <c r="BA68" s="343"/>
      <c r="BB68" s="343"/>
      <c r="BC68" s="343"/>
      <c r="BD68" s="343"/>
      <c r="BE68" s="343"/>
      <c r="BF68" s="343"/>
      <c r="BG68" s="343"/>
      <c r="BH68" s="343"/>
      <c r="BI68" s="343"/>
      <c r="BJ68" s="343"/>
      <c r="BK68" s="343"/>
      <c r="BL68" s="343"/>
      <c r="BM68" s="343"/>
      <c r="BN68" s="343"/>
      <c r="BO68" s="343"/>
      <c r="BP68" s="343"/>
      <c r="BQ68" s="343"/>
      <c r="BR68" s="343"/>
      <c r="BS68" s="343"/>
      <c r="BT68" s="343"/>
      <c r="BU68" s="343"/>
      <c r="BV68" s="343"/>
      <c r="BW68" s="343"/>
      <c r="BX68" s="343"/>
      <c r="BY68" s="343"/>
      <c r="BZ68" s="343"/>
      <c r="CA68" s="343"/>
      <c r="CB68" s="343"/>
      <c r="CC68" s="343"/>
      <c r="CD68" s="343"/>
      <c r="CE68" s="343"/>
      <c r="CF68" s="343"/>
      <c r="CG68" s="343"/>
      <c r="CH68" s="343"/>
      <c r="CI68" s="343"/>
      <c r="CJ68" s="343"/>
      <c r="CK68" s="343"/>
      <c r="CL68" s="343"/>
      <c r="CM68" s="343"/>
      <c r="CN68" s="343"/>
      <c r="CO68" s="343"/>
      <c r="CP68" s="343"/>
      <c r="CQ68" s="343"/>
      <c r="CR68" s="343"/>
      <c r="CS68" s="343"/>
      <c r="CT68" s="343"/>
      <c r="CU68" s="343"/>
      <c r="CV68" s="343"/>
      <c r="CW68" s="343"/>
      <c r="CX68" s="343"/>
      <c r="CY68" s="343"/>
      <c r="CZ68" s="343"/>
      <c r="DA68" s="343"/>
      <c r="DB68" s="343"/>
      <c r="DC68" s="343"/>
      <c r="DD68" s="343"/>
    </row>
    <row r="69" spans="2:108" s="336" customFormat="1" x14ac:dyDescent="0.35">
      <c r="B69" s="340" t="str">
        <f>IF(Lists!AX47="","",Lists!AX47)</f>
        <v/>
      </c>
      <c r="C69" s="341" t="str">
        <f>IF(Lists!AY47="","",Lists!AY47)</f>
        <v/>
      </c>
      <c r="D69" s="341" t="str">
        <f>IF(Lists!AZ47="","",Lists!AZ47)</f>
        <v/>
      </c>
      <c r="E69" s="342" t="str">
        <f>IF(Lists!BA47="","",Lists!BA47)</f>
        <v/>
      </c>
      <c r="F69" s="342" t="str">
        <f t="shared" si="2"/>
        <v/>
      </c>
      <c r="G69" s="342" t="str">
        <f>IF($E69="","",IF(F69=0,"N/A",IF(#REF!="Opacity", F69/60,F69)/$E69))</f>
        <v/>
      </c>
      <c r="H69" s="342" t="str">
        <f>IF($E69="","",SUMIFS(Limit_Deviation_Detail!$K$24:$K$5800,Limit_Deviation_Detail!$B$24:$B$5800,B69,Limit_Deviation_Detail!$C$24:$C$5800,C69,Limit_Deviation_Detail!$F$24:$F$5800,D69,Limit_Deviation_Detail!$L$24:$L$5800,"Startup"))</f>
        <v/>
      </c>
      <c r="I69" s="342" t="str">
        <f>IF($E69="","",SUMIFS(Limit_Deviation_Detail!$K$24:$K$5800,Limit_Deviation_Detail!$B$24:$B$5800,B69,Limit_Deviation_Detail!$C$24:$C$5800,C69,Limit_Deviation_Detail!$F$24:$F$5800,D69,Limit_Deviation_Detail!$L$24:$L$5800,"Shutdown"))</f>
        <v/>
      </c>
      <c r="J69" s="342" t="str">
        <f>IF($E69="","",SUMIFS(Limit_Deviation_Detail!$K$24:$K$5800,Limit_Deviation_Detail!$B$24:$B$5800,B69,Limit_Deviation_Detail!$C$24:$C$5800,C69,Limit_Deviation_Detail!$F$24:$F$5800,D69,Limit_Deviation_Detail!$L$24:$L$5800,"Control Equipment Problems"))</f>
        <v/>
      </c>
      <c r="K69" s="342" t="str">
        <f>IF($E69="","",SUMIFS(Limit_Deviation_Detail!$K$24:$K$5800,Limit_Deviation_Detail!$B$24:$B$5800,B69,Limit_Deviation_Detail!$C$24:$C$5800,C69,Limit_Deviation_Detail!$F$24:$F$5800,D69,Limit_Deviation_Detail!$L$24:$L$5800,"Process Problems"))</f>
        <v/>
      </c>
      <c r="L69" s="342" t="str">
        <f>IF($E69="","",SUMIFS(Limit_Deviation_Detail!$K$24:$K$5800,Limit_Deviation_Detail!$B$24:$B$5800,B69,Limit_Deviation_Detail!$C$24:$C$5800,C69,Limit_Deviation_Detail!$F$24:$F$5800,D69,Limit_Deviation_Detail!$L$24:$L$5800,"Other Known Causes"))</f>
        <v/>
      </c>
      <c r="M69" s="342" t="str">
        <f>IF($E69="","",SUMIFS(Limit_Deviation_Detail!$K$24:$K$5800,Limit_Deviation_Detail!$B$24:$B$5800,B69,Limit_Deviation_Detail!$C$24:$C$5800,C69,Limit_Deviation_Detail!$F$24:$F$5800,D69,Limit_Deviation_Detail!$L$24:$L$5800,"Other Unknown Causes"))</f>
        <v/>
      </c>
      <c r="N69" s="343"/>
      <c r="O69" s="343"/>
      <c r="P69" s="343"/>
      <c r="Q69" s="343"/>
      <c r="R69" s="343"/>
      <c r="S69" s="343"/>
      <c r="T69" s="343"/>
      <c r="U69" s="343"/>
      <c r="V69" s="343"/>
      <c r="W69" s="343"/>
      <c r="X69" s="343"/>
      <c r="Y69" s="343"/>
      <c r="Z69" s="343"/>
      <c r="AA69" s="343"/>
      <c r="AB69" s="343"/>
      <c r="AC69" s="343"/>
      <c r="AD69" s="343"/>
      <c r="AE69" s="343"/>
      <c r="AF69" s="343"/>
      <c r="AG69" s="343"/>
      <c r="AH69" s="343"/>
      <c r="AI69" s="343"/>
      <c r="AJ69" s="343"/>
      <c r="AK69" s="343"/>
      <c r="AL69" s="343"/>
      <c r="AM69" s="343"/>
      <c r="AN69" s="343"/>
      <c r="AO69" s="343"/>
      <c r="AP69" s="343"/>
      <c r="AQ69" s="343"/>
      <c r="AR69" s="343"/>
      <c r="AS69" s="343"/>
      <c r="AT69" s="343"/>
      <c r="AU69" s="343"/>
      <c r="AV69" s="343"/>
      <c r="AW69" s="343"/>
      <c r="AX69" s="343"/>
      <c r="AY69" s="343"/>
      <c r="AZ69" s="343"/>
      <c r="BA69" s="343"/>
      <c r="BB69" s="343"/>
      <c r="BC69" s="343"/>
      <c r="BD69" s="343"/>
      <c r="BE69" s="343"/>
      <c r="BF69" s="343"/>
      <c r="BG69" s="343"/>
      <c r="BH69" s="343"/>
      <c r="BI69" s="343"/>
      <c r="BJ69" s="343"/>
      <c r="BK69" s="343"/>
      <c r="BL69" s="343"/>
      <c r="BM69" s="343"/>
      <c r="BN69" s="343"/>
      <c r="BO69" s="343"/>
      <c r="BP69" s="343"/>
      <c r="BQ69" s="343"/>
      <c r="BR69" s="343"/>
      <c r="BS69" s="343"/>
      <c r="BT69" s="343"/>
      <c r="BU69" s="343"/>
      <c r="BV69" s="343"/>
      <c r="BW69" s="343"/>
      <c r="BX69" s="343"/>
      <c r="BY69" s="343"/>
      <c r="BZ69" s="343"/>
      <c r="CA69" s="343"/>
      <c r="CB69" s="343"/>
      <c r="CC69" s="343"/>
      <c r="CD69" s="343"/>
      <c r="CE69" s="343"/>
      <c r="CF69" s="343"/>
      <c r="CG69" s="343"/>
      <c r="CH69" s="343"/>
      <c r="CI69" s="343"/>
      <c r="CJ69" s="343"/>
      <c r="CK69" s="343"/>
      <c r="CL69" s="343"/>
      <c r="CM69" s="343"/>
      <c r="CN69" s="343"/>
      <c r="CO69" s="343"/>
      <c r="CP69" s="343"/>
      <c r="CQ69" s="343"/>
      <c r="CR69" s="343"/>
      <c r="CS69" s="343"/>
      <c r="CT69" s="343"/>
      <c r="CU69" s="343"/>
      <c r="CV69" s="343"/>
      <c r="CW69" s="343"/>
      <c r="CX69" s="343"/>
      <c r="CY69" s="343"/>
      <c r="CZ69" s="343"/>
      <c r="DA69" s="343"/>
      <c r="DB69" s="343"/>
      <c r="DC69" s="343"/>
      <c r="DD69" s="343"/>
    </row>
    <row r="70" spans="2:108" s="336" customFormat="1" x14ac:dyDescent="0.35">
      <c r="B70" s="340" t="str">
        <f>IF(Lists!AX48="","",Lists!AX48)</f>
        <v/>
      </c>
      <c r="C70" s="341" t="str">
        <f>IF(Lists!AY48="","",Lists!AY48)</f>
        <v/>
      </c>
      <c r="D70" s="341" t="str">
        <f>IF(Lists!AZ48="","",Lists!AZ48)</f>
        <v/>
      </c>
      <c r="E70" s="342" t="str">
        <f>IF(Lists!BA48="","",Lists!BA48)</f>
        <v/>
      </c>
      <c r="F70" s="342" t="str">
        <f t="shared" si="2"/>
        <v/>
      </c>
      <c r="G70" s="342" t="str">
        <f>IF($E70="","",IF(F70=0,"N/A",IF(#REF!="Opacity", F70/60,F70)/$E70))</f>
        <v/>
      </c>
      <c r="H70" s="342" t="str">
        <f>IF($E70="","",SUMIFS(Limit_Deviation_Detail!$K$24:$K$5800,Limit_Deviation_Detail!$B$24:$B$5800,B70,Limit_Deviation_Detail!$C$24:$C$5800,C70,Limit_Deviation_Detail!$F$24:$F$5800,D70,Limit_Deviation_Detail!$L$24:$L$5800,"Startup"))</f>
        <v/>
      </c>
      <c r="I70" s="342" t="str">
        <f>IF($E70="","",SUMIFS(Limit_Deviation_Detail!$K$24:$K$5800,Limit_Deviation_Detail!$B$24:$B$5800,B70,Limit_Deviation_Detail!$C$24:$C$5800,C70,Limit_Deviation_Detail!$F$24:$F$5800,D70,Limit_Deviation_Detail!$L$24:$L$5800,"Shutdown"))</f>
        <v/>
      </c>
      <c r="J70" s="342" t="str">
        <f>IF($E70="","",SUMIFS(Limit_Deviation_Detail!$K$24:$K$5800,Limit_Deviation_Detail!$B$24:$B$5800,B70,Limit_Deviation_Detail!$C$24:$C$5800,C70,Limit_Deviation_Detail!$F$24:$F$5800,D70,Limit_Deviation_Detail!$L$24:$L$5800,"Control Equipment Problems"))</f>
        <v/>
      </c>
      <c r="K70" s="342" t="str">
        <f>IF($E70="","",SUMIFS(Limit_Deviation_Detail!$K$24:$K$5800,Limit_Deviation_Detail!$B$24:$B$5800,B70,Limit_Deviation_Detail!$C$24:$C$5800,C70,Limit_Deviation_Detail!$F$24:$F$5800,D70,Limit_Deviation_Detail!$L$24:$L$5800,"Process Problems"))</f>
        <v/>
      </c>
      <c r="L70" s="342" t="str">
        <f>IF($E70="","",SUMIFS(Limit_Deviation_Detail!$K$24:$K$5800,Limit_Deviation_Detail!$B$24:$B$5800,B70,Limit_Deviation_Detail!$C$24:$C$5800,C70,Limit_Deviation_Detail!$F$24:$F$5800,D70,Limit_Deviation_Detail!$L$24:$L$5800,"Other Known Causes"))</f>
        <v/>
      </c>
      <c r="M70" s="342" t="str">
        <f>IF($E70="","",SUMIFS(Limit_Deviation_Detail!$K$24:$K$5800,Limit_Deviation_Detail!$B$24:$B$5800,B70,Limit_Deviation_Detail!$C$24:$C$5800,C70,Limit_Deviation_Detail!$F$24:$F$5800,D70,Limit_Deviation_Detail!$L$24:$L$5800,"Other Unknown Causes"))</f>
        <v/>
      </c>
      <c r="N70" s="343"/>
      <c r="O70" s="343"/>
      <c r="P70" s="343"/>
      <c r="Q70" s="343"/>
      <c r="R70" s="343"/>
      <c r="S70" s="343"/>
      <c r="T70" s="343"/>
      <c r="U70" s="343"/>
      <c r="V70" s="343"/>
      <c r="W70" s="343"/>
      <c r="X70" s="343"/>
      <c r="Y70" s="343"/>
      <c r="Z70" s="343"/>
      <c r="AA70" s="343"/>
      <c r="AB70" s="343"/>
      <c r="AC70" s="343"/>
      <c r="AD70" s="343"/>
      <c r="AE70" s="343"/>
      <c r="AF70" s="343"/>
      <c r="AG70" s="343"/>
      <c r="AH70" s="343"/>
      <c r="AI70" s="343"/>
      <c r="AJ70" s="343"/>
      <c r="AK70" s="343"/>
      <c r="AL70" s="343"/>
      <c r="AM70" s="343"/>
      <c r="AN70" s="343"/>
      <c r="AO70" s="343"/>
      <c r="AP70" s="343"/>
      <c r="AQ70" s="343"/>
      <c r="AR70" s="343"/>
      <c r="AS70" s="343"/>
      <c r="AT70" s="343"/>
      <c r="AU70" s="343"/>
      <c r="AV70" s="343"/>
      <c r="AW70" s="343"/>
      <c r="AX70" s="343"/>
      <c r="AY70" s="343"/>
      <c r="AZ70" s="343"/>
      <c r="BA70" s="343"/>
      <c r="BB70" s="343"/>
      <c r="BC70" s="343"/>
      <c r="BD70" s="343"/>
      <c r="BE70" s="343"/>
      <c r="BF70" s="343"/>
      <c r="BG70" s="343"/>
      <c r="BH70" s="343"/>
      <c r="BI70" s="343"/>
      <c r="BJ70" s="343"/>
      <c r="BK70" s="343"/>
      <c r="BL70" s="343"/>
      <c r="BM70" s="343"/>
      <c r="BN70" s="343"/>
      <c r="BO70" s="343"/>
      <c r="BP70" s="343"/>
      <c r="BQ70" s="343"/>
      <c r="BR70" s="343"/>
      <c r="BS70" s="343"/>
      <c r="BT70" s="343"/>
      <c r="BU70" s="343"/>
      <c r="BV70" s="343"/>
      <c r="BW70" s="343"/>
      <c r="BX70" s="343"/>
      <c r="BY70" s="343"/>
      <c r="BZ70" s="343"/>
      <c r="CA70" s="343"/>
      <c r="CB70" s="343"/>
      <c r="CC70" s="343"/>
      <c r="CD70" s="343"/>
      <c r="CE70" s="343"/>
      <c r="CF70" s="343"/>
      <c r="CG70" s="343"/>
      <c r="CH70" s="343"/>
      <c r="CI70" s="343"/>
      <c r="CJ70" s="343"/>
      <c r="CK70" s="343"/>
      <c r="CL70" s="343"/>
      <c r="CM70" s="343"/>
      <c r="CN70" s="343"/>
      <c r="CO70" s="343"/>
      <c r="CP70" s="343"/>
      <c r="CQ70" s="343"/>
      <c r="CR70" s="343"/>
      <c r="CS70" s="343"/>
      <c r="CT70" s="343"/>
      <c r="CU70" s="343"/>
      <c r="CV70" s="343"/>
      <c r="CW70" s="343"/>
      <c r="CX70" s="343"/>
      <c r="CY70" s="343"/>
      <c r="CZ70" s="343"/>
      <c r="DA70" s="343"/>
      <c r="DB70" s="343"/>
      <c r="DC70" s="343"/>
      <c r="DD70" s="343"/>
    </row>
    <row r="71" spans="2:108" s="336" customFormat="1" x14ac:dyDescent="0.35">
      <c r="B71" s="340" t="str">
        <f>IF(Lists!AX49="","",Lists!AX49)</f>
        <v/>
      </c>
      <c r="C71" s="341" t="str">
        <f>IF(Lists!AY49="","",Lists!AY49)</f>
        <v/>
      </c>
      <c r="D71" s="341" t="str">
        <f>IF(Lists!AZ49="","",Lists!AZ49)</f>
        <v/>
      </c>
      <c r="E71" s="342" t="str">
        <f>IF(Lists!BA49="","",Lists!BA49)</f>
        <v/>
      </c>
      <c r="F71" s="342" t="str">
        <f t="shared" si="2"/>
        <v/>
      </c>
      <c r="G71" s="342" t="str">
        <f>IF($E71="","",IF(F71=0,"N/A",IF(#REF!="Opacity", F71/60,F71)/$E71))</f>
        <v/>
      </c>
      <c r="H71" s="342" t="str">
        <f>IF($E71="","",SUMIFS(Limit_Deviation_Detail!$K$24:$K$5800,Limit_Deviation_Detail!$B$24:$B$5800,B71,Limit_Deviation_Detail!$C$24:$C$5800,C71,Limit_Deviation_Detail!$F$24:$F$5800,D71,Limit_Deviation_Detail!$L$24:$L$5800,"Startup"))</f>
        <v/>
      </c>
      <c r="I71" s="342" t="str">
        <f>IF($E71="","",SUMIFS(Limit_Deviation_Detail!$K$24:$K$5800,Limit_Deviation_Detail!$B$24:$B$5800,B71,Limit_Deviation_Detail!$C$24:$C$5800,C71,Limit_Deviation_Detail!$F$24:$F$5800,D71,Limit_Deviation_Detail!$L$24:$L$5800,"Shutdown"))</f>
        <v/>
      </c>
      <c r="J71" s="342" t="str">
        <f>IF($E71="","",SUMIFS(Limit_Deviation_Detail!$K$24:$K$5800,Limit_Deviation_Detail!$B$24:$B$5800,B71,Limit_Deviation_Detail!$C$24:$C$5800,C71,Limit_Deviation_Detail!$F$24:$F$5800,D71,Limit_Deviation_Detail!$L$24:$L$5800,"Control Equipment Problems"))</f>
        <v/>
      </c>
      <c r="K71" s="342" t="str">
        <f>IF($E71="","",SUMIFS(Limit_Deviation_Detail!$K$24:$K$5800,Limit_Deviation_Detail!$B$24:$B$5800,B71,Limit_Deviation_Detail!$C$24:$C$5800,C71,Limit_Deviation_Detail!$F$24:$F$5800,D71,Limit_Deviation_Detail!$L$24:$L$5800,"Process Problems"))</f>
        <v/>
      </c>
      <c r="L71" s="342" t="str">
        <f>IF($E71="","",SUMIFS(Limit_Deviation_Detail!$K$24:$K$5800,Limit_Deviation_Detail!$B$24:$B$5800,B71,Limit_Deviation_Detail!$C$24:$C$5800,C71,Limit_Deviation_Detail!$F$24:$F$5800,D71,Limit_Deviation_Detail!$L$24:$L$5800,"Other Known Causes"))</f>
        <v/>
      </c>
      <c r="M71" s="342" t="str">
        <f>IF($E71="","",SUMIFS(Limit_Deviation_Detail!$K$24:$K$5800,Limit_Deviation_Detail!$B$24:$B$5800,B71,Limit_Deviation_Detail!$C$24:$C$5800,C71,Limit_Deviation_Detail!$F$24:$F$5800,D71,Limit_Deviation_Detail!$L$24:$L$5800,"Other Unknown Causes"))</f>
        <v/>
      </c>
      <c r="N71" s="343"/>
      <c r="O71" s="343"/>
      <c r="P71" s="343"/>
      <c r="Q71" s="343"/>
      <c r="R71" s="343"/>
      <c r="S71" s="343"/>
      <c r="T71" s="343"/>
      <c r="U71" s="343"/>
      <c r="V71" s="343"/>
      <c r="W71" s="343"/>
      <c r="X71" s="343"/>
      <c r="Y71" s="343"/>
      <c r="Z71" s="343"/>
      <c r="AA71" s="343"/>
      <c r="AB71" s="343"/>
      <c r="AC71" s="343"/>
      <c r="AD71" s="343"/>
      <c r="AE71" s="343"/>
      <c r="AF71" s="343"/>
      <c r="AG71" s="343"/>
      <c r="AH71" s="343"/>
      <c r="AI71" s="343"/>
      <c r="AJ71" s="343"/>
      <c r="AK71" s="343"/>
      <c r="AL71" s="343"/>
      <c r="AM71" s="343"/>
      <c r="AN71" s="343"/>
      <c r="AO71" s="343"/>
      <c r="AP71" s="343"/>
      <c r="AQ71" s="343"/>
      <c r="AR71" s="343"/>
      <c r="AS71" s="343"/>
      <c r="AT71" s="343"/>
      <c r="AU71" s="343"/>
      <c r="AV71" s="343"/>
      <c r="AW71" s="343"/>
      <c r="AX71" s="343"/>
      <c r="AY71" s="343"/>
      <c r="AZ71" s="343"/>
      <c r="BA71" s="343"/>
      <c r="BB71" s="343"/>
      <c r="BC71" s="343"/>
      <c r="BD71" s="343"/>
      <c r="BE71" s="343"/>
      <c r="BF71" s="343"/>
      <c r="BG71" s="343"/>
      <c r="BH71" s="343"/>
      <c r="BI71" s="343"/>
      <c r="BJ71" s="343"/>
      <c r="BK71" s="343"/>
      <c r="BL71" s="343"/>
      <c r="BM71" s="343"/>
      <c r="BN71" s="343"/>
      <c r="BO71" s="343"/>
      <c r="BP71" s="343"/>
      <c r="BQ71" s="343"/>
      <c r="BR71" s="343"/>
      <c r="BS71" s="343"/>
      <c r="BT71" s="343"/>
      <c r="BU71" s="343"/>
      <c r="BV71" s="343"/>
      <c r="BW71" s="343"/>
      <c r="BX71" s="343"/>
      <c r="BY71" s="343"/>
      <c r="BZ71" s="343"/>
      <c r="CA71" s="343"/>
      <c r="CB71" s="343"/>
      <c r="CC71" s="343"/>
      <c r="CD71" s="343"/>
      <c r="CE71" s="343"/>
      <c r="CF71" s="343"/>
      <c r="CG71" s="343"/>
      <c r="CH71" s="343"/>
      <c r="CI71" s="343"/>
      <c r="CJ71" s="343"/>
      <c r="CK71" s="343"/>
      <c r="CL71" s="343"/>
      <c r="CM71" s="343"/>
      <c r="CN71" s="343"/>
      <c r="CO71" s="343"/>
      <c r="CP71" s="343"/>
      <c r="CQ71" s="343"/>
      <c r="CR71" s="343"/>
      <c r="CS71" s="343"/>
      <c r="CT71" s="343"/>
      <c r="CU71" s="343"/>
      <c r="CV71" s="343"/>
      <c r="CW71" s="343"/>
      <c r="CX71" s="343"/>
      <c r="CY71" s="343"/>
      <c r="CZ71" s="343"/>
      <c r="DA71" s="343"/>
      <c r="DB71" s="343"/>
      <c r="DC71" s="343"/>
      <c r="DD71" s="343"/>
    </row>
    <row r="72" spans="2:108" s="336" customFormat="1" x14ac:dyDescent="0.35">
      <c r="B72" s="340" t="str">
        <f>IF(Lists!AX50="","",Lists!AX50)</f>
        <v/>
      </c>
      <c r="C72" s="341" t="str">
        <f>IF(Lists!AY50="","",Lists!AY50)</f>
        <v/>
      </c>
      <c r="D72" s="341" t="str">
        <f>IF(Lists!AZ50="","",Lists!AZ50)</f>
        <v/>
      </c>
      <c r="E72" s="342" t="str">
        <f>IF(Lists!BA50="","",Lists!BA50)</f>
        <v/>
      </c>
      <c r="F72" s="342" t="str">
        <f t="shared" si="2"/>
        <v/>
      </c>
      <c r="G72" s="342" t="str">
        <f>IF($E72="","",IF(F72=0,"N/A",IF(#REF!="Opacity", F72/60,F72)/$E72))</f>
        <v/>
      </c>
      <c r="H72" s="342" t="str">
        <f>IF($E72="","",SUMIFS(Limit_Deviation_Detail!$K$24:$K$5800,Limit_Deviation_Detail!$B$24:$B$5800,B72,Limit_Deviation_Detail!$C$24:$C$5800,C72,Limit_Deviation_Detail!$F$24:$F$5800,D72,Limit_Deviation_Detail!$L$24:$L$5800,"Startup"))</f>
        <v/>
      </c>
      <c r="I72" s="342" t="str">
        <f>IF($E72="","",SUMIFS(Limit_Deviation_Detail!$K$24:$K$5800,Limit_Deviation_Detail!$B$24:$B$5800,B72,Limit_Deviation_Detail!$C$24:$C$5800,C72,Limit_Deviation_Detail!$F$24:$F$5800,D72,Limit_Deviation_Detail!$L$24:$L$5800,"Shutdown"))</f>
        <v/>
      </c>
      <c r="J72" s="342" t="str">
        <f>IF($E72="","",SUMIFS(Limit_Deviation_Detail!$K$24:$K$5800,Limit_Deviation_Detail!$B$24:$B$5800,B72,Limit_Deviation_Detail!$C$24:$C$5800,C72,Limit_Deviation_Detail!$F$24:$F$5800,D72,Limit_Deviation_Detail!$L$24:$L$5800,"Control Equipment Problems"))</f>
        <v/>
      </c>
      <c r="K72" s="342" t="str">
        <f>IF($E72="","",SUMIFS(Limit_Deviation_Detail!$K$24:$K$5800,Limit_Deviation_Detail!$B$24:$B$5800,B72,Limit_Deviation_Detail!$C$24:$C$5800,C72,Limit_Deviation_Detail!$F$24:$F$5800,D72,Limit_Deviation_Detail!$L$24:$L$5800,"Process Problems"))</f>
        <v/>
      </c>
      <c r="L72" s="342" t="str">
        <f>IF($E72="","",SUMIFS(Limit_Deviation_Detail!$K$24:$K$5800,Limit_Deviation_Detail!$B$24:$B$5800,B72,Limit_Deviation_Detail!$C$24:$C$5800,C72,Limit_Deviation_Detail!$F$24:$F$5800,D72,Limit_Deviation_Detail!$L$24:$L$5800,"Other Known Causes"))</f>
        <v/>
      </c>
      <c r="M72" s="342" t="str">
        <f>IF($E72="","",SUMIFS(Limit_Deviation_Detail!$K$24:$K$5800,Limit_Deviation_Detail!$B$24:$B$5800,B72,Limit_Deviation_Detail!$C$24:$C$5800,C72,Limit_Deviation_Detail!$F$24:$F$5800,D72,Limit_Deviation_Detail!$L$24:$L$5800,"Other Unknown Causes"))</f>
        <v/>
      </c>
      <c r="N72" s="343"/>
      <c r="O72" s="343"/>
      <c r="P72" s="343"/>
      <c r="Q72" s="343"/>
      <c r="R72" s="343"/>
      <c r="S72" s="343"/>
      <c r="T72" s="343"/>
      <c r="U72" s="343"/>
      <c r="V72" s="343"/>
      <c r="W72" s="343"/>
      <c r="X72" s="343"/>
      <c r="Y72" s="343"/>
      <c r="Z72" s="343"/>
      <c r="AA72" s="343"/>
      <c r="AB72" s="343"/>
      <c r="AC72" s="343"/>
      <c r="AD72" s="343"/>
      <c r="AE72" s="343"/>
      <c r="AF72" s="343"/>
      <c r="AG72" s="343"/>
      <c r="AH72" s="343"/>
      <c r="AI72" s="343"/>
      <c r="AJ72" s="343"/>
      <c r="AK72" s="343"/>
      <c r="AL72" s="343"/>
      <c r="AM72" s="343"/>
      <c r="AN72" s="343"/>
      <c r="AO72" s="343"/>
      <c r="AP72" s="343"/>
      <c r="AQ72" s="343"/>
      <c r="AR72" s="343"/>
      <c r="AS72" s="343"/>
      <c r="AT72" s="343"/>
      <c r="AU72" s="343"/>
      <c r="AV72" s="343"/>
      <c r="AW72" s="343"/>
      <c r="AX72" s="343"/>
      <c r="AY72" s="343"/>
      <c r="AZ72" s="343"/>
      <c r="BA72" s="343"/>
      <c r="BB72" s="343"/>
      <c r="BC72" s="343"/>
      <c r="BD72" s="343"/>
      <c r="BE72" s="343"/>
      <c r="BF72" s="343"/>
      <c r="BG72" s="343"/>
      <c r="BH72" s="343"/>
      <c r="BI72" s="343"/>
      <c r="BJ72" s="343"/>
      <c r="BK72" s="343"/>
      <c r="BL72" s="343"/>
      <c r="BM72" s="343"/>
      <c r="BN72" s="343"/>
      <c r="BO72" s="343"/>
      <c r="BP72" s="343"/>
      <c r="BQ72" s="343"/>
      <c r="BR72" s="343"/>
      <c r="BS72" s="343"/>
      <c r="BT72" s="343"/>
      <c r="BU72" s="343"/>
      <c r="BV72" s="343"/>
      <c r="BW72" s="343"/>
      <c r="BX72" s="343"/>
      <c r="BY72" s="343"/>
      <c r="BZ72" s="343"/>
      <c r="CA72" s="343"/>
      <c r="CB72" s="343"/>
      <c r="CC72" s="343"/>
      <c r="CD72" s="343"/>
      <c r="CE72" s="343"/>
      <c r="CF72" s="343"/>
      <c r="CG72" s="343"/>
      <c r="CH72" s="343"/>
      <c r="CI72" s="343"/>
      <c r="CJ72" s="343"/>
      <c r="CK72" s="343"/>
      <c r="CL72" s="343"/>
      <c r="CM72" s="343"/>
      <c r="CN72" s="343"/>
      <c r="CO72" s="343"/>
      <c r="CP72" s="343"/>
      <c r="CQ72" s="343"/>
      <c r="CR72" s="343"/>
      <c r="CS72" s="343"/>
      <c r="CT72" s="343"/>
      <c r="CU72" s="343"/>
      <c r="CV72" s="343"/>
      <c r="CW72" s="343"/>
      <c r="CX72" s="343"/>
      <c r="CY72" s="343"/>
      <c r="CZ72" s="343"/>
      <c r="DA72" s="343"/>
      <c r="DB72" s="343"/>
      <c r="DC72" s="343"/>
      <c r="DD72" s="343"/>
    </row>
    <row r="73" spans="2:108" s="336" customFormat="1" x14ac:dyDescent="0.35">
      <c r="B73" s="340" t="str">
        <f>IF(Lists!AX51="","",Lists!AX51)</f>
        <v/>
      </c>
      <c r="C73" s="341" t="str">
        <f>IF(Lists!AY51="","",Lists!AY51)</f>
        <v/>
      </c>
      <c r="D73" s="341" t="str">
        <f>IF(Lists!AZ51="","",Lists!AZ51)</f>
        <v/>
      </c>
      <c r="E73" s="342" t="str">
        <f>IF(Lists!BA51="","",Lists!BA51)</f>
        <v/>
      </c>
      <c r="F73" s="342" t="str">
        <f t="shared" si="2"/>
        <v/>
      </c>
      <c r="G73" s="342" t="str">
        <f>IF($E73="","",IF(F73=0,"N/A",IF(#REF!="Opacity", F73/60,F73)/$E73))</f>
        <v/>
      </c>
      <c r="H73" s="342" t="str">
        <f>IF($E73="","",SUMIFS(Limit_Deviation_Detail!$K$24:$K$5800,Limit_Deviation_Detail!$B$24:$B$5800,B73,Limit_Deviation_Detail!$C$24:$C$5800,C73,Limit_Deviation_Detail!$F$24:$F$5800,D73,Limit_Deviation_Detail!$L$24:$L$5800,"Startup"))</f>
        <v/>
      </c>
      <c r="I73" s="342" t="str">
        <f>IF($E73="","",SUMIFS(Limit_Deviation_Detail!$K$24:$K$5800,Limit_Deviation_Detail!$B$24:$B$5800,B73,Limit_Deviation_Detail!$C$24:$C$5800,C73,Limit_Deviation_Detail!$F$24:$F$5800,D73,Limit_Deviation_Detail!$L$24:$L$5800,"Shutdown"))</f>
        <v/>
      </c>
      <c r="J73" s="342" t="str">
        <f>IF($E73="","",SUMIFS(Limit_Deviation_Detail!$K$24:$K$5800,Limit_Deviation_Detail!$B$24:$B$5800,B73,Limit_Deviation_Detail!$C$24:$C$5800,C73,Limit_Deviation_Detail!$F$24:$F$5800,D73,Limit_Deviation_Detail!$L$24:$L$5800,"Control Equipment Problems"))</f>
        <v/>
      </c>
      <c r="K73" s="342" t="str">
        <f>IF($E73="","",SUMIFS(Limit_Deviation_Detail!$K$24:$K$5800,Limit_Deviation_Detail!$B$24:$B$5800,B73,Limit_Deviation_Detail!$C$24:$C$5800,C73,Limit_Deviation_Detail!$F$24:$F$5800,D73,Limit_Deviation_Detail!$L$24:$L$5800,"Process Problems"))</f>
        <v/>
      </c>
      <c r="L73" s="342" t="str">
        <f>IF($E73="","",SUMIFS(Limit_Deviation_Detail!$K$24:$K$5800,Limit_Deviation_Detail!$B$24:$B$5800,B73,Limit_Deviation_Detail!$C$24:$C$5800,C73,Limit_Deviation_Detail!$F$24:$F$5800,D73,Limit_Deviation_Detail!$L$24:$L$5800,"Other Known Causes"))</f>
        <v/>
      </c>
      <c r="M73" s="342" t="str">
        <f>IF($E73="","",SUMIFS(Limit_Deviation_Detail!$K$24:$K$5800,Limit_Deviation_Detail!$B$24:$B$5800,B73,Limit_Deviation_Detail!$C$24:$C$5800,C73,Limit_Deviation_Detail!$F$24:$F$5800,D73,Limit_Deviation_Detail!$L$24:$L$5800,"Other Unknown Causes"))</f>
        <v/>
      </c>
      <c r="N73" s="343"/>
      <c r="O73" s="343"/>
      <c r="P73" s="343"/>
      <c r="Q73" s="343"/>
      <c r="R73" s="343"/>
      <c r="S73" s="343"/>
      <c r="T73" s="343"/>
      <c r="U73" s="343"/>
      <c r="V73" s="343"/>
      <c r="W73" s="343"/>
      <c r="X73" s="343"/>
      <c r="Y73" s="343"/>
      <c r="Z73" s="343"/>
      <c r="AA73" s="343"/>
      <c r="AB73" s="343"/>
      <c r="AC73" s="343"/>
      <c r="AD73" s="343"/>
      <c r="AE73" s="343"/>
      <c r="AF73" s="343"/>
      <c r="AG73" s="343"/>
      <c r="AH73" s="343"/>
      <c r="AI73" s="343"/>
      <c r="AJ73" s="343"/>
      <c r="AK73" s="343"/>
      <c r="AL73" s="343"/>
      <c r="AM73" s="343"/>
      <c r="AN73" s="343"/>
      <c r="AO73" s="343"/>
      <c r="AP73" s="343"/>
      <c r="AQ73" s="343"/>
      <c r="AR73" s="343"/>
      <c r="AS73" s="343"/>
      <c r="AT73" s="343"/>
      <c r="AU73" s="343"/>
      <c r="AV73" s="343"/>
      <c r="AW73" s="343"/>
      <c r="AX73" s="343"/>
      <c r="AY73" s="343"/>
      <c r="AZ73" s="343"/>
      <c r="BA73" s="343"/>
      <c r="BB73" s="343"/>
      <c r="BC73" s="343"/>
      <c r="BD73" s="343"/>
      <c r="BE73" s="343"/>
      <c r="BF73" s="343"/>
      <c r="BG73" s="343"/>
      <c r="BH73" s="343"/>
      <c r="BI73" s="343"/>
      <c r="BJ73" s="343"/>
      <c r="BK73" s="343"/>
      <c r="BL73" s="343"/>
      <c r="BM73" s="343"/>
      <c r="BN73" s="343"/>
      <c r="BO73" s="343"/>
      <c r="BP73" s="343"/>
      <c r="BQ73" s="343"/>
      <c r="BR73" s="343"/>
      <c r="BS73" s="343"/>
      <c r="BT73" s="343"/>
      <c r="BU73" s="343"/>
      <c r="BV73" s="343"/>
      <c r="BW73" s="343"/>
      <c r="BX73" s="343"/>
      <c r="BY73" s="343"/>
      <c r="BZ73" s="343"/>
      <c r="CA73" s="343"/>
      <c r="CB73" s="343"/>
      <c r="CC73" s="343"/>
      <c r="CD73" s="343"/>
      <c r="CE73" s="343"/>
      <c r="CF73" s="343"/>
      <c r="CG73" s="343"/>
      <c r="CH73" s="343"/>
      <c r="CI73" s="343"/>
      <c r="CJ73" s="343"/>
      <c r="CK73" s="343"/>
      <c r="CL73" s="343"/>
      <c r="CM73" s="343"/>
      <c r="CN73" s="343"/>
      <c r="CO73" s="343"/>
      <c r="CP73" s="343"/>
      <c r="CQ73" s="343"/>
      <c r="CR73" s="343"/>
      <c r="CS73" s="343"/>
      <c r="CT73" s="343"/>
      <c r="CU73" s="343"/>
      <c r="CV73" s="343"/>
      <c r="CW73" s="343"/>
      <c r="CX73" s="343"/>
      <c r="CY73" s="343"/>
      <c r="CZ73" s="343"/>
      <c r="DA73" s="343"/>
      <c r="DB73" s="343"/>
      <c r="DC73" s="343"/>
      <c r="DD73" s="343"/>
    </row>
    <row r="74" spans="2:108" s="336" customFormat="1" x14ac:dyDescent="0.35">
      <c r="B74" s="340" t="str">
        <f>IF(Lists!AX52="","",Lists!AX52)</f>
        <v/>
      </c>
      <c r="C74" s="341" t="str">
        <f>IF(Lists!AY52="","",Lists!AY52)</f>
        <v/>
      </c>
      <c r="D74" s="341" t="str">
        <f>IF(Lists!AZ52="","",Lists!AZ52)</f>
        <v/>
      </c>
      <c r="E74" s="342" t="str">
        <f>IF(Lists!BA52="","",Lists!BA52)</f>
        <v/>
      </c>
      <c r="F74" s="342" t="str">
        <f t="shared" si="2"/>
        <v/>
      </c>
      <c r="G74" s="342" t="str">
        <f>IF($E74="","",IF(F74=0,"N/A",IF(#REF!="Opacity", F74/60,F74)/$E74))</f>
        <v/>
      </c>
      <c r="H74" s="342" t="str">
        <f>IF($E74="","",SUMIFS(Limit_Deviation_Detail!$K$24:$K$5800,Limit_Deviation_Detail!$B$24:$B$5800,B74,Limit_Deviation_Detail!$C$24:$C$5800,C74,Limit_Deviation_Detail!$F$24:$F$5800,D74,Limit_Deviation_Detail!$L$24:$L$5800,"Startup"))</f>
        <v/>
      </c>
      <c r="I74" s="342" t="str">
        <f>IF($E74="","",SUMIFS(Limit_Deviation_Detail!$K$24:$K$5800,Limit_Deviation_Detail!$B$24:$B$5800,B74,Limit_Deviation_Detail!$C$24:$C$5800,C74,Limit_Deviation_Detail!$F$24:$F$5800,D74,Limit_Deviation_Detail!$L$24:$L$5800,"Shutdown"))</f>
        <v/>
      </c>
      <c r="J74" s="342" t="str">
        <f>IF($E74="","",SUMIFS(Limit_Deviation_Detail!$K$24:$K$5800,Limit_Deviation_Detail!$B$24:$B$5800,B74,Limit_Deviation_Detail!$C$24:$C$5800,C74,Limit_Deviation_Detail!$F$24:$F$5800,D74,Limit_Deviation_Detail!$L$24:$L$5800,"Control Equipment Problems"))</f>
        <v/>
      </c>
      <c r="K74" s="342" t="str">
        <f>IF($E74="","",SUMIFS(Limit_Deviation_Detail!$K$24:$K$5800,Limit_Deviation_Detail!$B$24:$B$5800,B74,Limit_Deviation_Detail!$C$24:$C$5800,C74,Limit_Deviation_Detail!$F$24:$F$5800,D74,Limit_Deviation_Detail!$L$24:$L$5800,"Process Problems"))</f>
        <v/>
      </c>
      <c r="L74" s="342" t="str">
        <f>IF($E74="","",SUMIFS(Limit_Deviation_Detail!$K$24:$K$5800,Limit_Deviation_Detail!$B$24:$B$5800,B74,Limit_Deviation_Detail!$C$24:$C$5800,C74,Limit_Deviation_Detail!$F$24:$F$5800,D74,Limit_Deviation_Detail!$L$24:$L$5800,"Other Known Causes"))</f>
        <v/>
      </c>
      <c r="M74" s="342" t="str">
        <f>IF($E74="","",SUMIFS(Limit_Deviation_Detail!$K$24:$K$5800,Limit_Deviation_Detail!$B$24:$B$5800,B74,Limit_Deviation_Detail!$C$24:$C$5800,C74,Limit_Deviation_Detail!$F$24:$F$5800,D74,Limit_Deviation_Detail!$L$24:$L$5800,"Other Unknown Causes"))</f>
        <v/>
      </c>
      <c r="N74" s="343"/>
      <c r="O74" s="343"/>
      <c r="P74" s="343"/>
      <c r="Q74" s="343"/>
      <c r="R74" s="343"/>
      <c r="S74" s="343"/>
      <c r="T74" s="343"/>
      <c r="U74" s="343"/>
      <c r="V74" s="343"/>
      <c r="W74" s="343"/>
      <c r="X74" s="343"/>
      <c r="Y74" s="343"/>
      <c r="Z74" s="343"/>
      <c r="AA74" s="343"/>
      <c r="AB74" s="343"/>
      <c r="AC74" s="343"/>
      <c r="AD74" s="343"/>
      <c r="AE74" s="343"/>
      <c r="AF74" s="343"/>
      <c r="AG74" s="343"/>
      <c r="AH74" s="343"/>
      <c r="AI74" s="343"/>
      <c r="AJ74" s="343"/>
      <c r="AK74" s="343"/>
      <c r="AL74" s="343"/>
      <c r="AM74" s="343"/>
      <c r="AN74" s="343"/>
      <c r="AO74" s="343"/>
      <c r="AP74" s="343"/>
      <c r="AQ74" s="343"/>
      <c r="AR74" s="343"/>
      <c r="AS74" s="343"/>
      <c r="AT74" s="343"/>
      <c r="AU74" s="343"/>
      <c r="AV74" s="343"/>
      <c r="AW74" s="343"/>
      <c r="AX74" s="343"/>
      <c r="AY74" s="343"/>
      <c r="AZ74" s="343"/>
      <c r="BA74" s="343"/>
      <c r="BB74" s="343"/>
      <c r="BC74" s="343"/>
      <c r="BD74" s="343"/>
      <c r="BE74" s="343"/>
      <c r="BF74" s="343"/>
      <c r="BG74" s="343"/>
      <c r="BH74" s="343"/>
      <c r="BI74" s="343"/>
      <c r="BJ74" s="343"/>
      <c r="BK74" s="343"/>
      <c r="BL74" s="343"/>
      <c r="BM74" s="343"/>
      <c r="BN74" s="343"/>
      <c r="BO74" s="343"/>
      <c r="BP74" s="343"/>
      <c r="BQ74" s="343"/>
      <c r="BR74" s="343"/>
      <c r="BS74" s="343"/>
      <c r="BT74" s="343"/>
      <c r="BU74" s="343"/>
      <c r="BV74" s="343"/>
      <c r="BW74" s="343"/>
      <c r="BX74" s="343"/>
      <c r="BY74" s="343"/>
      <c r="BZ74" s="343"/>
      <c r="CA74" s="343"/>
      <c r="CB74" s="343"/>
      <c r="CC74" s="343"/>
      <c r="CD74" s="343"/>
      <c r="CE74" s="343"/>
      <c r="CF74" s="343"/>
      <c r="CG74" s="343"/>
      <c r="CH74" s="343"/>
      <c r="CI74" s="343"/>
      <c r="CJ74" s="343"/>
      <c r="CK74" s="343"/>
      <c r="CL74" s="343"/>
      <c r="CM74" s="343"/>
      <c r="CN74" s="343"/>
      <c r="CO74" s="343"/>
      <c r="CP74" s="343"/>
      <c r="CQ74" s="343"/>
      <c r="CR74" s="343"/>
      <c r="CS74" s="343"/>
      <c r="CT74" s="343"/>
      <c r="CU74" s="343"/>
      <c r="CV74" s="343"/>
      <c r="CW74" s="343"/>
      <c r="CX74" s="343"/>
      <c r="CY74" s="343"/>
      <c r="CZ74" s="343"/>
      <c r="DA74" s="343"/>
      <c r="DB74" s="343"/>
      <c r="DC74" s="343"/>
      <c r="DD74" s="343"/>
    </row>
    <row r="75" spans="2:108" s="336" customFormat="1" x14ac:dyDescent="0.35">
      <c r="B75" s="340" t="str">
        <f>IF(Lists!AX53="","",Lists!AX53)</f>
        <v/>
      </c>
      <c r="C75" s="341" t="str">
        <f>IF(Lists!AY53="","",Lists!AY53)</f>
        <v/>
      </c>
      <c r="D75" s="341" t="str">
        <f>IF(Lists!AZ53="","",Lists!AZ53)</f>
        <v/>
      </c>
      <c r="E75" s="342" t="str">
        <f>IF(Lists!BA53="","",Lists!BA53)</f>
        <v/>
      </c>
      <c r="F75" s="342" t="str">
        <f t="shared" si="2"/>
        <v/>
      </c>
      <c r="G75" s="342" t="str">
        <f>IF($E75="","",IF(F75=0,"N/A",IF(#REF!="Opacity", F75/60,F75)/$E75))</f>
        <v/>
      </c>
      <c r="H75" s="342" t="str">
        <f>IF($E75="","",SUMIFS(Limit_Deviation_Detail!$K$24:$K$5800,Limit_Deviation_Detail!$B$24:$B$5800,B75,Limit_Deviation_Detail!$C$24:$C$5800,C75,Limit_Deviation_Detail!$F$24:$F$5800,D75,Limit_Deviation_Detail!$L$24:$L$5800,"Startup"))</f>
        <v/>
      </c>
      <c r="I75" s="342" t="str">
        <f>IF($E75="","",SUMIFS(Limit_Deviation_Detail!$K$24:$K$5800,Limit_Deviation_Detail!$B$24:$B$5800,B75,Limit_Deviation_Detail!$C$24:$C$5800,C75,Limit_Deviation_Detail!$F$24:$F$5800,D75,Limit_Deviation_Detail!$L$24:$L$5800,"Shutdown"))</f>
        <v/>
      </c>
      <c r="J75" s="342" t="str">
        <f>IF($E75="","",SUMIFS(Limit_Deviation_Detail!$K$24:$K$5800,Limit_Deviation_Detail!$B$24:$B$5800,B75,Limit_Deviation_Detail!$C$24:$C$5800,C75,Limit_Deviation_Detail!$F$24:$F$5800,D75,Limit_Deviation_Detail!$L$24:$L$5800,"Control Equipment Problems"))</f>
        <v/>
      </c>
      <c r="K75" s="342" t="str">
        <f>IF($E75="","",SUMIFS(Limit_Deviation_Detail!$K$24:$K$5800,Limit_Deviation_Detail!$B$24:$B$5800,B75,Limit_Deviation_Detail!$C$24:$C$5800,C75,Limit_Deviation_Detail!$F$24:$F$5800,D75,Limit_Deviation_Detail!$L$24:$L$5800,"Process Problems"))</f>
        <v/>
      </c>
      <c r="L75" s="342" t="str">
        <f>IF($E75="","",SUMIFS(Limit_Deviation_Detail!$K$24:$K$5800,Limit_Deviation_Detail!$B$24:$B$5800,B75,Limit_Deviation_Detail!$C$24:$C$5800,C75,Limit_Deviation_Detail!$F$24:$F$5800,D75,Limit_Deviation_Detail!$L$24:$L$5800,"Other Known Causes"))</f>
        <v/>
      </c>
      <c r="M75" s="342" t="str">
        <f>IF($E75="","",SUMIFS(Limit_Deviation_Detail!$K$24:$K$5800,Limit_Deviation_Detail!$B$24:$B$5800,B75,Limit_Deviation_Detail!$C$24:$C$5800,C75,Limit_Deviation_Detail!$F$24:$F$5800,D75,Limit_Deviation_Detail!$L$24:$L$5800,"Other Unknown Causes"))</f>
        <v/>
      </c>
      <c r="N75" s="343"/>
      <c r="O75" s="343"/>
      <c r="P75" s="343"/>
      <c r="Q75" s="343"/>
      <c r="R75" s="343"/>
      <c r="S75" s="343"/>
      <c r="T75" s="343"/>
      <c r="U75" s="343"/>
      <c r="V75" s="343"/>
      <c r="W75" s="343"/>
      <c r="X75" s="343"/>
      <c r="Y75" s="343"/>
      <c r="Z75" s="343"/>
      <c r="AA75" s="343"/>
      <c r="AB75" s="343"/>
      <c r="AC75" s="343"/>
      <c r="AD75" s="343"/>
      <c r="AE75" s="343"/>
      <c r="AF75" s="343"/>
      <c r="AG75" s="343"/>
      <c r="AH75" s="343"/>
      <c r="AI75" s="343"/>
      <c r="AJ75" s="343"/>
      <c r="AK75" s="343"/>
      <c r="AL75" s="343"/>
      <c r="AM75" s="343"/>
      <c r="AN75" s="343"/>
      <c r="AO75" s="343"/>
      <c r="AP75" s="343"/>
      <c r="AQ75" s="343"/>
      <c r="AR75" s="343"/>
      <c r="AS75" s="343"/>
      <c r="AT75" s="343"/>
      <c r="AU75" s="343"/>
      <c r="AV75" s="343"/>
      <c r="AW75" s="343"/>
      <c r="AX75" s="343"/>
      <c r="AY75" s="343"/>
      <c r="AZ75" s="343"/>
      <c r="BA75" s="343"/>
      <c r="BB75" s="343"/>
      <c r="BC75" s="343"/>
      <c r="BD75" s="343"/>
      <c r="BE75" s="343"/>
      <c r="BF75" s="343"/>
      <c r="BG75" s="343"/>
      <c r="BH75" s="343"/>
      <c r="BI75" s="343"/>
      <c r="BJ75" s="343"/>
      <c r="BK75" s="343"/>
      <c r="BL75" s="343"/>
      <c r="BM75" s="343"/>
      <c r="BN75" s="343"/>
      <c r="BO75" s="343"/>
      <c r="BP75" s="343"/>
      <c r="BQ75" s="343"/>
      <c r="BR75" s="343"/>
      <c r="BS75" s="343"/>
      <c r="BT75" s="343"/>
      <c r="BU75" s="343"/>
      <c r="BV75" s="343"/>
      <c r="BW75" s="343"/>
      <c r="BX75" s="343"/>
      <c r="BY75" s="343"/>
      <c r="BZ75" s="343"/>
      <c r="CA75" s="343"/>
      <c r="CB75" s="343"/>
      <c r="CC75" s="343"/>
      <c r="CD75" s="343"/>
      <c r="CE75" s="343"/>
      <c r="CF75" s="343"/>
      <c r="CG75" s="343"/>
      <c r="CH75" s="343"/>
      <c r="CI75" s="343"/>
      <c r="CJ75" s="343"/>
      <c r="CK75" s="343"/>
      <c r="CL75" s="343"/>
      <c r="CM75" s="343"/>
      <c r="CN75" s="343"/>
      <c r="CO75" s="343"/>
      <c r="CP75" s="343"/>
      <c r="CQ75" s="343"/>
      <c r="CR75" s="343"/>
      <c r="CS75" s="343"/>
      <c r="CT75" s="343"/>
      <c r="CU75" s="343"/>
      <c r="CV75" s="343"/>
      <c r="CW75" s="343"/>
      <c r="CX75" s="343"/>
      <c r="CY75" s="343"/>
      <c r="CZ75" s="343"/>
      <c r="DA75" s="343"/>
      <c r="DB75" s="343"/>
      <c r="DC75" s="343"/>
      <c r="DD75" s="343"/>
    </row>
    <row r="76" spans="2:108" s="336" customFormat="1" x14ac:dyDescent="0.35">
      <c r="B76" s="340" t="str">
        <f>IF(Lists!AX54="","",Lists!AX54)</f>
        <v/>
      </c>
      <c r="C76" s="341" t="str">
        <f>IF(Lists!AY54="","",Lists!AY54)</f>
        <v/>
      </c>
      <c r="D76" s="341" t="str">
        <f>IF(Lists!AZ54="","",Lists!AZ54)</f>
        <v/>
      </c>
      <c r="E76" s="342" t="str">
        <f>IF(Lists!BA54="","",Lists!BA54)</f>
        <v/>
      </c>
      <c r="F76" s="342" t="str">
        <f t="shared" si="2"/>
        <v/>
      </c>
      <c r="G76" s="342" t="str">
        <f>IF($E76="","",IF(F76=0,"N/A",IF(#REF!="Opacity", F76/60,F76)/$E76))</f>
        <v/>
      </c>
      <c r="H76" s="342" t="str">
        <f>IF($E76="","",SUMIFS(Limit_Deviation_Detail!$K$24:$K$5800,Limit_Deviation_Detail!$B$24:$B$5800,B76,Limit_Deviation_Detail!$C$24:$C$5800,C76,Limit_Deviation_Detail!$F$24:$F$5800,D76,Limit_Deviation_Detail!$L$24:$L$5800,"Startup"))</f>
        <v/>
      </c>
      <c r="I76" s="342" t="str">
        <f>IF($E76="","",SUMIFS(Limit_Deviation_Detail!$K$24:$K$5800,Limit_Deviation_Detail!$B$24:$B$5800,B76,Limit_Deviation_Detail!$C$24:$C$5800,C76,Limit_Deviation_Detail!$F$24:$F$5800,D76,Limit_Deviation_Detail!$L$24:$L$5800,"Shutdown"))</f>
        <v/>
      </c>
      <c r="J76" s="342" t="str">
        <f>IF($E76="","",SUMIFS(Limit_Deviation_Detail!$K$24:$K$5800,Limit_Deviation_Detail!$B$24:$B$5800,B76,Limit_Deviation_Detail!$C$24:$C$5800,C76,Limit_Deviation_Detail!$F$24:$F$5800,D76,Limit_Deviation_Detail!$L$24:$L$5800,"Control Equipment Problems"))</f>
        <v/>
      </c>
      <c r="K76" s="342" t="str">
        <f>IF($E76="","",SUMIFS(Limit_Deviation_Detail!$K$24:$K$5800,Limit_Deviation_Detail!$B$24:$B$5800,B76,Limit_Deviation_Detail!$C$24:$C$5800,C76,Limit_Deviation_Detail!$F$24:$F$5800,D76,Limit_Deviation_Detail!$L$24:$L$5800,"Process Problems"))</f>
        <v/>
      </c>
      <c r="L76" s="342" t="str">
        <f>IF($E76="","",SUMIFS(Limit_Deviation_Detail!$K$24:$K$5800,Limit_Deviation_Detail!$B$24:$B$5800,B76,Limit_Deviation_Detail!$C$24:$C$5800,C76,Limit_Deviation_Detail!$F$24:$F$5800,D76,Limit_Deviation_Detail!$L$24:$L$5800,"Other Known Causes"))</f>
        <v/>
      </c>
      <c r="M76" s="342" t="str">
        <f>IF($E76="","",SUMIFS(Limit_Deviation_Detail!$K$24:$K$5800,Limit_Deviation_Detail!$B$24:$B$5800,B76,Limit_Deviation_Detail!$C$24:$C$5800,C76,Limit_Deviation_Detail!$F$24:$F$5800,D76,Limit_Deviation_Detail!$L$24:$L$5800,"Other Unknown Causes"))</f>
        <v/>
      </c>
      <c r="N76" s="343"/>
      <c r="O76" s="343"/>
      <c r="P76" s="343"/>
      <c r="Q76" s="343"/>
      <c r="R76" s="343"/>
      <c r="S76" s="343"/>
      <c r="T76" s="343"/>
      <c r="U76" s="343"/>
      <c r="V76" s="343"/>
      <c r="W76" s="343"/>
      <c r="X76" s="343"/>
      <c r="Y76" s="343"/>
      <c r="Z76" s="343"/>
      <c r="AA76" s="343"/>
      <c r="AB76" s="343"/>
      <c r="AC76" s="343"/>
      <c r="AD76" s="343"/>
      <c r="AE76" s="343"/>
      <c r="AF76" s="343"/>
      <c r="AG76" s="343"/>
      <c r="AH76" s="343"/>
      <c r="AI76" s="343"/>
      <c r="AJ76" s="343"/>
      <c r="AK76" s="343"/>
      <c r="AL76" s="343"/>
      <c r="AM76" s="343"/>
      <c r="AN76" s="343"/>
      <c r="AO76" s="343"/>
      <c r="AP76" s="343"/>
      <c r="AQ76" s="343"/>
      <c r="AR76" s="343"/>
      <c r="AS76" s="343"/>
      <c r="AT76" s="343"/>
      <c r="AU76" s="343"/>
      <c r="AV76" s="343"/>
      <c r="AW76" s="343"/>
      <c r="AX76" s="343"/>
      <c r="AY76" s="343"/>
      <c r="AZ76" s="343"/>
      <c r="BA76" s="343"/>
      <c r="BB76" s="343"/>
      <c r="BC76" s="343"/>
      <c r="BD76" s="343"/>
      <c r="BE76" s="343"/>
      <c r="BF76" s="343"/>
      <c r="BG76" s="343"/>
      <c r="BH76" s="343"/>
      <c r="BI76" s="343"/>
      <c r="BJ76" s="343"/>
      <c r="BK76" s="343"/>
      <c r="BL76" s="343"/>
      <c r="BM76" s="343"/>
      <c r="BN76" s="343"/>
      <c r="BO76" s="343"/>
      <c r="BP76" s="343"/>
      <c r="BQ76" s="343"/>
      <c r="BR76" s="343"/>
      <c r="BS76" s="343"/>
      <c r="BT76" s="343"/>
      <c r="BU76" s="343"/>
      <c r="BV76" s="343"/>
      <c r="BW76" s="343"/>
      <c r="BX76" s="343"/>
      <c r="BY76" s="343"/>
      <c r="BZ76" s="343"/>
      <c r="CA76" s="343"/>
      <c r="CB76" s="343"/>
      <c r="CC76" s="343"/>
      <c r="CD76" s="343"/>
      <c r="CE76" s="343"/>
      <c r="CF76" s="343"/>
      <c r="CG76" s="343"/>
      <c r="CH76" s="343"/>
      <c r="CI76" s="343"/>
      <c r="CJ76" s="343"/>
      <c r="CK76" s="343"/>
      <c r="CL76" s="343"/>
      <c r="CM76" s="343"/>
      <c r="CN76" s="343"/>
      <c r="CO76" s="343"/>
      <c r="CP76" s="343"/>
      <c r="CQ76" s="343"/>
      <c r="CR76" s="343"/>
      <c r="CS76" s="343"/>
      <c r="CT76" s="343"/>
      <c r="CU76" s="343"/>
      <c r="CV76" s="343"/>
      <c r="CW76" s="343"/>
      <c r="CX76" s="343"/>
      <c r="CY76" s="343"/>
      <c r="CZ76" s="343"/>
      <c r="DA76" s="343"/>
      <c r="DB76" s="343"/>
      <c r="DC76" s="343"/>
      <c r="DD76" s="343"/>
    </row>
    <row r="77" spans="2:108" s="336" customFormat="1" x14ac:dyDescent="0.35">
      <c r="B77" s="340" t="str">
        <f>IF(Lists!AX55="","",Lists!AX55)</f>
        <v/>
      </c>
      <c r="C77" s="341" t="str">
        <f>IF(Lists!AY55="","",Lists!AY55)</f>
        <v/>
      </c>
      <c r="D77" s="341" t="str">
        <f>IF(Lists!AZ55="","",Lists!AZ55)</f>
        <v/>
      </c>
      <c r="E77" s="342" t="str">
        <f>IF(Lists!BA55="","",Lists!BA55)</f>
        <v/>
      </c>
      <c r="F77" s="342" t="str">
        <f t="shared" si="2"/>
        <v/>
      </c>
      <c r="G77" s="342" t="str">
        <f>IF($E77="","",IF(F77=0,"N/A",IF(#REF!="Opacity", F77/60,F77)/$E77))</f>
        <v/>
      </c>
      <c r="H77" s="342" t="str">
        <f>IF($E77="","",SUMIFS(Limit_Deviation_Detail!$K$24:$K$5800,Limit_Deviation_Detail!$B$24:$B$5800,B77,Limit_Deviation_Detail!$C$24:$C$5800,C77,Limit_Deviation_Detail!$F$24:$F$5800,D77,Limit_Deviation_Detail!$L$24:$L$5800,"Startup"))</f>
        <v/>
      </c>
      <c r="I77" s="342" t="str">
        <f>IF($E77="","",SUMIFS(Limit_Deviation_Detail!$K$24:$K$5800,Limit_Deviation_Detail!$B$24:$B$5800,B77,Limit_Deviation_Detail!$C$24:$C$5800,C77,Limit_Deviation_Detail!$F$24:$F$5800,D77,Limit_Deviation_Detail!$L$24:$L$5800,"Shutdown"))</f>
        <v/>
      </c>
      <c r="J77" s="342" t="str">
        <f>IF($E77="","",SUMIFS(Limit_Deviation_Detail!$K$24:$K$5800,Limit_Deviation_Detail!$B$24:$B$5800,B77,Limit_Deviation_Detail!$C$24:$C$5800,C77,Limit_Deviation_Detail!$F$24:$F$5800,D77,Limit_Deviation_Detail!$L$24:$L$5800,"Control Equipment Problems"))</f>
        <v/>
      </c>
      <c r="K77" s="342" t="str">
        <f>IF($E77="","",SUMIFS(Limit_Deviation_Detail!$K$24:$K$5800,Limit_Deviation_Detail!$B$24:$B$5800,B77,Limit_Deviation_Detail!$C$24:$C$5800,C77,Limit_Deviation_Detail!$F$24:$F$5800,D77,Limit_Deviation_Detail!$L$24:$L$5800,"Process Problems"))</f>
        <v/>
      </c>
      <c r="L77" s="342" t="str">
        <f>IF($E77="","",SUMIFS(Limit_Deviation_Detail!$K$24:$K$5800,Limit_Deviation_Detail!$B$24:$B$5800,B77,Limit_Deviation_Detail!$C$24:$C$5800,C77,Limit_Deviation_Detail!$F$24:$F$5800,D77,Limit_Deviation_Detail!$L$24:$L$5800,"Other Known Causes"))</f>
        <v/>
      </c>
      <c r="M77" s="342" t="str">
        <f>IF($E77="","",SUMIFS(Limit_Deviation_Detail!$K$24:$K$5800,Limit_Deviation_Detail!$B$24:$B$5800,B77,Limit_Deviation_Detail!$C$24:$C$5800,C77,Limit_Deviation_Detail!$F$24:$F$5800,D77,Limit_Deviation_Detail!$L$24:$L$5800,"Other Unknown Causes"))</f>
        <v/>
      </c>
      <c r="N77" s="343"/>
      <c r="O77" s="343"/>
      <c r="P77" s="343"/>
      <c r="Q77" s="343"/>
      <c r="R77" s="343"/>
      <c r="S77" s="343"/>
      <c r="T77" s="343"/>
      <c r="U77" s="343"/>
      <c r="V77" s="343"/>
      <c r="W77" s="343"/>
      <c r="X77" s="343"/>
      <c r="Y77" s="343"/>
      <c r="Z77" s="343"/>
      <c r="AA77" s="343"/>
      <c r="AB77" s="343"/>
      <c r="AC77" s="343"/>
      <c r="AD77" s="343"/>
      <c r="AE77" s="343"/>
      <c r="AF77" s="343"/>
      <c r="AG77" s="343"/>
      <c r="AH77" s="343"/>
      <c r="AI77" s="343"/>
      <c r="AJ77" s="343"/>
      <c r="AK77" s="343"/>
      <c r="AL77" s="343"/>
      <c r="AM77" s="343"/>
      <c r="AN77" s="343"/>
      <c r="AO77" s="343"/>
      <c r="AP77" s="343"/>
      <c r="AQ77" s="343"/>
      <c r="AR77" s="343"/>
      <c r="AS77" s="343"/>
      <c r="AT77" s="343"/>
      <c r="AU77" s="343"/>
      <c r="AV77" s="343"/>
      <c r="AW77" s="343"/>
      <c r="AX77" s="343"/>
      <c r="AY77" s="343"/>
      <c r="AZ77" s="343"/>
      <c r="BA77" s="343"/>
      <c r="BB77" s="343"/>
      <c r="BC77" s="343"/>
      <c r="BD77" s="343"/>
      <c r="BE77" s="343"/>
      <c r="BF77" s="343"/>
      <c r="BG77" s="343"/>
      <c r="BH77" s="343"/>
      <c r="BI77" s="343"/>
      <c r="BJ77" s="343"/>
      <c r="BK77" s="343"/>
      <c r="BL77" s="343"/>
      <c r="BM77" s="343"/>
      <c r="BN77" s="343"/>
      <c r="BO77" s="343"/>
      <c r="BP77" s="343"/>
      <c r="BQ77" s="343"/>
      <c r="BR77" s="343"/>
      <c r="BS77" s="343"/>
      <c r="BT77" s="343"/>
      <c r="BU77" s="343"/>
      <c r="BV77" s="343"/>
      <c r="BW77" s="343"/>
      <c r="BX77" s="343"/>
      <c r="BY77" s="343"/>
      <c r="BZ77" s="343"/>
      <c r="CA77" s="343"/>
      <c r="CB77" s="343"/>
      <c r="CC77" s="343"/>
      <c r="CD77" s="343"/>
      <c r="CE77" s="343"/>
      <c r="CF77" s="343"/>
      <c r="CG77" s="343"/>
      <c r="CH77" s="343"/>
      <c r="CI77" s="343"/>
      <c r="CJ77" s="343"/>
      <c r="CK77" s="343"/>
      <c r="CL77" s="343"/>
      <c r="CM77" s="343"/>
      <c r="CN77" s="343"/>
      <c r="CO77" s="343"/>
      <c r="CP77" s="343"/>
      <c r="CQ77" s="343"/>
      <c r="CR77" s="343"/>
      <c r="CS77" s="343"/>
      <c r="CT77" s="343"/>
      <c r="CU77" s="343"/>
      <c r="CV77" s="343"/>
      <c r="CW77" s="343"/>
      <c r="CX77" s="343"/>
      <c r="CY77" s="343"/>
      <c r="CZ77" s="343"/>
      <c r="DA77" s="343"/>
      <c r="DB77" s="343"/>
      <c r="DC77" s="343"/>
      <c r="DD77" s="343"/>
    </row>
    <row r="78" spans="2:108" s="336" customFormat="1" x14ac:dyDescent="0.35">
      <c r="B78" s="340" t="str">
        <f>IF(Lists!AX56="","",Lists!AX56)</f>
        <v/>
      </c>
      <c r="C78" s="341" t="str">
        <f>IF(Lists!AY56="","",Lists!AY56)</f>
        <v/>
      </c>
      <c r="D78" s="341" t="str">
        <f>IF(Lists!AZ56="","",Lists!AZ56)</f>
        <v/>
      </c>
      <c r="E78" s="342" t="str">
        <f>IF(Lists!BA56="","",Lists!BA56)</f>
        <v/>
      </c>
      <c r="F78" s="342" t="str">
        <f t="shared" si="2"/>
        <v/>
      </c>
      <c r="G78" s="342" t="str">
        <f>IF($E78="","",IF(F78=0,"N/A",IF(#REF!="Opacity", F78/60,F78)/$E78))</f>
        <v/>
      </c>
      <c r="H78" s="342" t="str">
        <f>IF($E78="","",SUMIFS(Limit_Deviation_Detail!$K$24:$K$5800,Limit_Deviation_Detail!$B$24:$B$5800,B78,Limit_Deviation_Detail!$C$24:$C$5800,C78,Limit_Deviation_Detail!$F$24:$F$5800,D78,Limit_Deviation_Detail!$L$24:$L$5800,"Startup"))</f>
        <v/>
      </c>
      <c r="I78" s="342" t="str">
        <f>IF($E78="","",SUMIFS(Limit_Deviation_Detail!$K$24:$K$5800,Limit_Deviation_Detail!$B$24:$B$5800,B78,Limit_Deviation_Detail!$C$24:$C$5800,C78,Limit_Deviation_Detail!$F$24:$F$5800,D78,Limit_Deviation_Detail!$L$24:$L$5800,"Shutdown"))</f>
        <v/>
      </c>
      <c r="J78" s="342" t="str">
        <f>IF($E78="","",SUMIFS(Limit_Deviation_Detail!$K$24:$K$5800,Limit_Deviation_Detail!$B$24:$B$5800,B78,Limit_Deviation_Detail!$C$24:$C$5800,C78,Limit_Deviation_Detail!$F$24:$F$5800,D78,Limit_Deviation_Detail!$L$24:$L$5800,"Control Equipment Problems"))</f>
        <v/>
      </c>
      <c r="K78" s="342" t="str">
        <f>IF($E78="","",SUMIFS(Limit_Deviation_Detail!$K$24:$K$5800,Limit_Deviation_Detail!$B$24:$B$5800,B78,Limit_Deviation_Detail!$C$24:$C$5800,C78,Limit_Deviation_Detail!$F$24:$F$5800,D78,Limit_Deviation_Detail!$L$24:$L$5800,"Process Problems"))</f>
        <v/>
      </c>
      <c r="L78" s="342" t="str">
        <f>IF($E78="","",SUMIFS(Limit_Deviation_Detail!$K$24:$K$5800,Limit_Deviation_Detail!$B$24:$B$5800,B78,Limit_Deviation_Detail!$C$24:$C$5800,C78,Limit_Deviation_Detail!$F$24:$F$5800,D78,Limit_Deviation_Detail!$L$24:$L$5800,"Other Known Causes"))</f>
        <v/>
      </c>
      <c r="M78" s="342" t="str">
        <f>IF($E78="","",SUMIFS(Limit_Deviation_Detail!$K$24:$K$5800,Limit_Deviation_Detail!$B$24:$B$5800,B78,Limit_Deviation_Detail!$C$24:$C$5800,C78,Limit_Deviation_Detail!$F$24:$F$5800,D78,Limit_Deviation_Detail!$L$24:$L$5800,"Other Unknown Causes"))</f>
        <v/>
      </c>
      <c r="N78" s="343"/>
      <c r="O78" s="343"/>
      <c r="P78" s="343"/>
      <c r="Q78" s="343"/>
      <c r="R78" s="343"/>
      <c r="S78" s="343"/>
      <c r="T78" s="343"/>
      <c r="U78" s="343"/>
      <c r="V78" s="343"/>
      <c r="W78" s="343"/>
      <c r="X78" s="343"/>
      <c r="Y78" s="343"/>
      <c r="Z78" s="343"/>
      <c r="AA78" s="343"/>
      <c r="AB78" s="343"/>
      <c r="AC78" s="343"/>
      <c r="AD78" s="343"/>
      <c r="AE78" s="343"/>
      <c r="AF78" s="343"/>
      <c r="AG78" s="343"/>
      <c r="AH78" s="343"/>
      <c r="AI78" s="343"/>
      <c r="AJ78" s="343"/>
      <c r="AK78" s="343"/>
      <c r="AL78" s="343"/>
      <c r="AM78" s="343"/>
      <c r="AN78" s="343"/>
      <c r="AO78" s="343"/>
      <c r="AP78" s="343"/>
      <c r="AQ78" s="343"/>
      <c r="AR78" s="343"/>
      <c r="AS78" s="343"/>
      <c r="AT78" s="343"/>
      <c r="AU78" s="343"/>
      <c r="AV78" s="343"/>
      <c r="AW78" s="343"/>
      <c r="AX78" s="343"/>
      <c r="AY78" s="343"/>
      <c r="AZ78" s="343"/>
      <c r="BA78" s="343"/>
      <c r="BB78" s="343"/>
      <c r="BC78" s="343"/>
      <c r="BD78" s="343"/>
      <c r="BE78" s="343"/>
      <c r="BF78" s="343"/>
      <c r="BG78" s="343"/>
      <c r="BH78" s="343"/>
      <c r="BI78" s="343"/>
      <c r="BJ78" s="343"/>
      <c r="BK78" s="343"/>
      <c r="BL78" s="343"/>
      <c r="BM78" s="343"/>
      <c r="BN78" s="343"/>
      <c r="BO78" s="343"/>
      <c r="BP78" s="343"/>
      <c r="BQ78" s="343"/>
      <c r="BR78" s="343"/>
      <c r="BS78" s="343"/>
      <c r="BT78" s="343"/>
      <c r="BU78" s="343"/>
      <c r="BV78" s="343"/>
      <c r="BW78" s="343"/>
      <c r="BX78" s="343"/>
      <c r="BY78" s="343"/>
      <c r="BZ78" s="343"/>
      <c r="CA78" s="343"/>
      <c r="CB78" s="343"/>
      <c r="CC78" s="343"/>
      <c r="CD78" s="343"/>
      <c r="CE78" s="343"/>
      <c r="CF78" s="343"/>
      <c r="CG78" s="343"/>
      <c r="CH78" s="343"/>
      <c r="CI78" s="343"/>
      <c r="CJ78" s="343"/>
      <c r="CK78" s="343"/>
      <c r="CL78" s="343"/>
      <c r="CM78" s="343"/>
      <c r="CN78" s="343"/>
      <c r="CO78" s="343"/>
      <c r="CP78" s="343"/>
      <c r="CQ78" s="343"/>
      <c r="CR78" s="343"/>
      <c r="CS78" s="343"/>
      <c r="CT78" s="343"/>
      <c r="CU78" s="343"/>
      <c r="CV78" s="343"/>
      <c r="CW78" s="343"/>
      <c r="CX78" s="343"/>
      <c r="CY78" s="343"/>
      <c r="CZ78" s="343"/>
      <c r="DA78" s="343"/>
      <c r="DB78" s="343"/>
      <c r="DC78" s="343"/>
      <c r="DD78" s="343"/>
    </row>
    <row r="79" spans="2:108" s="336" customFormat="1" x14ac:dyDescent="0.35">
      <c r="B79" s="340" t="str">
        <f>IF(Lists!AX57="","",Lists!AX57)</f>
        <v/>
      </c>
      <c r="C79" s="341" t="str">
        <f>IF(Lists!AY57="","",Lists!AY57)</f>
        <v/>
      </c>
      <c r="D79" s="341" t="str">
        <f>IF(Lists!AZ57="","",Lists!AZ57)</f>
        <v/>
      </c>
      <c r="E79" s="342" t="str">
        <f>IF(Lists!BA57="","",Lists!BA57)</f>
        <v/>
      </c>
      <c r="F79" s="342" t="str">
        <f t="shared" si="2"/>
        <v/>
      </c>
      <c r="G79" s="342" t="str">
        <f>IF($E79="","",IF(F79=0,"N/A",IF(#REF!="Opacity", F79/60,F79)/$E79))</f>
        <v/>
      </c>
      <c r="H79" s="342" t="str">
        <f>IF($E79="","",SUMIFS(Limit_Deviation_Detail!$K$24:$K$5800,Limit_Deviation_Detail!$B$24:$B$5800,B79,Limit_Deviation_Detail!$C$24:$C$5800,C79,Limit_Deviation_Detail!$F$24:$F$5800,D79,Limit_Deviation_Detail!$L$24:$L$5800,"Startup"))</f>
        <v/>
      </c>
      <c r="I79" s="342" t="str">
        <f>IF($E79="","",SUMIFS(Limit_Deviation_Detail!$K$24:$K$5800,Limit_Deviation_Detail!$B$24:$B$5800,B79,Limit_Deviation_Detail!$C$24:$C$5800,C79,Limit_Deviation_Detail!$F$24:$F$5800,D79,Limit_Deviation_Detail!$L$24:$L$5800,"Shutdown"))</f>
        <v/>
      </c>
      <c r="J79" s="342" t="str">
        <f>IF($E79="","",SUMIFS(Limit_Deviation_Detail!$K$24:$K$5800,Limit_Deviation_Detail!$B$24:$B$5800,B79,Limit_Deviation_Detail!$C$24:$C$5800,C79,Limit_Deviation_Detail!$F$24:$F$5800,D79,Limit_Deviation_Detail!$L$24:$L$5800,"Control Equipment Problems"))</f>
        <v/>
      </c>
      <c r="K79" s="342" t="str">
        <f>IF($E79="","",SUMIFS(Limit_Deviation_Detail!$K$24:$K$5800,Limit_Deviation_Detail!$B$24:$B$5800,B79,Limit_Deviation_Detail!$C$24:$C$5800,C79,Limit_Deviation_Detail!$F$24:$F$5800,D79,Limit_Deviation_Detail!$L$24:$L$5800,"Process Problems"))</f>
        <v/>
      </c>
      <c r="L79" s="342" t="str">
        <f>IF($E79="","",SUMIFS(Limit_Deviation_Detail!$K$24:$K$5800,Limit_Deviation_Detail!$B$24:$B$5800,B79,Limit_Deviation_Detail!$C$24:$C$5800,C79,Limit_Deviation_Detail!$F$24:$F$5800,D79,Limit_Deviation_Detail!$L$24:$L$5800,"Other Known Causes"))</f>
        <v/>
      </c>
      <c r="M79" s="342" t="str">
        <f>IF($E79="","",SUMIFS(Limit_Deviation_Detail!$K$24:$K$5800,Limit_Deviation_Detail!$B$24:$B$5800,B79,Limit_Deviation_Detail!$C$24:$C$5800,C79,Limit_Deviation_Detail!$F$24:$F$5800,D79,Limit_Deviation_Detail!$L$24:$L$5800,"Other Unknown Causes"))</f>
        <v/>
      </c>
      <c r="N79" s="343"/>
      <c r="O79" s="343"/>
      <c r="P79" s="343"/>
      <c r="Q79" s="343"/>
      <c r="R79" s="343"/>
      <c r="S79" s="343"/>
      <c r="T79" s="343"/>
      <c r="U79" s="343"/>
      <c r="V79" s="343"/>
      <c r="W79" s="343"/>
      <c r="X79" s="343"/>
      <c r="Y79" s="343"/>
      <c r="Z79" s="343"/>
      <c r="AA79" s="343"/>
      <c r="AB79" s="343"/>
      <c r="AC79" s="343"/>
      <c r="AD79" s="343"/>
      <c r="AE79" s="343"/>
      <c r="AF79" s="343"/>
      <c r="AG79" s="343"/>
      <c r="AH79" s="343"/>
      <c r="AI79" s="343"/>
      <c r="AJ79" s="343"/>
      <c r="AK79" s="343"/>
      <c r="AL79" s="343"/>
      <c r="AM79" s="343"/>
      <c r="AN79" s="343"/>
      <c r="AO79" s="343"/>
      <c r="AP79" s="343"/>
      <c r="AQ79" s="343"/>
      <c r="AR79" s="343"/>
      <c r="AS79" s="343"/>
      <c r="AT79" s="343"/>
      <c r="AU79" s="343"/>
      <c r="AV79" s="343"/>
      <c r="AW79" s="343"/>
      <c r="AX79" s="343"/>
      <c r="AY79" s="343"/>
      <c r="AZ79" s="343"/>
      <c r="BA79" s="343"/>
      <c r="BB79" s="343"/>
      <c r="BC79" s="343"/>
      <c r="BD79" s="343"/>
      <c r="BE79" s="343"/>
      <c r="BF79" s="343"/>
      <c r="BG79" s="343"/>
      <c r="BH79" s="343"/>
      <c r="BI79" s="343"/>
      <c r="BJ79" s="343"/>
      <c r="BK79" s="343"/>
      <c r="BL79" s="343"/>
      <c r="BM79" s="343"/>
      <c r="BN79" s="343"/>
      <c r="BO79" s="343"/>
      <c r="BP79" s="343"/>
      <c r="BQ79" s="343"/>
      <c r="BR79" s="343"/>
      <c r="BS79" s="343"/>
      <c r="BT79" s="343"/>
      <c r="BU79" s="343"/>
      <c r="BV79" s="343"/>
      <c r="BW79" s="343"/>
      <c r="BX79" s="343"/>
      <c r="BY79" s="343"/>
      <c r="BZ79" s="343"/>
      <c r="CA79" s="343"/>
      <c r="CB79" s="343"/>
      <c r="CC79" s="343"/>
      <c r="CD79" s="343"/>
      <c r="CE79" s="343"/>
      <c r="CF79" s="343"/>
      <c r="CG79" s="343"/>
      <c r="CH79" s="343"/>
      <c r="CI79" s="343"/>
      <c r="CJ79" s="343"/>
      <c r="CK79" s="343"/>
      <c r="CL79" s="343"/>
      <c r="CM79" s="343"/>
      <c r="CN79" s="343"/>
      <c r="CO79" s="343"/>
      <c r="CP79" s="343"/>
      <c r="CQ79" s="343"/>
      <c r="CR79" s="343"/>
      <c r="CS79" s="343"/>
      <c r="CT79" s="343"/>
      <c r="CU79" s="343"/>
      <c r="CV79" s="343"/>
      <c r="CW79" s="343"/>
      <c r="CX79" s="343"/>
      <c r="CY79" s="343"/>
      <c r="CZ79" s="343"/>
      <c r="DA79" s="343"/>
      <c r="DB79" s="343"/>
      <c r="DC79" s="343"/>
      <c r="DD79" s="343"/>
    </row>
    <row r="80" spans="2:108" s="336" customFormat="1" x14ac:dyDescent="0.35">
      <c r="B80" s="340" t="str">
        <f>IF(Lists!AX58="","",Lists!AX58)</f>
        <v/>
      </c>
      <c r="C80" s="341" t="str">
        <f>IF(Lists!AY58="","",Lists!AY58)</f>
        <v/>
      </c>
      <c r="D80" s="341" t="str">
        <f>IF(Lists!AZ58="","",Lists!AZ58)</f>
        <v/>
      </c>
      <c r="E80" s="342" t="str">
        <f>IF(Lists!BA58="","",Lists!BA58)</f>
        <v/>
      </c>
      <c r="F80" s="342" t="str">
        <f t="shared" si="2"/>
        <v/>
      </c>
      <c r="G80" s="342" t="str">
        <f>IF($E80="","",IF(F80=0,"N/A",IF(#REF!="Opacity", F80/60,F80)/$E80))</f>
        <v/>
      </c>
      <c r="H80" s="342" t="str">
        <f>IF($E80="","",SUMIFS(Limit_Deviation_Detail!$K$24:$K$5800,Limit_Deviation_Detail!$B$24:$B$5800,B80,Limit_Deviation_Detail!$C$24:$C$5800,C80,Limit_Deviation_Detail!$F$24:$F$5800,D80,Limit_Deviation_Detail!$L$24:$L$5800,"Startup"))</f>
        <v/>
      </c>
      <c r="I80" s="342" t="str">
        <f>IF($E80="","",SUMIFS(Limit_Deviation_Detail!$K$24:$K$5800,Limit_Deviation_Detail!$B$24:$B$5800,B80,Limit_Deviation_Detail!$C$24:$C$5800,C80,Limit_Deviation_Detail!$F$24:$F$5800,D80,Limit_Deviation_Detail!$L$24:$L$5800,"Shutdown"))</f>
        <v/>
      </c>
      <c r="J80" s="342" t="str">
        <f>IF($E80="","",SUMIFS(Limit_Deviation_Detail!$K$24:$K$5800,Limit_Deviation_Detail!$B$24:$B$5800,B80,Limit_Deviation_Detail!$C$24:$C$5800,C80,Limit_Deviation_Detail!$F$24:$F$5800,D80,Limit_Deviation_Detail!$L$24:$L$5800,"Control Equipment Problems"))</f>
        <v/>
      </c>
      <c r="K80" s="342" t="str">
        <f>IF($E80="","",SUMIFS(Limit_Deviation_Detail!$K$24:$K$5800,Limit_Deviation_Detail!$B$24:$B$5800,B80,Limit_Deviation_Detail!$C$24:$C$5800,C80,Limit_Deviation_Detail!$F$24:$F$5800,D80,Limit_Deviation_Detail!$L$24:$L$5800,"Process Problems"))</f>
        <v/>
      </c>
      <c r="L80" s="342" t="str">
        <f>IF($E80="","",SUMIFS(Limit_Deviation_Detail!$K$24:$K$5800,Limit_Deviation_Detail!$B$24:$B$5800,B80,Limit_Deviation_Detail!$C$24:$C$5800,C80,Limit_Deviation_Detail!$F$24:$F$5800,D80,Limit_Deviation_Detail!$L$24:$L$5800,"Other Known Causes"))</f>
        <v/>
      </c>
      <c r="M80" s="342" t="str">
        <f>IF($E80="","",SUMIFS(Limit_Deviation_Detail!$K$24:$K$5800,Limit_Deviation_Detail!$B$24:$B$5800,B80,Limit_Deviation_Detail!$C$24:$C$5800,C80,Limit_Deviation_Detail!$F$24:$F$5800,D80,Limit_Deviation_Detail!$L$24:$L$5800,"Other Unknown Causes"))</f>
        <v/>
      </c>
      <c r="N80" s="343"/>
      <c r="O80" s="343"/>
      <c r="P80" s="343"/>
      <c r="Q80" s="343"/>
      <c r="R80" s="343"/>
      <c r="S80" s="343"/>
      <c r="T80" s="343"/>
      <c r="U80" s="343"/>
      <c r="V80" s="343"/>
      <c r="W80" s="343"/>
      <c r="X80" s="343"/>
      <c r="Y80" s="343"/>
      <c r="Z80" s="343"/>
      <c r="AA80" s="343"/>
      <c r="AB80" s="343"/>
      <c r="AC80" s="343"/>
      <c r="AD80" s="343"/>
      <c r="AE80" s="343"/>
      <c r="AF80" s="343"/>
      <c r="AG80" s="343"/>
      <c r="AH80" s="343"/>
      <c r="AI80" s="343"/>
      <c r="AJ80" s="343"/>
      <c r="AK80" s="343"/>
      <c r="AL80" s="343"/>
      <c r="AM80" s="343"/>
      <c r="AN80" s="343"/>
      <c r="AO80" s="343"/>
      <c r="AP80" s="343"/>
      <c r="AQ80" s="343"/>
      <c r="AR80" s="343"/>
      <c r="AS80" s="343"/>
      <c r="AT80" s="343"/>
      <c r="AU80" s="343"/>
      <c r="AV80" s="343"/>
      <c r="AW80" s="343"/>
      <c r="AX80" s="343"/>
      <c r="AY80" s="343"/>
      <c r="AZ80" s="343"/>
      <c r="BA80" s="343"/>
      <c r="BB80" s="343"/>
      <c r="BC80" s="343"/>
      <c r="BD80" s="343"/>
      <c r="BE80" s="343"/>
      <c r="BF80" s="343"/>
      <c r="BG80" s="343"/>
      <c r="BH80" s="343"/>
      <c r="BI80" s="343"/>
      <c r="BJ80" s="343"/>
      <c r="BK80" s="343"/>
      <c r="BL80" s="343"/>
      <c r="BM80" s="343"/>
      <c r="BN80" s="343"/>
      <c r="BO80" s="343"/>
      <c r="BP80" s="343"/>
      <c r="BQ80" s="343"/>
      <c r="BR80" s="343"/>
      <c r="BS80" s="343"/>
      <c r="BT80" s="343"/>
      <c r="BU80" s="343"/>
      <c r="BV80" s="343"/>
      <c r="BW80" s="343"/>
      <c r="BX80" s="343"/>
      <c r="BY80" s="343"/>
      <c r="BZ80" s="343"/>
      <c r="CA80" s="343"/>
      <c r="CB80" s="343"/>
      <c r="CC80" s="343"/>
      <c r="CD80" s="343"/>
      <c r="CE80" s="343"/>
      <c r="CF80" s="343"/>
      <c r="CG80" s="343"/>
      <c r="CH80" s="343"/>
      <c r="CI80" s="343"/>
      <c r="CJ80" s="343"/>
      <c r="CK80" s="343"/>
      <c r="CL80" s="343"/>
      <c r="CM80" s="343"/>
      <c r="CN80" s="343"/>
      <c r="CO80" s="343"/>
      <c r="CP80" s="343"/>
      <c r="CQ80" s="343"/>
      <c r="CR80" s="343"/>
      <c r="CS80" s="343"/>
      <c r="CT80" s="343"/>
      <c r="CU80" s="343"/>
      <c r="CV80" s="343"/>
      <c r="CW80" s="343"/>
      <c r="CX80" s="343"/>
      <c r="CY80" s="343"/>
      <c r="CZ80" s="343"/>
      <c r="DA80" s="343"/>
      <c r="DB80" s="343"/>
      <c r="DC80" s="343"/>
      <c r="DD80" s="343"/>
    </row>
    <row r="81" spans="2:108" s="336" customFormat="1" x14ac:dyDescent="0.35">
      <c r="B81" s="340" t="str">
        <f>IF(Lists!AX59="","",Lists!AX59)</f>
        <v/>
      </c>
      <c r="C81" s="341" t="str">
        <f>IF(Lists!AY59="","",Lists!AY59)</f>
        <v/>
      </c>
      <c r="D81" s="341" t="str">
        <f>IF(Lists!AZ59="","",Lists!AZ59)</f>
        <v/>
      </c>
      <c r="E81" s="342" t="str">
        <f>IF(Lists!BA59="","",Lists!BA59)</f>
        <v/>
      </c>
      <c r="F81" s="342" t="str">
        <f t="shared" si="2"/>
        <v/>
      </c>
      <c r="G81" s="342" t="str">
        <f>IF($E81="","",IF(F81=0,"N/A",IF(#REF!="Opacity", F81/60,F81)/$E81))</f>
        <v/>
      </c>
      <c r="H81" s="342" t="str">
        <f>IF($E81="","",SUMIFS(Limit_Deviation_Detail!$K$24:$K$5800,Limit_Deviation_Detail!$B$24:$B$5800,B81,Limit_Deviation_Detail!$C$24:$C$5800,C81,Limit_Deviation_Detail!$F$24:$F$5800,D81,Limit_Deviation_Detail!$L$24:$L$5800,"Startup"))</f>
        <v/>
      </c>
      <c r="I81" s="342" t="str">
        <f>IF($E81="","",SUMIFS(Limit_Deviation_Detail!$K$24:$K$5800,Limit_Deviation_Detail!$B$24:$B$5800,B81,Limit_Deviation_Detail!$C$24:$C$5800,C81,Limit_Deviation_Detail!$F$24:$F$5800,D81,Limit_Deviation_Detail!$L$24:$L$5800,"Shutdown"))</f>
        <v/>
      </c>
      <c r="J81" s="342" t="str">
        <f>IF($E81="","",SUMIFS(Limit_Deviation_Detail!$K$24:$K$5800,Limit_Deviation_Detail!$B$24:$B$5800,B81,Limit_Deviation_Detail!$C$24:$C$5800,C81,Limit_Deviation_Detail!$F$24:$F$5800,D81,Limit_Deviation_Detail!$L$24:$L$5800,"Control Equipment Problems"))</f>
        <v/>
      </c>
      <c r="K81" s="342" t="str">
        <f>IF($E81="","",SUMIFS(Limit_Deviation_Detail!$K$24:$K$5800,Limit_Deviation_Detail!$B$24:$B$5800,B81,Limit_Deviation_Detail!$C$24:$C$5800,C81,Limit_Deviation_Detail!$F$24:$F$5800,D81,Limit_Deviation_Detail!$L$24:$L$5800,"Process Problems"))</f>
        <v/>
      </c>
      <c r="L81" s="342" t="str">
        <f>IF($E81="","",SUMIFS(Limit_Deviation_Detail!$K$24:$K$5800,Limit_Deviation_Detail!$B$24:$B$5800,B81,Limit_Deviation_Detail!$C$24:$C$5800,C81,Limit_Deviation_Detail!$F$24:$F$5800,D81,Limit_Deviation_Detail!$L$24:$L$5800,"Other Known Causes"))</f>
        <v/>
      </c>
      <c r="M81" s="342" t="str">
        <f>IF($E81="","",SUMIFS(Limit_Deviation_Detail!$K$24:$K$5800,Limit_Deviation_Detail!$B$24:$B$5800,B81,Limit_Deviation_Detail!$C$24:$C$5800,C81,Limit_Deviation_Detail!$F$24:$F$5800,D81,Limit_Deviation_Detail!$L$24:$L$5800,"Other Unknown Causes"))</f>
        <v/>
      </c>
      <c r="N81" s="343"/>
      <c r="O81" s="343"/>
      <c r="P81" s="343"/>
      <c r="Q81" s="343"/>
      <c r="R81" s="343"/>
      <c r="S81" s="343"/>
      <c r="T81" s="343"/>
      <c r="U81" s="343"/>
      <c r="V81" s="343"/>
      <c r="W81" s="343"/>
      <c r="X81" s="343"/>
      <c r="Y81" s="343"/>
      <c r="Z81" s="343"/>
      <c r="AA81" s="343"/>
      <c r="AB81" s="343"/>
      <c r="AC81" s="343"/>
      <c r="AD81" s="343"/>
      <c r="AE81" s="343"/>
      <c r="AF81" s="343"/>
      <c r="AG81" s="343"/>
      <c r="AH81" s="343"/>
      <c r="AI81" s="343"/>
      <c r="AJ81" s="343"/>
      <c r="AK81" s="343"/>
      <c r="AL81" s="343"/>
      <c r="AM81" s="343"/>
      <c r="AN81" s="343"/>
      <c r="AO81" s="343"/>
      <c r="AP81" s="343"/>
      <c r="AQ81" s="343"/>
      <c r="AR81" s="343"/>
      <c r="AS81" s="343"/>
      <c r="AT81" s="343"/>
      <c r="AU81" s="343"/>
      <c r="AV81" s="343"/>
      <c r="AW81" s="343"/>
      <c r="AX81" s="343"/>
      <c r="AY81" s="343"/>
      <c r="AZ81" s="343"/>
      <c r="BA81" s="343"/>
      <c r="BB81" s="343"/>
      <c r="BC81" s="343"/>
      <c r="BD81" s="343"/>
      <c r="BE81" s="343"/>
      <c r="BF81" s="343"/>
      <c r="BG81" s="343"/>
      <c r="BH81" s="343"/>
      <c r="BI81" s="343"/>
      <c r="BJ81" s="343"/>
      <c r="BK81" s="343"/>
      <c r="BL81" s="343"/>
      <c r="BM81" s="343"/>
      <c r="BN81" s="343"/>
      <c r="BO81" s="343"/>
      <c r="BP81" s="343"/>
      <c r="BQ81" s="343"/>
      <c r="BR81" s="343"/>
      <c r="BS81" s="343"/>
      <c r="BT81" s="343"/>
      <c r="BU81" s="343"/>
      <c r="BV81" s="343"/>
      <c r="BW81" s="343"/>
      <c r="BX81" s="343"/>
      <c r="BY81" s="343"/>
      <c r="BZ81" s="343"/>
      <c r="CA81" s="343"/>
      <c r="CB81" s="343"/>
      <c r="CC81" s="343"/>
      <c r="CD81" s="343"/>
      <c r="CE81" s="343"/>
      <c r="CF81" s="343"/>
      <c r="CG81" s="343"/>
      <c r="CH81" s="343"/>
      <c r="CI81" s="343"/>
      <c r="CJ81" s="343"/>
      <c r="CK81" s="343"/>
      <c r="CL81" s="343"/>
      <c r="CM81" s="343"/>
      <c r="CN81" s="343"/>
      <c r="CO81" s="343"/>
      <c r="CP81" s="343"/>
      <c r="CQ81" s="343"/>
      <c r="CR81" s="343"/>
      <c r="CS81" s="343"/>
      <c r="CT81" s="343"/>
      <c r="CU81" s="343"/>
      <c r="CV81" s="343"/>
      <c r="CW81" s="343"/>
      <c r="CX81" s="343"/>
      <c r="CY81" s="343"/>
      <c r="CZ81" s="343"/>
      <c r="DA81" s="343"/>
      <c r="DB81" s="343"/>
      <c r="DC81" s="343"/>
      <c r="DD81" s="343"/>
    </row>
    <row r="82" spans="2:108" s="336" customFormat="1" x14ac:dyDescent="0.35">
      <c r="B82" s="340" t="str">
        <f>IF(Lists!AX60="","",Lists!AX60)</f>
        <v/>
      </c>
      <c r="C82" s="341" t="str">
        <f>IF(Lists!AY60="","",Lists!AY60)</f>
        <v/>
      </c>
      <c r="D82" s="341" t="str">
        <f>IF(Lists!AZ60="","",Lists!AZ60)</f>
        <v/>
      </c>
      <c r="E82" s="342" t="str">
        <f>IF(Lists!BA60="","",Lists!BA60)</f>
        <v/>
      </c>
      <c r="F82" s="342" t="str">
        <f t="shared" si="2"/>
        <v/>
      </c>
      <c r="G82" s="342" t="str">
        <f>IF($E82="","",IF(F82=0,"N/A",IF(#REF!="Opacity", F82/60,F82)/$E82))</f>
        <v/>
      </c>
      <c r="H82" s="342" t="str">
        <f>IF($E82="","",SUMIFS(Limit_Deviation_Detail!$K$24:$K$5800,Limit_Deviation_Detail!$B$24:$B$5800,B82,Limit_Deviation_Detail!$C$24:$C$5800,C82,Limit_Deviation_Detail!$F$24:$F$5800,D82,Limit_Deviation_Detail!$L$24:$L$5800,"Startup"))</f>
        <v/>
      </c>
      <c r="I82" s="342" t="str">
        <f>IF($E82="","",SUMIFS(Limit_Deviation_Detail!$K$24:$K$5800,Limit_Deviation_Detail!$B$24:$B$5800,B82,Limit_Deviation_Detail!$C$24:$C$5800,C82,Limit_Deviation_Detail!$F$24:$F$5800,D82,Limit_Deviation_Detail!$L$24:$L$5800,"Shutdown"))</f>
        <v/>
      </c>
      <c r="J82" s="342" t="str">
        <f>IF($E82="","",SUMIFS(Limit_Deviation_Detail!$K$24:$K$5800,Limit_Deviation_Detail!$B$24:$B$5800,B82,Limit_Deviation_Detail!$C$24:$C$5800,C82,Limit_Deviation_Detail!$F$24:$F$5800,D82,Limit_Deviation_Detail!$L$24:$L$5800,"Control Equipment Problems"))</f>
        <v/>
      </c>
      <c r="K82" s="342" t="str">
        <f>IF($E82="","",SUMIFS(Limit_Deviation_Detail!$K$24:$K$5800,Limit_Deviation_Detail!$B$24:$B$5800,B82,Limit_Deviation_Detail!$C$24:$C$5800,C82,Limit_Deviation_Detail!$F$24:$F$5800,D82,Limit_Deviation_Detail!$L$24:$L$5800,"Process Problems"))</f>
        <v/>
      </c>
      <c r="L82" s="342" t="str">
        <f>IF($E82="","",SUMIFS(Limit_Deviation_Detail!$K$24:$K$5800,Limit_Deviation_Detail!$B$24:$B$5800,B82,Limit_Deviation_Detail!$C$24:$C$5800,C82,Limit_Deviation_Detail!$F$24:$F$5800,D82,Limit_Deviation_Detail!$L$24:$L$5800,"Other Known Causes"))</f>
        <v/>
      </c>
      <c r="M82" s="342" t="str">
        <f>IF($E82="","",SUMIFS(Limit_Deviation_Detail!$K$24:$K$5800,Limit_Deviation_Detail!$B$24:$B$5800,B82,Limit_Deviation_Detail!$C$24:$C$5800,C82,Limit_Deviation_Detail!$F$24:$F$5800,D82,Limit_Deviation_Detail!$L$24:$L$5800,"Other Unknown Causes"))</f>
        <v/>
      </c>
      <c r="N82" s="343"/>
      <c r="O82" s="343"/>
      <c r="P82" s="343"/>
      <c r="Q82" s="343"/>
      <c r="R82" s="343"/>
      <c r="S82" s="343"/>
      <c r="T82" s="343"/>
      <c r="U82" s="343"/>
      <c r="V82" s="343"/>
      <c r="W82" s="343"/>
      <c r="X82" s="343"/>
      <c r="Y82" s="343"/>
      <c r="Z82" s="343"/>
      <c r="AA82" s="343"/>
      <c r="AB82" s="343"/>
      <c r="AC82" s="343"/>
      <c r="AD82" s="343"/>
      <c r="AE82" s="343"/>
      <c r="AF82" s="343"/>
      <c r="AG82" s="343"/>
      <c r="AH82" s="343"/>
      <c r="AI82" s="343"/>
      <c r="AJ82" s="343"/>
      <c r="AK82" s="343"/>
      <c r="AL82" s="343"/>
      <c r="AM82" s="343"/>
      <c r="AN82" s="343"/>
      <c r="AO82" s="343"/>
      <c r="AP82" s="343"/>
      <c r="AQ82" s="343"/>
      <c r="AR82" s="343"/>
      <c r="AS82" s="343"/>
      <c r="AT82" s="343"/>
      <c r="AU82" s="343"/>
      <c r="AV82" s="343"/>
      <c r="AW82" s="343"/>
      <c r="AX82" s="343"/>
      <c r="AY82" s="343"/>
      <c r="AZ82" s="343"/>
      <c r="BA82" s="343"/>
      <c r="BB82" s="343"/>
      <c r="BC82" s="343"/>
      <c r="BD82" s="343"/>
      <c r="BE82" s="343"/>
      <c r="BF82" s="343"/>
      <c r="BG82" s="343"/>
      <c r="BH82" s="343"/>
      <c r="BI82" s="343"/>
      <c r="BJ82" s="343"/>
      <c r="BK82" s="343"/>
      <c r="BL82" s="343"/>
      <c r="BM82" s="343"/>
      <c r="BN82" s="343"/>
      <c r="BO82" s="343"/>
      <c r="BP82" s="343"/>
      <c r="BQ82" s="343"/>
      <c r="BR82" s="343"/>
      <c r="BS82" s="343"/>
      <c r="BT82" s="343"/>
      <c r="BU82" s="343"/>
      <c r="BV82" s="343"/>
      <c r="BW82" s="343"/>
      <c r="BX82" s="343"/>
      <c r="BY82" s="343"/>
      <c r="BZ82" s="343"/>
      <c r="CA82" s="343"/>
      <c r="CB82" s="343"/>
      <c r="CC82" s="343"/>
      <c r="CD82" s="343"/>
      <c r="CE82" s="343"/>
      <c r="CF82" s="343"/>
      <c r="CG82" s="343"/>
      <c r="CH82" s="343"/>
      <c r="CI82" s="343"/>
      <c r="CJ82" s="343"/>
      <c r="CK82" s="343"/>
      <c r="CL82" s="343"/>
      <c r="CM82" s="343"/>
      <c r="CN82" s="343"/>
      <c r="CO82" s="343"/>
      <c r="CP82" s="343"/>
      <c r="CQ82" s="343"/>
      <c r="CR82" s="343"/>
      <c r="CS82" s="343"/>
      <c r="CT82" s="343"/>
      <c r="CU82" s="343"/>
      <c r="CV82" s="343"/>
      <c r="CW82" s="343"/>
      <c r="CX82" s="343"/>
      <c r="CY82" s="343"/>
      <c r="CZ82" s="343"/>
      <c r="DA82" s="343"/>
      <c r="DB82" s="343"/>
      <c r="DC82" s="343"/>
      <c r="DD82" s="343"/>
    </row>
    <row r="83" spans="2:108" s="336" customFormat="1" x14ac:dyDescent="0.35">
      <c r="B83" s="340" t="str">
        <f>IF(Lists!AX61="","",Lists!AX61)</f>
        <v/>
      </c>
      <c r="C83" s="341" t="str">
        <f>IF(Lists!AY61="","",Lists!AY61)</f>
        <v/>
      </c>
      <c r="D83" s="341" t="str">
        <f>IF(Lists!AZ61="","",Lists!AZ61)</f>
        <v/>
      </c>
      <c r="E83" s="342" t="str">
        <f>IF(Lists!BA61="","",Lists!BA61)</f>
        <v/>
      </c>
      <c r="F83" s="342" t="str">
        <f t="shared" si="2"/>
        <v/>
      </c>
      <c r="G83" s="342" t="str">
        <f>IF($E83="","",IF(F83=0,"N/A",IF(#REF!="Opacity", F83/60,F83)/$E83))</f>
        <v/>
      </c>
      <c r="H83" s="342" t="str">
        <f>IF($E83="","",SUMIFS(Limit_Deviation_Detail!$K$24:$K$5800,Limit_Deviation_Detail!$B$24:$B$5800,B83,Limit_Deviation_Detail!$C$24:$C$5800,C83,Limit_Deviation_Detail!$F$24:$F$5800,D83,Limit_Deviation_Detail!$L$24:$L$5800,"Startup"))</f>
        <v/>
      </c>
      <c r="I83" s="342" t="str">
        <f>IF($E83="","",SUMIFS(Limit_Deviation_Detail!$K$24:$K$5800,Limit_Deviation_Detail!$B$24:$B$5800,B83,Limit_Deviation_Detail!$C$24:$C$5800,C83,Limit_Deviation_Detail!$F$24:$F$5800,D83,Limit_Deviation_Detail!$L$24:$L$5800,"Shutdown"))</f>
        <v/>
      </c>
      <c r="J83" s="342" t="str">
        <f>IF($E83="","",SUMIFS(Limit_Deviation_Detail!$K$24:$K$5800,Limit_Deviation_Detail!$B$24:$B$5800,B83,Limit_Deviation_Detail!$C$24:$C$5800,C83,Limit_Deviation_Detail!$F$24:$F$5800,D83,Limit_Deviation_Detail!$L$24:$L$5800,"Control Equipment Problems"))</f>
        <v/>
      </c>
      <c r="K83" s="342" t="str">
        <f>IF($E83="","",SUMIFS(Limit_Deviation_Detail!$K$24:$K$5800,Limit_Deviation_Detail!$B$24:$B$5800,B83,Limit_Deviation_Detail!$C$24:$C$5800,C83,Limit_Deviation_Detail!$F$24:$F$5800,D83,Limit_Deviation_Detail!$L$24:$L$5800,"Process Problems"))</f>
        <v/>
      </c>
      <c r="L83" s="342" t="str">
        <f>IF($E83="","",SUMIFS(Limit_Deviation_Detail!$K$24:$K$5800,Limit_Deviation_Detail!$B$24:$B$5800,B83,Limit_Deviation_Detail!$C$24:$C$5800,C83,Limit_Deviation_Detail!$F$24:$F$5800,D83,Limit_Deviation_Detail!$L$24:$L$5800,"Other Known Causes"))</f>
        <v/>
      </c>
      <c r="M83" s="342" t="str">
        <f>IF($E83="","",SUMIFS(Limit_Deviation_Detail!$K$24:$K$5800,Limit_Deviation_Detail!$B$24:$B$5800,B83,Limit_Deviation_Detail!$C$24:$C$5800,C83,Limit_Deviation_Detail!$F$24:$F$5800,D83,Limit_Deviation_Detail!$L$24:$L$5800,"Other Unknown Causes"))</f>
        <v/>
      </c>
      <c r="N83" s="343"/>
      <c r="O83" s="343"/>
      <c r="P83" s="343"/>
      <c r="Q83" s="343"/>
      <c r="R83" s="343"/>
      <c r="S83" s="343"/>
      <c r="T83" s="343"/>
      <c r="U83" s="343"/>
      <c r="V83" s="343"/>
      <c r="W83" s="343"/>
      <c r="X83" s="343"/>
      <c r="Y83" s="343"/>
      <c r="Z83" s="343"/>
      <c r="AA83" s="343"/>
      <c r="AB83" s="343"/>
      <c r="AC83" s="343"/>
      <c r="AD83" s="343"/>
      <c r="AE83" s="343"/>
      <c r="AF83" s="343"/>
      <c r="AG83" s="343"/>
      <c r="AH83" s="343"/>
      <c r="AI83" s="343"/>
      <c r="AJ83" s="343"/>
      <c r="AK83" s="343"/>
      <c r="AL83" s="343"/>
      <c r="AM83" s="343"/>
      <c r="AN83" s="343"/>
      <c r="AO83" s="343"/>
      <c r="AP83" s="343"/>
      <c r="AQ83" s="343"/>
      <c r="AR83" s="343"/>
      <c r="AS83" s="343"/>
      <c r="AT83" s="343"/>
      <c r="AU83" s="343"/>
      <c r="AV83" s="343"/>
      <c r="AW83" s="343"/>
      <c r="AX83" s="343"/>
      <c r="AY83" s="343"/>
      <c r="AZ83" s="343"/>
      <c r="BA83" s="343"/>
      <c r="BB83" s="343"/>
      <c r="BC83" s="343"/>
      <c r="BD83" s="343"/>
      <c r="BE83" s="343"/>
      <c r="BF83" s="343"/>
      <c r="BG83" s="343"/>
      <c r="BH83" s="343"/>
      <c r="BI83" s="343"/>
      <c r="BJ83" s="343"/>
      <c r="BK83" s="343"/>
      <c r="BL83" s="343"/>
      <c r="BM83" s="343"/>
      <c r="BN83" s="343"/>
      <c r="BO83" s="343"/>
      <c r="BP83" s="343"/>
      <c r="BQ83" s="343"/>
      <c r="BR83" s="343"/>
      <c r="BS83" s="343"/>
      <c r="BT83" s="343"/>
      <c r="BU83" s="343"/>
      <c r="BV83" s="343"/>
      <c r="BW83" s="343"/>
      <c r="BX83" s="343"/>
      <c r="BY83" s="343"/>
      <c r="BZ83" s="343"/>
      <c r="CA83" s="343"/>
      <c r="CB83" s="343"/>
      <c r="CC83" s="343"/>
      <c r="CD83" s="343"/>
      <c r="CE83" s="343"/>
      <c r="CF83" s="343"/>
      <c r="CG83" s="343"/>
      <c r="CH83" s="343"/>
      <c r="CI83" s="343"/>
      <c r="CJ83" s="343"/>
      <c r="CK83" s="343"/>
      <c r="CL83" s="343"/>
      <c r="CM83" s="343"/>
      <c r="CN83" s="343"/>
      <c r="CO83" s="343"/>
      <c r="CP83" s="343"/>
      <c r="CQ83" s="343"/>
      <c r="CR83" s="343"/>
      <c r="CS83" s="343"/>
      <c r="CT83" s="343"/>
      <c r="CU83" s="343"/>
      <c r="CV83" s="343"/>
      <c r="CW83" s="343"/>
      <c r="CX83" s="343"/>
      <c r="CY83" s="343"/>
      <c r="CZ83" s="343"/>
      <c r="DA83" s="343"/>
      <c r="DB83" s="343"/>
      <c r="DC83" s="343"/>
      <c r="DD83" s="343"/>
    </row>
    <row r="84" spans="2:108" s="336" customFormat="1" x14ac:dyDescent="0.35">
      <c r="B84" s="340" t="str">
        <f>IF(Lists!AX62="","",Lists!AX62)</f>
        <v/>
      </c>
      <c r="C84" s="341" t="str">
        <f>IF(Lists!AY62="","",Lists!AY62)</f>
        <v/>
      </c>
      <c r="D84" s="341" t="str">
        <f>IF(Lists!AZ62="","",Lists!AZ62)</f>
        <v/>
      </c>
      <c r="E84" s="342" t="str">
        <f>IF(Lists!BA62="","",Lists!BA62)</f>
        <v/>
      </c>
      <c r="F84" s="342" t="str">
        <f t="shared" si="2"/>
        <v/>
      </c>
      <c r="G84" s="342" t="str">
        <f>IF($E84="","",IF(F84=0,"N/A",IF(#REF!="Opacity", F84/60,F84)/$E84))</f>
        <v/>
      </c>
      <c r="H84" s="342" t="str">
        <f>IF($E84="","",SUMIFS(Limit_Deviation_Detail!$K$24:$K$5800,Limit_Deviation_Detail!$B$24:$B$5800,B84,Limit_Deviation_Detail!$C$24:$C$5800,C84,Limit_Deviation_Detail!$F$24:$F$5800,D84,Limit_Deviation_Detail!$L$24:$L$5800,"Startup"))</f>
        <v/>
      </c>
      <c r="I84" s="342" t="str">
        <f>IF($E84="","",SUMIFS(Limit_Deviation_Detail!$K$24:$K$5800,Limit_Deviation_Detail!$B$24:$B$5800,B84,Limit_Deviation_Detail!$C$24:$C$5800,C84,Limit_Deviation_Detail!$F$24:$F$5800,D84,Limit_Deviation_Detail!$L$24:$L$5800,"Shutdown"))</f>
        <v/>
      </c>
      <c r="J84" s="342" t="str">
        <f>IF($E84="","",SUMIFS(Limit_Deviation_Detail!$K$24:$K$5800,Limit_Deviation_Detail!$B$24:$B$5800,B84,Limit_Deviation_Detail!$C$24:$C$5800,C84,Limit_Deviation_Detail!$F$24:$F$5800,D84,Limit_Deviation_Detail!$L$24:$L$5800,"Control Equipment Problems"))</f>
        <v/>
      </c>
      <c r="K84" s="342" t="str">
        <f>IF($E84="","",SUMIFS(Limit_Deviation_Detail!$K$24:$K$5800,Limit_Deviation_Detail!$B$24:$B$5800,B84,Limit_Deviation_Detail!$C$24:$C$5800,C84,Limit_Deviation_Detail!$F$24:$F$5800,D84,Limit_Deviation_Detail!$L$24:$L$5800,"Process Problems"))</f>
        <v/>
      </c>
      <c r="L84" s="342" t="str">
        <f>IF($E84="","",SUMIFS(Limit_Deviation_Detail!$K$24:$K$5800,Limit_Deviation_Detail!$B$24:$B$5800,B84,Limit_Deviation_Detail!$C$24:$C$5800,C84,Limit_Deviation_Detail!$F$24:$F$5800,D84,Limit_Deviation_Detail!$L$24:$L$5800,"Other Known Causes"))</f>
        <v/>
      </c>
      <c r="M84" s="342" t="str">
        <f>IF($E84="","",SUMIFS(Limit_Deviation_Detail!$K$24:$K$5800,Limit_Deviation_Detail!$B$24:$B$5800,B84,Limit_Deviation_Detail!$C$24:$C$5800,C84,Limit_Deviation_Detail!$F$24:$F$5800,D84,Limit_Deviation_Detail!$L$24:$L$5800,"Other Unknown Causes"))</f>
        <v/>
      </c>
      <c r="N84" s="343"/>
      <c r="O84" s="343"/>
      <c r="P84" s="343"/>
      <c r="Q84" s="343"/>
      <c r="R84" s="343"/>
      <c r="S84" s="343"/>
      <c r="T84" s="343"/>
      <c r="U84" s="343"/>
      <c r="V84" s="343"/>
      <c r="W84" s="343"/>
      <c r="X84" s="343"/>
      <c r="Y84" s="343"/>
      <c r="Z84" s="343"/>
      <c r="AA84" s="343"/>
      <c r="AB84" s="343"/>
      <c r="AC84" s="343"/>
      <c r="AD84" s="343"/>
      <c r="AE84" s="343"/>
      <c r="AF84" s="343"/>
      <c r="AG84" s="343"/>
      <c r="AH84" s="343"/>
      <c r="AI84" s="343"/>
      <c r="AJ84" s="343"/>
      <c r="AK84" s="343"/>
      <c r="AL84" s="343"/>
      <c r="AM84" s="343"/>
      <c r="AN84" s="343"/>
      <c r="AO84" s="343"/>
      <c r="AP84" s="343"/>
      <c r="AQ84" s="343"/>
      <c r="AR84" s="343"/>
      <c r="AS84" s="343"/>
      <c r="AT84" s="343"/>
      <c r="AU84" s="343"/>
      <c r="AV84" s="343"/>
      <c r="AW84" s="343"/>
      <c r="AX84" s="343"/>
      <c r="AY84" s="343"/>
      <c r="AZ84" s="343"/>
      <c r="BA84" s="343"/>
      <c r="BB84" s="343"/>
      <c r="BC84" s="343"/>
      <c r="BD84" s="343"/>
      <c r="BE84" s="343"/>
      <c r="BF84" s="343"/>
      <c r="BG84" s="343"/>
      <c r="BH84" s="343"/>
      <c r="BI84" s="343"/>
      <c r="BJ84" s="343"/>
      <c r="BK84" s="343"/>
      <c r="BL84" s="343"/>
      <c r="BM84" s="343"/>
      <c r="BN84" s="343"/>
      <c r="BO84" s="343"/>
      <c r="BP84" s="343"/>
      <c r="BQ84" s="343"/>
      <c r="BR84" s="343"/>
      <c r="BS84" s="343"/>
      <c r="BT84" s="343"/>
      <c r="BU84" s="343"/>
      <c r="BV84" s="343"/>
      <c r="BW84" s="343"/>
      <c r="BX84" s="343"/>
      <c r="BY84" s="343"/>
      <c r="BZ84" s="343"/>
      <c r="CA84" s="343"/>
      <c r="CB84" s="343"/>
      <c r="CC84" s="343"/>
      <c r="CD84" s="343"/>
      <c r="CE84" s="343"/>
      <c r="CF84" s="343"/>
      <c r="CG84" s="343"/>
      <c r="CH84" s="343"/>
      <c r="CI84" s="343"/>
      <c r="CJ84" s="343"/>
      <c r="CK84" s="343"/>
      <c r="CL84" s="343"/>
      <c r="CM84" s="343"/>
      <c r="CN84" s="343"/>
      <c r="CO84" s="343"/>
      <c r="CP84" s="343"/>
      <c r="CQ84" s="343"/>
      <c r="CR84" s="343"/>
      <c r="CS84" s="343"/>
      <c r="CT84" s="343"/>
      <c r="CU84" s="343"/>
      <c r="CV84" s="343"/>
      <c r="CW84" s="343"/>
      <c r="CX84" s="343"/>
      <c r="CY84" s="343"/>
      <c r="CZ84" s="343"/>
      <c r="DA84" s="343"/>
      <c r="DB84" s="343"/>
      <c r="DC84" s="343"/>
      <c r="DD84" s="343"/>
    </row>
    <row r="85" spans="2:108" s="336" customFormat="1" x14ac:dyDescent="0.35">
      <c r="B85" s="340" t="str">
        <f>IF(Lists!AX63="","",Lists!AX63)</f>
        <v/>
      </c>
      <c r="C85" s="341" t="str">
        <f>IF(Lists!AY63="","",Lists!AY63)</f>
        <v/>
      </c>
      <c r="D85" s="341" t="str">
        <f>IF(Lists!AZ63="","",Lists!AZ63)</f>
        <v/>
      </c>
      <c r="E85" s="342" t="str">
        <f>IF(Lists!BA63="","",Lists!BA63)</f>
        <v/>
      </c>
      <c r="F85" s="342" t="str">
        <f t="shared" si="2"/>
        <v/>
      </c>
      <c r="G85" s="342" t="str">
        <f>IF($E85="","",IF(F85=0,"N/A",IF(#REF!="Opacity", F85/60,F85)/$E85))</f>
        <v/>
      </c>
      <c r="H85" s="342" t="str">
        <f>IF($E85="","",SUMIFS(Limit_Deviation_Detail!$K$24:$K$5800,Limit_Deviation_Detail!$B$24:$B$5800,B85,Limit_Deviation_Detail!$C$24:$C$5800,C85,Limit_Deviation_Detail!$F$24:$F$5800,D85,Limit_Deviation_Detail!$L$24:$L$5800,"Startup"))</f>
        <v/>
      </c>
      <c r="I85" s="342" t="str">
        <f>IF($E85="","",SUMIFS(Limit_Deviation_Detail!$K$24:$K$5800,Limit_Deviation_Detail!$B$24:$B$5800,B85,Limit_Deviation_Detail!$C$24:$C$5800,C85,Limit_Deviation_Detail!$F$24:$F$5800,D85,Limit_Deviation_Detail!$L$24:$L$5800,"Shutdown"))</f>
        <v/>
      </c>
      <c r="J85" s="342" t="str">
        <f>IF($E85="","",SUMIFS(Limit_Deviation_Detail!$K$24:$K$5800,Limit_Deviation_Detail!$B$24:$B$5800,B85,Limit_Deviation_Detail!$C$24:$C$5800,C85,Limit_Deviation_Detail!$F$24:$F$5800,D85,Limit_Deviation_Detail!$L$24:$L$5800,"Control Equipment Problems"))</f>
        <v/>
      </c>
      <c r="K85" s="342" t="str">
        <f>IF($E85="","",SUMIFS(Limit_Deviation_Detail!$K$24:$K$5800,Limit_Deviation_Detail!$B$24:$B$5800,B85,Limit_Deviation_Detail!$C$24:$C$5800,C85,Limit_Deviation_Detail!$F$24:$F$5800,D85,Limit_Deviation_Detail!$L$24:$L$5800,"Process Problems"))</f>
        <v/>
      </c>
      <c r="L85" s="342" t="str">
        <f>IF($E85="","",SUMIFS(Limit_Deviation_Detail!$K$24:$K$5800,Limit_Deviation_Detail!$B$24:$B$5800,B85,Limit_Deviation_Detail!$C$24:$C$5800,C85,Limit_Deviation_Detail!$F$24:$F$5800,D85,Limit_Deviation_Detail!$L$24:$L$5800,"Other Known Causes"))</f>
        <v/>
      </c>
      <c r="M85" s="342" t="str">
        <f>IF($E85="","",SUMIFS(Limit_Deviation_Detail!$K$24:$K$5800,Limit_Deviation_Detail!$B$24:$B$5800,B85,Limit_Deviation_Detail!$C$24:$C$5800,C85,Limit_Deviation_Detail!$F$24:$F$5800,D85,Limit_Deviation_Detail!$L$24:$L$5800,"Other Unknown Causes"))</f>
        <v/>
      </c>
      <c r="N85" s="343"/>
      <c r="O85" s="343"/>
      <c r="P85" s="343"/>
      <c r="Q85" s="343"/>
      <c r="R85" s="343"/>
      <c r="S85" s="343"/>
      <c r="T85" s="343"/>
      <c r="U85" s="343"/>
      <c r="V85" s="343"/>
      <c r="W85" s="343"/>
      <c r="X85" s="343"/>
      <c r="Y85" s="343"/>
      <c r="Z85" s="343"/>
      <c r="AA85" s="343"/>
      <c r="AB85" s="343"/>
      <c r="AC85" s="343"/>
      <c r="AD85" s="343"/>
      <c r="AE85" s="343"/>
      <c r="AF85" s="343"/>
      <c r="AG85" s="343"/>
      <c r="AH85" s="343"/>
      <c r="AI85" s="343"/>
      <c r="AJ85" s="343"/>
      <c r="AK85" s="343"/>
      <c r="AL85" s="343"/>
      <c r="AM85" s="343"/>
      <c r="AN85" s="343"/>
      <c r="AO85" s="343"/>
      <c r="AP85" s="343"/>
      <c r="AQ85" s="343"/>
      <c r="AR85" s="343"/>
      <c r="AS85" s="343"/>
      <c r="AT85" s="343"/>
      <c r="AU85" s="343"/>
      <c r="AV85" s="343"/>
      <c r="AW85" s="343"/>
      <c r="AX85" s="343"/>
      <c r="AY85" s="343"/>
      <c r="AZ85" s="343"/>
      <c r="BA85" s="343"/>
      <c r="BB85" s="343"/>
      <c r="BC85" s="343"/>
      <c r="BD85" s="343"/>
      <c r="BE85" s="343"/>
      <c r="BF85" s="343"/>
      <c r="BG85" s="343"/>
      <c r="BH85" s="343"/>
      <c r="BI85" s="343"/>
      <c r="BJ85" s="343"/>
      <c r="BK85" s="343"/>
      <c r="BL85" s="343"/>
      <c r="BM85" s="343"/>
      <c r="BN85" s="343"/>
      <c r="BO85" s="343"/>
      <c r="BP85" s="343"/>
      <c r="BQ85" s="343"/>
      <c r="BR85" s="343"/>
      <c r="BS85" s="343"/>
      <c r="BT85" s="343"/>
      <c r="BU85" s="343"/>
      <c r="BV85" s="343"/>
      <c r="BW85" s="343"/>
      <c r="BX85" s="343"/>
      <c r="BY85" s="343"/>
      <c r="BZ85" s="343"/>
      <c r="CA85" s="343"/>
      <c r="CB85" s="343"/>
      <c r="CC85" s="343"/>
      <c r="CD85" s="343"/>
      <c r="CE85" s="343"/>
      <c r="CF85" s="343"/>
      <c r="CG85" s="343"/>
      <c r="CH85" s="343"/>
      <c r="CI85" s="343"/>
      <c r="CJ85" s="343"/>
      <c r="CK85" s="343"/>
      <c r="CL85" s="343"/>
      <c r="CM85" s="343"/>
      <c r="CN85" s="343"/>
      <c r="CO85" s="343"/>
      <c r="CP85" s="343"/>
      <c r="CQ85" s="343"/>
      <c r="CR85" s="343"/>
      <c r="CS85" s="343"/>
      <c r="CT85" s="343"/>
      <c r="CU85" s="343"/>
      <c r="CV85" s="343"/>
      <c r="CW85" s="343"/>
      <c r="CX85" s="343"/>
      <c r="CY85" s="343"/>
      <c r="CZ85" s="343"/>
      <c r="DA85" s="343"/>
      <c r="DB85" s="343"/>
      <c r="DC85" s="343"/>
      <c r="DD85" s="343"/>
    </row>
    <row r="86" spans="2:108" s="336" customFormat="1" x14ac:dyDescent="0.35">
      <c r="B86" s="340" t="str">
        <f>IF(Lists!AX64="","",Lists!AX64)</f>
        <v/>
      </c>
      <c r="C86" s="341" t="str">
        <f>IF(Lists!AY64="","",Lists!AY64)</f>
        <v/>
      </c>
      <c r="D86" s="341" t="str">
        <f>IF(Lists!AZ64="","",Lists!AZ64)</f>
        <v/>
      </c>
      <c r="E86" s="342" t="str">
        <f>IF(Lists!BA64="","",Lists!BA64)</f>
        <v/>
      </c>
      <c r="F86" s="342" t="str">
        <f t="shared" si="2"/>
        <v/>
      </c>
      <c r="G86" s="342" t="str">
        <f>IF($E86="","",IF(F86=0,"N/A",IF(#REF!="Opacity", F86/60,F86)/$E86))</f>
        <v/>
      </c>
      <c r="H86" s="342" t="str">
        <f>IF($E86="","",SUMIFS(Limit_Deviation_Detail!$K$24:$K$5800,Limit_Deviation_Detail!$B$24:$B$5800,B86,Limit_Deviation_Detail!$C$24:$C$5800,C86,Limit_Deviation_Detail!$F$24:$F$5800,D86,Limit_Deviation_Detail!$L$24:$L$5800,"Startup"))</f>
        <v/>
      </c>
      <c r="I86" s="342" t="str">
        <f>IF($E86="","",SUMIFS(Limit_Deviation_Detail!$K$24:$K$5800,Limit_Deviation_Detail!$B$24:$B$5800,B86,Limit_Deviation_Detail!$C$24:$C$5800,C86,Limit_Deviation_Detail!$F$24:$F$5800,D86,Limit_Deviation_Detail!$L$24:$L$5800,"Shutdown"))</f>
        <v/>
      </c>
      <c r="J86" s="342" t="str">
        <f>IF($E86="","",SUMIFS(Limit_Deviation_Detail!$K$24:$K$5800,Limit_Deviation_Detail!$B$24:$B$5800,B86,Limit_Deviation_Detail!$C$24:$C$5800,C86,Limit_Deviation_Detail!$F$24:$F$5800,D86,Limit_Deviation_Detail!$L$24:$L$5800,"Control Equipment Problems"))</f>
        <v/>
      </c>
      <c r="K86" s="342" t="str">
        <f>IF($E86="","",SUMIFS(Limit_Deviation_Detail!$K$24:$K$5800,Limit_Deviation_Detail!$B$24:$B$5800,B86,Limit_Deviation_Detail!$C$24:$C$5800,C86,Limit_Deviation_Detail!$F$24:$F$5800,D86,Limit_Deviation_Detail!$L$24:$L$5800,"Process Problems"))</f>
        <v/>
      </c>
      <c r="L86" s="342" t="str">
        <f>IF($E86="","",SUMIFS(Limit_Deviation_Detail!$K$24:$K$5800,Limit_Deviation_Detail!$B$24:$B$5800,B86,Limit_Deviation_Detail!$C$24:$C$5800,C86,Limit_Deviation_Detail!$F$24:$F$5800,D86,Limit_Deviation_Detail!$L$24:$L$5800,"Other Known Causes"))</f>
        <v/>
      </c>
      <c r="M86" s="342" t="str">
        <f>IF($E86="","",SUMIFS(Limit_Deviation_Detail!$K$24:$K$5800,Limit_Deviation_Detail!$B$24:$B$5800,B86,Limit_Deviation_Detail!$C$24:$C$5800,C86,Limit_Deviation_Detail!$F$24:$F$5800,D86,Limit_Deviation_Detail!$L$24:$L$5800,"Other Unknown Causes"))</f>
        <v/>
      </c>
      <c r="N86" s="343"/>
      <c r="O86" s="343"/>
      <c r="P86" s="343"/>
      <c r="Q86" s="343"/>
      <c r="R86" s="343"/>
      <c r="S86" s="343"/>
      <c r="T86" s="343"/>
      <c r="U86" s="343"/>
      <c r="V86" s="343"/>
      <c r="W86" s="343"/>
      <c r="X86" s="343"/>
      <c r="Y86" s="343"/>
      <c r="Z86" s="343"/>
      <c r="AA86" s="343"/>
      <c r="AB86" s="343"/>
      <c r="AC86" s="343"/>
      <c r="AD86" s="343"/>
      <c r="AE86" s="343"/>
      <c r="AF86" s="343"/>
      <c r="AG86" s="343"/>
      <c r="AH86" s="343"/>
      <c r="AI86" s="343"/>
      <c r="AJ86" s="343"/>
      <c r="AK86" s="343"/>
      <c r="AL86" s="343"/>
      <c r="AM86" s="343"/>
      <c r="AN86" s="343"/>
      <c r="AO86" s="343"/>
      <c r="AP86" s="343"/>
      <c r="AQ86" s="343"/>
      <c r="AR86" s="343"/>
      <c r="AS86" s="343"/>
      <c r="AT86" s="343"/>
      <c r="AU86" s="343"/>
      <c r="AV86" s="343"/>
      <c r="AW86" s="343"/>
      <c r="AX86" s="343"/>
      <c r="AY86" s="343"/>
      <c r="AZ86" s="343"/>
      <c r="BA86" s="343"/>
      <c r="BB86" s="343"/>
      <c r="BC86" s="343"/>
      <c r="BD86" s="343"/>
      <c r="BE86" s="343"/>
      <c r="BF86" s="343"/>
      <c r="BG86" s="343"/>
      <c r="BH86" s="343"/>
      <c r="BI86" s="343"/>
      <c r="BJ86" s="343"/>
      <c r="BK86" s="343"/>
      <c r="BL86" s="343"/>
      <c r="BM86" s="343"/>
      <c r="BN86" s="343"/>
      <c r="BO86" s="343"/>
      <c r="BP86" s="343"/>
      <c r="BQ86" s="343"/>
      <c r="BR86" s="343"/>
      <c r="BS86" s="343"/>
      <c r="BT86" s="343"/>
      <c r="BU86" s="343"/>
      <c r="BV86" s="343"/>
      <c r="BW86" s="343"/>
      <c r="BX86" s="343"/>
      <c r="BY86" s="343"/>
      <c r="BZ86" s="343"/>
      <c r="CA86" s="343"/>
      <c r="CB86" s="343"/>
      <c r="CC86" s="343"/>
      <c r="CD86" s="343"/>
      <c r="CE86" s="343"/>
      <c r="CF86" s="343"/>
      <c r="CG86" s="343"/>
      <c r="CH86" s="343"/>
      <c r="CI86" s="343"/>
      <c r="CJ86" s="343"/>
      <c r="CK86" s="343"/>
      <c r="CL86" s="343"/>
      <c r="CM86" s="343"/>
      <c r="CN86" s="343"/>
      <c r="CO86" s="343"/>
      <c r="CP86" s="343"/>
      <c r="CQ86" s="343"/>
      <c r="CR86" s="343"/>
      <c r="CS86" s="343"/>
      <c r="CT86" s="343"/>
      <c r="CU86" s="343"/>
      <c r="CV86" s="343"/>
      <c r="CW86" s="343"/>
      <c r="CX86" s="343"/>
      <c r="CY86" s="343"/>
      <c r="CZ86" s="343"/>
      <c r="DA86" s="343"/>
      <c r="DB86" s="343"/>
      <c r="DC86" s="343"/>
      <c r="DD86" s="343"/>
    </row>
    <row r="87" spans="2:108" s="336" customFormat="1" x14ac:dyDescent="0.35">
      <c r="B87" s="340" t="str">
        <f>IF(Lists!AX65="","",Lists!AX65)</f>
        <v/>
      </c>
      <c r="C87" s="341" t="str">
        <f>IF(Lists!AY65="","",Lists!AY65)</f>
        <v/>
      </c>
      <c r="D87" s="341" t="str">
        <f>IF(Lists!AZ65="","",Lists!AZ65)</f>
        <v/>
      </c>
      <c r="E87" s="342" t="str">
        <f>IF(Lists!BA65="","",Lists!BA65)</f>
        <v/>
      </c>
      <c r="F87" s="342" t="str">
        <f t="shared" si="2"/>
        <v/>
      </c>
      <c r="G87" s="342" t="str">
        <f>IF($E87="","",IF(F87=0,"N/A",IF(#REF!="Opacity", F87/60,F87)/$E87))</f>
        <v/>
      </c>
      <c r="H87" s="342" t="str">
        <f>IF($E87="","",SUMIFS(Limit_Deviation_Detail!$K$24:$K$5800,Limit_Deviation_Detail!$B$24:$B$5800,B87,Limit_Deviation_Detail!$C$24:$C$5800,C87,Limit_Deviation_Detail!$F$24:$F$5800,D87,Limit_Deviation_Detail!$L$24:$L$5800,"Startup"))</f>
        <v/>
      </c>
      <c r="I87" s="342" t="str">
        <f>IF($E87="","",SUMIFS(Limit_Deviation_Detail!$K$24:$K$5800,Limit_Deviation_Detail!$B$24:$B$5800,B87,Limit_Deviation_Detail!$C$24:$C$5800,C87,Limit_Deviation_Detail!$F$24:$F$5800,D87,Limit_Deviation_Detail!$L$24:$L$5800,"Shutdown"))</f>
        <v/>
      </c>
      <c r="J87" s="342" t="str">
        <f>IF($E87="","",SUMIFS(Limit_Deviation_Detail!$K$24:$K$5800,Limit_Deviation_Detail!$B$24:$B$5800,B87,Limit_Deviation_Detail!$C$24:$C$5800,C87,Limit_Deviation_Detail!$F$24:$F$5800,D87,Limit_Deviation_Detail!$L$24:$L$5800,"Control Equipment Problems"))</f>
        <v/>
      </c>
      <c r="K87" s="342" t="str">
        <f>IF($E87="","",SUMIFS(Limit_Deviation_Detail!$K$24:$K$5800,Limit_Deviation_Detail!$B$24:$B$5800,B87,Limit_Deviation_Detail!$C$24:$C$5800,C87,Limit_Deviation_Detail!$F$24:$F$5800,D87,Limit_Deviation_Detail!$L$24:$L$5800,"Process Problems"))</f>
        <v/>
      </c>
      <c r="L87" s="342" t="str">
        <f>IF($E87="","",SUMIFS(Limit_Deviation_Detail!$K$24:$K$5800,Limit_Deviation_Detail!$B$24:$B$5800,B87,Limit_Deviation_Detail!$C$24:$C$5800,C87,Limit_Deviation_Detail!$F$24:$F$5800,D87,Limit_Deviation_Detail!$L$24:$L$5800,"Other Known Causes"))</f>
        <v/>
      </c>
      <c r="M87" s="342" t="str">
        <f>IF($E87="","",SUMIFS(Limit_Deviation_Detail!$K$24:$K$5800,Limit_Deviation_Detail!$B$24:$B$5800,B87,Limit_Deviation_Detail!$C$24:$C$5800,C87,Limit_Deviation_Detail!$F$24:$F$5800,D87,Limit_Deviation_Detail!$L$24:$L$5800,"Other Unknown Causes"))</f>
        <v/>
      </c>
      <c r="N87" s="343"/>
      <c r="O87" s="343"/>
      <c r="P87" s="343"/>
      <c r="Q87" s="343"/>
      <c r="R87" s="343"/>
      <c r="S87" s="343"/>
      <c r="T87" s="343"/>
      <c r="U87" s="343"/>
      <c r="V87" s="343"/>
      <c r="W87" s="343"/>
      <c r="X87" s="343"/>
      <c r="Y87" s="343"/>
      <c r="Z87" s="343"/>
      <c r="AA87" s="343"/>
      <c r="AB87" s="343"/>
      <c r="AC87" s="343"/>
      <c r="AD87" s="343"/>
      <c r="AE87" s="343"/>
      <c r="AF87" s="343"/>
      <c r="AG87" s="343"/>
      <c r="AH87" s="343"/>
      <c r="AI87" s="343"/>
      <c r="AJ87" s="343"/>
      <c r="AK87" s="343"/>
      <c r="AL87" s="343"/>
      <c r="AM87" s="343"/>
      <c r="AN87" s="343"/>
      <c r="AO87" s="343"/>
      <c r="AP87" s="343"/>
      <c r="AQ87" s="343"/>
      <c r="AR87" s="343"/>
      <c r="AS87" s="343"/>
      <c r="AT87" s="343"/>
      <c r="AU87" s="343"/>
      <c r="AV87" s="343"/>
      <c r="AW87" s="343"/>
      <c r="AX87" s="343"/>
      <c r="AY87" s="343"/>
      <c r="AZ87" s="343"/>
      <c r="BA87" s="343"/>
      <c r="BB87" s="343"/>
      <c r="BC87" s="343"/>
      <c r="BD87" s="343"/>
      <c r="BE87" s="343"/>
      <c r="BF87" s="343"/>
      <c r="BG87" s="343"/>
      <c r="BH87" s="343"/>
      <c r="BI87" s="343"/>
      <c r="BJ87" s="343"/>
      <c r="BK87" s="343"/>
      <c r="BL87" s="343"/>
      <c r="BM87" s="343"/>
      <c r="BN87" s="343"/>
      <c r="BO87" s="343"/>
      <c r="BP87" s="343"/>
      <c r="BQ87" s="343"/>
      <c r="BR87" s="343"/>
      <c r="BS87" s="343"/>
      <c r="BT87" s="343"/>
      <c r="BU87" s="343"/>
      <c r="BV87" s="343"/>
      <c r="BW87" s="343"/>
      <c r="BX87" s="343"/>
      <c r="BY87" s="343"/>
      <c r="BZ87" s="343"/>
      <c r="CA87" s="343"/>
      <c r="CB87" s="343"/>
      <c r="CC87" s="343"/>
      <c r="CD87" s="343"/>
      <c r="CE87" s="343"/>
      <c r="CF87" s="343"/>
      <c r="CG87" s="343"/>
      <c r="CH87" s="343"/>
      <c r="CI87" s="343"/>
      <c r="CJ87" s="343"/>
      <c r="CK87" s="343"/>
      <c r="CL87" s="343"/>
      <c r="CM87" s="343"/>
      <c r="CN87" s="343"/>
      <c r="CO87" s="343"/>
      <c r="CP87" s="343"/>
      <c r="CQ87" s="343"/>
      <c r="CR87" s="343"/>
      <c r="CS87" s="343"/>
      <c r="CT87" s="343"/>
      <c r="CU87" s="343"/>
      <c r="CV87" s="343"/>
      <c r="CW87" s="343"/>
      <c r="CX87" s="343"/>
      <c r="CY87" s="343"/>
      <c r="CZ87" s="343"/>
      <c r="DA87" s="343"/>
      <c r="DB87" s="343"/>
      <c r="DC87" s="343"/>
      <c r="DD87" s="343"/>
    </row>
    <row r="88" spans="2:108" s="336" customFormat="1" x14ac:dyDescent="0.35">
      <c r="B88" s="340" t="str">
        <f>IF(Lists!AX66="","",Lists!AX66)</f>
        <v/>
      </c>
      <c r="C88" s="341" t="str">
        <f>IF(Lists!AY66="","",Lists!AY66)</f>
        <v/>
      </c>
      <c r="D88" s="341" t="str">
        <f>IF(Lists!AZ66="","",Lists!AZ66)</f>
        <v/>
      </c>
      <c r="E88" s="342" t="str">
        <f>IF(Lists!BA66="","",Lists!BA66)</f>
        <v/>
      </c>
      <c r="F88" s="342" t="str">
        <f t="shared" ref="F88:F100" si="3">IF(E88="","",SUM(H88:M88))</f>
        <v/>
      </c>
      <c r="G88" s="342" t="str">
        <f>IF($E88="","",IF(F88=0,"N/A",IF(#REF!="Opacity", F88/60,F88)/$E88))</f>
        <v/>
      </c>
      <c r="H88" s="342" t="str">
        <f>IF($E88="","",SUMIFS(Limit_Deviation_Detail!$K$24:$K$5800,Limit_Deviation_Detail!$B$24:$B$5800,B88,Limit_Deviation_Detail!$C$24:$C$5800,C88,Limit_Deviation_Detail!$F$24:$F$5800,D88,Limit_Deviation_Detail!$L$24:$L$5800,"Startup"))</f>
        <v/>
      </c>
      <c r="I88" s="342" t="str">
        <f>IF($E88="","",SUMIFS(Limit_Deviation_Detail!$K$24:$K$5800,Limit_Deviation_Detail!$B$24:$B$5800,B88,Limit_Deviation_Detail!$C$24:$C$5800,C88,Limit_Deviation_Detail!$F$24:$F$5800,D88,Limit_Deviation_Detail!$L$24:$L$5800,"Shutdown"))</f>
        <v/>
      </c>
      <c r="J88" s="342" t="str">
        <f>IF($E88="","",SUMIFS(Limit_Deviation_Detail!$K$24:$K$5800,Limit_Deviation_Detail!$B$24:$B$5800,B88,Limit_Deviation_Detail!$C$24:$C$5800,C88,Limit_Deviation_Detail!$F$24:$F$5800,D88,Limit_Deviation_Detail!$L$24:$L$5800,"Control Equipment Problems"))</f>
        <v/>
      </c>
      <c r="K88" s="342" t="str">
        <f>IF($E88="","",SUMIFS(Limit_Deviation_Detail!$K$24:$K$5800,Limit_Deviation_Detail!$B$24:$B$5800,B88,Limit_Deviation_Detail!$C$24:$C$5800,C88,Limit_Deviation_Detail!$F$24:$F$5800,D88,Limit_Deviation_Detail!$L$24:$L$5800,"Process Problems"))</f>
        <v/>
      </c>
      <c r="L88" s="342" t="str">
        <f>IF($E88="","",SUMIFS(Limit_Deviation_Detail!$K$24:$K$5800,Limit_Deviation_Detail!$B$24:$B$5800,B88,Limit_Deviation_Detail!$C$24:$C$5800,C88,Limit_Deviation_Detail!$F$24:$F$5800,D88,Limit_Deviation_Detail!$L$24:$L$5800,"Other Known Causes"))</f>
        <v/>
      </c>
      <c r="M88" s="342" t="str">
        <f>IF($E88="","",SUMIFS(Limit_Deviation_Detail!$K$24:$K$5800,Limit_Deviation_Detail!$B$24:$B$5800,B88,Limit_Deviation_Detail!$C$24:$C$5800,C88,Limit_Deviation_Detail!$F$24:$F$5800,D88,Limit_Deviation_Detail!$L$24:$L$5800,"Other Unknown Causes"))</f>
        <v/>
      </c>
      <c r="N88" s="343"/>
      <c r="O88" s="343"/>
      <c r="P88" s="343"/>
      <c r="Q88" s="343"/>
      <c r="R88" s="343"/>
      <c r="S88" s="343"/>
      <c r="T88" s="343"/>
      <c r="U88" s="343"/>
      <c r="V88" s="343"/>
      <c r="W88" s="343"/>
      <c r="X88" s="343"/>
      <c r="Y88" s="343"/>
      <c r="Z88" s="343"/>
      <c r="AA88" s="343"/>
      <c r="AB88" s="343"/>
      <c r="AC88" s="343"/>
      <c r="AD88" s="343"/>
      <c r="AE88" s="343"/>
      <c r="AF88" s="343"/>
      <c r="AG88" s="343"/>
      <c r="AH88" s="343"/>
      <c r="AI88" s="343"/>
      <c r="AJ88" s="343"/>
      <c r="AK88" s="343"/>
      <c r="AL88" s="343"/>
      <c r="AM88" s="343"/>
      <c r="AN88" s="343"/>
      <c r="AO88" s="343"/>
      <c r="AP88" s="343"/>
      <c r="AQ88" s="343"/>
      <c r="AR88" s="343"/>
      <c r="AS88" s="343"/>
      <c r="AT88" s="343"/>
      <c r="AU88" s="343"/>
      <c r="AV88" s="343"/>
      <c r="AW88" s="343"/>
      <c r="AX88" s="343"/>
      <c r="AY88" s="343"/>
      <c r="AZ88" s="343"/>
      <c r="BA88" s="343"/>
      <c r="BB88" s="343"/>
      <c r="BC88" s="343"/>
      <c r="BD88" s="343"/>
      <c r="BE88" s="343"/>
      <c r="BF88" s="343"/>
      <c r="BG88" s="343"/>
      <c r="BH88" s="343"/>
      <c r="BI88" s="343"/>
      <c r="BJ88" s="343"/>
      <c r="BK88" s="343"/>
      <c r="BL88" s="343"/>
      <c r="BM88" s="343"/>
      <c r="BN88" s="343"/>
      <c r="BO88" s="343"/>
      <c r="BP88" s="343"/>
      <c r="BQ88" s="343"/>
      <c r="BR88" s="343"/>
      <c r="BS88" s="343"/>
      <c r="BT88" s="343"/>
      <c r="BU88" s="343"/>
      <c r="BV88" s="343"/>
      <c r="BW88" s="343"/>
      <c r="BX88" s="343"/>
      <c r="BY88" s="343"/>
      <c r="BZ88" s="343"/>
      <c r="CA88" s="343"/>
      <c r="CB88" s="343"/>
      <c r="CC88" s="343"/>
      <c r="CD88" s="343"/>
      <c r="CE88" s="343"/>
      <c r="CF88" s="343"/>
      <c r="CG88" s="343"/>
      <c r="CH88" s="343"/>
      <c r="CI88" s="343"/>
      <c r="CJ88" s="343"/>
      <c r="CK88" s="343"/>
      <c r="CL88" s="343"/>
      <c r="CM88" s="343"/>
      <c r="CN88" s="343"/>
      <c r="CO88" s="343"/>
      <c r="CP88" s="343"/>
      <c r="CQ88" s="343"/>
      <c r="CR88" s="343"/>
      <c r="CS88" s="343"/>
      <c r="CT88" s="343"/>
      <c r="CU88" s="343"/>
      <c r="CV88" s="343"/>
      <c r="CW88" s="343"/>
      <c r="CX88" s="343"/>
      <c r="CY88" s="343"/>
      <c r="CZ88" s="343"/>
      <c r="DA88" s="343"/>
      <c r="DB88" s="343"/>
      <c r="DC88" s="343"/>
      <c r="DD88" s="343"/>
    </row>
    <row r="89" spans="2:108" s="336" customFormat="1" x14ac:dyDescent="0.35">
      <c r="B89" s="340" t="str">
        <f>IF(Lists!AX67="","",Lists!AX67)</f>
        <v/>
      </c>
      <c r="C89" s="341" t="str">
        <f>IF(Lists!AY67="","",Lists!AY67)</f>
        <v/>
      </c>
      <c r="D89" s="341" t="str">
        <f>IF(Lists!AZ67="","",Lists!AZ67)</f>
        <v/>
      </c>
      <c r="E89" s="342" t="str">
        <f>IF(Lists!BA67="","",Lists!BA67)</f>
        <v/>
      </c>
      <c r="F89" s="342" t="str">
        <f t="shared" si="3"/>
        <v/>
      </c>
      <c r="G89" s="342" t="str">
        <f>IF($E89="","",IF(F89=0,"N/A",IF(#REF!="Opacity", F89/60,F89)/$E89))</f>
        <v/>
      </c>
      <c r="H89" s="342" t="str">
        <f>IF($E89="","",SUMIFS(Limit_Deviation_Detail!$K$24:$K$5800,Limit_Deviation_Detail!$B$24:$B$5800,B89,Limit_Deviation_Detail!$C$24:$C$5800,C89,Limit_Deviation_Detail!$F$24:$F$5800,D89,Limit_Deviation_Detail!$L$24:$L$5800,"Startup"))</f>
        <v/>
      </c>
      <c r="I89" s="342" t="str">
        <f>IF($E89="","",SUMIFS(Limit_Deviation_Detail!$K$24:$K$5800,Limit_Deviation_Detail!$B$24:$B$5800,B89,Limit_Deviation_Detail!$C$24:$C$5800,C89,Limit_Deviation_Detail!$F$24:$F$5800,D89,Limit_Deviation_Detail!$L$24:$L$5800,"Shutdown"))</f>
        <v/>
      </c>
      <c r="J89" s="342" t="str">
        <f>IF($E89="","",SUMIFS(Limit_Deviation_Detail!$K$24:$K$5800,Limit_Deviation_Detail!$B$24:$B$5800,B89,Limit_Deviation_Detail!$C$24:$C$5800,C89,Limit_Deviation_Detail!$F$24:$F$5800,D89,Limit_Deviation_Detail!$L$24:$L$5800,"Control Equipment Problems"))</f>
        <v/>
      </c>
      <c r="K89" s="342" t="str">
        <f>IF($E89="","",SUMIFS(Limit_Deviation_Detail!$K$24:$K$5800,Limit_Deviation_Detail!$B$24:$B$5800,B89,Limit_Deviation_Detail!$C$24:$C$5800,C89,Limit_Deviation_Detail!$F$24:$F$5800,D89,Limit_Deviation_Detail!$L$24:$L$5800,"Process Problems"))</f>
        <v/>
      </c>
      <c r="L89" s="342" t="str">
        <f>IF($E89="","",SUMIFS(Limit_Deviation_Detail!$K$24:$K$5800,Limit_Deviation_Detail!$B$24:$B$5800,B89,Limit_Deviation_Detail!$C$24:$C$5800,C89,Limit_Deviation_Detail!$F$24:$F$5800,D89,Limit_Deviation_Detail!$L$24:$L$5800,"Other Known Causes"))</f>
        <v/>
      </c>
      <c r="M89" s="342" t="str">
        <f>IF($E89="","",SUMIFS(Limit_Deviation_Detail!$K$24:$K$5800,Limit_Deviation_Detail!$B$24:$B$5800,B89,Limit_Deviation_Detail!$C$24:$C$5800,C89,Limit_Deviation_Detail!$F$24:$F$5800,D89,Limit_Deviation_Detail!$L$24:$L$5800,"Other Unknown Causes"))</f>
        <v/>
      </c>
      <c r="N89" s="343"/>
      <c r="O89" s="343"/>
      <c r="P89" s="343"/>
      <c r="Q89" s="343"/>
      <c r="R89" s="343"/>
      <c r="S89" s="343"/>
      <c r="T89" s="343"/>
      <c r="U89" s="343"/>
      <c r="V89" s="343"/>
      <c r="W89" s="343"/>
      <c r="X89" s="343"/>
      <c r="Y89" s="343"/>
      <c r="Z89" s="343"/>
      <c r="AA89" s="343"/>
      <c r="AB89" s="343"/>
      <c r="AC89" s="343"/>
      <c r="AD89" s="343"/>
      <c r="AE89" s="343"/>
      <c r="AF89" s="343"/>
      <c r="AG89" s="343"/>
      <c r="AH89" s="343"/>
      <c r="AI89" s="343"/>
      <c r="AJ89" s="343"/>
      <c r="AK89" s="343"/>
      <c r="AL89" s="343"/>
      <c r="AM89" s="343"/>
      <c r="AN89" s="343"/>
      <c r="AO89" s="343"/>
      <c r="AP89" s="343"/>
      <c r="AQ89" s="343"/>
      <c r="AR89" s="343"/>
      <c r="AS89" s="343"/>
      <c r="AT89" s="343"/>
      <c r="AU89" s="343"/>
      <c r="AV89" s="343"/>
      <c r="AW89" s="343"/>
      <c r="AX89" s="343"/>
      <c r="AY89" s="343"/>
      <c r="AZ89" s="343"/>
      <c r="BA89" s="343"/>
      <c r="BB89" s="343"/>
      <c r="BC89" s="343"/>
      <c r="BD89" s="343"/>
      <c r="BE89" s="343"/>
      <c r="BF89" s="343"/>
      <c r="BG89" s="343"/>
      <c r="BH89" s="343"/>
      <c r="BI89" s="343"/>
      <c r="BJ89" s="343"/>
      <c r="BK89" s="343"/>
      <c r="BL89" s="343"/>
      <c r="BM89" s="343"/>
      <c r="BN89" s="343"/>
      <c r="BO89" s="343"/>
      <c r="BP89" s="343"/>
      <c r="BQ89" s="343"/>
      <c r="BR89" s="343"/>
      <c r="BS89" s="343"/>
      <c r="BT89" s="343"/>
      <c r="BU89" s="343"/>
      <c r="BV89" s="343"/>
      <c r="BW89" s="343"/>
      <c r="BX89" s="343"/>
      <c r="BY89" s="343"/>
      <c r="BZ89" s="343"/>
      <c r="CA89" s="343"/>
      <c r="CB89" s="343"/>
      <c r="CC89" s="343"/>
      <c r="CD89" s="343"/>
      <c r="CE89" s="343"/>
      <c r="CF89" s="343"/>
      <c r="CG89" s="343"/>
      <c r="CH89" s="343"/>
      <c r="CI89" s="343"/>
      <c r="CJ89" s="343"/>
      <c r="CK89" s="343"/>
      <c r="CL89" s="343"/>
      <c r="CM89" s="343"/>
      <c r="CN89" s="343"/>
      <c r="CO89" s="343"/>
      <c r="CP89" s="343"/>
      <c r="CQ89" s="343"/>
      <c r="CR89" s="343"/>
      <c r="CS89" s="343"/>
      <c r="CT89" s="343"/>
      <c r="CU89" s="343"/>
      <c r="CV89" s="343"/>
      <c r="CW89" s="343"/>
      <c r="CX89" s="343"/>
      <c r="CY89" s="343"/>
      <c r="CZ89" s="343"/>
      <c r="DA89" s="343"/>
      <c r="DB89" s="343"/>
      <c r="DC89" s="343"/>
      <c r="DD89" s="343"/>
    </row>
    <row r="90" spans="2:108" s="336" customFormat="1" x14ac:dyDescent="0.35">
      <c r="B90" s="340" t="str">
        <f>IF(Lists!AX68="","",Lists!AX68)</f>
        <v/>
      </c>
      <c r="C90" s="341" t="str">
        <f>IF(Lists!AY68="","",Lists!AY68)</f>
        <v/>
      </c>
      <c r="D90" s="341" t="str">
        <f>IF(Lists!AZ68="","",Lists!AZ68)</f>
        <v/>
      </c>
      <c r="E90" s="342" t="str">
        <f>IF(Lists!BA68="","",Lists!BA68)</f>
        <v/>
      </c>
      <c r="F90" s="342" t="str">
        <f t="shared" si="3"/>
        <v/>
      </c>
      <c r="G90" s="342" t="str">
        <f>IF($E90="","",IF(F90=0,"N/A",IF(#REF!="Opacity", F90/60,F90)/$E90))</f>
        <v/>
      </c>
      <c r="H90" s="342" t="str">
        <f>IF($E90="","",SUMIFS(Limit_Deviation_Detail!$K$24:$K$5800,Limit_Deviation_Detail!$B$24:$B$5800,B90,Limit_Deviation_Detail!$C$24:$C$5800,C90,Limit_Deviation_Detail!$F$24:$F$5800,D90,Limit_Deviation_Detail!$L$24:$L$5800,"Startup"))</f>
        <v/>
      </c>
      <c r="I90" s="342" t="str">
        <f>IF($E90="","",SUMIFS(Limit_Deviation_Detail!$K$24:$K$5800,Limit_Deviation_Detail!$B$24:$B$5800,B90,Limit_Deviation_Detail!$C$24:$C$5800,C90,Limit_Deviation_Detail!$F$24:$F$5800,D90,Limit_Deviation_Detail!$L$24:$L$5800,"Shutdown"))</f>
        <v/>
      </c>
      <c r="J90" s="342" t="str">
        <f>IF($E90="","",SUMIFS(Limit_Deviation_Detail!$K$24:$K$5800,Limit_Deviation_Detail!$B$24:$B$5800,B90,Limit_Deviation_Detail!$C$24:$C$5800,C90,Limit_Deviation_Detail!$F$24:$F$5800,D90,Limit_Deviation_Detail!$L$24:$L$5800,"Control Equipment Problems"))</f>
        <v/>
      </c>
      <c r="K90" s="342" t="str">
        <f>IF($E90="","",SUMIFS(Limit_Deviation_Detail!$K$24:$K$5800,Limit_Deviation_Detail!$B$24:$B$5800,B90,Limit_Deviation_Detail!$C$24:$C$5800,C90,Limit_Deviation_Detail!$F$24:$F$5800,D90,Limit_Deviation_Detail!$L$24:$L$5800,"Process Problems"))</f>
        <v/>
      </c>
      <c r="L90" s="342" t="str">
        <f>IF($E90="","",SUMIFS(Limit_Deviation_Detail!$K$24:$K$5800,Limit_Deviation_Detail!$B$24:$B$5800,B90,Limit_Deviation_Detail!$C$24:$C$5800,C90,Limit_Deviation_Detail!$F$24:$F$5800,D90,Limit_Deviation_Detail!$L$24:$L$5800,"Other Known Causes"))</f>
        <v/>
      </c>
      <c r="M90" s="342" t="str">
        <f>IF($E90="","",SUMIFS(Limit_Deviation_Detail!$K$24:$K$5800,Limit_Deviation_Detail!$B$24:$B$5800,B90,Limit_Deviation_Detail!$C$24:$C$5800,C90,Limit_Deviation_Detail!$F$24:$F$5800,D90,Limit_Deviation_Detail!$L$24:$L$5800,"Other Unknown Causes"))</f>
        <v/>
      </c>
      <c r="N90" s="343"/>
      <c r="O90" s="343"/>
      <c r="P90" s="343"/>
      <c r="Q90" s="343"/>
      <c r="R90" s="343"/>
      <c r="S90" s="343"/>
      <c r="T90" s="343"/>
      <c r="U90" s="343"/>
      <c r="V90" s="343"/>
      <c r="W90" s="343"/>
      <c r="X90" s="343"/>
      <c r="Y90" s="343"/>
      <c r="Z90" s="343"/>
      <c r="AA90" s="343"/>
      <c r="AB90" s="343"/>
      <c r="AC90" s="343"/>
      <c r="AD90" s="343"/>
      <c r="AE90" s="343"/>
      <c r="AF90" s="343"/>
      <c r="AG90" s="343"/>
      <c r="AH90" s="343"/>
      <c r="AI90" s="343"/>
      <c r="AJ90" s="343"/>
      <c r="AK90" s="343"/>
      <c r="AL90" s="343"/>
      <c r="AM90" s="343"/>
      <c r="AN90" s="343"/>
      <c r="AO90" s="343"/>
      <c r="AP90" s="343"/>
      <c r="AQ90" s="343"/>
      <c r="AR90" s="343"/>
      <c r="AS90" s="343"/>
      <c r="AT90" s="343"/>
      <c r="AU90" s="343"/>
      <c r="AV90" s="343"/>
      <c r="AW90" s="343"/>
      <c r="AX90" s="343"/>
      <c r="AY90" s="343"/>
      <c r="AZ90" s="343"/>
      <c r="BA90" s="343"/>
      <c r="BB90" s="343"/>
      <c r="BC90" s="343"/>
      <c r="BD90" s="343"/>
      <c r="BE90" s="343"/>
      <c r="BF90" s="343"/>
      <c r="BG90" s="343"/>
      <c r="BH90" s="343"/>
      <c r="BI90" s="343"/>
      <c r="BJ90" s="343"/>
      <c r="BK90" s="343"/>
      <c r="BL90" s="343"/>
      <c r="BM90" s="343"/>
      <c r="BN90" s="343"/>
      <c r="BO90" s="343"/>
      <c r="BP90" s="343"/>
      <c r="BQ90" s="343"/>
      <c r="BR90" s="343"/>
      <c r="BS90" s="343"/>
      <c r="BT90" s="343"/>
      <c r="BU90" s="343"/>
      <c r="BV90" s="343"/>
      <c r="BW90" s="343"/>
      <c r="BX90" s="343"/>
      <c r="BY90" s="343"/>
      <c r="BZ90" s="343"/>
      <c r="CA90" s="343"/>
      <c r="CB90" s="343"/>
      <c r="CC90" s="343"/>
      <c r="CD90" s="343"/>
      <c r="CE90" s="343"/>
      <c r="CF90" s="343"/>
      <c r="CG90" s="343"/>
      <c r="CH90" s="343"/>
      <c r="CI90" s="343"/>
      <c r="CJ90" s="343"/>
      <c r="CK90" s="343"/>
      <c r="CL90" s="343"/>
      <c r="CM90" s="343"/>
      <c r="CN90" s="343"/>
      <c r="CO90" s="343"/>
      <c r="CP90" s="343"/>
      <c r="CQ90" s="343"/>
      <c r="CR90" s="343"/>
      <c r="CS90" s="343"/>
      <c r="CT90" s="343"/>
      <c r="CU90" s="343"/>
      <c r="CV90" s="343"/>
      <c r="CW90" s="343"/>
      <c r="CX90" s="343"/>
      <c r="CY90" s="343"/>
      <c r="CZ90" s="343"/>
      <c r="DA90" s="343"/>
      <c r="DB90" s="343"/>
      <c r="DC90" s="343"/>
      <c r="DD90" s="343"/>
    </row>
    <row r="91" spans="2:108" s="336" customFormat="1" x14ac:dyDescent="0.35">
      <c r="B91" s="340" t="str">
        <f>IF(Lists!AX69="","",Lists!AX69)</f>
        <v/>
      </c>
      <c r="C91" s="341" t="str">
        <f>IF(Lists!AY69="","",Lists!AY69)</f>
        <v/>
      </c>
      <c r="D91" s="341" t="str">
        <f>IF(Lists!AZ69="","",Lists!AZ69)</f>
        <v/>
      </c>
      <c r="E91" s="342" t="str">
        <f>IF(Lists!BA69="","",Lists!BA69)</f>
        <v/>
      </c>
      <c r="F91" s="342" t="str">
        <f t="shared" si="3"/>
        <v/>
      </c>
      <c r="G91" s="342" t="str">
        <f>IF($E91="","",IF(F91=0,"N/A",IF(#REF!="Opacity", F91/60,F91)/$E91))</f>
        <v/>
      </c>
      <c r="H91" s="342" t="str">
        <f>IF($E91="","",SUMIFS(Limit_Deviation_Detail!$K$24:$K$5800,Limit_Deviation_Detail!$B$24:$B$5800,B91,Limit_Deviation_Detail!$C$24:$C$5800,C91,Limit_Deviation_Detail!$F$24:$F$5800,D91,Limit_Deviation_Detail!$L$24:$L$5800,"Startup"))</f>
        <v/>
      </c>
      <c r="I91" s="342" t="str">
        <f>IF($E91="","",SUMIFS(Limit_Deviation_Detail!$K$24:$K$5800,Limit_Deviation_Detail!$B$24:$B$5800,B91,Limit_Deviation_Detail!$C$24:$C$5800,C91,Limit_Deviation_Detail!$F$24:$F$5800,D91,Limit_Deviation_Detail!$L$24:$L$5800,"Shutdown"))</f>
        <v/>
      </c>
      <c r="J91" s="342" t="str">
        <f>IF($E91="","",SUMIFS(Limit_Deviation_Detail!$K$24:$K$5800,Limit_Deviation_Detail!$B$24:$B$5800,B91,Limit_Deviation_Detail!$C$24:$C$5800,C91,Limit_Deviation_Detail!$F$24:$F$5800,D91,Limit_Deviation_Detail!$L$24:$L$5800,"Control Equipment Problems"))</f>
        <v/>
      </c>
      <c r="K91" s="342" t="str">
        <f>IF($E91="","",SUMIFS(Limit_Deviation_Detail!$K$24:$K$5800,Limit_Deviation_Detail!$B$24:$B$5800,B91,Limit_Deviation_Detail!$C$24:$C$5800,C91,Limit_Deviation_Detail!$F$24:$F$5800,D91,Limit_Deviation_Detail!$L$24:$L$5800,"Process Problems"))</f>
        <v/>
      </c>
      <c r="L91" s="342" t="str">
        <f>IF($E91="","",SUMIFS(Limit_Deviation_Detail!$K$24:$K$5800,Limit_Deviation_Detail!$B$24:$B$5800,B91,Limit_Deviation_Detail!$C$24:$C$5800,C91,Limit_Deviation_Detail!$F$24:$F$5800,D91,Limit_Deviation_Detail!$L$24:$L$5800,"Other Known Causes"))</f>
        <v/>
      </c>
      <c r="M91" s="342" t="str">
        <f>IF($E91="","",SUMIFS(Limit_Deviation_Detail!$K$24:$K$5800,Limit_Deviation_Detail!$B$24:$B$5800,B91,Limit_Deviation_Detail!$C$24:$C$5800,C91,Limit_Deviation_Detail!$F$24:$F$5800,D91,Limit_Deviation_Detail!$L$24:$L$5800,"Other Unknown Causes"))</f>
        <v/>
      </c>
      <c r="N91" s="343"/>
      <c r="O91" s="343"/>
      <c r="P91" s="343"/>
      <c r="Q91" s="343"/>
      <c r="R91" s="343"/>
      <c r="S91" s="343"/>
      <c r="T91" s="343"/>
      <c r="U91" s="343"/>
      <c r="V91" s="343"/>
      <c r="W91" s="343"/>
      <c r="X91" s="343"/>
      <c r="Y91" s="343"/>
      <c r="Z91" s="343"/>
      <c r="AA91" s="343"/>
      <c r="AB91" s="343"/>
      <c r="AC91" s="343"/>
      <c r="AD91" s="343"/>
      <c r="AE91" s="343"/>
      <c r="AF91" s="343"/>
      <c r="AG91" s="343"/>
      <c r="AH91" s="343"/>
      <c r="AI91" s="343"/>
      <c r="AJ91" s="343"/>
      <c r="AK91" s="343"/>
      <c r="AL91" s="343"/>
      <c r="AM91" s="343"/>
      <c r="AN91" s="343"/>
      <c r="AO91" s="343"/>
      <c r="AP91" s="343"/>
      <c r="AQ91" s="343"/>
      <c r="AR91" s="343"/>
      <c r="AS91" s="343"/>
      <c r="AT91" s="343"/>
      <c r="AU91" s="343"/>
      <c r="AV91" s="343"/>
      <c r="AW91" s="343"/>
      <c r="AX91" s="343"/>
      <c r="AY91" s="343"/>
      <c r="AZ91" s="343"/>
      <c r="BA91" s="343"/>
      <c r="BB91" s="343"/>
      <c r="BC91" s="343"/>
      <c r="BD91" s="343"/>
      <c r="BE91" s="343"/>
      <c r="BF91" s="343"/>
      <c r="BG91" s="343"/>
      <c r="BH91" s="343"/>
      <c r="BI91" s="343"/>
      <c r="BJ91" s="343"/>
      <c r="BK91" s="343"/>
      <c r="BL91" s="343"/>
      <c r="BM91" s="343"/>
      <c r="BN91" s="343"/>
      <c r="BO91" s="343"/>
      <c r="BP91" s="343"/>
      <c r="BQ91" s="343"/>
      <c r="BR91" s="343"/>
      <c r="BS91" s="343"/>
      <c r="BT91" s="343"/>
      <c r="BU91" s="343"/>
      <c r="BV91" s="343"/>
      <c r="BW91" s="343"/>
      <c r="BX91" s="343"/>
      <c r="BY91" s="343"/>
      <c r="BZ91" s="343"/>
      <c r="CA91" s="343"/>
      <c r="CB91" s="343"/>
      <c r="CC91" s="343"/>
      <c r="CD91" s="343"/>
      <c r="CE91" s="343"/>
      <c r="CF91" s="343"/>
      <c r="CG91" s="343"/>
      <c r="CH91" s="343"/>
      <c r="CI91" s="343"/>
      <c r="CJ91" s="343"/>
      <c r="CK91" s="343"/>
      <c r="CL91" s="343"/>
      <c r="CM91" s="343"/>
      <c r="CN91" s="343"/>
      <c r="CO91" s="343"/>
      <c r="CP91" s="343"/>
      <c r="CQ91" s="343"/>
      <c r="CR91" s="343"/>
      <c r="CS91" s="343"/>
      <c r="CT91" s="343"/>
      <c r="CU91" s="343"/>
      <c r="CV91" s="343"/>
      <c r="CW91" s="343"/>
      <c r="CX91" s="343"/>
      <c r="CY91" s="343"/>
      <c r="CZ91" s="343"/>
      <c r="DA91" s="343"/>
      <c r="DB91" s="343"/>
      <c r="DC91" s="343"/>
      <c r="DD91" s="343"/>
    </row>
    <row r="92" spans="2:108" s="336" customFormat="1" x14ac:dyDescent="0.35">
      <c r="B92" s="340" t="str">
        <f>IF(Lists!AX70="","",Lists!AX70)</f>
        <v/>
      </c>
      <c r="C92" s="341" t="str">
        <f>IF(Lists!AY70="","",Lists!AY70)</f>
        <v/>
      </c>
      <c r="D92" s="341" t="str">
        <f>IF(Lists!AZ70="","",Lists!AZ70)</f>
        <v/>
      </c>
      <c r="E92" s="342" t="str">
        <f>IF(Lists!BA70="","",Lists!BA70)</f>
        <v/>
      </c>
      <c r="F92" s="342" t="str">
        <f t="shared" si="3"/>
        <v/>
      </c>
      <c r="G92" s="342" t="str">
        <f>IF($E92="","",IF(F92=0,"N/A",IF(#REF!="Opacity", F92/60,F92)/$E92))</f>
        <v/>
      </c>
      <c r="H92" s="342" t="str">
        <f>IF($E92="","",SUMIFS(Limit_Deviation_Detail!$K$24:$K$5800,Limit_Deviation_Detail!$B$24:$B$5800,B92,Limit_Deviation_Detail!$C$24:$C$5800,C92,Limit_Deviation_Detail!$F$24:$F$5800,D92,Limit_Deviation_Detail!$L$24:$L$5800,"Startup"))</f>
        <v/>
      </c>
      <c r="I92" s="342" t="str">
        <f>IF($E92="","",SUMIFS(Limit_Deviation_Detail!$K$24:$K$5800,Limit_Deviation_Detail!$B$24:$B$5800,B92,Limit_Deviation_Detail!$C$24:$C$5800,C92,Limit_Deviation_Detail!$F$24:$F$5800,D92,Limit_Deviation_Detail!$L$24:$L$5800,"Shutdown"))</f>
        <v/>
      </c>
      <c r="J92" s="342" t="str">
        <f>IF($E92="","",SUMIFS(Limit_Deviation_Detail!$K$24:$K$5800,Limit_Deviation_Detail!$B$24:$B$5800,B92,Limit_Deviation_Detail!$C$24:$C$5800,C92,Limit_Deviation_Detail!$F$24:$F$5800,D92,Limit_Deviation_Detail!$L$24:$L$5800,"Control Equipment Problems"))</f>
        <v/>
      </c>
      <c r="K92" s="342" t="str">
        <f>IF($E92="","",SUMIFS(Limit_Deviation_Detail!$K$24:$K$5800,Limit_Deviation_Detail!$B$24:$B$5800,B92,Limit_Deviation_Detail!$C$24:$C$5800,C92,Limit_Deviation_Detail!$F$24:$F$5800,D92,Limit_Deviation_Detail!$L$24:$L$5800,"Process Problems"))</f>
        <v/>
      </c>
      <c r="L92" s="342" t="str">
        <f>IF($E92="","",SUMIFS(Limit_Deviation_Detail!$K$24:$K$5800,Limit_Deviation_Detail!$B$24:$B$5800,B92,Limit_Deviation_Detail!$C$24:$C$5800,C92,Limit_Deviation_Detail!$F$24:$F$5800,D92,Limit_Deviation_Detail!$L$24:$L$5800,"Other Known Causes"))</f>
        <v/>
      </c>
      <c r="M92" s="342" t="str">
        <f>IF($E92="","",SUMIFS(Limit_Deviation_Detail!$K$24:$K$5800,Limit_Deviation_Detail!$B$24:$B$5800,B92,Limit_Deviation_Detail!$C$24:$C$5800,C92,Limit_Deviation_Detail!$F$24:$F$5800,D92,Limit_Deviation_Detail!$L$24:$L$5800,"Other Unknown Causes"))</f>
        <v/>
      </c>
      <c r="N92" s="343"/>
      <c r="O92" s="343"/>
      <c r="P92" s="343"/>
      <c r="Q92" s="343"/>
      <c r="R92" s="343"/>
      <c r="S92" s="343"/>
      <c r="T92" s="343"/>
      <c r="U92" s="343"/>
      <c r="V92" s="343"/>
      <c r="W92" s="343"/>
      <c r="X92" s="343"/>
      <c r="Y92" s="343"/>
      <c r="Z92" s="343"/>
      <c r="AA92" s="343"/>
      <c r="AB92" s="343"/>
      <c r="AC92" s="343"/>
      <c r="AD92" s="343"/>
      <c r="AE92" s="343"/>
      <c r="AF92" s="343"/>
      <c r="AG92" s="343"/>
      <c r="AH92" s="343"/>
      <c r="AI92" s="343"/>
      <c r="AJ92" s="343"/>
      <c r="AK92" s="343"/>
      <c r="AL92" s="343"/>
      <c r="AM92" s="343"/>
      <c r="AN92" s="343"/>
      <c r="AO92" s="343"/>
      <c r="AP92" s="343"/>
      <c r="AQ92" s="343"/>
      <c r="AR92" s="343"/>
      <c r="AS92" s="343"/>
      <c r="AT92" s="343"/>
      <c r="AU92" s="343"/>
      <c r="AV92" s="343"/>
      <c r="AW92" s="343"/>
      <c r="AX92" s="343"/>
      <c r="AY92" s="343"/>
      <c r="AZ92" s="343"/>
      <c r="BA92" s="343"/>
      <c r="BB92" s="343"/>
      <c r="BC92" s="343"/>
      <c r="BD92" s="343"/>
      <c r="BE92" s="343"/>
      <c r="BF92" s="343"/>
      <c r="BG92" s="343"/>
      <c r="BH92" s="343"/>
      <c r="BI92" s="343"/>
      <c r="BJ92" s="343"/>
      <c r="BK92" s="343"/>
      <c r="BL92" s="343"/>
      <c r="BM92" s="343"/>
      <c r="BN92" s="343"/>
      <c r="BO92" s="343"/>
      <c r="BP92" s="343"/>
      <c r="BQ92" s="343"/>
      <c r="BR92" s="343"/>
      <c r="BS92" s="343"/>
      <c r="BT92" s="343"/>
      <c r="BU92" s="343"/>
      <c r="BV92" s="343"/>
      <c r="BW92" s="343"/>
      <c r="BX92" s="343"/>
      <c r="BY92" s="343"/>
      <c r="BZ92" s="343"/>
      <c r="CA92" s="343"/>
      <c r="CB92" s="343"/>
      <c r="CC92" s="343"/>
      <c r="CD92" s="343"/>
      <c r="CE92" s="343"/>
      <c r="CF92" s="343"/>
      <c r="CG92" s="343"/>
      <c r="CH92" s="343"/>
      <c r="CI92" s="343"/>
      <c r="CJ92" s="343"/>
      <c r="CK92" s="343"/>
      <c r="CL92" s="343"/>
      <c r="CM92" s="343"/>
      <c r="CN92" s="343"/>
      <c r="CO92" s="343"/>
      <c r="CP92" s="343"/>
      <c r="CQ92" s="343"/>
      <c r="CR92" s="343"/>
      <c r="CS92" s="343"/>
      <c r="CT92" s="343"/>
      <c r="CU92" s="343"/>
      <c r="CV92" s="343"/>
      <c r="CW92" s="343"/>
      <c r="CX92" s="343"/>
      <c r="CY92" s="343"/>
      <c r="CZ92" s="343"/>
      <c r="DA92" s="343"/>
      <c r="DB92" s="343"/>
      <c r="DC92" s="343"/>
      <c r="DD92" s="343"/>
    </row>
    <row r="93" spans="2:108" s="336" customFormat="1" x14ac:dyDescent="0.35">
      <c r="B93" s="340" t="str">
        <f>IF(Lists!AX71="","",Lists!AX71)</f>
        <v/>
      </c>
      <c r="C93" s="341" t="str">
        <f>IF(Lists!AY71="","",Lists!AY71)</f>
        <v/>
      </c>
      <c r="D93" s="341" t="str">
        <f>IF(Lists!AZ71="","",Lists!AZ71)</f>
        <v/>
      </c>
      <c r="E93" s="342" t="str">
        <f>IF(Lists!BA71="","",Lists!BA71)</f>
        <v/>
      </c>
      <c r="F93" s="342" t="str">
        <f t="shared" si="3"/>
        <v/>
      </c>
      <c r="G93" s="342" t="str">
        <f>IF($E93="","",IF(F93=0,"N/A",IF(#REF!="Opacity", F93/60,F93)/$E93))</f>
        <v/>
      </c>
      <c r="H93" s="342" t="str">
        <f>IF($E93="","",SUMIFS(Limit_Deviation_Detail!$K$24:$K$5800,Limit_Deviation_Detail!$B$24:$B$5800,B93,Limit_Deviation_Detail!$C$24:$C$5800,C93,Limit_Deviation_Detail!$F$24:$F$5800,D93,Limit_Deviation_Detail!$L$24:$L$5800,"Startup"))</f>
        <v/>
      </c>
      <c r="I93" s="342" t="str">
        <f>IF($E93="","",SUMIFS(Limit_Deviation_Detail!$K$24:$K$5800,Limit_Deviation_Detail!$B$24:$B$5800,B93,Limit_Deviation_Detail!$C$24:$C$5800,C93,Limit_Deviation_Detail!$F$24:$F$5800,D93,Limit_Deviation_Detail!$L$24:$L$5800,"Shutdown"))</f>
        <v/>
      </c>
      <c r="J93" s="342" t="str">
        <f>IF($E93="","",SUMIFS(Limit_Deviation_Detail!$K$24:$K$5800,Limit_Deviation_Detail!$B$24:$B$5800,B93,Limit_Deviation_Detail!$C$24:$C$5800,C93,Limit_Deviation_Detail!$F$24:$F$5800,D93,Limit_Deviation_Detail!$L$24:$L$5800,"Control Equipment Problems"))</f>
        <v/>
      </c>
      <c r="K93" s="342" t="str">
        <f>IF($E93="","",SUMIFS(Limit_Deviation_Detail!$K$24:$K$5800,Limit_Deviation_Detail!$B$24:$B$5800,B93,Limit_Deviation_Detail!$C$24:$C$5800,C93,Limit_Deviation_Detail!$F$24:$F$5800,D93,Limit_Deviation_Detail!$L$24:$L$5800,"Process Problems"))</f>
        <v/>
      </c>
      <c r="L93" s="342" t="str">
        <f>IF($E93="","",SUMIFS(Limit_Deviation_Detail!$K$24:$K$5800,Limit_Deviation_Detail!$B$24:$B$5800,B93,Limit_Deviation_Detail!$C$24:$C$5800,C93,Limit_Deviation_Detail!$F$24:$F$5800,D93,Limit_Deviation_Detail!$L$24:$L$5800,"Other Known Causes"))</f>
        <v/>
      </c>
      <c r="M93" s="342" t="str">
        <f>IF($E93="","",SUMIFS(Limit_Deviation_Detail!$K$24:$K$5800,Limit_Deviation_Detail!$B$24:$B$5800,B93,Limit_Deviation_Detail!$C$24:$C$5800,C93,Limit_Deviation_Detail!$F$24:$F$5800,D93,Limit_Deviation_Detail!$L$24:$L$5800,"Other Unknown Causes"))</f>
        <v/>
      </c>
      <c r="N93" s="343"/>
      <c r="O93" s="343"/>
      <c r="P93" s="343"/>
      <c r="Q93" s="343"/>
      <c r="R93" s="343"/>
      <c r="S93" s="343"/>
      <c r="T93" s="343"/>
      <c r="U93" s="343"/>
      <c r="V93" s="343"/>
      <c r="W93" s="343"/>
      <c r="X93" s="343"/>
      <c r="Y93" s="343"/>
      <c r="Z93" s="343"/>
      <c r="AA93" s="343"/>
      <c r="AB93" s="343"/>
      <c r="AC93" s="343"/>
      <c r="AD93" s="343"/>
      <c r="AE93" s="343"/>
      <c r="AF93" s="343"/>
      <c r="AG93" s="343"/>
      <c r="AH93" s="343"/>
      <c r="AI93" s="343"/>
      <c r="AJ93" s="343"/>
      <c r="AK93" s="343"/>
      <c r="AL93" s="343"/>
      <c r="AM93" s="343"/>
      <c r="AN93" s="343"/>
      <c r="AO93" s="343"/>
      <c r="AP93" s="343"/>
      <c r="AQ93" s="343"/>
      <c r="AR93" s="343"/>
      <c r="AS93" s="343"/>
      <c r="AT93" s="343"/>
      <c r="AU93" s="343"/>
      <c r="AV93" s="343"/>
      <c r="AW93" s="343"/>
      <c r="AX93" s="343"/>
      <c r="AY93" s="343"/>
      <c r="AZ93" s="343"/>
      <c r="BA93" s="343"/>
      <c r="BB93" s="343"/>
      <c r="BC93" s="343"/>
      <c r="BD93" s="343"/>
      <c r="BE93" s="343"/>
      <c r="BF93" s="343"/>
      <c r="BG93" s="343"/>
      <c r="BH93" s="343"/>
      <c r="BI93" s="343"/>
      <c r="BJ93" s="343"/>
      <c r="BK93" s="343"/>
      <c r="BL93" s="343"/>
      <c r="BM93" s="343"/>
      <c r="BN93" s="343"/>
      <c r="BO93" s="343"/>
      <c r="BP93" s="343"/>
      <c r="BQ93" s="343"/>
      <c r="BR93" s="343"/>
      <c r="BS93" s="343"/>
      <c r="BT93" s="343"/>
      <c r="BU93" s="343"/>
      <c r="BV93" s="343"/>
      <c r="BW93" s="343"/>
      <c r="BX93" s="343"/>
      <c r="BY93" s="343"/>
      <c r="BZ93" s="343"/>
      <c r="CA93" s="343"/>
      <c r="CB93" s="343"/>
      <c r="CC93" s="343"/>
      <c r="CD93" s="343"/>
      <c r="CE93" s="343"/>
      <c r="CF93" s="343"/>
      <c r="CG93" s="343"/>
      <c r="CH93" s="343"/>
      <c r="CI93" s="343"/>
      <c r="CJ93" s="343"/>
      <c r="CK93" s="343"/>
      <c r="CL93" s="343"/>
      <c r="CM93" s="343"/>
      <c r="CN93" s="343"/>
      <c r="CO93" s="343"/>
      <c r="CP93" s="343"/>
      <c r="CQ93" s="343"/>
      <c r="CR93" s="343"/>
      <c r="CS93" s="343"/>
      <c r="CT93" s="343"/>
      <c r="CU93" s="343"/>
      <c r="CV93" s="343"/>
      <c r="CW93" s="343"/>
      <c r="CX93" s="343"/>
      <c r="CY93" s="343"/>
      <c r="CZ93" s="343"/>
      <c r="DA93" s="343"/>
      <c r="DB93" s="343"/>
      <c r="DC93" s="343"/>
      <c r="DD93" s="343"/>
    </row>
    <row r="94" spans="2:108" s="336" customFormat="1" x14ac:dyDescent="0.35">
      <c r="B94" s="340" t="str">
        <f>IF(Lists!AX72="","",Lists!AX72)</f>
        <v/>
      </c>
      <c r="C94" s="341" t="str">
        <f>IF(Lists!AY72="","",Lists!AY72)</f>
        <v/>
      </c>
      <c r="D94" s="341" t="str">
        <f>IF(Lists!AZ72="","",Lists!AZ72)</f>
        <v/>
      </c>
      <c r="E94" s="342" t="str">
        <f>IF(Lists!BA72="","",Lists!BA72)</f>
        <v/>
      </c>
      <c r="F94" s="342" t="str">
        <f t="shared" si="3"/>
        <v/>
      </c>
      <c r="G94" s="342" t="str">
        <f>IF($E94="","",IF(F94=0,"N/A",IF(#REF!="Opacity", F94/60,F94)/$E94))</f>
        <v/>
      </c>
      <c r="H94" s="342" t="str">
        <f>IF($E94="","",SUMIFS(Limit_Deviation_Detail!$K$24:$K$5800,Limit_Deviation_Detail!$B$24:$B$5800,B94,Limit_Deviation_Detail!$C$24:$C$5800,C94,Limit_Deviation_Detail!$F$24:$F$5800,D94,Limit_Deviation_Detail!$L$24:$L$5800,"Startup"))</f>
        <v/>
      </c>
      <c r="I94" s="342" t="str">
        <f>IF($E94="","",SUMIFS(Limit_Deviation_Detail!$K$24:$K$5800,Limit_Deviation_Detail!$B$24:$B$5800,B94,Limit_Deviation_Detail!$C$24:$C$5800,C94,Limit_Deviation_Detail!$F$24:$F$5800,D94,Limit_Deviation_Detail!$L$24:$L$5800,"Shutdown"))</f>
        <v/>
      </c>
      <c r="J94" s="342" t="str">
        <f>IF($E94="","",SUMIFS(Limit_Deviation_Detail!$K$24:$K$5800,Limit_Deviation_Detail!$B$24:$B$5800,B94,Limit_Deviation_Detail!$C$24:$C$5800,C94,Limit_Deviation_Detail!$F$24:$F$5800,D94,Limit_Deviation_Detail!$L$24:$L$5800,"Control Equipment Problems"))</f>
        <v/>
      </c>
      <c r="K94" s="342" t="str">
        <f>IF($E94="","",SUMIFS(Limit_Deviation_Detail!$K$24:$K$5800,Limit_Deviation_Detail!$B$24:$B$5800,B94,Limit_Deviation_Detail!$C$24:$C$5800,C94,Limit_Deviation_Detail!$F$24:$F$5800,D94,Limit_Deviation_Detail!$L$24:$L$5800,"Process Problems"))</f>
        <v/>
      </c>
      <c r="L94" s="342" t="str">
        <f>IF($E94="","",SUMIFS(Limit_Deviation_Detail!$K$24:$K$5800,Limit_Deviation_Detail!$B$24:$B$5800,B94,Limit_Deviation_Detail!$C$24:$C$5800,C94,Limit_Deviation_Detail!$F$24:$F$5800,D94,Limit_Deviation_Detail!$L$24:$L$5800,"Other Known Causes"))</f>
        <v/>
      </c>
      <c r="M94" s="342" t="str">
        <f>IF($E94="","",SUMIFS(Limit_Deviation_Detail!$K$24:$K$5800,Limit_Deviation_Detail!$B$24:$B$5800,B94,Limit_Deviation_Detail!$C$24:$C$5800,C94,Limit_Deviation_Detail!$F$24:$F$5800,D94,Limit_Deviation_Detail!$L$24:$L$5800,"Other Unknown Causes"))</f>
        <v/>
      </c>
      <c r="N94" s="343"/>
      <c r="O94" s="343"/>
      <c r="P94" s="343"/>
      <c r="Q94" s="343"/>
      <c r="R94" s="343"/>
      <c r="S94" s="343"/>
      <c r="T94" s="343"/>
      <c r="U94" s="343"/>
      <c r="V94" s="343"/>
      <c r="W94" s="343"/>
      <c r="X94" s="343"/>
      <c r="Y94" s="343"/>
      <c r="Z94" s="343"/>
      <c r="AA94" s="343"/>
      <c r="AB94" s="343"/>
      <c r="AC94" s="343"/>
      <c r="AD94" s="343"/>
      <c r="AE94" s="343"/>
      <c r="AF94" s="343"/>
      <c r="AG94" s="343"/>
      <c r="AH94" s="343"/>
      <c r="AI94" s="343"/>
      <c r="AJ94" s="343"/>
      <c r="AK94" s="343"/>
      <c r="AL94" s="343"/>
      <c r="AM94" s="343"/>
      <c r="AN94" s="343"/>
      <c r="AO94" s="343"/>
      <c r="AP94" s="343"/>
      <c r="AQ94" s="343"/>
      <c r="AR94" s="343"/>
      <c r="AS94" s="343"/>
      <c r="AT94" s="343"/>
      <c r="AU94" s="343"/>
      <c r="AV94" s="343"/>
      <c r="AW94" s="343"/>
      <c r="AX94" s="343"/>
      <c r="AY94" s="343"/>
      <c r="AZ94" s="343"/>
      <c r="BA94" s="343"/>
      <c r="BB94" s="343"/>
      <c r="BC94" s="343"/>
      <c r="BD94" s="343"/>
      <c r="BE94" s="343"/>
      <c r="BF94" s="343"/>
      <c r="BG94" s="343"/>
      <c r="BH94" s="343"/>
      <c r="BI94" s="343"/>
      <c r="BJ94" s="343"/>
      <c r="BK94" s="343"/>
      <c r="BL94" s="343"/>
      <c r="BM94" s="343"/>
      <c r="BN94" s="343"/>
      <c r="BO94" s="343"/>
      <c r="BP94" s="343"/>
      <c r="BQ94" s="343"/>
      <c r="BR94" s="343"/>
      <c r="BS94" s="343"/>
      <c r="BT94" s="343"/>
      <c r="BU94" s="343"/>
      <c r="BV94" s="343"/>
      <c r="BW94" s="343"/>
      <c r="BX94" s="343"/>
      <c r="BY94" s="343"/>
      <c r="BZ94" s="343"/>
      <c r="CA94" s="343"/>
      <c r="CB94" s="343"/>
      <c r="CC94" s="343"/>
      <c r="CD94" s="343"/>
      <c r="CE94" s="343"/>
      <c r="CF94" s="343"/>
      <c r="CG94" s="343"/>
      <c r="CH94" s="343"/>
      <c r="CI94" s="343"/>
      <c r="CJ94" s="343"/>
      <c r="CK94" s="343"/>
      <c r="CL94" s="343"/>
      <c r="CM94" s="343"/>
      <c r="CN94" s="343"/>
      <c r="CO94" s="343"/>
      <c r="CP94" s="343"/>
      <c r="CQ94" s="343"/>
      <c r="CR94" s="343"/>
      <c r="CS94" s="343"/>
      <c r="CT94" s="343"/>
      <c r="CU94" s="343"/>
      <c r="CV94" s="343"/>
      <c r="CW94" s="343"/>
      <c r="CX94" s="343"/>
      <c r="CY94" s="343"/>
      <c r="CZ94" s="343"/>
      <c r="DA94" s="343"/>
      <c r="DB94" s="343"/>
      <c r="DC94" s="343"/>
      <c r="DD94" s="343"/>
    </row>
    <row r="95" spans="2:108" s="336" customFormat="1" x14ac:dyDescent="0.35">
      <c r="B95" s="340" t="str">
        <f>IF(Lists!AX73="","",Lists!AX73)</f>
        <v/>
      </c>
      <c r="C95" s="341" t="str">
        <f>IF(Lists!AY73="","",Lists!AY73)</f>
        <v/>
      </c>
      <c r="D95" s="341" t="str">
        <f>IF(Lists!AZ73="","",Lists!AZ73)</f>
        <v/>
      </c>
      <c r="E95" s="342" t="str">
        <f>IF(Lists!BA73="","",Lists!BA73)</f>
        <v/>
      </c>
      <c r="F95" s="342" t="str">
        <f t="shared" si="3"/>
        <v/>
      </c>
      <c r="G95" s="342" t="str">
        <f>IF($E95="","",IF(F95=0,"N/A",IF(#REF!="Opacity", F95/60,F95)/$E95))</f>
        <v/>
      </c>
      <c r="H95" s="342" t="str">
        <f>IF($E95="","",SUMIFS(Limit_Deviation_Detail!$K$24:$K$5800,Limit_Deviation_Detail!$B$24:$B$5800,B95,Limit_Deviation_Detail!$C$24:$C$5800,C95,Limit_Deviation_Detail!$F$24:$F$5800,D95,Limit_Deviation_Detail!$L$24:$L$5800,"Startup"))</f>
        <v/>
      </c>
      <c r="I95" s="342" t="str">
        <f>IF($E95="","",SUMIFS(Limit_Deviation_Detail!$K$24:$K$5800,Limit_Deviation_Detail!$B$24:$B$5800,B95,Limit_Deviation_Detail!$C$24:$C$5800,C95,Limit_Deviation_Detail!$F$24:$F$5800,D95,Limit_Deviation_Detail!$L$24:$L$5800,"Shutdown"))</f>
        <v/>
      </c>
      <c r="J95" s="342" t="str">
        <f>IF($E95="","",SUMIFS(Limit_Deviation_Detail!$K$24:$K$5800,Limit_Deviation_Detail!$B$24:$B$5800,B95,Limit_Deviation_Detail!$C$24:$C$5800,C95,Limit_Deviation_Detail!$F$24:$F$5800,D95,Limit_Deviation_Detail!$L$24:$L$5800,"Control Equipment Problems"))</f>
        <v/>
      </c>
      <c r="K95" s="342" t="str">
        <f>IF($E95="","",SUMIFS(Limit_Deviation_Detail!$K$24:$K$5800,Limit_Deviation_Detail!$B$24:$B$5800,B95,Limit_Deviation_Detail!$C$24:$C$5800,C95,Limit_Deviation_Detail!$F$24:$F$5800,D95,Limit_Deviation_Detail!$L$24:$L$5800,"Process Problems"))</f>
        <v/>
      </c>
      <c r="L95" s="342" t="str">
        <f>IF($E95="","",SUMIFS(Limit_Deviation_Detail!$K$24:$K$5800,Limit_Deviation_Detail!$B$24:$B$5800,B95,Limit_Deviation_Detail!$C$24:$C$5800,C95,Limit_Deviation_Detail!$F$24:$F$5800,D95,Limit_Deviation_Detail!$L$24:$L$5800,"Other Known Causes"))</f>
        <v/>
      </c>
      <c r="M95" s="342" t="str">
        <f>IF($E95="","",SUMIFS(Limit_Deviation_Detail!$K$24:$K$5800,Limit_Deviation_Detail!$B$24:$B$5800,B95,Limit_Deviation_Detail!$C$24:$C$5800,C95,Limit_Deviation_Detail!$F$24:$F$5800,D95,Limit_Deviation_Detail!$L$24:$L$5800,"Other Unknown Causes"))</f>
        <v/>
      </c>
      <c r="N95" s="343"/>
      <c r="O95" s="343"/>
      <c r="P95" s="343"/>
      <c r="Q95" s="343"/>
      <c r="R95" s="343"/>
      <c r="S95" s="343"/>
      <c r="T95" s="343"/>
      <c r="U95" s="343"/>
      <c r="V95" s="343"/>
      <c r="W95" s="343"/>
      <c r="X95" s="343"/>
      <c r="Y95" s="343"/>
      <c r="Z95" s="343"/>
      <c r="AA95" s="343"/>
      <c r="AB95" s="343"/>
      <c r="AC95" s="343"/>
      <c r="AD95" s="343"/>
      <c r="AE95" s="343"/>
      <c r="AF95" s="343"/>
      <c r="AG95" s="343"/>
      <c r="AH95" s="343"/>
      <c r="AI95" s="343"/>
      <c r="AJ95" s="343"/>
      <c r="AK95" s="343"/>
      <c r="AL95" s="343"/>
      <c r="AM95" s="343"/>
      <c r="AN95" s="343"/>
      <c r="AO95" s="343"/>
      <c r="AP95" s="343"/>
      <c r="AQ95" s="343"/>
      <c r="AR95" s="343"/>
      <c r="AS95" s="343"/>
      <c r="AT95" s="343"/>
      <c r="AU95" s="343"/>
      <c r="AV95" s="343"/>
      <c r="AW95" s="343"/>
      <c r="AX95" s="343"/>
      <c r="AY95" s="343"/>
      <c r="AZ95" s="343"/>
      <c r="BA95" s="343"/>
      <c r="BB95" s="343"/>
      <c r="BC95" s="343"/>
      <c r="BD95" s="343"/>
      <c r="BE95" s="343"/>
      <c r="BF95" s="343"/>
      <c r="BG95" s="343"/>
      <c r="BH95" s="343"/>
      <c r="BI95" s="343"/>
      <c r="BJ95" s="343"/>
      <c r="BK95" s="343"/>
      <c r="BL95" s="343"/>
      <c r="BM95" s="343"/>
      <c r="BN95" s="343"/>
      <c r="BO95" s="343"/>
      <c r="BP95" s="343"/>
      <c r="BQ95" s="343"/>
      <c r="BR95" s="343"/>
      <c r="BS95" s="343"/>
      <c r="BT95" s="343"/>
      <c r="BU95" s="343"/>
      <c r="BV95" s="343"/>
      <c r="BW95" s="343"/>
      <c r="BX95" s="343"/>
      <c r="BY95" s="343"/>
      <c r="BZ95" s="343"/>
      <c r="CA95" s="343"/>
      <c r="CB95" s="343"/>
      <c r="CC95" s="343"/>
      <c r="CD95" s="343"/>
      <c r="CE95" s="343"/>
      <c r="CF95" s="343"/>
      <c r="CG95" s="343"/>
      <c r="CH95" s="343"/>
      <c r="CI95" s="343"/>
      <c r="CJ95" s="343"/>
      <c r="CK95" s="343"/>
      <c r="CL95" s="343"/>
      <c r="CM95" s="343"/>
      <c r="CN95" s="343"/>
      <c r="CO95" s="343"/>
      <c r="CP95" s="343"/>
      <c r="CQ95" s="343"/>
      <c r="CR95" s="343"/>
      <c r="CS95" s="343"/>
      <c r="CT95" s="343"/>
      <c r="CU95" s="343"/>
      <c r="CV95" s="343"/>
      <c r="CW95" s="343"/>
      <c r="CX95" s="343"/>
      <c r="CY95" s="343"/>
      <c r="CZ95" s="343"/>
      <c r="DA95" s="343"/>
      <c r="DB95" s="343"/>
      <c r="DC95" s="343"/>
      <c r="DD95" s="343"/>
    </row>
    <row r="96" spans="2:108" s="336" customFormat="1" x14ac:dyDescent="0.35">
      <c r="B96" s="340" t="str">
        <f>IF(Lists!AX74="","",Lists!AX74)</f>
        <v/>
      </c>
      <c r="C96" s="341" t="str">
        <f>IF(Lists!AY74="","",Lists!AY74)</f>
        <v/>
      </c>
      <c r="D96" s="341" t="str">
        <f>IF(Lists!AZ74="","",Lists!AZ74)</f>
        <v/>
      </c>
      <c r="E96" s="342" t="str">
        <f>IF(Lists!BA74="","",Lists!BA74)</f>
        <v/>
      </c>
      <c r="F96" s="342" t="str">
        <f t="shared" si="3"/>
        <v/>
      </c>
      <c r="G96" s="342" t="str">
        <f>IF($E96="","",IF(F96=0,"N/A",IF(#REF!="Opacity", F96/60,F96)/$E96))</f>
        <v/>
      </c>
      <c r="H96" s="342" t="str">
        <f>IF($E96="","",SUMIFS(Limit_Deviation_Detail!$K$24:$K$5800,Limit_Deviation_Detail!$B$24:$B$5800,B96,Limit_Deviation_Detail!$C$24:$C$5800,C96,Limit_Deviation_Detail!$F$24:$F$5800,D96,Limit_Deviation_Detail!$L$24:$L$5800,"Startup"))</f>
        <v/>
      </c>
      <c r="I96" s="342" t="str">
        <f>IF($E96="","",SUMIFS(Limit_Deviation_Detail!$K$24:$K$5800,Limit_Deviation_Detail!$B$24:$B$5800,B96,Limit_Deviation_Detail!$C$24:$C$5800,C96,Limit_Deviation_Detail!$F$24:$F$5800,D96,Limit_Deviation_Detail!$L$24:$L$5800,"Shutdown"))</f>
        <v/>
      </c>
      <c r="J96" s="342" t="str">
        <f>IF($E96="","",SUMIFS(Limit_Deviation_Detail!$K$24:$K$5800,Limit_Deviation_Detail!$B$24:$B$5800,B96,Limit_Deviation_Detail!$C$24:$C$5800,C96,Limit_Deviation_Detail!$F$24:$F$5800,D96,Limit_Deviation_Detail!$L$24:$L$5800,"Control Equipment Problems"))</f>
        <v/>
      </c>
      <c r="K96" s="342" t="str">
        <f>IF($E96="","",SUMIFS(Limit_Deviation_Detail!$K$24:$K$5800,Limit_Deviation_Detail!$B$24:$B$5800,B96,Limit_Deviation_Detail!$C$24:$C$5800,C96,Limit_Deviation_Detail!$F$24:$F$5800,D96,Limit_Deviation_Detail!$L$24:$L$5800,"Process Problems"))</f>
        <v/>
      </c>
      <c r="L96" s="342" t="str">
        <f>IF($E96="","",SUMIFS(Limit_Deviation_Detail!$K$24:$K$5800,Limit_Deviation_Detail!$B$24:$B$5800,B96,Limit_Deviation_Detail!$C$24:$C$5800,C96,Limit_Deviation_Detail!$F$24:$F$5800,D96,Limit_Deviation_Detail!$L$24:$L$5800,"Other Known Causes"))</f>
        <v/>
      </c>
      <c r="M96" s="342" t="str">
        <f>IF($E96="","",SUMIFS(Limit_Deviation_Detail!$K$24:$K$5800,Limit_Deviation_Detail!$B$24:$B$5800,B96,Limit_Deviation_Detail!$C$24:$C$5800,C96,Limit_Deviation_Detail!$F$24:$F$5800,D96,Limit_Deviation_Detail!$L$24:$L$5800,"Other Unknown Causes"))</f>
        <v/>
      </c>
      <c r="N96" s="343"/>
      <c r="O96" s="343"/>
      <c r="P96" s="343"/>
      <c r="Q96" s="343"/>
      <c r="R96" s="343"/>
      <c r="S96" s="343"/>
      <c r="T96" s="343"/>
      <c r="U96" s="343"/>
      <c r="V96" s="343"/>
      <c r="W96" s="343"/>
      <c r="X96" s="343"/>
      <c r="Y96" s="343"/>
      <c r="Z96" s="343"/>
      <c r="AA96" s="343"/>
      <c r="AB96" s="343"/>
      <c r="AC96" s="343"/>
      <c r="AD96" s="343"/>
      <c r="AE96" s="343"/>
      <c r="AF96" s="343"/>
      <c r="AG96" s="343"/>
      <c r="AH96" s="343"/>
      <c r="AI96" s="343"/>
      <c r="AJ96" s="343"/>
      <c r="AK96" s="343"/>
      <c r="AL96" s="343"/>
      <c r="AM96" s="343"/>
      <c r="AN96" s="343"/>
      <c r="AO96" s="343"/>
      <c r="AP96" s="343"/>
      <c r="AQ96" s="343"/>
      <c r="AR96" s="343"/>
      <c r="AS96" s="343"/>
      <c r="AT96" s="343"/>
      <c r="AU96" s="343"/>
      <c r="AV96" s="343"/>
      <c r="AW96" s="343"/>
      <c r="AX96" s="343"/>
      <c r="AY96" s="343"/>
      <c r="AZ96" s="343"/>
      <c r="BA96" s="343"/>
      <c r="BB96" s="343"/>
      <c r="BC96" s="343"/>
      <c r="BD96" s="343"/>
      <c r="BE96" s="343"/>
      <c r="BF96" s="343"/>
      <c r="BG96" s="343"/>
      <c r="BH96" s="343"/>
      <c r="BI96" s="343"/>
      <c r="BJ96" s="343"/>
      <c r="BK96" s="343"/>
      <c r="BL96" s="343"/>
      <c r="BM96" s="343"/>
      <c r="BN96" s="343"/>
      <c r="BO96" s="343"/>
      <c r="BP96" s="343"/>
      <c r="BQ96" s="343"/>
      <c r="BR96" s="343"/>
      <c r="BS96" s="343"/>
      <c r="BT96" s="343"/>
      <c r="BU96" s="343"/>
      <c r="BV96" s="343"/>
      <c r="BW96" s="343"/>
      <c r="BX96" s="343"/>
      <c r="BY96" s="343"/>
      <c r="BZ96" s="343"/>
      <c r="CA96" s="343"/>
      <c r="CB96" s="343"/>
      <c r="CC96" s="343"/>
      <c r="CD96" s="343"/>
      <c r="CE96" s="343"/>
      <c r="CF96" s="343"/>
      <c r="CG96" s="343"/>
      <c r="CH96" s="343"/>
      <c r="CI96" s="343"/>
      <c r="CJ96" s="343"/>
      <c r="CK96" s="343"/>
      <c r="CL96" s="343"/>
      <c r="CM96" s="343"/>
      <c r="CN96" s="343"/>
      <c r="CO96" s="343"/>
      <c r="CP96" s="343"/>
      <c r="CQ96" s="343"/>
      <c r="CR96" s="343"/>
      <c r="CS96" s="343"/>
      <c r="CT96" s="343"/>
      <c r="CU96" s="343"/>
      <c r="CV96" s="343"/>
      <c r="CW96" s="343"/>
      <c r="CX96" s="343"/>
      <c r="CY96" s="343"/>
      <c r="CZ96" s="343"/>
      <c r="DA96" s="343"/>
      <c r="DB96" s="343"/>
      <c r="DC96" s="343"/>
      <c r="DD96" s="343"/>
    </row>
    <row r="97" spans="2:108" s="336" customFormat="1" x14ac:dyDescent="0.35">
      <c r="B97" s="340" t="str">
        <f>IF(Lists!AX75="","",Lists!AX75)</f>
        <v/>
      </c>
      <c r="C97" s="341" t="str">
        <f>IF(Lists!AY75="","",Lists!AY75)</f>
        <v/>
      </c>
      <c r="D97" s="341" t="str">
        <f>IF(Lists!AZ75="","",Lists!AZ75)</f>
        <v/>
      </c>
      <c r="E97" s="342" t="str">
        <f>IF(Lists!BA75="","",Lists!BA75)</f>
        <v/>
      </c>
      <c r="F97" s="342" t="str">
        <f t="shared" si="3"/>
        <v/>
      </c>
      <c r="G97" s="342" t="str">
        <f>IF($E97="","",IF(F97=0,"N/A",IF(#REF!="Opacity", F97/60,F97)/$E97))</f>
        <v/>
      </c>
      <c r="H97" s="342" t="str">
        <f>IF($E97="","",SUMIFS(Limit_Deviation_Detail!$K$24:$K$5800,Limit_Deviation_Detail!$B$24:$B$5800,B97,Limit_Deviation_Detail!$C$24:$C$5800,C97,Limit_Deviation_Detail!$F$24:$F$5800,D97,Limit_Deviation_Detail!$L$24:$L$5800,"Startup"))</f>
        <v/>
      </c>
      <c r="I97" s="342" t="str">
        <f>IF($E97="","",SUMIFS(Limit_Deviation_Detail!$K$24:$K$5800,Limit_Deviation_Detail!$B$24:$B$5800,B97,Limit_Deviation_Detail!$C$24:$C$5800,C97,Limit_Deviation_Detail!$F$24:$F$5800,D97,Limit_Deviation_Detail!$L$24:$L$5800,"Shutdown"))</f>
        <v/>
      </c>
      <c r="J97" s="342" t="str">
        <f>IF($E97="","",SUMIFS(Limit_Deviation_Detail!$K$24:$K$5800,Limit_Deviation_Detail!$B$24:$B$5800,B97,Limit_Deviation_Detail!$C$24:$C$5800,C97,Limit_Deviation_Detail!$F$24:$F$5800,D97,Limit_Deviation_Detail!$L$24:$L$5800,"Control Equipment Problems"))</f>
        <v/>
      </c>
      <c r="K97" s="342" t="str">
        <f>IF($E97="","",SUMIFS(Limit_Deviation_Detail!$K$24:$K$5800,Limit_Deviation_Detail!$B$24:$B$5800,B97,Limit_Deviation_Detail!$C$24:$C$5800,C97,Limit_Deviation_Detail!$F$24:$F$5800,D97,Limit_Deviation_Detail!$L$24:$L$5800,"Process Problems"))</f>
        <v/>
      </c>
      <c r="L97" s="342" t="str">
        <f>IF($E97="","",SUMIFS(Limit_Deviation_Detail!$K$24:$K$5800,Limit_Deviation_Detail!$B$24:$B$5800,B97,Limit_Deviation_Detail!$C$24:$C$5800,C97,Limit_Deviation_Detail!$F$24:$F$5800,D97,Limit_Deviation_Detail!$L$24:$L$5800,"Other Known Causes"))</f>
        <v/>
      </c>
      <c r="M97" s="342" t="str">
        <f>IF($E97="","",SUMIFS(Limit_Deviation_Detail!$K$24:$K$5800,Limit_Deviation_Detail!$B$24:$B$5800,B97,Limit_Deviation_Detail!$C$24:$C$5800,C97,Limit_Deviation_Detail!$F$24:$F$5800,D97,Limit_Deviation_Detail!$L$24:$L$5800,"Other Unknown Causes"))</f>
        <v/>
      </c>
      <c r="N97" s="343"/>
      <c r="O97" s="343"/>
      <c r="P97" s="343"/>
      <c r="Q97" s="343"/>
      <c r="R97" s="343"/>
      <c r="S97" s="343"/>
      <c r="T97" s="343"/>
      <c r="U97" s="343"/>
      <c r="V97" s="343"/>
      <c r="W97" s="343"/>
      <c r="X97" s="343"/>
      <c r="Y97" s="343"/>
      <c r="Z97" s="343"/>
      <c r="AA97" s="343"/>
      <c r="AB97" s="343"/>
      <c r="AC97" s="343"/>
      <c r="AD97" s="343"/>
      <c r="AE97" s="343"/>
      <c r="AF97" s="343"/>
      <c r="AG97" s="343"/>
      <c r="AH97" s="343"/>
      <c r="AI97" s="343"/>
      <c r="AJ97" s="343"/>
      <c r="AK97" s="343"/>
      <c r="AL97" s="343"/>
      <c r="AM97" s="343"/>
      <c r="AN97" s="343"/>
      <c r="AO97" s="343"/>
      <c r="AP97" s="343"/>
      <c r="AQ97" s="343"/>
      <c r="AR97" s="343"/>
      <c r="AS97" s="343"/>
      <c r="AT97" s="343"/>
      <c r="AU97" s="343"/>
      <c r="AV97" s="343"/>
      <c r="AW97" s="343"/>
      <c r="AX97" s="343"/>
      <c r="AY97" s="343"/>
      <c r="AZ97" s="343"/>
      <c r="BA97" s="343"/>
      <c r="BB97" s="343"/>
      <c r="BC97" s="343"/>
      <c r="BD97" s="343"/>
      <c r="BE97" s="343"/>
      <c r="BF97" s="343"/>
      <c r="BG97" s="343"/>
      <c r="BH97" s="343"/>
      <c r="BI97" s="343"/>
      <c r="BJ97" s="343"/>
      <c r="BK97" s="343"/>
      <c r="BL97" s="343"/>
      <c r="BM97" s="343"/>
      <c r="BN97" s="343"/>
      <c r="BO97" s="343"/>
      <c r="BP97" s="343"/>
      <c r="BQ97" s="343"/>
      <c r="BR97" s="343"/>
      <c r="BS97" s="343"/>
      <c r="BT97" s="343"/>
      <c r="BU97" s="343"/>
      <c r="BV97" s="343"/>
      <c r="BW97" s="343"/>
      <c r="BX97" s="343"/>
      <c r="BY97" s="343"/>
      <c r="BZ97" s="343"/>
      <c r="CA97" s="343"/>
      <c r="CB97" s="343"/>
      <c r="CC97" s="343"/>
      <c r="CD97" s="343"/>
      <c r="CE97" s="343"/>
      <c r="CF97" s="343"/>
      <c r="CG97" s="343"/>
      <c r="CH97" s="343"/>
      <c r="CI97" s="343"/>
      <c r="CJ97" s="343"/>
      <c r="CK97" s="343"/>
      <c r="CL97" s="343"/>
      <c r="CM97" s="343"/>
      <c r="CN97" s="343"/>
      <c r="CO97" s="343"/>
      <c r="CP97" s="343"/>
      <c r="CQ97" s="343"/>
      <c r="CR97" s="343"/>
      <c r="CS97" s="343"/>
      <c r="CT97" s="343"/>
      <c r="CU97" s="343"/>
      <c r="CV97" s="343"/>
      <c r="CW97" s="343"/>
      <c r="CX97" s="343"/>
      <c r="CY97" s="343"/>
      <c r="CZ97" s="343"/>
      <c r="DA97" s="343"/>
      <c r="DB97" s="343"/>
      <c r="DC97" s="343"/>
      <c r="DD97" s="343"/>
    </row>
    <row r="98" spans="2:108" s="336" customFormat="1" x14ac:dyDescent="0.35">
      <c r="B98" s="340" t="str">
        <f>IF(Lists!AX76="","",Lists!AX76)</f>
        <v/>
      </c>
      <c r="C98" s="341" t="str">
        <f>IF(Lists!AY76="","",Lists!AY76)</f>
        <v/>
      </c>
      <c r="D98" s="341" t="str">
        <f>IF(Lists!AZ76="","",Lists!AZ76)</f>
        <v/>
      </c>
      <c r="E98" s="342" t="str">
        <f>IF(Lists!BA76="","",Lists!BA76)</f>
        <v/>
      </c>
      <c r="F98" s="342" t="str">
        <f t="shared" si="3"/>
        <v/>
      </c>
      <c r="G98" s="342" t="str">
        <f>IF($E98="","",IF(F98=0,"N/A",IF(#REF!="Opacity", F98/60,F98)/$E98))</f>
        <v/>
      </c>
      <c r="H98" s="342" t="str">
        <f>IF($E98="","",SUMIFS(Limit_Deviation_Detail!$K$24:$K$5800,Limit_Deviation_Detail!$B$24:$B$5800,B98,Limit_Deviation_Detail!$C$24:$C$5800,C98,Limit_Deviation_Detail!$F$24:$F$5800,D98,Limit_Deviation_Detail!$L$24:$L$5800,"Startup"))</f>
        <v/>
      </c>
      <c r="I98" s="342" t="str">
        <f>IF($E98="","",SUMIFS(Limit_Deviation_Detail!$K$24:$K$5800,Limit_Deviation_Detail!$B$24:$B$5800,B98,Limit_Deviation_Detail!$C$24:$C$5800,C98,Limit_Deviation_Detail!$F$24:$F$5800,D98,Limit_Deviation_Detail!$L$24:$L$5800,"Shutdown"))</f>
        <v/>
      </c>
      <c r="J98" s="342" t="str">
        <f>IF($E98="","",SUMIFS(Limit_Deviation_Detail!$K$24:$K$5800,Limit_Deviation_Detail!$B$24:$B$5800,B98,Limit_Deviation_Detail!$C$24:$C$5800,C98,Limit_Deviation_Detail!$F$24:$F$5800,D98,Limit_Deviation_Detail!$L$24:$L$5800,"Control Equipment Problems"))</f>
        <v/>
      </c>
      <c r="K98" s="342" t="str">
        <f>IF($E98="","",SUMIFS(Limit_Deviation_Detail!$K$24:$K$5800,Limit_Deviation_Detail!$B$24:$B$5800,B98,Limit_Deviation_Detail!$C$24:$C$5800,C98,Limit_Deviation_Detail!$F$24:$F$5800,D98,Limit_Deviation_Detail!$L$24:$L$5800,"Process Problems"))</f>
        <v/>
      </c>
      <c r="L98" s="342" t="str">
        <f>IF($E98="","",SUMIFS(Limit_Deviation_Detail!$K$24:$K$5800,Limit_Deviation_Detail!$B$24:$B$5800,B98,Limit_Deviation_Detail!$C$24:$C$5800,C98,Limit_Deviation_Detail!$F$24:$F$5800,D98,Limit_Deviation_Detail!$L$24:$L$5800,"Other Known Causes"))</f>
        <v/>
      </c>
      <c r="M98" s="342" t="str">
        <f>IF($E98="","",SUMIFS(Limit_Deviation_Detail!$K$24:$K$5800,Limit_Deviation_Detail!$B$24:$B$5800,B98,Limit_Deviation_Detail!$C$24:$C$5800,C98,Limit_Deviation_Detail!$F$24:$F$5800,D98,Limit_Deviation_Detail!$L$24:$L$5800,"Other Unknown Causes"))</f>
        <v/>
      </c>
      <c r="N98" s="343"/>
      <c r="O98" s="343"/>
      <c r="P98" s="343"/>
      <c r="Q98" s="343"/>
      <c r="R98" s="343"/>
      <c r="S98" s="343"/>
      <c r="T98" s="343"/>
      <c r="U98" s="343"/>
      <c r="V98" s="343"/>
      <c r="W98" s="343"/>
      <c r="X98" s="343"/>
      <c r="Y98" s="343"/>
      <c r="Z98" s="343"/>
      <c r="AA98" s="343"/>
      <c r="AB98" s="343"/>
      <c r="AC98" s="343"/>
      <c r="AD98" s="343"/>
      <c r="AE98" s="343"/>
      <c r="AF98" s="343"/>
      <c r="AG98" s="343"/>
      <c r="AH98" s="343"/>
      <c r="AI98" s="343"/>
      <c r="AJ98" s="343"/>
      <c r="AK98" s="343"/>
      <c r="AL98" s="343"/>
      <c r="AM98" s="343"/>
      <c r="AN98" s="343"/>
      <c r="AO98" s="343"/>
      <c r="AP98" s="343"/>
      <c r="AQ98" s="343"/>
      <c r="AR98" s="343"/>
      <c r="AS98" s="343"/>
      <c r="AT98" s="343"/>
      <c r="AU98" s="343"/>
      <c r="AV98" s="343"/>
      <c r="AW98" s="343"/>
      <c r="AX98" s="343"/>
      <c r="AY98" s="343"/>
      <c r="AZ98" s="343"/>
      <c r="BA98" s="343"/>
      <c r="BB98" s="343"/>
      <c r="BC98" s="343"/>
      <c r="BD98" s="343"/>
      <c r="BE98" s="343"/>
      <c r="BF98" s="343"/>
      <c r="BG98" s="343"/>
      <c r="BH98" s="343"/>
      <c r="BI98" s="343"/>
      <c r="BJ98" s="343"/>
      <c r="BK98" s="343"/>
      <c r="BL98" s="343"/>
      <c r="BM98" s="343"/>
      <c r="BN98" s="343"/>
      <c r="BO98" s="343"/>
      <c r="BP98" s="343"/>
      <c r="BQ98" s="343"/>
      <c r="BR98" s="343"/>
      <c r="BS98" s="343"/>
      <c r="BT98" s="343"/>
      <c r="BU98" s="343"/>
      <c r="BV98" s="343"/>
      <c r="BW98" s="343"/>
      <c r="BX98" s="343"/>
      <c r="BY98" s="343"/>
      <c r="BZ98" s="343"/>
      <c r="CA98" s="343"/>
      <c r="CB98" s="343"/>
      <c r="CC98" s="343"/>
      <c r="CD98" s="343"/>
      <c r="CE98" s="343"/>
      <c r="CF98" s="343"/>
      <c r="CG98" s="343"/>
      <c r="CH98" s="343"/>
      <c r="CI98" s="343"/>
      <c r="CJ98" s="343"/>
      <c r="CK98" s="343"/>
      <c r="CL98" s="343"/>
      <c r="CM98" s="343"/>
      <c r="CN98" s="343"/>
      <c r="CO98" s="343"/>
      <c r="CP98" s="343"/>
      <c r="CQ98" s="343"/>
      <c r="CR98" s="343"/>
      <c r="CS98" s="343"/>
      <c r="CT98" s="343"/>
      <c r="CU98" s="343"/>
      <c r="CV98" s="343"/>
      <c r="CW98" s="343"/>
      <c r="CX98" s="343"/>
      <c r="CY98" s="343"/>
      <c r="CZ98" s="343"/>
      <c r="DA98" s="343"/>
      <c r="DB98" s="343"/>
      <c r="DC98" s="343"/>
      <c r="DD98" s="343"/>
    </row>
    <row r="99" spans="2:108" s="336" customFormat="1" x14ac:dyDescent="0.35">
      <c r="B99" s="340" t="str">
        <f>IF(Lists!AX77="","",Lists!AX77)</f>
        <v/>
      </c>
      <c r="C99" s="341" t="str">
        <f>IF(Lists!AY77="","",Lists!AY77)</f>
        <v/>
      </c>
      <c r="D99" s="341" t="str">
        <f>IF(Lists!AZ77="","",Lists!AZ77)</f>
        <v/>
      </c>
      <c r="E99" s="342" t="str">
        <f>IF(Lists!BA77="","",Lists!BA77)</f>
        <v/>
      </c>
      <c r="F99" s="342" t="str">
        <f t="shared" si="3"/>
        <v/>
      </c>
      <c r="G99" s="342" t="str">
        <f>IF($E99="","",IF(F99=0,"N/A",IF(#REF!="Opacity", F99/60,F99)/$E99))</f>
        <v/>
      </c>
      <c r="H99" s="342" t="str">
        <f>IF($E99="","",SUMIFS(Limit_Deviation_Detail!$K$24:$K$5800,Limit_Deviation_Detail!$B$24:$B$5800,B99,Limit_Deviation_Detail!$C$24:$C$5800,C99,Limit_Deviation_Detail!$F$24:$F$5800,D99,Limit_Deviation_Detail!$L$24:$L$5800,"Startup"))</f>
        <v/>
      </c>
      <c r="I99" s="342" t="str">
        <f>IF($E99="","",SUMIFS(Limit_Deviation_Detail!$K$24:$K$5800,Limit_Deviation_Detail!$B$24:$B$5800,B99,Limit_Deviation_Detail!$C$24:$C$5800,C99,Limit_Deviation_Detail!$F$24:$F$5800,D99,Limit_Deviation_Detail!$L$24:$L$5800,"Shutdown"))</f>
        <v/>
      </c>
      <c r="J99" s="342" t="str">
        <f>IF($E99="","",SUMIFS(Limit_Deviation_Detail!$K$24:$K$5800,Limit_Deviation_Detail!$B$24:$B$5800,B99,Limit_Deviation_Detail!$C$24:$C$5800,C99,Limit_Deviation_Detail!$F$24:$F$5800,D99,Limit_Deviation_Detail!$L$24:$L$5800,"Control Equipment Problems"))</f>
        <v/>
      </c>
      <c r="K99" s="342" t="str">
        <f>IF($E99="","",SUMIFS(Limit_Deviation_Detail!$K$24:$K$5800,Limit_Deviation_Detail!$B$24:$B$5800,B99,Limit_Deviation_Detail!$C$24:$C$5800,C99,Limit_Deviation_Detail!$F$24:$F$5800,D99,Limit_Deviation_Detail!$L$24:$L$5800,"Process Problems"))</f>
        <v/>
      </c>
      <c r="L99" s="342" t="str">
        <f>IF($E99="","",SUMIFS(Limit_Deviation_Detail!$K$24:$K$5800,Limit_Deviation_Detail!$B$24:$B$5800,B99,Limit_Deviation_Detail!$C$24:$C$5800,C99,Limit_Deviation_Detail!$F$24:$F$5800,D99,Limit_Deviation_Detail!$L$24:$L$5800,"Other Known Causes"))</f>
        <v/>
      </c>
      <c r="M99" s="342" t="str">
        <f>IF($E99="","",SUMIFS(Limit_Deviation_Detail!$K$24:$K$5800,Limit_Deviation_Detail!$B$24:$B$5800,B99,Limit_Deviation_Detail!$C$24:$C$5800,C99,Limit_Deviation_Detail!$F$24:$F$5800,D99,Limit_Deviation_Detail!$L$24:$L$5800,"Other Unknown Causes"))</f>
        <v/>
      </c>
      <c r="N99" s="343"/>
      <c r="O99" s="343"/>
      <c r="P99" s="343"/>
      <c r="Q99" s="343"/>
      <c r="R99" s="343"/>
      <c r="S99" s="343"/>
      <c r="T99" s="343"/>
      <c r="U99" s="343"/>
      <c r="V99" s="343"/>
      <c r="W99" s="343"/>
      <c r="X99" s="343"/>
      <c r="Y99" s="343"/>
      <c r="Z99" s="343"/>
      <c r="AA99" s="343"/>
      <c r="AB99" s="343"/>
      <c r="AC99" s="343"/>
      <c r="AD99" s="343"/>
      <c r="AE99" s="343"/>
      <c r="AF99" s="343"/>
      <c r="AG99" s="343"/>
      <c r="AH99" s="343"/>
      <c r="AI99" s="343"/>
      <c r="AJ99" s="343"/>
      <c r="AK99" s="343"/>
      <c r="AL99" s="343"/>
      <c r="AM99" s="343"/>
      <c r="AN99" s="343"/>
      <c r="AO99" s="343"/>
      <c r="AP99" s="343"/>
      <c r="AQ99" s="343"/>
      <c r="AR99" s="343"/>
      <c r="AS99" s="343"/>
      <c r="AT99" s="343"/>
      <c r="AU99" s="343"/>
      <c r="AV99" s="343"/>
      <c r="AW99" s="343"/>
      <c r="AX99" s="343"/>
      <c r="AY99" s="343"/>
      <c r="AZ99" s="343"/>
      <c r="BA99" s="343"/>
      <c r="BB99" s="343"/>
      <c r="BC99" s="343"/>
      <c r="BD99" s="343"/>
      <c r="BE99" s="343"/>
      <c r="BF99" s="343"/>
      <c r="BG99" s="343"/>
      <c r="BH99" s="343"/>
      <c r="BI99" s="343"/>
      <c r="BJ99" s="343"/>
      <c r="BK99" s="343"/>
      <c r="BL99" s="343"/>
      <c r="BM99" s="343"/>
      <c r="BN99" s="343"/>
      <c r="BO99" s="343"/>
      <c r="BP99" s="343"/>
      <c r="BQ99" s="343"/>
      <c r="BR99" s="343"/>
      <c r="BS99" s="343"/>
      <c r="BT99" s="343"/>
      <c r="BU99" s="343"/>
      <c r="BV99" s="343"/>
      <c r="BW99" s="343"/>
      <c r="BX99" s="343"/>
      <c r="BY99" s="343"/>
      <c r="BZ99" s="343"/>
      <c r="CA99" s="343"/>
      <c r="CB99" s="343"/>
      <c r="CC99" s="343"/>
      <c r="CD99" s="343"/>
      <c r="CE99" s="343"/>
      <c r="CF99" s="343"/>
      <c r="CG99" s="343"/>
      <c r="CH99" s="343"/>
      <c r="CI99" s="343"/>
      <c r="CJ99" s="343"/>
      <c r="CK99" s="343"/>
      <c r="CL99" s="343"/>
      <c r="CM99" s="343"/>
      <c r="CN99" s="343"/>
      <c r="CO99" s="343"/>
      <c r="CP99" s="343"/>
      <c r="CQ99" s="343"/>
      <c r="CR99" s="343"/>
      <c r="CS99" s="343"/>
      <c r="CT99" s="343"/>
      <c r="CU99" s="343"/>
      <c r="CV99" s="343"/>
      <c r="CW99" s="343"/>
      <c r="CX99" s="343"/>
      <c r="CY99" s="343"/>
      <c r="CZ99" s="343"/>
      <c r="DA99" s="343"/>
      <c r="DB99" s="343"/>
      <c r="DC99" s="343"/>
      <c r="DD99" s="343"/>
    </row>
    <row r="100" spans="2:108" s="336" customFormat="1" x14ac:dyDescent="0.35">
      <c r="B100" s="340" t="str">
        <f>IF(Lists!AX78="","",Lists!AX78)</f>
        <v/>
      </c>
      <c r="C100" s="341" t="str">
        <f>IF(Lists!AY78="","",Lists!AY78)</f>
        <v/>
      </c>
      <c r="D100" s="341" t="str">
        <f>IF(Lists!AZ78="","",Lists!AZ78)</f>
        <v/>
      </c>
      <c r="E100" s="342" t="str">
        <f>IF(Lists!BA78="","",Lists!BA78)</f>
        <v/>
      </c>
      <c r="F100" s="342" t="str">
        <f t="shared" si="3"/>
        <v/>
      </c>
      <c r="G100" s="342" t="str">
        <f>IF($E100="","",IF(F100=0,"N/A",IF(#REF!="Opacity", F100/60,F100)/$E100))</f>
        <v/>
      </c>
      <c r="H100" s="342" t="str">
        <f>IF($E100="","",SUMIFS(Limit_Deviation_Detail!$K$24:$K$5800,Limit_Deviation_Detail!$B$24:$B$5800,B100,Limit_Deviation_Detail!$C$24:$C$5800,C100,Limit_Deviation_Detail!$F$24:$F$5800,D100,Limit_Deviation_Detail!$L$24:$L$5800,"Startup"))</f>
        <v/>
      </c>
      <c r="I100" s="342" t="str">
        <f>IF($E100="","",SUMIFS(Limit_Deviation_Detail!$K$24:$K$5800,Limit_Deviation_Detail!$B$24:$B$5800,B100,Limit_Deviation_Detail!$C$24:$C$5800,C100,Limit_Deviation_Detail!$F$24:$F$5800,D100,Limit_Deviation_Detail!$L$24:$L$5800,"Shutdown"))</f>
        <v/>
      </c>
      <c r="J100" s="342" t="str">
        <f>IF($E100="","",SUMIFS(Limit_Deviation_Detail!$K$24:$K$5800,Limit_Deviation_Detail!$B$24:$B$5800,B100,Limit_Deviation_Detail!$C$24:$C$5800,C100,Limit_Deviation_Detail!$F$24:$F$5800,D100,Limit_Deviation_Detail!$L$24:$L$5800,"Control Equipment Problems"))</f>
        <v/>
      </c>
      <c r="K100" s="342" t="str">
        <f>IF($E100="","",SUMIFS(Limit_Deviation_Detail!$K$24:$K$5800,Limit_Deviation_Detail!$B$24:$B$5800,B100,Limit_Deviation_Detail!$C$24:$C$5800,C100,Limit_Deviation_Detail!$F$24:$F$5800,D100,Limit_Deviation_Detail!$L$24:$L$5800,"Process Problems"))</f>
        <v/>
      </c>
      <c r="L100" s="342" t="str">
        <f>IF($E100="","",SUMIFS(Limit_Deviation_Detail!$K$24:$K$5800,Limit_Deviation_Detail!$B$24:$B$5800,B100,Limit_Deviation_Detail!$C$24:$C$5800,C100,Limit_Deviation_Detail!$F$24:$F$5800,D100,Limit_Deviation_Detail!$L$24:$L$5800,"Other Known Causes"))</f>
        <v/>
      </c>
      <c r="M100" s="342" t="str">
        <f>IF($E100="","",SUMIFS(Limit_Deviation_Detail!$K$24:$K$5800,Limit_Deviation_Detail!$B$24:$B$5800,B100,Limit_Deviation_Detail!$C$24:$C$5800,C100,Limit_Deviation_Detail!$F$24:$F$5800,D100,Limit_Deviation_Detail!$L$24:$L$5800,"Other Unknown Causes"))</f>
        <v/>
      </c>
      <c r="N100" s="343"/>
      <c r="O100" s="343"/>
      <c r="P100" s="343"/>
      <c r="Q100" s="343"/>
      <c r="R100" s="343"/>
      <c r="S100" s="343"/>
      <c r="T100" s="343"/>
      <c r="U100" s="343"/>
      <c r="V100" s="343"/>
      <c r="W100" s="343"/>
      <c r="X100" s="343"/>
      <c r="Y100" s="343"/>
      <c r="Z100" s="343"/>
      <c r="AA100" s="343"/>
      <c r="AB100" s="343"/>
      <c r="AC100" s="343"/>
      <c r="AD100" s="343"/>
      <c r="AE100" s="343"/>
      <c r="AF100" s="343"/>
      <c r="AG100" s="343"/>
      <c r="AH100" s="343"/>
      <c r="AI100" s="343"/>
      <c r="AJ100" s="343"/>
      <c r="AK100" s="343"/>
      <c r="AL100" s="343"/>
      <c r="AM100" s="343"/>
      <c r="AN100" s="343"/>
      <c r="AO100" s="343"/>
      <c r="AP100" s="343"/>
      <c r="AQ100" s="343"/>
      <c r="AR100" s="343"/>
      <c r="AS100" s="343"/>
      <c r="AT100" s="343"/>
      <c r="AU100" s="343"/>
      <c r="AV100" s="343"/>
      <c r="AW100" s="343"/>
      <c r="AX100" s="343"/>
      <c r="AY100" s="343"/>
      <c r="AZ100" s="343"/>
      <c r="BA100" s="343"/>
      <c r="BB100" s="343"/>
      <c r="BC100" s="343"/>
      <c r="BD100" s="343"/>
      <c r="BE100" s="343"/>
      <c r="BF100" s="343"/>
      <c r="BG100" s="343"/>
      <c r="BH100" s="343"/>
      <c r="BI100" s="343"/>
      <c r="BJ100" s="343"/>
      <c r="BK100" s="343"/>
      <c r="BL100" s="343"/>
      <c r="BM100" s="343"/>
      <c r="BN100" s="343"/>
      <c r="BO100" s="343"/>
      <c r="BP100" s="343"/>
      <c r="BQ100" s="343"/>
      <c r="BR100" s="343"/>
      <c r="BS100" s="343"/>
      <c r="BT100" s="343"/>
      <c r="BU100" s="343"/>
      <c r="BV100" s="343"/>
      <c r="BW100" s="343"/>
      <c r="BX100" s="343"/>
      <c r="BY100" s="343"/>
      <c r="BZ100" s="343"/>
      <c r="CA100" s="343"/>
      <c r="CB100" s="343"/>
      <c r="CC100" s="343"/>
      <c r="CD100" s="343"/>
      <c r="CE100" s="343"/>
      <c r="CF100" s="343"/>
      <c r="CG100" s="343"/>
      <c r="CH100" s="343"/>
      <c r="CI100" s="343"/>
      <c r="CJ100" s="343"/>
      <c r="CK100" s="343"/>
      <c r="CL100" s="343"/>
      <c r="CM100" s="343"/>
      <c r="CN100" s="343"/>
      <c r="CO100" s="343"/>
      <c r="CP100" s="343"/>
      <c r="CQ100" s="343"/>
      <c r="CR100" s="343"/>
      <c r="CS100" s="343"/>
      <c r="CT100" s="343"/>
      <c r="CU100" s="343"/>
      <c r="CV100" s="343"/>
      <c r="CW100" s="343"/>
      <c r="CX100" s="343"/>
      <c r="CY100" s="343"/>
      <c r="CZ100" s="343"/>
      <c r="DA100" s="343"/>
      <c r="DB100" s="343"/>
      <c r="DC100" s="343"/>
      <c r="DD100" s="343"/>
    </row>
    <row r="101" spans="2:108" hidden="1" x14ac:dyDescent="0.35">
      <c r="D101" s="290"/>
      <c r="E101" s="290"/>
      <c r="F101" s="290"/>
      <c r="G101" s="290"/>
      <c r="H101" s="290"/>
      <c r="I101" s="290"/>
      <c r="J101" s="290"/>
      <c r="K101" s="290"/>
      <c r="L101" s="290"/>
      <c r="M101" s="290"/>
      <c r="N101" s="290"/>
      <c r="O101" s="290"/>
      <c r="P101" s="290"/>
      <c r="Q101" s="290"/>
      <c r="R101" s="290"/>
      <c r="S101" s="290"/>
      <c r="T101" s="290"/>
      <c r="U101" s="290"/>
      <c r="V101" s="290"/>
      <c r="W101" s="290"/>
      <c r="X101" s="290"/>
      <c r="Y101" s="290"/>
      <c r="Z101" s="290"/>
      <c r="AA101" s="290"/>
      <c r="AB101" s="290"/>
      <c r="AC101" s="290"/>
      <c r="AD101" s="290"/>
      <c r="AE101" s="290"/>
      <c r="AF101" s="290"/>
      <c r="AG101" s="290"/>
      <c r="AH101" s="290"/>
      <c r="AI101" s="290"/>
      <c r="AJ101" s="290"/>
      <c r="AK101" s="290"/>
      <c r="AL101" s="290"/>
      <c r="AM101" s="290"/>
      <c r="AN101" s="290"/>
      <c r="AO101" s="290"/>
      <c r="AP101" s="290"/>
      <c r="AQ101" s="290"/>
      <c r="AR101" s="290"/>
      <c r="AS101" s="290"/>
      <c r="AT101" s="290"/>
      <c r="AU101" s="290"/>
      <c r="AV101" s="290"/>
      <c r="AW101" s="290"/>
      <c r="AX101" s="290"/>
      <c r="AY101" s="290"/>
      <c r="AZ101" s="290"/>
      <c r="BA101" s="290"/>
      <c r="BB101" s="290"/>
      <c r="BC101" s="290"/>
      <c r="BD101" s="290"/>
      <c r="BE101" s="290"/>
      <c r="BF101" s="290"/>
      <c r="BG101" s="290"/>
      <c r="BH101" s="290"/>
      <c r="BI101" s="290"/>
      <c r="BJ101" s="290"/>
      <c r="BK101" s="290"/>
      <c r="BL101" s="290"/>
      <c r="BM101" s="290"/>
      <c r="BN101" s="290"/>
      <c r="BO101" s="290"/>
      <c r="BP101" s="290"/>
      <c r="BQ101" s="290"/>
      <c r="BR101" s="290"/>
      <c r="BS101" s="290"/>
      <c r="BT101" s="290"/>
      <c r="BU101" s="290"/>
      <c r="BV101" s="290"/>
      <c r="BW101" s="290"/>
      <c r="BX101" s="290"/>
      <c r="BY101" s="290"/>
      <c r="BZ101" s="290"/>
      <c r="CA101" s="290"/>
      <c r="CB101" s="290"/>
      <c r="CC101" s="290"/>
      <c r="CD101" s="290"/>
      <c r="CE101" s="290"/>
      <c r="CF101" s="290"/>
      <c r="CG101" s="290"/>
      <c r="CH101" s="290"/>
      <c r="CI101" s="290"/>
      <c r="CJ101" s="290"/>
      <c r="CK101" s="290"/>
      <c r="CL101" s="290"/>
      <c r="CM101" s="290"/>
      <c r="CN101" s="290"/>
      <c r="CO101" s="290"/>
      <c r="CP101" s="290"/>
      <c r="CQ101" s="290"/>
      <c r="CR101" s="290"/>
      <c r="CS101" s="290"/>
      <c r="CT101" s="290"/>
      <c r="CU101" s="290"/>
      <c r="CV101" s="290"/>
      <c r="CW101" s="290"/>
      <c r="CX101" s="290"/>
      <c r="CY101" s="290"/>
      <c r="CZ101" s="290"/>
      <c r="DA101" s="290"/>
      <c r="DB101" s="290"/>
      <c r="DC101" s="290"/>
      <c r="DD101" s="290"/>
    </row>
    <row r="102" spans="2:108" hidden="1" x14ac:dyDescent="0.35">
      <c r="D102" s="290"/>
      <c r="E102" s="290"/>
      <c r="F102" s="290"/>
      <c r="G102" s="290"/>
      <c r="H102" s="290"/>
      <c r="I102" s="290"/>
      <c r="J102" s="290"/>
      <c r="K102" s="290"/>
      <c r="L102" s="290"/>
      <c r="M102" s="290"/>
      <c r="N102" s="290"/>
      <c r="O102" s="290"/>
      <c r="P102" s="290"/>
      <c r="Q102" s="290"/>
      <c r="R102" s="290"/>
      <c r="S102" s="290"/>
      <c r="T102" s="290"/>
      <c r="U102" s="290"/>
      <c r="V102" s="290"/>
      <c r="W102" s="290"/>
      <c r="X102" s="290"/>
      <c r="Y102" s="290"/>
      <c r="Z102" s="290"/>
      <c r="AA102" s="290"/>
      <c r="AB102" s="290"/>
      <c r="AC102" s="290"/>
      <c r="AD102" s="290"/>
      <c r="AE102" s="290"/>
      <c r="AF102" s="290"/>
      <c r="AG102" s="290"/>
      <c r="AH102" s="290"/>
      <c r="AI102" s="290"/>
      <c r="AJ102" s="290"/>
      <c r="AK102" s="290"/>
      <c r="AL102" s="290"/>
      <c r="AM102" s="290"/>
      <c r="AN102" s="290"/>
      <c r="AO102" s="290"/>
      <c r="AP102" s="290"/>
      <c r="AQ102" s="290"/>
      <c r="AR102" s="290"/>
      <c r="AS102" s="290"/>
      <c r="AT102" s="290"/>
      <c r="AU102" s="290"/>
      <c r="AV102" s="290"/>
      <c r="AW102" s="290"/>
      <c r="AX102" s="290"/>
      <c r="AY102" s="290"/>
      <c r="AZ102" s="290"/>
      <c r="BA102" s="290"/>
      <c r="BB102" s="290"/>
      <c r="BC102" s="290"/>
      <c r="BD102" s="290"/>
      <c r="BE102" s="290"/>
      <c r="BF102" s="290"/>
      <c r="BG102" s="290"/>
      <c r="BH102" s="290"/>
      <c r="BI102" s="290"/>
      <c r="BJ102" s="290"/>
      <c r="BK102" s="290"/>
      <c r="BL102" s="290"/>
      <c r="BM102" s="290"/>
      <c r="BN102" s="290"/>
      <c r="BO102" s="290"/>
      <c r="BP102" s="290"/>
      <c r="BQ102" s="290"/>
      <c r="BR102" s="290"/>
      <c r="BS102" s="290"/>
      <c r="BT102" s="290"/>
      <c r="BU102" s="290"/>
      <c r="BV102" s="290"/>
      <c r="BW102" s="290"/>
      <c r="BX102" s="290"/>
      <c r="BY102" s="290"/>
      <c r="BZ102" s="290"/>
      <c r="CA102" s="290"/>
      <c r="CB102" s="290"/>
      <c r="CC102" s="290"/>
      <c r="CD102" s="290"/>
      <c r="CE102" s="290"/>
      <c r="CF102" s="290"/>
      <c r="CG102" s="290"/>
      <c r="CH102" s="290"/>
      <c r="CI102" s="290"/>
      <c r="CJ102" s="290"/>
      <c r="CK102" s="290"/>
      <c r="CL102" s="290"/>
      <c r="CM102" s="290"/>
      <c r="CN102" s="290"/>
      <c r="CO102" s="290"/>
      <c r="CP102" s="290"/>
      <c r="CQ102" s="290"/>
      <c r="CR102" s="290"/>
      <c r="CS102" s="290"/>
      <c r="CT102" s="290"/>
      <c r="CU102" s="290"/>
      <c r="CV102" s="290"/>
      <c r="CW102" s="290"/>
      <c r="CX102" s="290"/>
      <c r="CY102" s="290"/>
      <c r="CZ102" s="290"/>
      <c r="DA102" s="290"/>
      <c r="DB102" s="290"/>
      <c r="DC102" s="290"/>
      <c r="DD102" s="290"/>
    </row>
    <row r="103" spans="2:108" hidden="1" x14ac:dyDescent="0.35">
      <c r="D103" s="290"/>
      <c r="E103" s="290"/>
      <c r="F103" s="290"/>
      <c r="G103" s="290"/>
      <c r="H103" s="290"/>
      <c r="I103" s="290"/>
      <c r="J103" s="290"/>
      <c r="K103" s="290"/>
      <c r="L103" s="290"/>
      <c r="M103" s="290"/>
      <c r="N103" s="290"/>
      <c r="O103" s="290"/>
      <c r="P103" s="290"/>
      <c r="Q103" s="290"/>
      <c r="R103" s="290"/>
      <c r="S103" s="290"/>
      <c r="T103" s="290"/>
      <c r="U103" s="290"/>
      <c r="V103" s="290"/>
      <c r="W103" s="290"/>
      <c r="X103" s="290"/>
      <c r="Y103" s="290"/>
      <c r="Z103" s="290"/>
      <c r="AA103" s="290"/>
      <c r="AB103" s="290"/>
      <c r="AC103" s="290"/>
      <c r="AD103" s="290"/>
      <c r="AE103" s="290"/>
      <c r="AF103" s="290"/>
      <c r="AG103" s="290"/>
      <c r="AH103" s="290"/>
      <c r="AI103" s="290"/>
      <c r="AJ103" s="290"/>
      <c r="AK103" s="290"/>
      <c r="AL103" s="290"/>
      <c r="AM103" s="290"/>
      <c r="AN103" s="290"/>
      <c r="AO103" s="290"/>
      <c r="AP103" s="290"/>
      <c r="AQ103" s="290"/>
      <c r="AR103" s="290"/>
      <c r="AS103" s="290"/>
      <c r="AT103" s="290"/>
      <c r="AU103" s="290"/>
      <c r="AV103" s="290"/>
      <c r="AW103" s="290"/>
      <c r="AX103" s="290"/>
      <c r="AY103" s="290"/>
      <c r="AZ103" s="290"/>
      <c r="BA103" s="290"/>
      <c r="BB103" s="290"/>
      <c r="BC103" s="290"/>
      <c r="BD103" s="290"/>
      <c r="BE103" s="290"/>
      <c r="BF103" s="290"/>
      <c r="BG103" s="290"/>
      <c r="BH103" s="290"/>
      <c r="BI103" s="290"/>
      <c r="BJ103" s="290"/>
      <c r="BK103" s="290"/>
      <c r="BL103" s="290"/>
      <c r="BM103" s="290"/>
      <c r="BN103" s="290"/>
      <c r="BO103" s="290"/>
      <c r="BP103" s="290"/>
      <c r="BQ103" s="290"/>
      <c r="BR103" s="290"/>
      <c r="BS103" s="290"/>
      <c r="BT103" s="290"/>
      <c r="BU103" s="290"/>
      <c r="BV103" s="290"/>
      <c r="BW103" s="290"/>
      <c r="BX103" s="290"/>
      <c r="BY103" s="290"/>
      <c r="BZ103" s="290"/>
      <c r="CA103" s="290"/>
      <c r="CB103" s="290"/>
      <c r="CC103" s="290"/>
      <c r="CD103" s="290"/>
      <c r="CE103" s="290"/>
      <c r="CF103" s="290"/>
      <c r="CG103" s="290"/>
      <c r="CH103" s="290"/>
      <c r="CI103" s="290"/>
      <c r="CJ103" s="290"/>
      <c r="CK103" s="290"/>
      <c r="CL103" s="290"/>
      <c r="CM103" s="290"/>
      <c r="CN103" s="290"/>
      <c r="CO103" s="290"/>
      <c r="CP103" s="290"/>
      <c r="CQ103" s="290"/>
      <c r="CR103" s="290"/>
      <c r="CS103" s="290"/>
      <c r="CT103" s="290"/>
      <c r="CU103" s="290"/>
      <c r="CV103" s="290"/>
      <c r="CW103" s="290"/>
      <c r="CX103" s="290"/>
      <c r="CY103" s="290"/>
      <c r="CZ103" s="290"/>
      <c r="DA103" s="290"/>
      <c r="DB103" s="290"/>
      <c r="DC103" s="290"/>
      <c r="DD103" s="290"/>
    </row>
    <row r="104" spans="2:108" hidden="1" x14ac:dyDescent="0.35">
      <c r="D104" s="290"/>
      <c r="E104" s="290"/>
      <c r="F104" s="290"/>
      <c r="G104" s="290"/>
      <c r="H104" s="290"/>
      <c r="I104" s="290"/>
      <c r="J104" s="290"/>
      <c r="K104" s="290"/>
      <c r="L104" s="290"/>
      <c r="M104" s="290"/>
      <c r="N104" s="290"/>
      <c r="O104" s="290"/>
      <c r="P104" s="290"/>
      <c r="Q104" s="290"/>
      <c r="R104" s="290"/>
      <c r="S104" s="290"/>
      <c r="T104" s="290"/>
      <c r="U104" s="290"/>
      <c r="V104" s="290"/>
      <c r="W104" s="290"/>
      <c r="X104" s="290"/>
      <c r="Y104" s="290"/>
      <c r="Z104" s="290"/>
      <c r="AA104" s="290"/>
      <c r="AB104" s="290"/>
      <c r="AC104" s="290"/>
      <c r="AD104" s="290"/>
      <c r="AE104" s="290"/>
      <c r="AF104" s="290"/>
      <c r="AG104" s="290"/>
      <c r="AH104" s="290"/>
      <c r="AI104" s="290"/>
      <c r="AJ104" s="290"/>
      <c r="AK104" s="290"/>
      <c r="AL104" s="290"/>
      <c r="AM104" s="290"/>
      <c r="AN104" s="290"/>
      <c r="AO104" s="290"/>
      <c r="AP104" s="290"/>
      <c r="AQ104" s="290"/>
      <c r="AR104" s="290"/>
      <c r="AS104" s="290"/>
      <c r="AT104" s="290"/>
      <c r="AU104" s="290"/>
      <c r="AV104" s="290"/>
      <c r="AW104" s="290"/>
      <c r="AX104" s="290"/>
      <c r="AY104" s="290"/>
      <c r="AZ104" s="290"/>
      <c r="BA104" s="290"/>
      <c r="BB104" s="290"/>
      <c r="BC104" s="290"/>
      <c r="BD104" s="290"/>
      <c r="BE104" s="290"/>
      <c r="BF104" s="290"/>
      <c r="BG104" s="290"/>
      <c r="BH104" s="290"/>
      <c r="BI104" s="290"/>
      <c r="BJ104" s="290"/>
      <c r="BK104" s="290"/>
      <c r="BL104" s="290"/>
      <c r="BM104" s="290"/>
      <c r="BN104" s="290"/>
      <c r="BO104" s="290"/>
      <c r="BP104" s="290"/>
      <c r="BQ104" s="290"/>
      <c r="BR104" s="290"/>
      <c r="BS104" s="290"/>
      <c r="BT104" s="290"/>
      <c r="BU104" s="290"/>
      <c r="BV104" s="290"/>
      <c r="BW104" s="290"/>
      <c r="BX104" s="290"/>
      <c r="BY104" s="290"/>
      <c r="BZ104" s="290"/>
      <c r="CA104" s="290"/>
      <c r="CB104" s="290"/>
      <c r="CC104" s="290"/>
      <c r="CD104" s="290"/>
      <c r="CE104" s="290"/>
      <c r="CF104" s="290"/>
      <c r="CG104" s="290"/>
      <c r="CH104" s="290"/>
      <c r="CI104" s="290"/>
      <c r="CJ104" s="290"/>
      <c r="CK104" s="290"/>
      <c r="CL104" s="290"/>
      <c r="CM104" s="290"/>
      <c r="CN104" s="290"/>
      <c r="CO104" s="290"/>
      <c r="CP104" s="290"/>
      <c r="CQ104" s="290"/>
      <c r="CR104" s="290"/>
      <c r="CS104" s="290"/>
      <c r="CT104" s="290"/>
      <c r="CU104" s="290"/>
      <c r="CV104" s="290"/>
      <c r="CW104" s="290"/>
      <c r="CX104" s="290"/>
      <c r="CY104" s="290"/>
      <c r="CZ104" s="290"/>
      <c r="DA104" s="290"/>
      <c r="DB104" s="290"/>
      <c r="DC104" s="290"/>
      <c r="DD104" s="290"/>
    </row>
    <row r="105" spans="2:108" hidden="1" x14ac:dyDescent="0.35">
      <c r="D105" s="290"/>
      <c r="E105" s="290"/>
      <c r="F105" s="290"/>
      <c r="G105" s="290"/>
      <c r="H105" s="290"/>
      <c r="I105" s="290"/>
      <c r="J105" s="290"/>
      <c r="K105" s="290"/>
      <c r="L105" s="290"/>
      <c r="M105" s="290"/>
      <c r="N105" s="290"/>
      <c r="O105" s="290"/>
      <c r="P105" s="290"/>
      <c r="Q105" s="290"/>
      <c r="R105" s="290"/>
      <c r="S105" s="290"/>
      <c r="T105" s="290"/>
      <c r="U105" s="290"/>
      <c r="V105" s="290"/>
      <c r="W105" s="290"/>
      <c r="X105" s="290"/>
      <c r="Y105" s="290"/>
      <c r="Z105" s="290"/>
      <c r="AA105" s="290"/>
      <c r="AB105" s="290"/>
      <c r="AC105" s="290"/>
      <c r="AD105" s="290"/>
      <c r="AE105" s="290"/>
      <c r="AF105" s="290"/>
      <c r="AG105" s="290"/>
      <c r="AH105" s="290"/>
      <c r="AI105" s="290"/>
      <c r="AJ105" s="290"/>
      <c r="AK105" s="290"/>
      <c r="AL105" s="290"/>
      <c r="AM105" s="290"/>
      <c r="AN105" s="290"/>
      <c r="AO105" s="290"/>
      <c r="AP105" s="290"/>
      <c r="AQ105" s="290"/>
      <c r="AR105" s="290"/>
      <c r="AS105" s="290"/>
      <c r="AT105" s="290"/>
      <c r="AU105" s="290"/>
      <c r="AV105" s="290"/>
      <c r="AW105" s="290"/>
      <c r="AX105" s="290"/>
      <c r="AY105" s="290"/>
      <c r="AZ105" s="290"/>
      <c r="BA105" s="290"/>
      <c r="BB105" s="290"/>
      <c r="BC105" s="290"/>
      <c r="BD105" s="290"/>
      <c r="BE105" s="290"/>
      <c r="BF105" s="290"/>
      <c r="BG105" s="290"/>
      <c r="BH105" s="290"/>
      <c r="BI105" s="290"/>
      <c r="BJ105" s="290"/>
      <c r="BK105" s="290"/>
      <c r="BL105" s="290"/>
      <c r="BM105" s="290"/>
      <c r="BN105" s="290"/>
      <c r="BO105" s="290"/>
      <c r="BP105" s="290"/>
      <c r="BQ105" s="290"/>
      <c r="BR105" s="290"/>
      <c r="BS105" s="290"/>
      <c r="BT105" s="290"/>
      <c r="BU105" s="290"/>
      <c r="BV105" s="290"/>
      <c r="BW105" s="290"/>
      <c r="BX105" s="290"/>
      <c r="BY105" s="290"/>
      <c r="BZ105" s="290"/>
      <c r="CA105" s="290"/>
      <c r="CB105" s="290"/>
      <c r="CC105" s="290"/>
      <c r="CD105" s="290"/>
      <c r="CE105" s="290"/>
      <c r="CF105" s="290"/>
      <c r="CG105" s="290"/>
      <c r="CH105" s="290"/>
      <c r="CI105" s="290"/>
      <c r="CJ105" s="290"/>
      <c r="CK105" s="290"/>
      <c r="CL105" s="290"/>
      <c r="CM105" s="290"/>
      <c r="CN105" s="290"/>
      <c r="CO105" s="290"/>
      <c r="CP105" s="290"/>
      <c r="CQ105" s="290"/>
      <c r="CR105" s="290"/>
      <c r="CS105" s="290"/>
      <c r="CT105" s="290"/>
      <c r="CU105" s="290"/>
      <c r="CV105" s="290"/>
      <c r="CW105" s="290"/>
      <c r="CX105" s="290"/>
      <c r="CY105" s="290"/>
      <c r="CZ105" s="290"/>
      <c r="DA105" s="290"/>
      <c r="DB105" s="290"/>
      <c r="DC105" s="290"/>
      <c r="DD105" s="290"/>
    </row>
    <row r="106" spans="2:108" hidden="1" x14ac:dyDescent="0.35">
      <c r="D106" s="290"/>
      <c r="E106" s="290"/>
      <c r="F106" s="290"/>
      <c r="G106" s="290"/>
      <c r="H106" s="290"/>
      <c r="I106" s="290"/>
      <c r="J106" s="290"/>
      <c r="K106" s="290"/>
      <c r="L106" s="290"/>
      <c r="M106" s="290"/>
      <c r="N106" s="290"/>
      <c r="O106" s="290"/>
      <c r="P106" s="290"/>
      <c r="Q106" s="290"/>
      <c r="R106" s="290"/>
      <c r="S106" s="290"/>
      <c r="T106" s="290"/>
      <c r="U106" s="290"/>
      <c r="V106" s="290"/>
      <c r="W106" s="290"/>
      <c r="X106" s="290"/>
      <c r="Y106" s="290"/>
      <c r="Z106" s="290"/>
      <c r="AA106" s="290"/>
      <c r="AB106" s="290"/>
      <c r="AC106" s="290"/>
      <c r="AD106" s="290"/>
      <c r="AE106" s="290"/>
      <c r="AF106" s="290"/>
      <c r="AG106" s="290"/>
      <c r="AH106" s="290"/>
      <c r="AI106" s="290"/>
      <c r="AJ106" s="290"/>
      <c r="AK106" s="290"/>
      <c r="AL106" s="290"/>
      <c r="AM106" s="290"/>
      <c r="AN106" s="290"/>
      <c r="AO106" s="290"/>
      <c r="AP106" s="290"/>
      <c r="AQ106" s="290"/>
      <c r="AR106" s="290"/>
      <c r="AS106" s="290"/>
      <c r="AT106" s="290"/>
      <c r="AU106" s="290"/>
      <c r="AV106" s="290"/>
      <c r="AW106" s="290"/>
      <c r="AX106" s="290"/>
      <c r="AY106" s="290"/>
      <c r="AZ106" s="290"/>
      <c r="BA106" s="290"/>
      <c r="BB106" s="290"/>
      <c r="BC106" s="290"/>
      <c r="BD106" s="290"/>
      <c r="BE106" s="290"/>
      <c r="BF106" s="290"/>
      <c r="BG106" s="290"/>
      <c r="BH106" s="290"/>
      <c r="BI106" s="290"/>
      <c r="BJ106" s="290"/>
      <c r="BK106" s="290"/>
      <c r="BL106" s="290"/>
      <c r="BM106" s="290"/>
      <c r="BN106" s="290"/>
      <c r="BO106" s="290"/>
      <c r="BP106" s="290"/>
      <c r="BQ106" s="290"/>
      <c r="BR106" s="290"/>
      <c r="BS106" s="290"/>
      <c r="BT106" s="290"/>
      <c r="BU106" s="290"/>
      <c r="BV106" s="290"/>
      <c r="BW106" s="290"/>
      <c r="BX106" s="290"/>
      <c r="BY106" s="290"/>
      <c r="BZ106" s="290"/>
      <c r="CA106" s="290"/>
      <c r="CB106" s="290"/>
      <c r="CC106" s="290"/>
      <c r="CD106" s="290"/>
      <c r="CE106" s="290"/>
      <c r="CF106" s="290"/>
      <c r="CG106" s="290"/>
      <c r="CH106" s="290"/>
      <c r="CI106" s="290"/>
      <c r="CJ106" s="290"/>
      <c r="CK106" s="290"/>
      <c r="CL106" s="290"/>
      <c r="CM106" s="290"/>
      <c r="CN106" s="290"/>
      <c r="CO106" s="290"/>
      <c r="CP106" s="290"/>
      <c r="CQ106" s="290"/>
      <c r="CR106" s="290"/>
      <c r="CS106" s="290"/>
      <c r="CT106" s="290"/>
      <c r="CU106" s="290"/>
      <c r="CV106" s="290"/>
      <c r="CW106" s="290"/>
      <c r="CX106" s="290"/>
      <c r="CY106" s="290"/>
      <c r="CZ106" s="290"/>
      <c r="DA106" s="290"/>
      <c r="DB106" s="290"/>
      <c r="DC106" s="290"/>
      <c r="DD106" s="290"/>
    </row>
    <row r="107" spans="2:108" hidden="1" x14ac:dyDescent="0.35">
      <c r="D107" s="290"/>
      <c r="E107" s="290"/>
      <c r="F107" s="290"/>
      <c r="G107" s="290"/>
      <c r="H107" s="290"/>
      <c r="I107" s="290"/>
      <c r="J107" s="290"/>
      <c r="K107" s="290"/>
      <c r="L107" s="290"/>
      <c r="M107" s="290"/>
      <c r="N107" s="290"/>
      <c r="O107" s="290"/>
      <c r="P107" s="290"/>
      <c r="Q107" s="290"/>
      <c r="R107" s="290"/>
      <c r="S107" s="290"/>
      <c r="T107" s="290"/>
      <c r="U107" s="290"/>
      <c r="V107" s="290"/>
      <c r="W107" s="290"/>
      <c r="X107" s="290"/>
      <c r="Y107" s="290"/>
      <c r="Z107" s="290"/>
      <c r="AA107" s="290"/>
      <c r="AB107" s="290"/>
      <c r="AC107" s="290"/>
      <c r="AD107" s="290"/>
      <c r="AE107" s="290"/>
      <c r="AF107" s="290"/>
      <c r="AG107" s="290"/>
      <c r="AH107" s="290"/>
      <c r="AI107" s="290"/>
      <c r="AJ107" s="290"/>
      <c r="AK107" s="290"/>
      <c r="AL107" s="290"/>
      <c r="AM107" s="290"/>
      <c r="AN107" s="290"/>
      <c r="AO107" s="290"/>
      <c r="AP107" s="290"/>
      <c r="AQ107" s="290"/>
      <c r="AR107" s="290"/>
      <c r="AS107" s="290"/>
      <c r="AT107" s="290"/>
      <c r="AU107" s="290"/>
      <c r="AV107" s="290"/>
      <c r="AW107" s="290"/>
      <c r="AX107" s="290"/>
      <c r="AY107" s="290"/>
      <c r="AZ107" s="290"/>
      <c r="BA107" s="290"/>
      <c r="BB107" s="290"/>
      <c r="BC107" s="290"/>
      <c r="BD107" s="290"/>
      <c r="BE107" s="290"/>
      <c r="BF107" s="290"/>
      <c r="BG107" s="290"/>
      <c r="BH107" s="290"/>
      <c r="BI107" s="290"/>
      <c r="BJ107" s="290"/>
      <c r="BK107" s="290"/>
      <c r="BL107" s="290"/>
      <c r="BM107" s="290"/>
      <c r="BN107" s="290"/>
      <c r="BO107" s="290"/>
      <c r="BP107" s="290"/>
      <c r="BQ107" s="290"/>
      <c r="BR107" s="290"/>
      <c r="BS107" s="290"/>
      <c r="BT107" s="290"/>
      <c r="BU107" s="290"/>
      <c r="BV107" s="290"/>
      <c r="BW107" s="290"/>
      <c r="BX107" s="290"/>
      <c r="BY107" s="290"/>
      <c r="BZ107" s="290"/>
      <c r="CA107" s="290"/>
      <c r="CB107" s="290"/>
      <c r="CC107" s="290"/>
      <c r="CD107" s="290"/>
      <c r="CE107" s="290"/>
      <c r="CF107" s="290"/>
      <c r="CG107" s="290"/>
      <c r="CH107" s="290"/>
      <c r="CI107" s="290"/>
      <c r="CJ107" s="290"/>
      <c r="CK107" s="290"/>
      <c r="CL107" s="290"/>
      <c r="CM107" s="290"/>
      <c r="CN107" s="290"/>
      <c r="CO107" s="290"/>
      <c r="CP107" s="290"/>
      <c r="CQ107" s="290"/>
      <c r="CR107" s="290"/>
      <c r="CS107" s="290"/>
      <c r="CT107" s="290"/>
      <c r="CU107" s="290"/>
      <c r="CV107" s="290"/>
      <c r="CW107" s="290"/>
      <c r="CX107" s="290"/>
      <c r="CY107" s="290"/>
      <c r="CZ107" s="290"/>
      <c r="DA107" s="290"/>
      <c r="DB107" s="290"/>
      <c r="DC107" s="290"/>
      <c r="DD107" s="290"/>
    </row>
    <row r="108" spans="2:108" hidden="1" x14ac:dyDescent="0.35">
      <c r="D108" s="290"/>
      <c r="E108" s="290"/>
      <c r="F108" s="290"/>
      <c r="G108" s="290"/>
      <c r="H108" s="290"/>
      <c r="I108" s="290"/>
      <c r="J108" s="290"/>
      <c r="K108" s="290"/>
      <c r="L108" s="290"/>
      <c r="M108" s="290"/>
      <c r="N108" s="290"/>
      <c r="O108" s="290"/>
      <c r="P108" s="290"/>
      <c r="Q108" s="290"/>
      <c r="R108" s="290"/>
      <c r="S108" s="290"/>
      <c r="T108" s="290"/>
      <c r="U108" s="290"/>
      <c r="V108" s="290"/>
      <c r="W108" s="290"/>
      <c r="X108" s="290"/>
      <c r="Y108" s="290"/>
      <c r="Z108" s="290"/>
      <c r="AA108" s="290"/>
      <c r="AB108" s="290"/>
      <c r="AC108" s="290"/>
      <c r="AD108" s="290"/>
      <c r="AE108" s="290"/>
      <c r="AF108" s="290"/>
      <c r="AG108" s="290"/>
      <c r="AH108" s="290"/>
      <c r="AI108" s="290"/>
      <c r="AJ108" s="290"/>
      <c r="AK108" s="290"/>
      <c r="AL108" s="290"/>
      <c r="AM108" s="290"/>
      <c r="AN108" s="290"/>
      <c r="AO108" s="290"/>
      <c r="AP108" s="290"/>
      <c r="AQ108" s="290"/>
      <c r="AR108" s="290"/>
      <c r="AS108" s="290"/>
      <c r="AT108" s="290"/>
      <c r="AU108" s="290"/>
      <c r="AV108" s="290"/>
      <c r="AW108" s="290"/>
      <c r="AX108" s="290"/>
      <c r="AY108" s="290"/>
      <c r="AZ108" s="290"/>
      <c r="BA108" s="290"/>
      <c r="BB108" s="290"/>
      <c r="BC108" s="290"/>
      <c r="BD108" s="290"/>
      <c r="BE108" s="290"/>
      <c r="BF108" s="290"/>
      <c r="BG108" s="290"/>
      <c r="BH108" s="290"/>
      <c r="BI108" s="290"/>
      <c r="BJ108" s="290"/>
      <c r="BK108" s="290"/>
      <c r="BL108" s="290"/>
      <c r="BM108" s="290"/>
      <c r="BN108" s="290"/>
      <c r="BO108" s="290"/>
      <c r="BP108" s="290"/>
      <c r="BQ108" s="290"/>
      <c r="BR108" s="290"/>
      <c r="BS108" s="290"/>
      <c r="BT108" s="290"/>
      <c r="BU108" s="290"/>
      <c r="BV108" s="290"/>
      <c r="BW108" s="290"/>
      <c r="BX108" s="290"/>
      <c r="BY108" s="290"/>
      <c r="BZ108" s="290"/>
      <c r="CA108" s="290"/>
      <c r="CB108" s="290"/>
      <c r="CC108" s="290"/>
      <c r="CD108" s="290"/>
      <c r="CE108" s="290"/>
      <c r="CF108" s="290"/>
      <c r="CG108" s="290"/>
      <c r="CH108" s="290"/>
      <c r="CI108" s="290"/>
      <c r="CJ108" s="290"/>
      <c r="CK108" s="290"/>
      <c r="CL108" s="290"/>
      <c r="CM108" s="290"/>
      <c r="CN108" s="290"/>
      <c r="CO108" s="290"/>
      <c r="CP108" s="290"/>
      <c r="CQ108" s="290"/>
      <c r="CR108" s="290"/>
      <c r="CS108" s="290"/>
      <c r="CT108" s="290"/>
      <c r="CU108" s="290"/>
      <c r="CV108" s="290"/>
      <c r="CW108" s="290"/>
      <c r="CX108" s="290"/>
      <c r="CY108" s="290"/>
      <c r="CZ108" s="290"/>
      <c r="DA108" s="290"/>
      <c r="DB108" s="290"/>
      <c r="DC108" s="290"/>
      <c r="DD108" s="290"/>
    </row>
    <row r="109" spans="2:108" hidden="1" x14ac:dyDescent="0.35">
      <c r="D109" s="290"/>
      <c r="E109" s="290"/>
      <c r="F109" s="290"/>
      <c r="G109" s="290"/>
      <c r="H109" s="290"/>
      <c r="I109" s="290"/>
      <c r="J109" s="290"/>
      <c r="K109" s="290"/>
      <c r="L109" s="290"/>
      <c r="M109" s="290"/>
      <c r="N109" s="290"/>
      <c r="O109" s="290"/>
      <c r="P109" s="290"/>
      <c r="Q109" s="290"/>
      <c r="R109" s="290"/>
      <c r="S109" s="290"/>
      <c r="T109" s="290"/>
      <c r="U109" s="290"/>
      <c r="V109" s="290"/>
      <c r="W109" s="290"/>
      <c r="X109" s="290"/>
      <c r="Y109" s="290"/>
      <c r="Z109" s="290"/>
      <c r="AA109" s="290"/>
      <c r="AB109" s="290"/>
      <c r="AC109" s="290"/>
      <c r="AD109" s="290"/>
      <c r="AE109" s="290"/>
      <c r="AF109" s="290"/>
      <c r="AG109" s="290"/>
      <c r="AH109" s="290"/>
      <c r="AI109" s="290"/>
      <c r="AJ109" s="290"/>
      <c r="AK109" s="290"/>
      <c r="AL109" s="290"/>
      <c r="AM109" s="290"/>
      <c r="AN109" s="290"/>
      <c r="AO109" s="290"/>
      <c r="AP109" s="290"/>
      <c r="AQ109" s="290"/>
      <c r="AR109" s="290"/>
      <c r="AS109" s="290"/>
      <c r="AT109" s="290"/>
      <c r="AU109" s="290"/>
      <c r="AV109" s="290"/>
      <c r="AW109" s="290"/>
      <c r="AX109" s="290"/>
      <c r="AY109" s="290"/>
      <c r="AZ109" s="290"/>
      <c r="BA109" s="290"/>
      <c r="BB109" s="290"/>
      <c r="BC109" s="290"/>
      <c r="BD109" s="290"/>
      <c r="BE109" s="290"/>
      <c r="BF109" s="290"/>
      <c r="BG109" s="290"/>
      <c r="BH109" s="290"/>
      <c r="BI109" s="290"/>
      <c r="BJ109" s="290"/>
      <c r="BK109" s="290"/>
      <c r="BL109" s="290"/>
      <c r="BM109" s="290"/>
      <c r="BN109" s="290"/>
      <c r="BO109" s="290"/>
      <c r="BP109" s="290"/>
      <c r="BQ109" s="290"/>
      <c r="BR109" s="290"/>
      <c r="BS109" s="290"/>
      <c r="BT109" s="290"/>
      <c r="BU109" s="290"/>
      <c r="BV109" s="290"/>
      <c r="BW109" s="290"/>
      <c r="BX109" s="290"/>
      <c r="BY109" s="290"/>
      <c r="BZ109" s="290"/>
      <c r="CA109" s="290"/>
      <c r="CB109" s="290"/>
      <c r="CC109" s="290"/>
      <c r="CD109" s="290"/>
      <c r="CE109" s="290"/>
      <c r="CF109" s="290"/>
      <c r="CG109" s="290"/>
      <c r="CH109" s="290"/>
      <c r="CI109" s="290"/>
      <c r="CJ109" s="290"/>
      <c r="CK109" s="290"/>
      <c r="CL109" s="290"/>
      <c r="CM109" s="290"/>
      <c r="CN109" s="290"/>
      <c r="CO109" s="290"/>
      <c r="CP109" s="290"/>
      <c r="CQ109" s="290"/>
      <c r="CR109" s="290"/>
      <c r="CS109" s="290"/>
      <c r="CT109" s="290"/>
      <c r="CU109" s="290"/>
      <c r="CV109" s="290"/>
      <c r="CW109" s="290"/>
      <c r="CX109" s="290"/>
      <c r="CY109" s="290"/>
      <c r="CZ109" s="290"/>
      <c r="DA109" s="290"/>
      <c r="DB109" s="290"/>
      <c r="DC109" s="290"/>
      <c r="DD109" s="290"/>
    </row>
    <row r="110" spans="2:108" hidden="1" x14ac:dyDescent="0.35">
      <c r="D110" s="290"/>
      <c r="E110" s="290"/>
      <c r="F110" s="290"/>
      <c r="G110" s="290"/>
      <c r="H110" s="290"/>
      <c r="I110" s="290"/>
      <c r="J110" s="290"/>
      <c r="K110" s="290"/>
      <c r="L110" s="290"/>
      <c r="M110" s="290"/>
      <c r="N110" s="290"/>
      <c r="O110" s="290"/>
      <c r="P110" s="290"/>
      <c r="Q110" s="290"/>
      <c r="R110" s="290"/>
      <c r="S110" s="290"/>
      <c r="T110" s="290"/>
      <c r="U110" s="290"/>
      <c r="V110" s="290"/>
      <c r="W110" s="290"/>
      <c r="X110" s="290"/>
      <c r="Y110" s="290"/>
      <c r="Z110" s="290"/>
      <c r="AA110" s="290"/>
      <c r="AB110" s="290"/>
      <c r="AC110" s="290"/>
      <c r="AD110" s="290"/>
      <c r="AE110" s="290"/>
      <c r="AF110" s="290"/>
      <c r="AG110" s="290"/>
      <c r="AH110" s="290"/>
      <c r="AI110" s="290"/>
      <c r="AJ110" s="290"/>
      <c r="AK110" s="290"/>
      <c r="AL110" s="290"/>
      <c r="AM110" s="290"/>
      <c r="AN110" s="290"/>
      <c r="AO110" s="290"/>
      <c r="AP110" s="290"/>
      <c r="AQ110" s="290"/>
      <c r="AR110" s="290"/>
      <c r="AS110" s="290"/>
      <c r="AT110" s="290"/>
      <c r="AU110" s="290"/>
      <c r="AV110" s="290"/>
      <c r="AW110" s="290"/>
      <c r="AX110" s="290"/>
      <c r="AY110" s="290"/>
      <c r="AZ110" s="290"/>
      <c r="BA110" s="290"/>
      <c r="BB110" s="290"/>
      <c r="BC110" s="290"/>
      <c r="BD110" s="290"/>
      <c r="BE110" s="290"/>
      <c r="BF110" s="290"/>
      <c r="BG110" s="290"/>
      <c r="BH110" s="290"/>
      <c r="BI110" s="290"/>
      <c r="BJ110" s="290"/>
      <c r="BK110" s="290"/>
      <c r="BL110" s="290"/>
      <c r="BM110" s="290"/>
      <c r="BN110" s="290"/>
      <c r="BO110" s="290"/>
      <c r="BP110" s="290"/>
      <c r="BQ110" s="290"/>
      <c r="BR110" s="290"/>
      <c r="BS110" s="290"/>
      <c r="BT110" s="290"/>
      <c r="BU110" s="290"/>
      <c r="BV110" s="290"/>
      <c r="BW110" s="290"/>
      <c r="BX110" s="290"/>
      <c r="BY110" s="290"/>
      <c r="BZ110" s="290"/>
      <c r="CA110" s="290"/>
      <c r="CB110" s="290"/>
      <c r="CC110" s="290"/>
      <c r="CD110" s="290"/>
      <c r="CE110" s="290"/>
      <c r="CF110" s="290"/>
      <c r="CG110" s="290"/>
      <c r="CH110" s="290"/>
      <c r="CI110" s="290"/>
      <c r="CJ110" s="290"/>
      <c r="CK110" s="290"/>
      <c r="CL110" s="290"/>
      <c r="CM110" s="290"/>
      <c r="CN110" s="290"/>
      <c r="CO110" s="290"/>
      <c r="CP110" s="290"/>
      <c r="CQ110" s="290"/>
      <c r="CR110" s="290"/>
      <c r="CS110" s="290"/>
      <c r="CT110" s="290"/>
      <c r="CU110" s="290"/>
      <c r="CV110" s="290"/>
      <c r="CW110" s="290"/>
      <c r="CX110" s="290"/>
      <c r="CY110" s="290"/>
      <c r="CZ110" s="290"/>
      <c r="DA110" s="290"/>
      <c r="DB110" s="290"/>
      <c r="DC110" s="290"/>
      <c r="DD110" s="290"/>
    </row>
    <row r="111" spans="2:108" hidden="1" x14ac:dyDescent="0.35">
      <c r="D111" s="290"/>
      <c r="E111" s="290"/>
      <c r="F111" s="290"/>
      <c r="G111" s="290"/>
      <c r="H111" s="290"/>
      <c r="I111" s="290"/>
      <c r="J111" s="290"/>
      <c r="K111" s="290"/>
      <c r="L111" s="290"/>
      <c r="M111" s="290"/>
      <c r="N111" s="290"/>
      <c r="O111" s="290"/>
      <c r="P111" s="290"/>
      <c r="Q111" s="290"/>
      <c r="R111" s="290"/>
      <c r="S111" s="290"/>
      <c r="T111" s="290"/>
      <c r="U111" s="290"/>
      <c r="V111" s="290"/>
      <c r="W111" s="290"/>
      <c r="X111" s="290"/>
      <c r="Y111" s="290"/>
      <c r="Z111" s="290"/>
      <c r="AA111" s="290"/>
      <c r="AB111" s="290"/>
      <c r="AC111" s="290"/>
      <c r="AD111" s="290"/>
      <c r="AE111" s="290"/>
      <c r="AF111" s="290"/>
      <c r="AG111" s="290"/>
      <c r="AH111" s="290"/>
      <c r="AI111" s="290"/>
      <c r="AJ111" s="290"/>
      <c r="AK111" s="290"/>
      <c r="AL111" s="290"/>
      <c r="AM111" s="290"/>
      <c r="AN111" s="290"/>
      <c r="AO111" s="290"/>
      <c r="AP111" s="290"/>
      <c r="AQ111" s="290"/>
      <c r="AR111" s="290"/>
      <c r="AS111" s="290"/>
      <c r="AT111" s="290"/>
      <c r="AU111" s="290"/>
      <c r="AV111" s="290"/>
      <c r="AW111" s="290"/>
      <c r="AX111" s="290"/>
      <c r="AY111" s="290"/>
      <c r="AZ111" s="290"/>
      <c r="BA111" s="290"/>
      <c r="BB111" s="290"/>
      <c r="BC111" s="290"/>
      <c r="BD111" s="290"/>
      <c r="BE111" s="290"/>
      <c r="BF111" s="290"/>
      <c r="BG111" s="290"/>
      <c r="BH111" s="290"/>
      <c r="BI111" s="290"/>
      <c r="BJ111" s="290"/>
      <c r="BK111" s="290"/>
      <c r="BL111" s="290"/>
      <c r="BM111" s="290"/>
      <c r="BN111" s="290"/>
      <c r="BO111" s="290"/>
      <c r="BP111" s="290"/>
      <c r="BQ111" s="290"/>
      <c r="BR111" s="290"/>
      <c r="BS111" s="290"/>
      <c r="BT111" s="290"/>
      <c r="BU111" s="290"/>
      <c r="BV111" s="290"/>
      <c r="BW111" s="290"/>
      <c r="BX111" s="290"/>
      <c r="BY111" s="290"/>
      <c r="BZ111" s="290"/>
      <c r="CA111" s="290"/>
      <c r="CB111" s="290"/>
      <c r="CC111" s="290"/>
      <c r="CD111" s="290"/>
      <c r="CE111" s="290"/>
      <c r="CF111" s="290"/>
      <c r="CG111" s="290"/>
      <c r="CH111" s="290"/>
      <c r="CI111" s="290"/>
      <c r="CJ111" s="290"/>
      <c r="CK111" s="290"/>
      <c r="CL111" s="290"/>
      <c r="CM111" s="290"/>
      <c r="CN111" s="290"/>
      <c r="CO111" s="290"/>
      <c r="CP111" s="290"/>
      <c r="CQ111" s="290"/>
      <c r="CR111" s="290"/>
      <c r="CS111" s="290"/>
      <c r="CT111" s="290"/>
      <c r="CU111" s="290"/>
      <c r="CV111" s="290"/>
      <c r="CW111" s="290"/>
      <c r="CX111" s="290"/>
      <c r="CY111" s="290"/>
      <c r="CZ111" s="290"/>
      <c r="DA111" s="290"/>
      <c r="DB111" s="290"/>
      <c r="DC111" s="290"/>
      <c r="DD111" s="290"/>
    </row>
    <row r="112" spans="2:108" hidden="1" x14ac:dyDescent="0.35">
      <c r="D112" s="290"/>
      <c r="E112" s="290"/>
      <c r="F112" s="290"/>
      <c r="G112" s="290"/>
      <c r="H112" s="290"/>
      <c r="I112" s="290"/>
      <c r="J112" s="290"/>
      <c r="K112" s="290"/>
      <c r="L112" s="290"/>
      <c r="M112" s="290"/>
      <c r="N112" s="290"/>
      <c r="O112" s="290"/>
      <c r="P112" s="290"/>
      <c r="Q112" s="290"/>
      <c r="R112" s="290"/>
      <c r="S112" s="290"/>
      <c r="T112" s="290"/>
      <c r="U112" s="290"/>
      <c r="V112" s="290"/>
      <c r="W112" s="290"/>
      <c r="X112" s="290"/>
      <c r="Y112" s="290"/>
      <c r="Z112" s="290"/>
      <c r="AA112" s="290"/>
      <c r="AB112" s="290"/>
      <c r="AC112" s="290"/>
      <c r="AD112" s="290"/>
      <c r="AE112" s="290"/>
      <c r="AF112" s="290"/>
      <c r="AG112" s="290"/>
      <c r="AH112" s="290"/>
      <c r="AI112" s="290"/>
      <c r="AJ112" s="290"/>
      <c r="AK112" s="290"/>
      <c r="AL112" s="290"/>
      <c r="AM112" s="290"/>
      <c r="AN112" s="290"/>
      <c r="AO112" s="290"/>
      <c r="AP112" s="290"/>
      <c r="AQ112" s="290"/>
      <c r="AR112" s="290"/>
      <c r="AS112" s="290"/>
      <c r="AT112" s="290"/>
      <c r="AU112" s="290"/>
      <c r="AV112" s="290"/>
      <c r="AW112" s="290"/>
      <c r="AX112" s="290"/>
      <c r="AY112" s="290"/>
      <c r="AZ112" s="290"/>
      <c r="BA112" s="290"/>
      <c r="BB112" s="290"/>
      <c r="BC112" s="290"/>
      <c r="BD112" s="290"/>
      <c r="BE112" s="290"/>
      <c r="BF112" s="290"/>
      <c r="BG112" s="290"/>
      <c r="BH112" s="290"/>
      <c r="BI112" s="290"/>
      <c r="BJ112" s="290"/>
      <c r="BK112" s="290"/>
      <c r="BL112" s="290"/>
      <c r="BM112" s="290"/>
      <c r="BN112" s="290"/>
      <c r="BO112" s="290"/>
      <c r="BP112" s="290"/>
      <c r="BQ112" s="290"/>
      <c r="BR112" s="290"/>
      <c r="BS112" s="290"/>
      <c r="BT112" s="290"/>
      <c r="BU112" s="290"/>
      <c r="BV112" s="290"/>
      <c r="BW112" s="290"/>
      <c r="BX112" s="290"/>
      <c r="BY112" s="290"/>
      <c r="BZ112" s="290"/>
      <c r="CA112" s="290"/>
      <c r="CB112" s="290"/>
      <c r="CC112" s="290"/>
      <c r="CD112" s="290"/>
      <c r="CE112" s="290"/>
      <c r="CF112" s="290"/>
      <c r="CG112" s="290"/>
      <c r="CH112" s="290"/>
      <c r="CI112" s="290"/>
      <c r="CJ112" s="290"/>
      <c r="CK112" s="290"/>
      <c r="CL112" s="290"/>
      <c r="CM112" s="290"/>
      <c r="CN112" s="290"/>
      <c r="CO112" s="290"/>
      <c r="CP112" s="290"/>
      <c r="CQ112" s="290"/>
      <c r="CR112" s="290"/>
      <c r="CS112" s="290"/>
      <c r="CT112" s="290"/>
      <c r="CU112" s="290"/>
      <c r="CV112" s="290"/>
      <c r="CW112" s="290"/>
      <c r="CX112" s="290"/>
      <c r="CY112" s="290"/>
      <c r="CZ112" s="290"/>
      <c r="DA112" s="290"/>
      <c r="DB112" s="290"/>
      <c r="DC112" s="290"/>
      <c r="DD112" s="290"/>
    </row>
    <row r="113" spans="4:108" hidden="1" x14ac:dyDescent="0.35">
      <c r="D113" s="290"/>
      <c r="E113" s="290"/>
      <c r="F113" s="290"/>
      <c r="G113" s="290"/>
      <c r="H113" s="290"/>
      <c r="I113" s="290"/>
      <c r="J113" s="290"/>
      <c r="K113" s="290"/>
      <c r="L113" s="290"/>
      <c r="M113" s="290"/>
      <c r="N113" s="290"/>
      <c r="O113" s="290"/>
      <c r="P113" s="290"/>
      <c r="Q113" s="290"/>
      <c r="R113" s="290"/>
      <c r="S113" s="290"/>
      <c r="T113" s="290"/>
      <c r="U113" s="290"/>
      <c r="V113" s="290"/>
      <c r="W113" s="290"/>
      <c r="X113" s="290"/>
      <c r="Y113" s="290"/>
      <c r="Z113" s="290"/>
      <c r="AA113" s="290"/>
      <c r="AB113" s="290"/>
      <c r="AC113" s="290"/>
      <c r="AD113" s="290"/>
      <c r="AE113" s="290"/>
      <c r="AF113" s="290"/>
      <c r="AG113" s="290"/>
      <c r="AH113" s="290"/>
      <c r="AI113" s="290"/>
      <c r="AJ113" s="290"/>
      <c r="AK113" s="290"/>
      <c r="AL113" s="290"/>
      <c r="AM113" s="290"/>
      <c r="AN113" s="290"/>
      <c r="AO113" s="290"/>
      <c r="AP113" s="290"/>
      <c r="AQ113" s="290"/>
      <c r="AR113" s="290"/>
      <c r="AS113" s="290"/>
      <c r="AT113" s="290"/>
      <c r="AU113" s="290"/>
      <c r="AV113" s="290"/>
      <c r="AW113" s="290"/>
      <c r="AX113" s="290"/>
      <c r="AY113" s="290"/>
      <c r="AZ113" s="290"/>
      <c r="BA113" s="290"/>
      <c r="BB113" s="290"/>
      <c r="BC113" s="290"/>
      <c r="BD113" s="290"/>
      <c r="BE113" s="290"/>
      <c r="BF113" s="290"/>
      <c r="BG113" s="290"/>
      <c r="BH113" s="290"/>
      <c r="BI113" s="290"/>
      <c r="BJ113" s="290"/>
      <c r="BK113" s="290"/>
      <c r="BL113" s="290"/>
      <c r="BM113" s="290"/>
      <c r="BN113" s="290"/>
      <c r="BO113" s="290"/>
      <c r="BP113" s="290"/>
      <c r="BQ113" s="290"/>
      <c r="BR113" s="290"/>
      <c r="BS113" s="290"/>
      <c r="BT113" s="290"/>
      <c r="BU113" s="290"/>
      <c r="BV113" s="290"/>
      <c r="BW113" s="290"/>
      <c r="BX113" s="290"/>
      <c r="BY113" s="290"/>
      <c r="BZ113" s="290"/>
      <c r="CA113" s="290"/>
      <c r="CB113" s="290"/>
      <c r="CC113" s="290"/>
      <c r="CD113" s="290"/>
      <c r="CE113" s="290"/>
      <c r="CF113" s="290"/>
      <c r="CG113" s="290"/>
      <c r="CH113" s="290"/>
      <c r="CI113" s="290"/>
      <c r="CJ113" s="290"/>
      <c r="CK113" s="290"/>
      <c r="CL113" s="290"/>
      <c r="CM113" s="290"/>
      <c r="CN113" s="290"/>
      <c r="CO113" s="290"/>
      <c r="CP113" s="290"/>
      <c r="CQ113" s="290"/>
      <c r="CR113" s="290"/>
      <c r="CS113" s="290"/>
      <c r="CT113" s="290"/>
      <c r="CU113" s="290"/>
      <c r="CV113" s="290"/>
      <c r="CW113" s="290"/>
      <c r="CX113" s="290"/>
      <c r="CY113" s="290"/>
      <c r="CZ113" s="290"/>
      <c r="DA113" s="290"/>
      <c r="DB113" s="290"/>
      <c r="DC113" s="290"/>
      <c r="DD113" s="290"/>
    </row>
    <row r="114" spans="4:108" hidden="1" x14ac:dyDescent="0.35">
      <c r="D114" s="290"/>
      <c r="E114" s="290"/>
      <c r="F114" s="290"/>
      <c r="G114" s="290"/>
      <c r="H114" s="290"/>
      <c r="I114" s="290"/>
      <c r="J114" s="290"/>
      <c r="K114" s="290"/>
      <c r="L114" s="290"/>
      <c r="M114" s="290"/>
      <c r="N114" s="290"/>
      <c r="O114" s="290"/>
      <c r="P114" s="290"/>
      <c r="Q114" s="290"/>
      <c r="R114" s="290"/>
      <c r="S114" s="290"/>
      <c r="T114" s="290"/>
      <c r="U114" s="290"/>
      <c r="V114" s="290"/>
      <c r="W114" s="290"/>
      <c r="X114" s="290"/>
      <c r="Y114" s="290"/>
      <c r="Z114" s="290"/>
      <c r="AA114" s="290"/>
      <c r="AB114" s="290"/>
      <c r="AC114" s="290"/>
      <c r="AD114" s="290"/>
      <c r="AE114" s="290"/>
      <c r="AF114" s="290"/>
      <c r="AG114" s="290"/>
      <c r="AH114" s="290"/>
      <c r="AI114" s="290"/>
      <c r="AJ114" s="290"/>
      <c r="AK114" s="290"/>
      <c r="AL114" s="290"/>
      <c r="AM114" s="290"/>
      <c r="AN114" s="290"/>
      <c r="AO114" s="290"/>
      <c r="AP114" s="290"/>
      <c r="AQ114" s="290"/>
      <c r="AR114" s="290"/>
      <c r="AS114" s="290"/>
      <c r="AT114" s="290"/>
      <c r="AU114" s="290"/>
      <c r="AV114" s="290"/>
      <c r="AW114" s="290"/>
      <c r="AX114" s="290"/>
      <c r="AY114" s="290"/>
      <c r="AZ114" s="290"/>
      <c r="BA114" s="290"/>
      <c r="BB114" s="290"/>
      <c r="BC114" s="290"/>
      <c r="BD114" s="290"/>
      <c r="BE114" s="290"/>
      <c r="BF114" s="290"/>
      <c r="BG114" s="290"/>
      <c r="BH114" s="290"/>
      <c r="BI114" s="290"/>
      <c r="BJ114" s="290"/>
      <c r="BK114" s="290"/>
      <c r="BL114" s="290"/>
      <c r="BM114" s="290"/>
      <c r="BN114" s="290"/>
      <c r="BO114" s="290"/>
      <c r="BP114" s="290"/>
      <c r="BQ114" s="290"/>
      <c r="BR114" s="290"/>
      <c r="BS114" s="290"/>
      <c r="BT114" s="290"/>
      <c r="BU114" s="290"/>
      <c r="BV114" s="290"/>
      <c r="BW114" s="290"/>
      <c r="BX114" s="290"/>
      <c r="BY114" s="290"/>
      <c r="BZ114" s="290"/>
      <c r="CA114" s="290"/>
      <c r="CB114" s="290"/>
      <c r="CC114" s="290"/>
      <c r="CD114" s="290"/>
      <c r="CE114" s="290"/>
      <c r="CF114" s="290"/>
      <c r="CG114" s="290"/>
      <c r="CH114" s="290"/>
      <c r="CI114" s="290"/>
      <c r="CJ114" s="290"/>
      <c r="CK114" s="290"/>
      <c r="CL114" s="290"/>
      <c r="CM114" s="290"/>
      <c r="CN114" s="290"/>
      <c r="CO114" s="290"/>
      <c r="CP114" s="290"/>
      <c r="CQ114" s="290"/>
      <c r="CR114" s="290"/>
      <c r="CS114" s="290"/>
      <c r="CT114" s="290"/>
      <c r="CU114" s="290"/>
      <c r="CV114" s="290"/>
      <c r="CW114" s="290"/>
      <c r="CX114" s="290"/>
      <c r="CY114" s="290"/>
      <c r="CZ114" s="290"/>
      <c r="DA114" s="290"/>
      <c r="DB114" s="290"/>
      <c r="DC114" s="290"/>
      <c r="DD114" s="290"/>
    </row>
    <row r="115" spans="4:108" hidden="1" x14ac:dyDescent="0.35">
      <c r="D115" s="290"/>
      <c r="E115" s="290"/>
      <c r="F115" s="290"/>
      <c r="G115" s="290"/>
      <c r="H115" s="290"/>
      <c r="I115" s="290"/>
      <c r="J115" s="290"/>
      <c r="K115" s="290"/>
      <c r="L115" s="290"/>
      <c r="M115" s="290"/>
      <c r="N115" s="290"/>
      <c r="O115" s="290"/>
      <c r="P115" s="290"/>
      <c r="Q115" s="290"/>
      <c r="R115" s="290"/>
      <c r="S115" s="290"/>
      <c r="T115" s="290"/>
      <c r="U115" s="290"/>
      <c r="V115" s="290"/>
      <c r="W115" s="290"/>
      <c r="X115" s="290"/>
      <c r="Y115" s="290"/>
      <c r="Z115" s="290"/>
      <c r="AA115" s="290"/>
      <c r="AB115" s="290"/>
      <c r="AC115" s="290"/>
      <c r="AD115" s="290"/>
      <c r="AE115" s="290"/>
      <c r="AF115" s="290"/>
      <c r="AG115" s="290"/>
      <c r="AH115" s="290"/>
      <c r="AI115" s="290"/>
      <c r="AJ115" s="290"/>
      <c r="AK115" s="290"/>
      <c r="AL115" s="290"/>
      <c r="AM115" s="290"/>
      <c r="AN115" s="290"/>
      <c r="AO115" s="290"/>
      <c r="AP115" s="290"/>
      <c r="AQ115" s="290"/>
      <c r="AR115" s="290"/>
      <c r="AS115" s="290"/>
      <c r="AT115" s="290"/>
      <c r="AU115" s="290"/>
      <c r="AV115" s="290"/>
      <c r="AW115" s="290"/>
      <c r="AX115" s="290"/>
      <c r="AY115" s="290"/>
      <c r="AZ115" s="290"/>
      <c r="BA115" s="290"/>
      <c r="BB115" s="290"/>
      <c r="BC115" s="290"/>
      <c r="BD115" s="290"/>
      <c r="BE115" s="290"/>
      <c r="BF115" s="290"/>
      <c r="BG115" s="290"/>
      <c r="BH115" s="290"/>
      <c r="BI115" s="290"/>
      <c r="BJ115" s="290"/>
      <c r="BK115" s="290"/>
      <c r="BL115" s="290"/>
      <c r="BM115" s="290"/>
      <c r="BN115" s="290"/>
      <c r="BO115" s="290"/>
      <c r="BP115" s="290"/>
      <c r="BQ115" s="290"/>
      <c r="BR115" s="290"/>
      <c r="BS115" s="290"/>
      <c r="BT115" s="290"/>
      <c r="BU115" s="290"/>
      <c r="BV115" s="290"/>
      <c r="BW115" s="290"/>
      <c r="BX115" s="290"/>
      <c r="BY115" s="290"/>
      <c r="BZ115" s="290"/>
      <c r="CA115" s="290"/>
      <c r="CB115" s="290"/>
      <c r="CC115" s="290"/>
      <c r="CD115" s="290"/>
      <c r="CE115" s="290"/>
      <c r="CF115" s="290"/>
      <c r="CG115" s="290"/>
      <c r="CH115" s="290"/>
      <c r="CI115" s="290"/>
      <c r="CJ115" s="290"/>
      <c r="CK115" s="290"/>
      <c r="CL115" s="290"/>
      <c r="CM115" s="290"/>
      <c r="CN115" s="290"/>
      <c r="CO115" s="290"/>
      <c r="CP115" s="290"/>
      <c r="CQ115" s="290"/>
      <c r="CR115" s="290"/>
      <c r="CS115" s="290"/>
      <c r="CT115" s="290"/>
      <c r="CU115" s="290"/>
      <c r="CV115" s="290"/>
      <c r="CW115" s="290"/>
      <c r="CX115" s="290"/>
      <c r="CY115" s="290"/>
      <c r="CZ115" s="290"/>
      <c r="DA115" s="290"/>
      <c r="DB115" s="290"/>
      <c r="DC115" s="290"/>
      <c r="DD115" s="290"/>
    </row>
    <row r="116" spans="4:108" hidden="1" x14ac:dyDescent="0.35">
      <c r="D116" s="290"/>
      <c r="E116" s="290"/>
      <c r="F116" s="290"/>
      <c r="G116" s="290"/>
      <c r="H116" s="290"/>
      <c r="I116" s="290"/>
      <c r="J116" s="290"/>
      <c r="K116" s="290"/>
      <c r="L116" s="290"/>
      <c r="M116" s="290"/>
      <c r="N116" s="290"/>
      <c r="O116" s="290"/>
      <c r="P116" s="290"/>
      <c r="Q116" s="290"/>
      <c r="R116" s="290"/>
      <c r="S116" s="290"/>
      <c r="T116" s="290"/>
      <c r="U116" s="290"/>
      <c r="V116" s="290"/>
      <c r="W116" s="290"/>
      <c r="X116" s="290"/>
      <c r="Y116" s="290"/>
      <c r="Z116" s="290"/>
      <c r="AA116" s="290"/>
      <c r="AB116" s="290"/>
      <c r="AC116" s="290"/>
      <c r="AD116" s="290"/>
      <c r="AE116" s="290"/>
      <c r="AF116" s="290"/>
      <c r="AG116" s="290"/>
      <c r="AH116" s="290"/>
      <c r="AI116" s="290"/>
      <c r="AJ116" s="290"/>
      <c r="AK116" s="290"/>
      <c r="AL116" s="290"/>
      <c r="AM116" s="290"/>
      <c r="AN116" s="290"/>
      <c r="AO116" s="290"/>
      <c r="AP116" s="290"/>
      <c r="AQ116" s="290"/>
      <c r="AR116" s="290"/>
      <c r="AS116" s="290"/>
      <c r="AT116" s="290"/>
      <c r="AU116" s="290"/>
      <c r="AV116" s="290"/>
      <c r="AW116" s="290"/>
      <c r="AX116" s="290"/>
      <c r="AY116" s="290"/>
      <c r="AZ116" s="290"/>
      <c r="BA116" s="290"/>
      <c r="BB116" s="290"/>
      <c r="BC116" s="290"/>
      <c r="BD116" s="290"/>
      <c r="BE116" s="290"/>
      <c r="BF116" s="290"/>
      <c r="BG116" s="290"/>
      <c r="BH116" s="290"/>
      <c r="BI116" s="290"/>
      <c r="BJ116" s="290"/>
      <c r="BK116" s="290"/>
      <c r="BL116" s="290"/>
      <c r="BM116" s="290"/>
      <c r="BN116" s="290"/>
      <c r="BO116" s="290"/>
      <c r="BP116" s="290"/>
      <c r="BQ116" s="290"/>
      <c r="BR116" s="290"/>
      <c r="BS116" s="290"/>
      <c r="BT116" s="290"/>
      <c r="BU116" s="290"/>
      <c r="BV116" s="290"/>
      <c r="BW116" s="290"/>
      <c r="BX116" s="290"/>
      <c r="BY116" s="290"/>
      <c r="BZ116" s="290"/>
      <c r="CA116" s="290"/>
      <c r="CB116" s="290"/>
      <c r="CC116" s="290"/>
      <c r="CD116" s="290"/>
      <c r="CE116" s="290"/>
      <c r="CF116" s="290"/>
      <c r="CG116" s="290"/>
      <c r="CH116" s="290"/>
      <c r="CI116" s="290"/>
      <c r="CJ116" s="290"/>
      <c r="CK116" s="290"/>
      <c r="CL116" s="290"/>
      <c r="CM116" s="290"/>
      <c r="CN116" s="290"/>
      <c r="CO116" s="290"/>
      <c r="CP116" s="290"/>
      <c r="CQ116" s="290"/>
      <c r="CR116" s="290"/>
      <c r="CS116" s="290"/>
      <c r="CT116" s="290"/>
      <c r="CU116" s="290"/>
      <c r="CV116" s="290"/>
      <c r="CW116" s="290"/>
      <c r="CX116" s="290"/>
      <c r="CY116" s="290"/>
      <c r="CZ116" s="290"/>
      <c r="DA116" s="290"/>
      <c r="DB116" s="290"/>
      <c r="DC116" s="290"/>
      <c r="DD116" s="290"/>
    </row>
    <row r="117" spans="4:108" hidden="1" x14ac:dyDescent="0.35">
      <c r="D117" s="290"/>
      <c r="E117" s="290"/>
      <c r="F117" s="290"/>
      <c r="G117" s="290"/>
      <c r="H117" s="290"/>
      <c r="I117" s="290"/>
      <c r="J117" s="290"/>
      <c r="K117" s="290"/>
      <c r="L117" s="290"/>
      <c r="M117" s="290"/>
      <c r="N117" s="290"/>
      <c r="O117" s="290"/>
      <c r="P117" s="290"/>
      <c r="Q117" s="290"/>
      <c r="R117" s="290"/>
      <c r="S117" s="290"/>
      <c r="T117" s="290"/>
      <c r="U117" s="290"/>
      <c r="V117" s="290"/>
      <c r="W117" s="290"/>
      <c r="X117" s="290"/>
      <c r="Y117" s="290"/>
      <c r="Z117" s="290"/>
      <c r="AA117" s="290"/>
      <c r="AB117" s="290"/>
      <c r="AC117" s="290"/>
      <c r="AD117" s="290"/>
      <c r="AE117" s="290"/>
      <c r="AF117" s="290"/>
      <c r="AG117" s="290"/>
      <c r="AH117" s="290"/>
      <c r="AI117" s="290"/>
      <c r="AJ117" s="290"/>
      <c r="AK117" s="290"/>
      <c r="AL117" s="290"/>
      <c r="AM117" s="290"/>
      <c r="AN117" s="290"/>
      <c r="AO117" s="290"/>
      <c r="AP117" s="290"/>
      <c r="AQ117" s="290"/>
      <c r="AR117" s="290"/>
      <c r="AS117" s="290"/>
      <c r="AT117" s="290"/>
      <c r="AU117" s="290"/>
      <c r="AV117" s="290"/>
      <c r="AW117" s="290"/>
      <c r="AX117" s="290"/>
      <c r="AY117" s="290"/>
      <c r="AZ117" s="290"/>
      <c r="BA117" s="290"/>
      <c r="BB117" s="290"/>
      <c r="BC117" s="290"/>
      <c r="BD117" s="290"/>
      <c r="BE117" s="290"/>
      <c r="BF117" s="290"/>
      <c r="BG117" s="290"/>
      <c r="BH117" s="290"/>
      <c r="BI117" s="290"/>
      <c r="BJ117" s="290"/>
      <c r="BK117" s="290"/>
      <c r="BL117" s="290"/>
      <c r="BM117" s="290"/>
      <c r="BN117" s="290"/>
      <c r="BO117" s="290"/>
      <c r="BP117" s="290"/>
      <c r="BQ117" s="290"/>
      <c r="BR117" s="290"/>
      <c r="BS117" s="290"/>
      <c r="BT117" s="290"/>
      <c r="BU117" s="290"/>
      <c r="BV117" s="290"/>
      <c r="BW117" s="290"/>
      <c r="BX117" s="290"/>
      <c r="BY117" s="290"/>
      <c r="BZ117" s="290"/>
      <c r="CA117" s="290"/>
      <c r="CB117" s="290"/>
      <c r="CC117" s="290"/>
      <c r="CD117" s="290"/>
      <c r="CE117" s="290"/>
      <c r="CF117" s="290"/>
      <c r="CG117" s="290"/>
      <c r="CH117" s="290"/>
      <c r="CI117" s="290"/>
      <c r="CJ117" s="290"/>
      <c r="CK117" s="290"/>
      <c r="CL117" s="290"/>
      <c r="CM117" s="290"/>
      <c r="CN117" s="290"/>
      <c r="CO117" s="290"/>
      <c r="CP117" s="290"/>
      <c r="CQ117" s="290"/>
      <c r="CR117" s="290"/>
      <c r="CS117" s="290"/>
      <c r="CT117" s="290"/>
      <c r="CU117" s="290"/>
      <c r="CV117" s="290"/>
      <c r="CW117" s="290"/>
      <c r="CX117" s="290"/>
      <c r="CY117" s="290"/>
      <c r="CZ117" s="290"/>
      <c r="DA117" s="290"/>
      <c r="DB117" s="290"/>
      <c r="DC117" s="290"/>
      <c r="DD117" s="290"/>
    </row>
    <row r="118" spans="4:108" hidden="1" x14ac:dyDescent="0.35">
      <c r="D118" s="290"/>
      <c r="E118" s="290"/>
      <c r="F118" s="290"/>
      <c r="G118" s="290"/>
      <c r="H118" s="290"/>
      <c r="I118" s="290"/>
      <c r="J118" s="290"/>
      <c r="K118" s="290"/>
      <c r="L118" s="290"/>
      <c r="M118" s="290"/>
      <c r="N118" s="290"/>
      <c r="O118" s="290"/>
      <c r="P118" s="290"/>
      <c r="Q118" s="290"/>
      <c r="R118" s="290"/>
      <c r="S118" s="290"/>
      <c r="T118" s="290"/>
      <c r="U118" s="290"/>
      <c r="V118" s="290"/>
      <c r="W118" s="290"/>
      <c r="X118" s="290"/>
      <c r="Y118" s="290"/>
      <c r="Z118" s="290"/>
      <c r="AA118" s="290"/>
      <c r="AB118" s="290"/>
      <c r="AC118" s="290"/>
      <c r="AD118" s="290"/>
      <c r="AE118" s="290"/>
      <c r="AF118" s="290"/>
      <c r="AG118" s="290"/>
      <c r="AH118" s="290"/>
      <c r="AI118" s="290"/>
      <c r="AJ118" s="290"/>
      <c r="AK118" s="290"/>
      <c r="AL118" s="290"/>
      <c r="AM118" s="290"/>
      <c r="AN118" s="290"/>
      <c r="AO118" s="290"/>
      <c r="AP118" s="290"/>
      <c r="AQ118" s="290"/>
      <c r="AR118" s="290"/>
      <c r="AS118" s="290"/>
      <c r="AT118" s="290"/>
      <c r="AU118" s="290"/>
      <c r="AV118" s="290"/>
      <c r="AW118" s="290"/>
      <c r="AX118" s="290"/>
      <c r="AY118" s="290"/>
      <c r="AZ118" s="290"/>
      <c r="BA118" s="290"/>
      <c r="BB118" s="290"/>
      <c r="BC118" s="290"/>
      <c r="BD118" s="290"/>
      <c r="BE118" s="290"/>
      <c r="BF118" s="290"/>
      <c r="BG118" s="290"/>
      <c r="BH118" s="290"/>
      <c r="BI118" s="290"/>
      <c r="BJ118" s="290"/>
      <c r="BK118" s="290"/>
      <c r="BL118" s="290"/>
      <c r="BM118" s="290"/>
      <c r="BN118" s="290"/>
      <c r="BO118" s="290"/>
      <c r="BP118" s="290"/>
      <c r="BQ118" s="290"/>
      <c r="BR118" s="290"/>
      <c r="BS118" s="290"/>
      <c r="BT118" s="290"/>
      <c r="BU118" s="290"/>
      <c r="BV118" s="290"/>
      <c r="BW118" s="290"/>
      <c r="BX118" s="290"/>
      <c r="BY118" s="290"/>
      <c r="BZ118" s="290"/>
      <c r="CA118" s="290"/>
      <c r="CB118" s="290"/>
      <c r="CC118" s="290"/>
      <c r="CD118" s="290"/>
      <c r="CE118" s="290"/>
      <c r="CF118" s="290"/>
      <c r="CG118" s="290"/>
      <c r="CH118" s="290"/>
      <c r="CI118" s="290"/>
      <c r="CJ118" s="290"/>
      <c r="CK118" s="290"/>
      <c r="CL118" s="290"/>
      <c r="CM118" s="290"/>
      <c r="CN118" s="290"/>
      <c r="CO118" s="290"/>
      <c r="CP118" s="290"/>
      <c r="CQ118" s="290"/>
      <c r="CR118" s="290"/>
      <c r="CS118" s="290"/>
      <c r="CT118" s="290"/>
      <c r="CU118" s="290"/>
      <c r="CV118" s="290"/>
      <c r="CW118" s="290"/>
      <c r="CX118" s="290"/>
      <c r="CY118" s="290"/>
      <c r="CZ118" s="290"/>
      <c r="DA118" s="290"/>
      <c r="DB118" s="290"/>
      <c r="DC118" s="290"/>
      <c r="DD118" s="290"/>
    </row>
    <row r="119" spans="4:108" hidden="1" x14ac:dyDescent="0.35">
      <c r="D119" s="290"/>
      <c r="E119" s="290"/>
      <c r="F119" s="290"/>
      <c r="G119" s="290"/>
      <c r="H119" s="290"/>
      <c r="I119" s="290"/>
      <c r="J119" s="290"/>
      <c r="K119" s="290"/>
      <c r="L119" s="290"/>
      <c r="M119" s="290"/>
      <c r="N119" s="290"/>
      <c r="O119" s="290"/>
      <c r="P119" s="290"/>
      <c r="Q119" s="290"/>
      <c r="R119" s="290"/>
      <c r="S119" s="290"/>
      <c r="T119" s="290"/>
      <c r="U119" s="290"/>
      <c r="V119" s="290"/>
      <c r="W119" s="290"/>
      <c r="X119" s="290"/>
      <c r="Y119" s="290"/>
      <c r="Z119" s="290"/>
      <c r="AA119" s="290"/>
      <c r="AB119" s="290"/>
      <c r="AC119" s="290"/>
      <c r="AD119" s="290"/>
      <c r="AE119" s="290"/>
      <c r="AF119" s="290"/>
      <c r="AG119" s="290"/>
      <c r="AH119" s="290"/>
      <c r="AI119" s="290"/>
      <c r="AJ119" s="290"/>
      <c r="AK119" s="290"/>
      <c r="AL119" s="290"/>
      <c r="AM119" s="290"/>
      <c r="AN119" s="290"/>
      <c r="AO119" s="290"/>
      <c r="AP119" s="290"/>
      <c r="AQ119" s="290"/>
      <c r="AR119" s="290"/>
      <c r="AS119" s="290"/>
      <c r="AT119" s="290"/>
      <c r="AU119" s="290"/>
      <c r="AV119" s="290"/>
      <c r="AW119" s="290"/>
      <c r="AX119" s="290"/>
      <c r="AY119" s="290"/>
      <c r="AZ119" s="290"/>
      <c r="BA119" s="290"/>
      <c r="BB119" s="290"/>
      <c r="BC119" s="290"/>
      <c r="BD119" s="290"/>
      <c r="BE119" s="290"/>
      <c r="BF119" s="290"/>
      <c r="BG119" s="290"/>
      <c r="BH119" s="290"/>
      <c r="BI119" s="290"/>
      <c r="BJ119" s="290"/>
      <c r="BK119" s="290"/>
      <c r="BL119" s="290"/>
      <c r="BM119" s="290"/>
      <c r="BN119" s="290"/>
      <c r="BO119" s="290"/>
      <c r="BP119" s="290"/>
      <c r="BQ119" s="290"/>
      <c r="BR119" s="290"/>
      <c r="BS119" s="290"/>
      <c r="BT119" s="290"/>
      <c r="BU119" s="290"/>
      <c r="BV119" s="290"/>
      <c r="BW119" s="290"/>
      <c r="BX119" s="290"/>
      <c r="BY119" s="290"/>
      <c r="BZ119" s="290"/>
      <c r="CA119" s="290"/>
      <c r="CB119" s="290"/>
      <c r="CC119" s="290"/>
      <c r="CD119" s="290"/>
      <c r="CE119" s="290"/>
      <c r="CF119" s="290"/>
      <c r="CG119" s="290"/>
      <c r="CH119" s="290"/>
      <c r="CI119" s="290"/>
      <c r="CJ119" s="290"/>
      <c r="CK119" s="290"/>
      <c r="CL119" s="290"/>
      <c r="CM119" s="290"/>
      <c r="CN119" s="290"/>
      <c r="CO119" s="290"/>
      <c r="CP119" s="290"/>
      <c r="CQ119" s="290"/>
      <c r="CR119" s="290"/>
      <c r="CS119" s="290"/>
      <c r="CT119" s="290"/>
      <c r="CU119" s="290"/>
      <c r="CV119" s="290"/>
      <c r="CW119" s="290"/>
      <c r="CX119" s="290"/>
      <c r="CY119" s="290"/>
      <c r="CZ119" s="290"/>
      <c r="DA119" s="290"/>
      <c r="DB119" s="290"/>
      <c r="DC119" s="290"/>
      <c r="DD119" s="290"/>
    </row>
    <row r="120" spans="4:108" hidden="1" x14ac:dyDescent="0.35">
      <c r="D120" s="290"/>
      <c r="E120" s="290"/>
      <c r="F120" s="290"/>
      <c r="G120" s="290"/>
      <c r="H120" s="290"/>
      <c r="I120" s="290"/>
      <c r="J120" s="290"/>
      <c r="K120" s="290"/>
      <c r="L120" s="290"/>
      <c r="M120" s="290"/>
      <c r="N120" s="290"/>
      <c r="O120" s="290"/>
      <c r="P120" s="290"/>
      <c r="Q120" s="290"/>
      <c r="R120" s="290"/>
      <c r="S120" s="290"/>
      <c r="T120" s="290"/>
      <c r="U120" s="290"/>
      <c r="V120" s="290"/>
      <c r="W120" s="290"/>
      <c r="X120" s="290"/>
      <c r="Y120" s="290"/>
      <c r="Z120" s="290"/>
      <c r="AA120" s="290"/>
      <c r="AB120" s="290"/>
      <c r="AC120" s="290"/>
      <c r="AD120" s="290"/>
      <c r="AE120" s="290"/>
      <c r="AF120" s="290"/>
      <c r="AG120" s="290"/>
      <c r="AH120" s="290"/>
      <c r="AI120" s="290"/>
      <c r="AJ120" s="290"/>
      <c r="AK120" s="290"/>
      <c r="AL120" s="290"/>
      <c r="AM120" s="290"/>
      <c r="AN120" s="290"/>
      <c r="AO120" s="290"/>
      <c r="AP120" s="290"/>
      <c r="AQ120" s="290"/>
      <c r="AR120" s="290"/>
      <c r="AS120" s="290"/>
      <c r="AT120" s="290"/>
      <c r="AU120" s="290"/>
      <c r="AV120" s="290"/>
      <c r="AW120" s="290"/>
      <c r="AX120" s="290"/>
      <c r="AY120" s="290"/>
      <c r="AZ120" s="290"/>
      <c r="BA120" s="290"/>
      <c r="BB120" s="290"/>
      <c r="BC120" s="290"/>
      <c r="BD120" s="290"/>
      <c r="BE120" s="290"/>
      <c r="BF120" s="290"/>
      <c r="BG120" s="290"/>
      <c r="BH120" s="290"/>
      <c r="BI120" s="290"/>
      <c r="BJ120" s="290"/>
      <c r="BK120" s="290"/>
      <c r="BL120" s="290"/>
      <c r="BM120" s="290"/>
      <c r="BN120" s="290"/>
      <c r="BO120" s="290"/>
      <c r="BP120" s="290"/>
      <c r="BQ120" s="290"/>
      <c r="BR120" s="290"/>
      <c r="BS120" s="290"/>
      <c r="BT120" s="290"/>
      <c r="BU120" s="290"/>
      <c r="BV120" s="290"/>
      <c r="BW120" s="290"/>
      <c r="BX120" s="290"/>
      <c r="BY120" s="290"/>
      <c r="BZ120" s="290"/>
      <c r="CA120" s="290"/>
      <c r="CB120" s="290"/>
      <c r="CC120" s="290"/>
      <c r="CD120" s="290"/>
      <c r="CE120" s="290"/>
      <c r="CF120" s="290"/>
      <c r="CG120" s="290"/>
      <c r="CH120" s="290"/>
      <c r="CI120" s="290"/>
      <c r="CJ120" s="290"/>
      <c r="CK120" s="290"/>
      <c r="CL120" s="290"/>
      <c r="CM120" s="290"/>
      <c r="CN120" s="290"/>
      <c r="CO120" s="290"/>
      <c r="CP120" s="290"/>
      <c r="CQ120" s="290"/>
      <c r="CR120" s="290"/>
      <c r="CS120" s="290"/>
      <c r="CT120" s="290"/>
      <c r="CU120" s="290"/>
      <c r="CV120" s="290"/>
      <c r="CW120" s="290"/>
      <c r="CX120" s="290"/>
      <c r="CY120" s="290"/>
      <c r="CZ120" s="290"/>
      <c r="DA120" s="290"/>
      <c r="DB120" s="290"/>
      <c r="DC120" s="290"/>
      <c r="DD120" s="290"/>
    </row>
    <row r="121" spans="4:108" hidden="1" x14ac:dyDescent="0.35">
      <c r="D121" s="290"/>
      <c r="E121" s="290"/>
      <c r="F121" s="290"/>
      <c r="G121" s="290"/>
      <c r="H121" s="290"/>
      <c r="I121" s="290"/>
      <c r="J121" s="290"/>
      <c r="K121" s="290"/>
      <c r="L121" s="290"/>
      <c r="M121" s="290"/>
      <c r="N121" s="290"/>
      <c r="O121" s="290"/>
      <c r="P121" s="290"/>
      <c r="Q121" s="290"/>
      <c r="R121" s="290"/>
      <c r="S121" s="290"/>
      <c r="T121" s="290"/>
      <c r="U121" s="290"/>
      <c r="V121" s="290"/>
      <c r="W121" s="290"/>
      <c r="X121" s="290"/>
      <c r="Y121" s="290"/>
      <c r="Z121" s="290"/>
      <c r="AA121" s="290"/>
      <c r="AB121" s="290"/>
      <c r="AC121" s="290"/>
      <c r="AD121" s="290"/>
      <c r="AE121" s="290"/>
      <c r="AF121" s="290"/>
      <c r="AG121" s="290"/>
      <c r="AH121" s="290"/>
      <c r="AI121" s="290"/>
      <c r="AJ121" s="290"/>
      <c r="AK121" s="290"/>
      <c r="AL121" s="290"/>
      <c r="AM121" s="290"/>
      <c r="AN121" s="290"/>
      <c r="AO121" s="290"/>
      <c r="AP121" s="290"/>
      <c r="AQ121" s="290"/>
      <c r="AR121" s="290"/>
      <c r="AS121" s="290"/>
      <c r="AT121" s="290"/>
      <c r="AU121" s="290"/>
      <c r="AV121" s="290"/>
      <c r="AW121" s="290"/>
      <c r="AX121" s="290"/>
      <c r="AY121" s="290"/>
      <c r="AZ121" s="290"/>
      <c r="BA121" s="290"/>
      <c r="BB121" s="290"/>
      <c r="BC121" s="290"/>
      <c r="BD121" s="290"/>
      <c r="BE121" s="290"/>
      <c r="BF121" s="290"/>
      <c r="BG121" s="290"/>
      <c r="BH121" s="290"/>
      <c r="BI121" s="290"/>
      <c r="BJ121" s="290"/>
      <c r="BK121" s="290"/>
      <c r="BL121" s="290"/>
      <c r="BM121" s="290"/>
      <c r="BN121" s="290"/>
      <c r="BO121" s="290"/>
      <c r="BP121" s="290"/>
      <c r="BQ121" s="290"/>
      <c r="BR121" s="290"/>
      <c r="BS121" s="290"/>
      <c r="BT121" s="290"/>
      <c r="BU121" s="290"/>
      <c r="BV121" s="290"/>
      <c r="BW121" s="290"/>
      <c r="BX121" s="290"/>
      <c r="BY121" s="290"/>
      <c r="BZ121" s="290"/>
      <c r="CA121" s="290"/>
      <c r="CB121" s="290"/>
      <c r="CC121" s="290"/>
      <c r="CD121" s="290"/>
      <c r="CE121" s="290"/>
      <c r="CF121" s="290"/>
      <c r="CG121" s="290"/>
      <c r="CH121" s="290"/>
      <c r="CI121" s="290"/>
      <c r="CJ121" s="290"/>
      <c r="CK121" s="290"/>
      <c r="CL121" s="290"/>
      <c r="CM121" s="290"/>
      <c r="CN121" s="290"/>
      <c r="CO121" s="290"/>
      <c r="CP121" s="290"/>
      <c r="CQ121" s="290"/>
      <c r="CR121" s="290"/>
      <c r="CS121" s="290"/>
      <c r="CT121" s="290"/>
      <c r="CU121" s="290"/>
      <c r="CV121" s="290"/>
      <c r="CW121" s="290"/>
      <c r="CX121" s="290"/>
      <c r="CY121" s="290"/>
      <c r="CZ121" s="290"/>
      <c r="DA121" s="290"/>
      <c r="DB121" s="290"/>
      <c r="DC121" s="290"/>
      <c r="DD121" s="290"/>
    </row>
    <row r="122" spans="4:108" hidden="1" x14ac:dyDescent="0.35">
      <c r="D122" s="290"/>
      <c r="E122" s="290"/>
      <c r="F122" s="290"/>
      <c r="G122" s="290"/>
      <c r="H122" s="290"/>
      <c r="I122" s="290"/>
      <c r="J122" s="290"/>
      <c r="K122" s="290"/>
      <c r="L122" s="290"/>
      <c r="M122" s="290"/>
      <c r="N122" s="290"/>
      <c r="O122" s="290"/>
      <c r="P122" s="290"/>
      <c r="Q122" s="290"/>
      <c r="R122" s="290"/>
      <c r="S122" s="290"/>
      <c r="T122" s="290"/>
      <c r="U122" s="290"/>
      <c r="V122" s="290"/>
      <c r="W122" s="290"/>
      <c r="X122" s="290"/>
      <c r="Y122" s="290"/>
      <c r="Z122" s="290"/>
      <c r="AA122" s="290"/>
      <c r="AB122" s="290"/>
      <c r="AC122" s="290"/>
      <c r="AD122" s="290"/>
      <c r="AE122" s="290"/>
      <c r="AF122" s="290"/>
      <c r="AG122" s="290"/>
      <c r="AH122" s="290"/>
      <c r="AI122" s="290"/>
      <c r="AJ122" s="290"/>
      <c r="AK122" s="290"/>
      <c r="AL122" s="290"/>
      <c r="AM122" s="290"/>
      <c r="AN122" s="290"/>
      <c r="AO122" s="290"/>
      <c r="AP122" s="290"/>
      <c r="AQ122" s="290"/>
      <c r="AR122" s="290"/>
      <c r="AS122" s="290"/>
      <c r="AT122" s="290"/>
      <c r="AU122" s="290"/>
      <c r="AV122" s="290"/>
      <c r="AW122" s="290"/>
      <c r="AX122" s="290"/>
      <c r="AY122" s="290"/>
      <c r="AZ122" s="290"/>
      <c r="BA122" s="290"/>
      <c r="BB122" s="290"/>
      <c r="BC122" s="290"/>
      <c r="BD122" s="290"/>
      <c r="BE122" s="290"/>
      <c r="BF122" s="290"/>
      <c r="BG122" s="290"/>
      <c r="BH122" s="290"/>
      <c r="BI122" s="290"/>
      <c r="BJ122" s="290"/>
      <c r="BK122" s="290"/>
      <c r="BL122" s="290"/>
      <c r="BM122" s="290"/>
      <c r="BN122" s="290"/>
      <c r="BO122" s="290"/>
      <c r="BP122" s="290"/>
      <c r="BQ122" s="290"/>
      <c r="BR122" s="290"/>
      <c r="BS122" s="290"/>
      <c r="BT122" s="290"/>
      <c r="BU122" s="290"/>
      <c r="BV122" s="290"/>
      <c r="BW122" s="290"/>
      <c r="BX122" s="290"/>
      <c r="BY122" s="290"/>
      <c r="BZ122" s="290"/>
      <c r="CA122" s="290"/>
      <c r="CB122" s="290"/>
      <c r="CC122" s="290"/>
      <c r="CD122" s="290"/>
      <c r="CE122" s="290"/>
      <c r="CF122" s="290"/>
      <c r="CG122" s="290"/>
      <c r="CH122" s="290"/>
      <c r="CI122" s="290"/>
      <c r="CJ122" s="290"/>
      <c r="CK122" s="290"/>
      <c r="CL122" s="290"/>
      <c r="CM122" s="290"/>
      <c r="CN122" s="290"/>
      <c r="CO122" s="290"/>
      <c r="CP122" s="290"/>
      <c r="CQ122" s="290"/>
      <c r="CR122" s="290"/>
      <c r="CS122" s="290"/>
      <c r="CT122" s="290"/>
      <c r="CU122" s="290"/>
      <c r="CV122" s="290"/>
      <c r="CW122" s="290"/>
      <c r="CX122" s="290"/>
      <c r="CY122" s="290"/>
      <c r="CZ122" s="290"/>
      <c r="DA122" s="290"/>
      <c r="DB122" s="290"/>
      <c r="DC122" s="290"/>
      <c r="DD122" s="290"/>
    </row>
    <row r="123" spans="4:108" hidden="1" x14ac:dyDescent="0.35">
      <c r="D123" s="290"/>
      <c r="E123" s="290"/>
      <c r="F123" s="290"/>
      <c r="G123" s="290"/>
      <c r="H123" s="290"/>
      <c r="I123" s="290"/>
      <c r="J123" s="290"/>
      <c r="K123" s="290"/>
      <c r="L123" s="290"/>
      <c r="M123" s="290"/>
      <c r="N123" s="290"/>
      <c r="O123" s="290"/>
      <c r="P123" s="290"/>
      <c r="Q123" s="290"/>
      <c r="R123" s="290"/>
      <c r="S123" s="290"/>
      <c r="T123" s="290"/>
      <c r="U123" s="290"/>
      <c r="V123" s="290"/>
      <c r="W123" s="290"/>
      <c r="X123" s="290"/>
      <c r="Y123" s="290"/>
      <c r="Z123" s="290"/>
      <c r="AA123" s="290"/>
      <c r="AB123" s="290"/>
      <c r="AC123" s="290"/>
      <c r="AD123" s="290"/>
      <c r="AE123" s="290"/>
      <c r="AF123" s="290"/>
      <c r="AG123" s="290"/>
      <c r="AH123" s="290"/>
      <c r="AI123" s="290"/>
      <c r="AJ123" s="290"/>
      <c r="AK123" s="290"/>
      <c r="AL123" s="290"/>
      <c r="AM123" s="290"/>
      <c r="AN123" s="290"/>
      <c r="AO123" s="290"/>
      <c r="AP123" s="290"/>
      <c r="AQ123" s="290"/>
      <c r="AR123" s="290"/>
      <c r="AS123" s="290"/>
      <c r="AT123" s="290"/>
      <c r="AU123" s="290"/>
      <c r="AV123" s="290"/>
      <c r="AW123" s="290"/>
      <c r="AX123" s="290"/>
      <c r="AY123" s="290"/>
      <c r="AZ123" s="290"/>
      <c r="BA123" s="290"/>
      <c r="BB123" s="290"/>
      <c r="BC123" s="290"/>
      <c r="BD123" s="290"/>
      <c r="BE123" s="290"/>
      <c r="BF123" s="290"/>
      <c r="BG123" s="290"/>
      <c r="BH123" s="290"/>
      <c r="BI123" s="290"/>
      <c r="BJ123" s="290"/>
      <c r="BK123" s="290"/>
      <c r="BL123" s="290"/>
      <c r="BM123" s="290"/>
      <c r="BN123" s="290"/>
      <c r="BO123" s="290"/>
      <c r="BP123" s="290"/>
      <c r="BQ123" s="290"/>
      <c r="BR123" s="290"/>
      <c r="BS123" s="290"/>
      <c r="BT123" s="290"/>
      <c r="BU123" s="290"/>
      <c r="BV123" s="290"/>
      <c r="BW123" s="290"/>
      <c r="BX123" s="290"/>
      <c r="BY123" s="290"/>
      <c r="BZ123" s="290"/>
      <c r="CA123" s="290"/>
      <c r="CB123" s="290"/>
      <c r="CC123" s="290"/>
      <c r="CD123" s="290"/>
      <c r="CE123" s="290"/>
      <c r="CF123" s="290"/>
      <c r="CG123" s="290"/>
      <c r="CH123" s="290"/>
      <c r="CI123" s="290"/>
      <c r="CJ123" s="290"/>
      <c r="CK123" s="290"/>
      <c r="CL123" s="290"/>
      <c r="CM123" s="290"/>
      <c r="CN123" s="290"/>
      <c r="CO123" s="290"/>
      <c r="CP123" s="290"/>
      <c r="CQ123" s="290"/>
      <c r="CR123" s="290"/>
      <c r="CS123" s="290"/>
      <c r="CT123" s="290"/>
      <c r="CU123" s="290"/>
      <c r="CV123" s="290"/>
      <c r="CW123" s="290"/>
      <c r="CX123" s="290"/>
      <c r="CY123" s="290"/>
      <c r="CZ123" s="290"/>
      <c r="DA123" s="290"/>
      <c r="DB123" s="290"/>
      <c r="DC123" s="290"/>
      <c r="DD123" s="290"/>
    </row>
    <row r="124" spans="4:108" hidden="1" x14ac:dyDescent="0.35">
      <c r="D124" s="290"/>
      <c r="E124" s="290"/>
      <c r="F124" s="290"/>
      <c r="G124" s="290"/>
      <c r="H124" s="290"/>
      <c r="I124" s="290"/>
      <c r="J124" s="290"/>
      <c r="K124" s="290"/>
      <c r="L124" s="290"/>
      <c r="M124" s="290"/>
      <c r="N124" s="290"/>
      <c r="O124" s="290"/>
      <c r="P124" s="290"/>
      <c r="Q124" s="290"/>
      <c r="R124" s="290"/>
      <c r="S124" s="290"/>
      <c r="T124" s="290"/>
      <c r="U124" s="290"/>
      <c r="V124" s="290"/>
      <c r="W124" s="290"/>
      <c r="X124" s="290"/>
      <c r="Y124" s="290"/>
      <c r="Z124" s="290"/>
      <c r="AA124" s="290"/>
      <c r="AB124" s="290"/>
      <c r="AC124" s="290"/>
      <c r="AD124" s="290"/>
      <c r="AE124" s="290"/>
      <c r="AF124" s="290"/>
      <c r="AG124" s="290"/>
      <c r="AH124" s="290"/>
      <c r="AI124" s="290"/>
      <c r="AJ124" s="290"/>
      <c r="AK124" s="290"/>
      <c r="AL124" s="290"/>
      <c r="AM124" s="290"/>
      <c r="AN124" s="290"/>
      <c r="AO124" s="290"/>
      <c r="AP124" s="290"/>
      <c r="AQ124" s="290"/>
      <c r="AR124" s="290"/>
      <c r="AS124" s="290"/>
      <c r="AT124" s="290"/>
      <c r="AU124" s="290"/>
      <c r="AV124" s="290"/>
      <c r="AW124" s="290"/>
      <c r="AX124" s="290"/>
      <c r="AY124" s="290"/>
      <c r="AZ124" s="290"/>
      <c r="BA124" s="290"/>
      <c r="BB124" s="290"/>
      <c r="BC124" s="290"/>
      <c r="BD124" s="290"/>
      <c r="BE124" s="290"/>
      <c r="BF124" s="290"/>
      <c r="BG124" s="290"/>
      <c r="BH124" s="290"/>
      <c r="BI124" s="290"/>
      <c r="BJ124" s="290"/>
      <c r="BK124" s="290"/>
      <c r="BL124" s="290"/>
      <c r="BM124" s="290"/>
      <c r="BN124" s="290"/>
      <c r="BO124" s="290"/>
      <c r="BP124" s="290"/>
      <c r="BQ124" s="290"/>
      <c r="BR124" s="290"/>
      <c r="BS124" s="290"/>
      <c r="BT124" s="290"/>
      <c r="BU124" s="290"/>
      <c r="BV124" s="290"/>
      <c r="BW124" s="290"/>
      <c r="BX124" s="290"/>
      <c r="BY124" s="290"/>
      <c r="BZ124" s="290"/>
      <c r="CA124" s="290"/>
      <c r="CB124" s="290"/>
      <c r="CC124" s="290"/>
      <c r="CD124" s="290"/>
      <c r="CE124" s="290"/>
      <c r="CF124" s="290"/>
      <c r="CG124" s="290"/>
      <c r="CH124" s="290"/>
      <c r="CI124" s="290"/>
      <c r="CJ124" s="290"/>
      <c r="CK124" s="290"/>
      <c r="CL124" s="290"/>
      <c r="CM124" s="290"/>
      <c r="CN124" s="290"/>
      <c r="CO124" s="290"/>
      <c r="CP124" s="290"/>
      <c r="CQ124" s="290"/>
      <c r="CR124" s="290"/>
      <c r="CS124" s="290"/>
      <c r="CT124" s="290"/>
      <c r="CU124" s="290"/>
      <c r="CV124" s="290"/>
      <c r="CW124" s="290"/>
      <c r="CX124" s="290"/>
      <c r="CY124" s="290"/>
      <c r="CZ124" s="290"/>
      <c r="DA124" s="290"/>
      <c r="DB124" s="290"/>
      <c r="DC124" s="290"/>
      <c r="DD124" s="290"/>
    </row>
    <row r="125" spans="4:108" hidden="1" x14ac:dyDescent="0.35">
      <c r="D125" s="290"/>
      <c r="E125" s="290"/>
      <c r="F125" s="290"/>
      <c r="G125" s="290"/>
      <c r="H125" s="290"/>
      <c r="I125" s="290"/>
      <c r="J125" s="290"/>
      <c r="K125" s="290"/>
      <c r="L125" s="290"/>
      <c r="M125" s="290"/>
      <c r="N125" s="290"/>
      <c r="O125" s="290"/>
      <c r="P125" s="290"/>
      <c r="Q125" s="290"/>
      <c r="R125" s="290"/>
      <c r="S125" s="290"/>
      <c r="T125" s="290"/>
      <c r="U125" s="290"/>
      <c r="V125" s="290"/>
      <c r="W125" s="290"/>
      <c r="X125" s="290"/>
      <c r="Y125" s="290"/>
      <c r="Z125" s="290"/>
      <c r="AA125" s="290"/>
      <c r="AB125" s="290"/>
      <c r="AC125" s="290"/>
      <c r="AD125" s="290"/>
      <c r="AE125" s="290"/>
      <c r="AF125" s="290"/>
      <c r="AG125" s="290"/>
      <c r="AH125" s="290"/>
      <c r="AI125" s="290"/>
      <c r="AJ125" s="290"/>
      <c r="AK125" s="290"/>
      <c r="AL125" s="290"/>
      <c r="AM125" s="290"/>
      <c r="AN125" s="290"/>
      <c r="AO125" s="290"/>
      <c r="AP125" s="290"/>
      <c r="AQ125" s="290"/>
      <c r="AR125" s="290"/>
      <c r="AS125" s="290"/>
      <c r="AT125" s="290"/>
      <c r="AU125" s="290"/>
      <c r="AV125" s="290"/>
      <c r="AW125" s="290"/>
      <c r="AX125" s="290"/>
      <c r="AY125" s="290"/>
      <c r="AZ125" s="290"/>
      <c r="BA125" s="290"/>
      <c r="BB125" s="290"/>
      <c r="BC125" s="290"/>
      <c r="BD125" s="290"/>
      <c r="BE125" s="290"/>
      <c r="BF125" s="290"/>
      <c r="BG125" s="290"/>
      <c r="BH125" s="290"/>
      <c r="BI125" s="290"/>
      <c r="BJ125" s="290"/>
      <c r="BK125" s="290"/>
      <c r="BL125" s="290"/>
      <c r="BM125" s="290"/>
      <c r="BN125" s="290"/>
      <c r="BO125" s="290"/>
      <c r="BP125" s="290"/>
      <c r="BQ125" s="290"/>
      <c r="BR125" s="290"/>
      <c r="BS125" s="290"/>
      <c r="BT125" s="290"/>
      <c r="BU125" s="290"/>
      <c r="BV125" s="290"/>
      <c r="BW125" s="290"/>
      <c r="BX125" s="290"/>
      <c r="BY125" s="290"/>
      <c r="BZ125" s="290"/>
      <c r="CA125" s="290"/>
      <c r="CB125" s="290"/>
      <c r="CC125" s="290"/>
      <c r="CD125" s="290"/>
      <c r="CE125" s="290"/>
      <c r="CF125" s="290"/>
      <c r="CG125" s="290"/>
      <c r="CH125" s="290"/>
      <c r="CI125" s="290"/>
      <c r="CJ125" s="290"/>
      <c r="CK125" s="290"/>
      <c r="CL125" s="290"/>
      <c r="CM125" s="290"/>
      <c r="CN125" s="290"/>
      <c r="CO125" s="290"/>
      <c r="CP125" s="290"/>
      <c r="CQ125" s="290"/>
      <c r="CR125" s="290"/>
      <c r="CS125" s="290"/>
      <c r="CT125" s="290"/>
      <c r="CU125" s="290"/>
      <c r="CV125" s="290"/>
      <c r="CW125" s="290"/>
      <c r="CX125" s="290"/>
      <c r="CY125" s="290"/>
      <c r="CZ125" s="290"/>
      <c r="DA125" s="290"/>
      <c r="DB125" s="290"/>
      <c r="DC125" s="290"/>
      <c r="DD125" s="290"/>
    </row>
    <row r="126" spans="4:108" hidden="1" x14ac:dyDescent="0.35">
      <c r="D126" s="290"/>
      <c r="E126" s="290"/>
      <c r="F126" s="290"/>
      <c r="G126" s="290"/>
      <c r="H126" s="290"/>
      <c r="I126" s="290"/>
      <c r="J126" s="290"/>
      <c r="K126" s="290"/>
      <c r="L126" s="290"/>
      <c r="M126" s="290"/>
      <c r="N126" s="290"/>
      <c r="O126" s="290"/>
      <c r="P126" s="290"/>
      <c r="Q126" s="290"/>
      <c r="R126" s="290"/>
      <c r="S126" s="290"/>
      <c r="T126" s="290"/>
      <c r="U126" s="290"/>
      <c r="V126" s="290"/>
      <c r="W126" s="290"/>
      <c r="X126" s="290"/>
      <c r="Y126" s="290"/>
      <c r="Z126" s="290"/>
      <c r="AA126" s="290"/>
      <c r="AB126" s="290"/>
      <c r="AC126" s="290"/>
      <c r="AD126" s="290"/>
      <c r="AE126" s="290"/>
      <c r="AF126" s="290"/>
      <c r="AG126" s="290"/>
      <c r="AH126" s="290"/>
      <c r="AI126" s="290"/>
      <c r="AJ126" s="290"/>
      <c r="AK126" s="290"/>
      <c r="AL126" s="290"/>
      <c r="AM126" s="290"/>
      <c r="AN126" s="290"/>
      <c r="AO126" s="290"/>
      <c r="AP126" s="290"/>
      <c r="AQ126" s="290"/>
      <c r="AR126" s="290"/>
      <c r="AS126" s="290"/>
      <c r="AT126" s="290"/>
      <c r="AU126" s="290"/>
      <c r="AV126" s="290"/>
      <c r="AW126" s="290"/>
      <c r="AX126" s="290"/>
      <c r="AY126" s="290"/>
      <c r="AZ126" s="290"/>
      <c r="BA126" s="290"/>
      <c r="BB126" s="290"/>
      <c r="BC126" s="290"/>
      <c r="BD126" s="290"/>
      <c r="BE126" s="290"/>
      <c r="BF126" s="290"/>
      <c r="BG126" s="290"/>
      <c r="BH126" s="290"/>
      <c r="BI126" s="290"/>
      <c r="BJ126" s="290"/>
      <c r="BK126" s="290"/>
      <c r="BL126" s="290"/>
      <c r="BM126" s="290"/>
      <c r="BN126" s="290"/>
      <c r="BO126" s="290"/>
      <c r="BP126" s="290"/>
      <c r="BQ126" s="290"/>
      <c r="BR126" s="290"/>
      <c r="BS126" s="290"/>
      <c r="BT126" s="290"/>
      <c r="BU126" s="290"/>
      <c r="BV126" s="290"/>
      <c r="BW126" s="290"/>
      <c r="BX126" s="290"/>
      <c r="BY126" s="290"/>
      <c r="BZ126" s="290"/>
      <c r="CA126" s="290"/>
      <c r="CB126" s="290"/>
      <c r="CC126" s="290"/>
      <c r="CD126" s="290"/>
      <c r="CE126" s="290"/>
      <c r="CF126" s="290"/>
      <c r="CG126" s="290"/>
      <c r="CH126" s="290"/>
      <c r="CI126" s="290"/>
      <c r="CJ126" s="290"/>
      <c r="CK126" s="290"/>
      <c r="CL126" s="290"/>
      <c r="CM126" s="290"/>
      <c r="CN126" s="290"/>
      <c r="CO126" s="290"/>
      <c r="CP126" s="290"/>
      <c r="CQ126" s="290"/>
      <c r="CR126" s="290"/>
      <c r="CS126" s="290"/>
      <c r="CT126" s="290"/>
      <c r="CU126" s="290"/>
      <c r="CV126" s="290"/>
      <c r="CW126" s="290"/>
      <c r="CX126" s="290"/>
      <c r="CY126" s="290"/>
      <c r="CZ126" s="290"/>
      <c r="DA126" s="290"/>
      <c r="DB126" s="290"/>
      <c r="DC126" s="290"/>
      <c r="DD126" s="290"/>
    </row>
    <row r="127" spans="4:108" hidden="1" x14ac:dyDescent="0.35">
      <c r="D127" s="290"/>
      <c r="E127" s="290"/>
      <c r="F127" s="290"/>
      <c r="G127" s="290"/>
      <c r="H127" s="290"/>
      <c r="I127" s="290"/>
      <c r="J127" s="290"/>
      <c r="K127" s="290"/>
      <c r="L127" s="290"/>
      <c r="M127" s="290"/>
      <c r="N127" s="290"/>
      <c r="O127" s="290"/>
      <c r="P127" s="290"/>
      <c r="Q127" s="290"/>
      <c r="R127" s="290"/>
      <c r="S127" s="290"/>
      <c r="T127" s="290"/>
      <c r="U127" s="290"/>
      <c r="V127" s="290"/>
      <c r="W127" s="290"/>
      <c r="X127" s="290"/>
      <c r="Y127" s="290"/>
      <c r="Z127" s="290"/>
      <c r="AA127" s="290"/>
      <c r="AB127" s="290"/>
      <c r="AC127" s="290"/>
      <c r="AD127" s="290"/>
      <c r="AE127" s="290"/>
      <c r="AF127" s="290"/>
      <c r="AG127" s="290"/>
      <c r="AH127" s="290"/>
      <c r="AI127" s="290"/>
      <c r="AJ127" s="290"/>
      <c r="AK127" s="290"/>
      <c r="AL127" s="290"/>
      <c r="AM127" s="290"/>
      <c r="AN127" s="290"/>
      <c r="AO127" s="290"/>
      <c r="AP127" s="290"/>
      <c r="AQ127" s="290"/>
      <c r="AR127" s="290"/>
      <c r="AS127" s="290"/>
      <c r="AT127" s="290"/>
      <c r="AU127" s="290"/>
      <c r="AV127" s="290"/>
      <c r="AW127" s="290"/>
      <c r="AX127" s="290"/>
      <c r="AY127" s="290"/>
      <c r="AZ127" s="290"/>
      <c r="BA127" s="290"/>
      <c r="BB127" s="290"/>
      <c r="BC127" s="290"/>
      <c r="BD127" s="290"/>
      <c r="BE127" s="290"/>
      <c r="BF127" s="290"/>
      <c r="BG127" s="290"/>
      <c r="BH127" s="290"/>
      <c r="BI127" s="290"/>
      <c r="BJ127" s="290"/>
      <c r="BK127" s="290"/>
      <c r="BL127" s="290"/>
      <c r="BM127" s="290"/>
      <c r="BN127" s="290"/>
      <c r="BO127" s="290"/>
      <c r="BP127" s="290"/>
      <c r="BQ127" s="290"/>
      <c r="BR127" s="290"/>
      <c r="BS127" s="290"/>
      <c r="BT127" s="290"/>
      <c r="BU127" s="290"/>
      <c r="BV127" s="290"/>
      <c r="BW127" s="290"/>
      <c r="BX127" s="290"/>
      <c r="BY127" s="290"/>
      <c r="BZ127" s="290"/>
      <c r="CA127" s="290"/>
      <c r="CB127" s="290"/>
      <c r="CC127" s="290"/>
      <c r="CD127" s="290"/>
      <c r="CE127" s="290"/>
      <c r="CF127" s="290"/>
      <c r="CG127" s="290"/>
      <c r="CH127" s="290"/>
      <c r="CI127" s="290"/>
      <c r="CJ127" s="290"/>
      <c r="CK127" s="290"/>
      <c r="CL127" s="290"/>
      <c r="CM127" s="290"/>
      <c r="CN127" s="290"/>
      <c r="CO127" s="290"/>
      <c r="CP127" s="290"/>
      <c r="CQ127" s="290"/>
      <c r="CR127" s="290"/>
      <c r="CS127" s="290"/>
      <c r="CT127" s="290"/>
      <c r="CU127" s="290"/>
      <c r="CV127" s="290"/>
      <c r="CW127" s="290"/>
      <c r="CX127" s="290"/>
      <c r="CY127" s="290"/>
      <c r="CZ127" s="290"/>
      <c r="DA127" s="290"/>
      <c r="DB127" s="290"/>
      <c r="DC127" s="290"/>
      <c r="DD127" s="290"/>
    </row>
    <row r="128" spans="4:108" hidden="1" x14ac:dyDescent="0.35">
      <c r="D128" s="290"/>
      <c r="E128" s="290"/>
      <c r="F128" s="290"/>
      <c r="G128" s="290"/>
      <c r="H128" s="290"/>
      <c r="I128" s="290"/>
      <c r="J128" s="290"/>
      <c r="K128" s="290"/>
      <c r="L128" s="290"/>
      <c r="M128" s="290"/>
      <c r="N128" s="290"/>
      <c r="O128" s="290"/>
      <c r="P128" s="290"/>
      <c r="Q128" s="290"/>
      <c r="R128" s="290"/>
      <c r="S128" s="290"/>
      <c r="T128" s="290"/>
      <c r="U128" s="290"/>
      <c r="V128" s="290"/>
      <c r="W128" s="290"/>
      <c r="X128" s="290"/>
      <c r="Y128" s="290"/>
      <c r="Z128" s="290"/>
      <c r="AA128" s="290"/>
      <c r="AB128" s="290"/>
      <c r="AC128" s="290"/>
      <c r="AD128" s="290"/>
      <c r="AE128" s="290"/>
      <c r="AF128" s="290"/>
      <c r="AG128" s="290"/>
      <c r="AH128" s="290"/>
      <c r="AI128" s="290"/>
      <c r="AJ128" s="290"/>
      <c r="AK128" s="290"/>
      <c r="AL128" s="290"/>
      <c r="AM128" s="290"/>
      <c r="AN128" s="290"/>
      <c r="AO128" s="290"/>
      <c r="AP128" s="290"/>
      <c r="AQ128" s="290"/>
      <c r="AR128" s="290"/>
      <c r="AS128" s="290"/>
      <c r="AT128" s="290"/>
      <c r="AU128" s="290"/>
      <c r="AV128" s="290"/>
      <c r="AW128" s="290"/>
      <c r="AX128" s="290"/>
      <c r="AY128" s="290"/>
      <c r="AZ128" s="290"/>
      <c r="BA128" s="290"/>
      <c r="BB128" s="290"/>
      <c r="BC128" s="290"/>
      <c r="BD128" s="290"/>
      <c r="BE128" s="290"/>
      <c r="BF128" s="290"/>
      <c r="BG128" s="290"/>
      <c r="BH128" s="290"/>
      <c r="BI128" s="290"/>
      <c r="BJ128" s="290"/>
      <c r="BK128" s="290"/>
      <c r="BL128" s="290"/>
      <c r="BM128" s="290"/>
      <c r="BN128" s="290"/>
      <c r="BO128" s="290"/>
      <c r="BP128" s="290"/>
      <c r="BQ128" s="290"/>
      <c r="BR128" s="290"/>
      <c r="BS128" s="290"/>
      <c r="BT128" s="290"/>
      <c r="BU128" s="290"/>
      <c r="BV128" s="290"/>
      <c r="BW128" s="290"/>
      <c r="BX128" s="290"/>
      <c r="BY128" s="290"/>
      <c r="BZ128" s="290"/>
      <c r="CA128" s="290"/>
      <c r="CB128" s="290"/>
      <c r="CC128" s="290"/>
      <c r="CD128" s="290"/>
      <c r="CE128" s="290"/>
      <c r="CF128" s="290"/>
      <c r="CG128" s="290"/>
      <c r="CH128" s="290"/>
      <c r="CI128" s="290"/>
      <c r="CJ128" s="290"/>
      <c r="CK128" s="290"/>
      <c r="CL128" s="290"/>
      <c r="CM128" s="290"/>
      <c r="CN128" s="290"/>
      <c r="CO128" s="290"/>
      <c r="CP128" s="290"/>
      <c r="CQ128" s="290"/>
      <c r="CR128" s="290"/>
      <c r="CS128" s="290"/>
      <c r="CT128" s="290"/>
      <c r="CU128" s="290"/>
      <c r="CV128" s="290"/>
      <c r="CW128" s="290"/>
      <c r="CX128" s="290"/>
      <c r="CY128" s="290"/>
      <c r="CZ128" s="290"/>
      <c r="DA128" s="290"/>
      <c r="DB128" s="290"/>
      <c r="DC128" s="290"/>
      <c r="DD128" s="290"/>
    </row>
  </sheetData>
  <sheetProtection algorithmName="SHA-512" hashValue="PdOWQ1bfpxoJ27pEUPSXFCbD3YfmdNClOopWkWxRf3aWCh7Woc1QjSLGd2jy5T13iZ5dIkyFq3Ix4zavsdpXYg==" saltValue="tX64pUTSMVDgeoxkFncL8A==" spinCount="100000" sheet="1" sort="0" autoFilter="0"/>
  <dataValidations count="2">
    <dataValidation type="list" allowBlank="1" showInputMessage="1" showErrorMessage="1" sqref="B24:B1048576 C24:C100 E24:E100" xr:uid="{00000000-0002-0000-0900-000000000000}">
      <formula1>CompanyRecord</formula1>
    </dataValidation>
    <dataValidation type="list" allowBlank="1" showInputMessage="1" showErrorMessage="1" sqref="D24:D100" xr:uid="{27611D6F-B307-46E6-956D-42FAEF4E32F7}">
      <formula1>EmissionLimits</formula1>
    </dataValidation>
  </dataValidations>
  <pageMargins left="0.7" right="0.7" top="0.75" bottom="0.75" header="0.3" footer="0.3"/>
  <pageSetup orientation="portrait"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sheetPr>
  <dimension ref="A1:XFC51"/>
  <sheetViews>
    <sheetView showGridLines="0" topLeftCell="B7" workbookViewId="0">
      <selection activeCell="C29" sqref="C29"/>
    </sheetView>
  </sheetViews>
  <sheetFormatPr defaultColWidth="0" defaultRowHeight="0" customHeight="1" zeroHeight="1" x14ac:dyDescent="0.35"/>
  <cols>
    <col min="1" max="1" width="2.1796875" hidden="1"/>
    <col min="2" max="2" width="17" customWidth="1"/>
    <col min="3" max="3" width="137.81640625" customWidth="1"/>
    <col min="4" max="16383" width="9.1796875" hidden="1"/>
    <col min="16384" max="16384" width="0.54296875" hidden="1"/>
  </cols>
  <sheetData>
    <row r="1" spans="2:20" s="4" customFormat="1" ht="26" hidden="1" x14ac:dyDescent="0.3">
      <c r="B1" s="19" t="s">
        <v>102</v>
      </c>
      <c r="C1" s="19"/>
      <c r="D1" s="19"/>
      <c r="E1" s="6"/>
      <c r="F1" s="6"/>
      <c r="G1" s="6"/>
      <c r="H1" s="68"/>
      <c r="I1" s="68"/>
      <c r="L1" s="69"/>
    </row>
    <row r="2" spans="2:20" s="4" customFormat="1" ht="13" hidden="1" x14ac:dyDescent="0.3">
      <c r="B2" s="6" t="s">
        <v>98</v>
      </c>
      <c r="C2" s="20" t="str">
        <f>+Welcome!B2</f>
        <v>63.9050(l) Compliance Report (Spreadsheet Template)</v>
      </c>
      <c r="E2" s="7"/>
      <c r="F2" s="7"/>
      <c r="G2" s="7"/>
      <c r="L2" s="69"/>
    </row>
    <row r="3" spans="2:20" s="4" customFormat="1" ht="13" hidden="1" x14ac:dyDescent="0.3">
      <c r="B3" s="8" t="s">
        <v>99</v>
      </c>
      <c r="C3" s="21" t="str">
        <f>+Welcome!B3</f>
        <v>63.9050(l)</v>
      </c>
      <c r="E3" s="9"/>
      <c r="F3" s="9"/>
      <c r="G3" s="9"/>
      <c r="L3" s="69"/>
    </row>
    <row r="4" spans="2:20" s="4" customFormat="1" ht="13" hidden="1" x14ac:dyDescent="0.3">
      <c r="B4" s="8" t="s">
        <v>100</v>
      </c>
      <c r="C4" s="22" t="str">
        <f>+Welcome!B4</f>
        <v>v1.03</v>
      </c>
      <c r="E4" s="10"/>
      <c r="F4" s="10"/>
      <c r="G4" s="10"/>
      <c r="L4" s="69"/>
    </row>
    <row r="5" spans="2:20" s="4" customFormat="1" ht="13" hidden="1" x14ac:dyDescent="0.3">
      <c r="B5" s="8" t="s">
        <v>101</v>
      </c>
      <c r="C5" s="11">
        <f>+Welcome!B5</f>
        <v>45554</v>
      </c>
      <c r="E5" s="23"/>
      <c r="F5" s="23"/>
      <c r="G5" s="23"/>
      <c r="L5" s="69"/>
    </row>
    <row r="6" spans="2:20" ht="14.5" hidden="1" x14ac:dyDescent="0.35">
      <c r="B6" s="24" t="str">
        <f>Welcome!B6</f>
        <v>OMB No.: 2060-0529 Form 5900-598 For further Paperwork Reduction Act information see: 
https://www.epa.gov/electronic-reporting-air-emissions/paperwork-reduction-act-pra-cedri-and-ert</v>
      </c>
      <c r="D6" s="71" t="s">
        <v>159</v>
      </c>
      <c r="L6" s="49"/>
    </row>
    <row r="7" spans="2:20" ht="14.5" x14ac:dyDescent="0.35">
      <c r="B7" s="12" t="s">
        <v>218</v>
      </c>
      <c r="D7" s="71" t="s">
        <v>159</v>
      </c>
      <c r="E7" s="25"/>
      <c r="F7" s="25"/>
      <c r="G7" s="25"/>
      <c r="H7" s="25"/>
      <c r="I7" s="25"/>
      <c r="J7" s="25"/>
      <c r="K7" s="26"/>
      <c r="L7" s="28"/>
      <c r="M7" s="26"/>
      <c r="N7" s="26"/>
      <c r="O7" s="26"/>
    </row>
    <row r="8" spans="2:20" ht="20.149999999999999" customHeight="1" x14ac:dyDescent="0.35">
      <c r="B8" s="27" t="s">
        <v>241</v>
      </c>
      <c r="D8" s="28"/>
      <c r="E8" s="28"/>
      <c r="F8" s="28"/>
      <c r="G8" s="28"/>
      <c r="H8" s="28"/>
      <c r="I8" s="28"/>
      <c r="J8" s="28"/>
      <c r="K8" s="28"/>
      <c r="L8" s="72"/>
      <c r="M8" s="27"/>
      <c r="N8" s="27"/>
      <c r="O8" s="27"/>
    </row>
    <row r="9" spans="2:20" ht="21" x14ac:dyDescent="0.5">
      <c r="B9" s="73" t="s">
        <v>160</v>
      </c>
      <c r="D9" s="74"/>
      <c r="E9" s="74"/>
      <c r="F9" s="74"/>
      <c r="G9" s="74"/>
      <c r="H9" s="74"/>
      <c r="I9" s="74"/>
      <c r="J9" s="75"/>
      <c r="K9" s="75"/>
      <c r="L9" s="75"/>
      <c r="M9" s="75"/>
      <c r="N9" s="75"/>
      <c r="O9" s="75"/>
      <c r="P9" s="75"/>
      <c r="Q9" s="75"/>
      <c r="R9" s="75"/>
      <c r="S9" s="75"/>
      <c r="T9" s="75"/>
    </row>
    <row r="10" spans="2:20" ht="18.5" hidden="1" x14ac:dyDescent="0.45">
      <c r="B10" s="70"/>
      <c r="D10" s="74"/>
      <c r="E10" s="74"/>
      <c r="F10" s="74"/>
      <c r="G10" s="74"/>
      <c r="H10" s="74"/>
      <c r="I10" s="74"/>
      <c r="J10" s="75"/>
      <c r="K10" s="75"/>
      <c r="L10" s="75"/>
      <c r="M10" s="75"/>
      <c r="N10" s="75"/>
      <c r="O10" s="75"/>
      <c r="P10" s="75"/>
      <c r="Q10" s="75"/>
      <c r="R10" s="75"/>
      <c r="S10" s="75"/>
      <c r="T10" s="75"/>
    </row>
    <row r="11" spans="2:20" ht="18.5" hidden="1" x14ac:dyDescent="0.45">
      <c r="B11" s="76"/>
      <c r="D11" s="74"/>
      <c r="E11" s="74"/>
      <c r="F11" s="74"/>
      <c r="G11" s="74"/>
      <c r="H11" s="74"/>
      <c r="I11" s="74"/>
      <c r="J11" s="75"/>
      <c r="K11" s="75"/>
      <c r="L11" s="75"/>
      <c r="M11" s="75"/>
      <c r="N11" s="75"/>
      <c r="O11" s="75"/>
      <c r="P11" s="75"/>
      <c r="Q11" s="75"/>
      <c r="R11" s="75"/>
      <c r="S11" s="75"/>
      <c r="T11" s="75"/>
    </row>
    <row r="12" spans="2:20" s="162" customFormat="1" ht="58.5" thickBot="1" x14ac:dyDescent="0.4">
      <c r="B12" s="157" t="s">
        <v>305</v>
      </c>
      <c r="C12" s="158" t="s">
        <v>425</v>
      </c>
      <c r="D12" s="71" t="s">
        <v>159</v>
      </c>
      <c r="J12" s="77"/>
      <c r="K12" s="77"/>
      <c r="L12" s="77"/>
      <c r="M12" s="77"/>
      <c r="N12" s="77"/>
      <c r="O12" s="77"/>
      <c r="P12" s="77"/>
    </row>
    <row r="13" spans="2:20" ht="14.5" x14ac:dyDescent="0.35">
      <c r="B13" s="107" t="s">
        <v>171</v>
      </c>
      <c r="C13" s="151" t="s">
        <v>182</v>
      </c>
      <c r="J13" s="77"/>
      <c r="K13" s="77"/>
      <c r="L13" s="77"/>
      <c r="M13" s="77"/>
      <c r="N13" s="77"/>
      <c r="O13" s="77"/>
      <c r="P13" s="77"/>
    </row>
    <row r="14" spans="2:20" ht="14.5" hidden="1" x14ac:dyDescent="0.35">
      <c r="B14" s="108" t="s">
        <v>119</v>
      </c>
      <c r="C14" s="91" t="s">
        <v>211</v>
      </c>
      <c r="D14" s="77"/>
      <c r="E14" s="77"/>
      <c r="F14" s="77"/>
      <c r="G14" s="77"/>
      <c r="H14" s="77"/>
      <c r="I14" s="77"/>
      <c r="J14" s="77"/>
      <c r="K14" s="77"/>
      <c r="L14" s="77"/>
      <c r="M14" s="77"/>
      <c r="N14" s="77"/>
      <c r="O14" s="77"/>
      <c r="P14" s="77"/>
    </row>
    <row r="15" spans="2:20" ht="19.5" hidden="1" customHeight="1" x14ac:dyDescent="0.35">
      <c r="B15" s="108" t="s">
        <v>211</v>
      </c>
      <c r="C15" s="91" t="s">
        <v>211</v>
      </c>
      <c r="D15" s="77"/>
      <c r="E15" s="77"/>
      <c r="F15" s="77"/>
      <c r="G15" s="77"/>
      <c r="H15" s="77"/>
      <c r="I15" s="77"/>
      <c r="J15" s="77"/>
      <c r="K15" s="77"/>
      <c r="L15" s="77"/>
      <c r="M15" s="77"/>
      <c r="N15" s="77"/>
      <c r="O15" s="77"/>
      <c r="P15" s="77"/>
    </row>
    <row r="16" spans="2:20" ht="14.5" hidden="1" x14ac:dyDescent="0.35">
      <c r="B16" s="108" t="s">
        <v>211</v>
      </c>
      <c r="C16" s="91" t="s">
        <v>211</v>
      </c>
    </row>
    <row r="17" spans="2:4" ht="14.5" hidden="1" x14ac:dyDescent="0.35">
      <c r="B17" s="108" t="s">
        <v>211</v>
      </c>
      <c r="C17" s="91" t="s">
        <v>211</v>
      </c>
    </row>
    <row r="18" spans="2:4" ht="14.5" hidden="1" x14ac:dyDescent="0.35">
      <c r="B18" s="108" t="s">
        <v>211</v>
      </c>
      <c r="C18" s="91" t="s">
        <v>211</v>
      </c>
    </row>
    <row r="19" spans="2:4" ht="14.5" hidden="1" x14ac:dyDescent="0.35">
      <c r="B19" s="108" t="s">
        <v>211</v>
      </c>
      <c r="C19" s="91" t="s">
        <v>211</v>
      </c>
    </row>
    <row r="20" spans="2:4" ht="14.5" hidden="1" x14ac:dyDescent="0.35">
      <c r="B20" s="108" t="s">
        <v>211</v>
      </c>
      <c r="C20" s="91" t="s">
        <v>211</v>
      </c>
    </row>
    <row r="21" spans="2:4" ht="14.5" hidden="1" x14ac:dyDescent="0.35">
      <c r="B21" s="108" t="s">
        <v>211</v>
      </c>
      <c r="C21" s="91" t="s">
        <v>211</v>
      </c>
    </row>
    <row r="22" spans="2:4" ht="14.5" hidden="1" x14ac:dyDescent="0.35">
      <c r="B22" s="108" t="s">
        <v>211</v>
      </c>
      <c r="C22" s="91" t="s">
        <v>211</v>
      </c>
    </row>
    <row r="23" spans="2:4" ht="14.5" hidden="1" x14ac:dyDescent="0.35">
      <c r="B23" s="108" t="s">
        <v>211</v>
      </c>
      <c r="C23" s="91" t="s">
        <v>211</v>
      </c>
    </row>
    <row r="24" spans="2:4" ht="14.5" x14ac:dyDescent="0.35">
      <c r="B24" s="308"/>
      <c r="C24" s="371"/>
      <c r="D24" s="71"/>
    </row>
    <row r="25" spans="2:4" ht="14.5" x14ac:dyDescent="0.35">
      <c r="B25" s="308"/>
      <c r="C25" s="371"/>
    </row>
    <row r="26" spans="2:4" ht="14.5" x14ac:dyDescent="0.35">
      <c r="B26" s="308"/>
      <c r="C26" s="371"/>
    </row>
    <row r="27" spans="2:4" ht="14.5" x14ac:dyDescent="0.35">
      <c r="B27" s="308"/>
      <c r="C27" s="371"/>
    </row>
    <row r="28" spans="2:4" ht="14.5" x14ac:dyDescent="0.35">
      <c r="B28" s="308"/>
      <c r="C28" s="371"/>
    </row>
    <row r="29" spans="2:4" ht="14.5" x14ac:dyDescent="0.35">
      <c r="B29" s="308"/>
      <c r="C29" s="371"/>
    </row>
    <row r="30" spans="2:4" ht="14.5" x14ac:dyDescent="0.35">
      <c r="B30" s="308"/>
      <c r="C30" s="371"/>
    </row>
    <row r="31" spans="2:4" ht="14.5" x14ac:dyDescent="0.35">
      <c r="B31" s="308"/>
      <c r="C31" s="371"/>
    </row>
    <row r="32" spans="2:4" ht="14.5" x14ac:dyDescent="0.35">
      <c r="B32" s="308"/>
      <c r="C32" s="371"/>
    </row>
    <row r="33" spans="2:3" ht="14.5" x14ac:dyDescent="0.35">
      <c r="B33" s="308"/>
      <c r="C33" s="371"/>
    </row>
    <row r="34" spans="2:3" ht="14.5" hidden="1" x14ac:dyDescent="0.35"/>
    <row r="35" spans="2:3" ht="14.5" hidden="1" x14ac:dyDescent="0.35"/>
    <row r="36" spans="2:3" ht="14.5" hidden="1" x14ac:dyDescent="0.35"/>
    <row r="37" spans="2:3" ht="14.5" hidden="1" x14ac:dyDescent="0.35"/>
    <row r="38" spans="2:3" ht="14.5" hidden="1" x14ac:dyDescent="0.35"/>
    <row r="39" spans="2:3" ht="14.5" hidden="1" x14ac:dyDescent="0.35"/>
    <row r="40" spans="2:3" ht="14.5" hidden="1" x14ac:dyDescent="0.35">
      <c r="C40" s="78"/>
    </row>
    <row r="41" spans="2:3" ht="14.5" hidden="1" x14ac:dyDescent="0.35">
      <c r="C41" s="78"/>
    </row>
    <row r="42" spans="2:3" ht="14.5" hidden="1" x14ac:dyDescent="0.35"/>
    <row r="43" spans="2:3" ht="14.5" hidden="1" x14ac:dyDescent="0.35"/>
    <row r="44" spans="2:3" ht="14.5" hidden="1" x14ac:dyDescent="0.35"/>
    <row r="45" spans="2:3" ht="14.5" hidden="1" x14ac:dyDescent="0.35"/>
    <row r="49" customFormat="1" ht="0" hidden="1" customHeight="1" x14ac:dyDescent="0.35"/>
    <row r="50" customFormat="1" ht="0" hidden="1" customHeight="1" x14ac:dyDescent="0.35"/>
    <row r="51" customFormat="1" ht="0" hidden="1" customHeight="1" x14ac:dyDescent="0.35"/>
  </sheetData>
  <sheetProtection algorithmName="SHA-512" hashValue="3+8iopXEWP65iEgCV/h4Yt28c2iEsDWF3ia7T8YD1gQnCbrmaWinSFV4HDe3xuh1RiIkVxrhicVPU9/GQ7xU3g==" saltValue="VEXZmZwkUOkzQfS2zmGJNA==" spinCount="100000" sheet="1" sort="0" autoFilter="0"/>
  <dataValidations count="4">
    <dataValidation type="list" allowBlank="1" showInputMessage="1" showErrorMessage="1" sqref="B25:B33 B24" xr:uid="{00000000-0002-0000-0A00-000000000000}">
      <formula1>CompanyRecord</formula1>
    </dataValidation>
    <dataValidation type="list" allowBlank="1" showErrorMessage="1" sqref="I7:J7" xr:uid="{00000000-0002-0000-0A00-000001000000}">
      <formula1>"AL,AK,AZ,AR,CA,CO,CT,DC,DE,FL,GA,HI,ID,IL,IN,IA,KS,KY,LA,ME,MD,MA,MI,MN,MS,MO,MT,NE,NV,NH,NJ,NM,NY,NC,ND,OH,OK,OR,PA,RI,SC,SD,TN,TX,UT,VT,VA,WA,WV,WI,WY"</formula1>
    </dataValidation>
    <dataValidation type="whole" operator="greaterThan" allowBlank="1" showInputMessage="1" showErrorMessage="1" sqref="K6:K8 K1 J2:J5" xr:uid="{00000000-0002-0000-0A00-000002000000}">
      <formula1>2017</formula1>
    </dataValidation>
    <dataValidation type="whole" operator="greaterThan" allowBlank="1" showInputMessage="1" showErrorMessage="1" sqref="H1 H6:H8" xr:uid="{00000000-0002-0000-0A00-000003000000}">
      <formula1>9999</formula1>
    </dataValidation>
  </dataValidations>
  <pageMargins left="0.7" right="0.7" top="0.75" bottom="0.75" header="0.3" footer="0.3"/>
  <pageSetup orientation="portrait"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sheetPr>
  <dimension ref="A1:E12"/>
  <sheetViews>
    <sheetView showGridLines="0" topLeftCell="B1" workbookViewId="0">
      <selection activeCell="D12" sqref="D12"/>
    </sheetView>
  </sheetViews>
  <sheetFormatPr defaultColWidth="0" defaultRowHeight="14.5" zeroHeight="1" x14ac:dyDescent="0.35"/>
  <cols>
    <col min="1" max="1" width="9" hidden="1" customWidth="1"/>
    <col min="2" max="3" width="11.1796875" customWidth="1"/>
    <col min="4" max="4" width="87.1796875" customWidth="1"/>
    <col min="5" max="16384" width="9.1796875" hidden="1"/>
  </cols>
  <sheetData>
    <row r="1" spans="2:5" x14ac:dyDescent="0.35">
      <c r="B1" s="12" t="s">
        <v>218</v>
      </c>
    </row>
    <row r="2" spans="2:5" ht="15" thickBot="1" x14ac:dyDescent="0.4">
      <c r="B2" s="27" t="s">
        <v>241</v>
      </c>
    </row>
    <row r="3" spans="2:5" ht="29.5" thickBot="1" x14ac:dyDescent="0.4">
      <c r="B3" s="124" t="s">
        <v>167</v>
      </c>
      <c r="C3" s="125" t="s">
        <v>168</v>
      </c>
      <c r="D3" s="152" t="s">
        <v>208</v>
      </c>
      <c r="E3" s="126" t="s">
        <v>169</v>
      </c>
    </row>
    <row r="4" spans="2:5" ht="43.5" x14ac:dyDescent="0.35">
      <c r="B4" s="127">
        <v>1</v>
      </c>
      <c r="C4" s="128">
        <v>45166</v>
      </c>
      <c r="D4" s="153" t="s">
        <v>470</v>
      </c>
      <c r="E4" s="131" t="s">
        <v>170</v>
      </c>
    </row>
    <row r="5" spans="2:5" x14ac:dyDescent="0.35">
      <c r="B5" s="129">
        <v>1.01</v>
      </c>
      <c r="C5" s="130">
        <v>45393</v>
      </c>
      <c r="D5" s="169" t="s">
        <v>472</v>
      </c>
      <c r="E5" s="170"/>
    </row>
    <row r="6" spans="2:5" ht="29" x14ac:dyDescent="0.35">
      <c r="B6" s="132">
        <v>1.02</v>
      </c>
      <c r="C6" s="378">
        <v>45547</v>
      </c>
      <c r="D6" s="154" t="s">
        <v>476</v>
      </c>
      <c r="E6" s="134"/>
    </row>
    <row r="7" spans="2:5" ht="29" x14ac:dyDescent="0.35">
      <c r="B7" s="129">
        <v>1.03</v>
      </c>
      <c r="C7" s="379">
        <v>45554</v>
      </c>
      <c r="D7" s="155" t="s">
        <v>475</v>
      </c>
      <c r="E7" s="135"/>
    </row>
    <row r="8" spans="2:5" x14ac:dyDescent="0.35">
      <c r="B8" s="132"/>
      <c r="C8" s="133"/>
      <c r="D8" s="154"/>
      <c r="E8" s="134"/>
    </row>
    <row r="9" spans="2:5" x14ac:dyDescent="0.35">
      <c r="B9" s="129"/>
      <c r="C9" s="16"/>
      <c r="D9" s="155"/>
      <c r="E9" s="135"/>
    </row>
    <row r="10" spans="2:5" x14ac:dyDescent="0.35">
      <c r="B10" s="132"/>
      <c r="C10" s="133"/>
      <c r="D10" s="154"/>
      <c r="E10" s="134"/>
    </row>
    <row r="11" spans="2:5" x14ac:dyDescent="0.35">
      <c r="B11" s="129"/>
      <c r="C11" s="16"/>
      <c r="D11" s="155"/>
      <c r="E11" s="135"/>
    </row>
    <row r="12" spans="2:5" ht="15" thickBot="1" x14ac:dyDescent="0.4">
      <c r="B12" s="136"/>
      <c r="C12" s="137"/>
      <c r="D12" s="156"/>
      <c r="E12" s="138"/>
    </row>
  </sheetData>
  <sheetProtection algorithmName="SHA-512" hashValue="BAgbz1+FP+0hT5tCEI48oMGIIOJMLSl43qw+uui6s/G+hFdJlMYAnBICinBa3XLNaCGtp/L43EaGneOC/QFohQ==" saltValue="iVKb3ujhrOaEG9SYYErpYw==" spinCount="100000" sheet="1" objects="1" scenarios="1"/>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70C0"/>
  </sheetPr>
  <dimension ref="A1:E14"/>
  <sheetViews>
    <sheetView workbookViewId="0">
      <selection activeCell="G18" sqref="F17:G18"/>
    </sheetView>
  </sheetViews>
  <sheetFormatPr defaultRowHeight="14.5" x14ac:dyDescent="0.35"/>
  <cols>
    <col min="1" max="1" width="28.81640625" bestFit="1" customWidth="1"/>
    <col min="3" max="3" width="25.81640625" bestFit="1" customWidth="1"/>
    <col min="4" max="4" width="17.453125" bestFit="1" customWidth="1"/>
    <col min="5" max="5" width="16.1796875" customWidth="1"/>
  </cols>
  <sheetData>
    <row r="1" spans="1:5" x14ac:dyDescent="0.35">
      <c r="A1" s="142" t="s">
        <v>183</v>
      </c>
      <c r="B1" s="142" t="s">
        <v>184</v>
      </c>
      <c r="C1" s="142" t="s">
        <v>185</v>
      </c>
      <c r="D1" s="142" t="s">
        <v>186</v>
      </c>
      <c r="E1" s="142" t="s">
        <v>187</v>
      </c>
    </row>
    <row r="2" spans="1:5" x14ac:dyDescent="0.35">
      <c r="A2" t="s">
        <v>188</v>
      </c>
      <c r="C2" t="s">
        <v>189</v>
      </c>
    </row>
    <row r="3" spans="1:5" x14ac:dyDescent="0.35">
      <c r="A3" t="s">
        <v>399</v>
      </c>
      <c r="B3" s="76" t="s">
        <v>189</v>
      </c>
      <c r="C3" s="143" t="s">
        <v>406</v>
      </c>
      <c r="D3" t="s">
        <v>171</v>
      </c>
      <c r="E3" t="s">
        <v>171</v>
      </c>
    </row>
    <row r="4" spans="1:5" x14ac:dyDescent="0.35">
      <c r="A4" t="s">
        <v>400</v>
      </c>
      <c r="B4" s="76" t="s">
        <v>189</v>
      </c>
      <c r="C4" s="143" t="s">
        <v>407</v>
      </c>
      <c r="D4" t="s">
        <v>171</v>
      </c>
      <c r="E4" t="s">
        <v>171</v>
      </c>
    </row>
    <row r="5" spans="1:5" x14ac:dyDescent="0.35">
      <c r="A5" t="s">
        <v>401</v>
      </c>
      <c r="B5" s="76" t="s">
        <v>189</v>
      </c>
      <c r="C5" s="143" t="s">
        <v>408</v>
      </c>
      <c r="D5" t="s">
        <v>171</v>
      </c>
      <c r="E5" t="s">
        <v>171</v>
      </c>
    </row>
    <row r="6" spans="1:5" x14ac:dyDescent="0.35">
      <c r="A6" t="s">
        <v>402</v>
      </c>
      <c r="B6" s="76" t="s">
        <v>189</v>
      </c>
      <c r="C6" s="143" t="s">
        <v>402</v>
      </c>
      <c r="D6" t="s">
        <v>171</v>
      </c>
      <c r="E6" t="s">
        <v>171</v>
      </c>
    </row>
    <row r="7" spans="1:5" x14ac:dyDescent="0.35">
      <c r="A7" t="s">
        <v>198</v>
      </c>
      <c r="B7" s="76" t="s">
        <v>189</v>
      </c>
      <c r="C7" s="143" t="s">
        <v>409</v>
      </c>
      <c r="D7" t="s">
        <v>171</v>
      </c>
      <c r="E7" t="s">
        <v>171</v>
      </c>
    </row>
    <row r="8" spans="1:5" x14ac:dyDescent="0.35">
      <c r="A8" t="s">
        <v>403</v>
      </c>
      <c r="B8" s="76" t="s">
        <v>189</v>
      </c>
      <c r="C8" s="143" t="s">
        <v>410</v>
      </c>
      <c r="D8" t="s">
        <v>171</v>
      </c>
      <c r="E8" t="s">
        <v>171</v>
      </c>
    </row>
    <row r="9" spans="1:5" x14ac:dyDescent="0.35">
      <c r="A9" t="s">
        <v>190</v>
      </c>
      <c r="B9" s="76" t="s">
        <v>189</v>
      </c>
      <c r="C9" s="76" t="s">
        <v>191</v>
      </c>
      <c r="D9" t="s">
        <v>171</v>
      </c>
      <c r="E9" t="s">
        <v>171</v>
      </c>
    </row>
    <row r="10" spans="1:5" x14ac:dyDescent="0.35">
      <c r="A10" t="s">
        <v>192</v>
      </c>
      <c r="B10" s="76" t="s">
        <v>189</v>
      </c>
      <c r="C10" s="76" t="s">
        <v>193</v>
      </c>
      <c r="D10" t="s">
        <v>171</v>
      </c>
      <c r="E10" t="s">
        <v>171</v>
      </c>
    </row>
    <row r="11" spans="1:5" x14ac:dyDescent="0.35">
      <c r="A11" t="s">
        <v>194</v>
      </c>
      <c r="B11" s="76" t="s">
        <v>189</v>
      </c>
      <c r="C11" s="76" t="s">
        <v>195</v>
      </c>
      <c r="D11" t="s">
        <v>171</v>
      </c>
      <c r="E11" t="s">
        <v>171</v>
      </c>
    </row>
    <row r="12" spans="1:5" x14ac:dyDescent="0.35">
      <c r="A12" t="s">
        <v>196</v>
      </c>
      <c r="B12" s="76" t="s">
        <v>189</v>
      </c>
      <c r="C12" s="76" t="s">
        <v>197</v>
      </c>
      <c r="D12" t="s">
        <v>171</v>
      </c>
      <c r="E12" t="s">
        <v>171</v>
      </c>
    </row>
    <row r="13" spans="1:5" x14ac:dyDescent="0.35">
      <c r="A13" t="s">
        <v>404</v>
      </c>
      <c r="B13" s="76" t="s">
        <v>189</v>
      </c>
      <c r="C13" s="76" t="s">
        <v>411</v>
      </c>
      <c r="D13" t="s">
        <v>171</v>
      </c>
      <c r="E13" t="s">
        <v>171</v>
      </c>
    </row>
    <row r="14" spans="1:5" x14ac:dyDescent="0.35">
      <c r="A14" t="s">
        <v>405</v>
      </c>
      <c r="B14" s="76" t="s">
        <v>189</v>
      </c>
      <c r="C14" t="s">
        <v>412</v>
      </c>
      <c r="D14" t="s">
        <v>171</v>
      </c>
      <c r="E14" t="s">
        <v>171</v>
      </c>
    </row>
  </sheetData>
  <sheetProtection algorithmName="SHA-512" hashValue="dF9wMYf0Ux6LdFY71nvYGG0OK4yyWDdHjk2eXz7FeR+PImyJqtK33iHUIPLZLo3L9+LV8Y4f3FXYoP77NBMsVA==" saltValue="D7BxLYLPEAULhfW+W9QbXw==" spinCount="100000"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72B77D97F169A4E89A93A2175D785D0" ma:contentTypeVersion="33" ma:contentTypeDescription="Create a new document." ma:contentTypeScope="" ma:versionID="0d9e7297a3b0389f25cd13f8746f003c">
  <xsd:schema xmlns:xsd="http://www.w3.org/2001/XMLSchema" xmlns:xs="http://www.w3.org/2001/XMLSchema" xmlns:p="http://schemas.microsoft.com/office/2006/metadata/properties" xmlns:ns1="http://schemas.microsoft.com/sharepoint/v3" xmlns:ns3="4ffa91fb-a0ff-4ac5-b2db-65c790d184a4" xmlns:ns4="http://schemas.microsoft.com/sharepoint.v3" xmlns:ns5="http://schemas.microsoft.com/sharepoint/v3/fields" xmlns:ns6="4158b95f-c66a-4210-99e4-f1ae856f31ed" xmlns:ns7="b1064543-ee34-422b-84c1-45d17faddb1b" targetNamespace="http://schemas.microsoft.com/office/2006/metadata/properties" ma:root="true" ma:fieldsID="07a70a7d57cbf0db5cb6ac1c4011f8c8" ns1:_="" ns3:_="" ns4:_="" ns5:_="" ns6:_="" ns7:_="">
    <xsd:import namespace="http://schemas.microsoft.com/sharepoint/v3"/>
    <xsd:import namespace="4ffa91fb-a0ff-4ac5-b2db-65c790d184a4"/>
    <xsd:import namespace="http://schemas.microsoft.com/sharepoint.v3"/>
    <xsd:import namespace="http://schemas.microsoft.com/sharepoint/v3/fields"/>
    <xsd:import namespace="4158b95f-c66a-4210-99e4-f1ae856f31ed"/>
    <xsd:import namespace="b1064543-ee34-422b-84c1-45d17faddb1b"/>
    <xsd:element name="properties">
      <xsd:complexType>
        <xsd:sequence>
          <xsd:element name="documentManagement">
            <xsd:complexType>
              <xsd:all>
                <xsd:element ref="ns3:Document_x0020_Creation_x0020_Date" minOccurs="0"/>
                <xsd:element ref="ns3:Creator" minOccurs="0"/>
                <xsd:element ref="ns3:EPA_x0020_Office" minOccurs="0"/>
                <xsd:element ref="ns3:Record" minOccurs="0"/>
                <xsd:element ref="ns4:CategoryDescription" minOccurs="0"/>
                <xsd:element ref="ns3:Identifier" minOccurs="0"/>
                <xsd:element ref="ns3:EPA_x0020_Contributor" minOccurs="0"/>
                <xsd:element ref="ns3:External_x0020_Contributor" minOccurs="0"/>
                <xsd:element ref="ns5:_Coverage" minOccurs="0"/>
                <xsd:element ref="ns3:EPA_x0020_Related_x0020_Documents" minOccurs="0"/>
                <xsd:element ref="ns5:_Source" minOccurs="0"/>
                <xsd:element ref="ns3:Rights" minOccurs="0"/>
                <xsd:element ref="ns1:Language" minOccurs="0"/>
                <xsd:element ref="ns3:j747ac98061d40f0aa7bd47e1db5675d" minOccurs="0"/>
                <xsd:element ref="ns3:TaxKeywordTaxHTField" minOccurs="0"/>
                <xsd:element ref="ns3:TaxCatchAllLabel" minOccurs="0"/>
                <xsd:element ref="ns3:TaxCatchAll" minOccurs="0"/>
                <xsd:element ref="ns6:SharedWithUsers" minOccurs="0"/>
                <xsd:element ref="ns7:MediaServiceMetadata" minOccurs="0"/>
                <xsd:element ref="ns7:MediaServiceFastMetadata" minOccurs="0"/>
                <xsd:element ref="ns6:SharedWithDetails" minOccurs="0"/>
                <xsd:element ref="ns6:SharingHintHash" minOccurs="0"/>
                <xsd:element ref="ns6:Records_x0020_Status" minOccurs="0"/>
                <xsd:element ref="ns6:Records_x0020_Date" minOccurs="0"/>
                <xsd:element ref="ns7:MediaServiceAutoTags" minOccurs="0"/>
                <xsd:element ref="ns7:MediaServiceGenerationTime" minOccurs="0"/>
                <xsd:element ref="ns7:MediaServiceEventHashCode" minOccurs="0"/>
                <xsd:element ref="ns7:MediaServiceOCR" minOccurs="0"/>
                <xsd:element ref="ns7: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c05c79eb-88f8-4427-8823-9fd5a0e69ad8}" ma:internalName="TaxCatchAllLabel" ma:readOnly="true" ma:showField="CatchAllDataLabel" ma:web="4158b95f-c66a-4210-99e4-f1ae856f31e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c05c79eb-88f8-4427-8823-9fd5a0e69ad8}" ma:internalName="TaxCatchAll" ma:showField="CatchAllData" ma:web="4158b95f-c66a-4210-99e4-f1ae856f31ed">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158b95f-c66a-4210-99e4-f1ae856f31ed" elementFormDefault="qualified">
    <xsd:import namespace="http://schemas.microsoft.com/office/2006/documentManagement/types"/>
    <xsd:import namespace="http://schemas.microsoft.com/office/infopath/2007/PartnerControls"/>
    <xsd:element name="SharedWithUsers" ma:index="2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description="" ma:internalName="SharedWithDetails" ma:readOnly="true">
      <xsd:simpleType>
        <xsd:restriction base="dms:Note">
          <xsd:maxLength value="255"/>
        </xsd:restriction>
      </xsd:simpleType>
    </xsd:element>
    <xsd:element name="SharingHintHash" ma:index="32" nillable="true" ma:displayName="Sharing Hint Hash" ma:description="" ma:hidden="true" ma:internalName="SharingHintHash" ma:readOnly="true">
      <xsd:simpleType>
        <xsd:restriction base="dms:Text"/>
      </xsd:simpleType>
    </xsd:element>
    <xsd:element name="Records_x0020_Status" ma:index="33" nillable="true" ma:displayName="Records Status" ma:default="Pending" ma:internalName="Records_x0020_Status">
      <xsd:simpleType>
        <xsd:restriction base="dms:Text"/>
      </xsd:simpleType>
    </xsd:element>
    <xsd:element name="Records_x0020_Date" ma:index="34" nillable="true" ma:displayName="Records Date" ma:hidden="true" ma:internalName="Records_x0020_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b1064543-ee34-422b-84c1-45d17faddb1b" elementFormDefault="qualified">
    <xsd:import namespace="http://schemas.microsoft.com/office/2006/documentManagement/types"/>
    <xsd:import namespace="http://schemas.microsoft.com/office/infopath/2007/PartnerControls"/>
    <xsd:element name="MediaServiceMetadata" ma:index="29" nillable="true" ma:displayName="MediaServiceMetadata" ma:description="" ma:hidden="true" ma:internalName="MediaServiceMetadata" ma:readOnly="true">
      <xsd:simpleType>
        <xsd:restriction base="dms:Note"/>
      </xsd:simpleType>
    </xsd:element>
    <xsd:element name="MediaServiceFastMetadata" ma:index="30" nillable="true" ma:displayName="MediaServiceFastMetadata" ma:description="" ma:hidden="true" ma:internalName="MediaServiceFastMetadata" ma:readOnly="true">
      <xsd:simpleType>
        <xsd:restriction base="dms:Note"/>
      </xsd:simpleType>
    </xsd:element>
    <xsd:element name="MediaServiceAutoTags" ma:index="35" nillable="true" ma:displayName="Tags" ma:internalName="MediaServiceAutoTags" ma:readOnly="true">
      <xsd:simpleType>
        <xsd:restriction base="dms:Text"/>
      </xsd:simpleType>
    </xsd:element>
    <xsd:element name="MediaServiceGenerationTime" ma:index="36" nillable="true" ma:displayName="MediaServiceGenerationTime" ma:hidden="true" ma:internalName="MediaServiceGenerationTime" ma:readOnly="true">
      <xsd:simpleType>
        <xsd:restriction base="dms:Text"/>
      </xsd:simpleType>
    </xsd:element>
    <xsd:element name="MediaServiceEventHashCode" ma:index="37" nillable="true" ma:displayName="MediaServiceEventHashCode" ma:hidden="true" ma:internalName="MediaServiceEventHashCode" ma:readOnly="true">
      <xsd:simpleType>
        <xsd:restriction base="dms:Text"/>
      </xsd:simpleType>
    </xsd:element>
    <xsd:element name="MediaServiceOCR" ma:index="38" nillable="true" ma:displayName="Extracted Text" ma:internalName="MediaServiceOCR" ma:readOnly="true">
      <xsd:simpleType>
        <xsd:restriction base="dms:Note">
          <xsd:maxLength value="255"/>
        </xsd:restriction>
      </xsd:simpleType>
    </xsd:element>
    <xsd:element name="MediaServiceDateTaken" ma:index="39" nillable="true" ma:displayName="MediaServiceDateTaken" ma:hidden="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haredContentType xmlns="Microsoft.SharePoint.Taxonomy.ContentTypeSync" SourceId="29f62856-1543-49d4-a736-4569d363f533" ContentTypeId="0x0101" PreviousValue="false"/>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2020-05-06T18:01:49+00:00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Records_x0020_Date xmlns="4158b95f-c66a-4210-99e4-f1ae856f31ed" xsi:nil="true"/>
    <Records_x0020_Status xmlns="4158b95f-c66a-4210-99e4-f1ae856f31ed">Pending</Records_x0020_Statu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88FCDF5-395C-4B02-A3C8-7778B07E87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4158b95f-c66a-4210-99e4-f1ae856f31ed"/>
    <ds:schemaRef ds:uri="b1064543-ee34-422b-84c1-45d17faddb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4C1B078-D07D-4523-9B79-98F6CBAD2C60}">
  <ds:schemaRefs>
    <ds:schemaRef ds:uri="Microsoft.SharePoint.Taxonomy.ContentTypeSync"/>
  </ds:schemaRefs>
</ds:datastoreItem>
</file>

<file path=customXml/itemProps3.xml><?xml version="1.0" encoding="utf-8"?>
<ds:datastoreItem xmlns:ds="http://schemas.openxmlformats.org/officeDocument/2006/customXml" ds:itemID="{03AA2497-ADCA-4AAD-BA56-001422573FF6}">
  <ds:schemaRefs>
    <ds:schemaRef ds:uri="http://purl.org/dc/dcmitype/"/>
    <ds:schemaRef ds:uri="b1064543-ee34-422b-84c1-45d17faddb1b"/>
    <ds:schemaRef ds:uri="http://schemas.microsoft.com/sharepoint/v3"/>
    <ds:schemaRef ds:uri="http://schemas.microsoft.com/office/2006/metadata/properties"/>
    <ds:schemaRef ds:uri="http://schemas.openxmlformats.org/package/2006/metadata/core-properties"/>
    <ds:schemaRef ds:uri="4158b95f-c66a-4210-99e4-f1ae856f31ed"/>
    <ds:schemaRef ds:uri="http://www.w3.org/XML/1998/namespace"/>
    <ds:schemaRef ds:uri="http://schemas.microsoft.com/office/2006/documentManagement/types"/>
    <ds:schemaRef ds:uri="http://purl.org/dc/terms/"/>
    <ds:schemaRef ds:uri="http://schemas.microsoft.com/office/infopath/2007/PartnerControls"/>
    <ds:schemaRef ds:uri="4ffa91fb-a0ff-4ac5-b2db-65c790d184a4"/>
    <ds:schemaRef ds:uri="http://schemas.microsoft.com/sharepoint/v3/fields"/>
    <ds:schemaRef ds:uri="http://schemas.microsoft.com/sharepoint.v3"/>
    <ds:schemaRef ds:uri="http://purl.org/dc/elements/1.1/"/>
  </ds:schemaRefs>
</ds:datastoreItem>
</file>

<file path=customXml/itemProps4.xml><?xml version="1.0" encoding="utf-8"?>
<ds:datastoreItem xmlns:ds="http://schemas.openxmlformats.org/officeDocument/2006/customXml" ds:itemID="{24CBE2A5-9671-4F7A-ACA1-2D2C2195DA3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6</vt:i4>
      </vt:variant>
    </vt:vector>
  </HeadingPairs>
  <TitlesOfParts>
    <vt:vector size="24" baseType="lpstr">
      <vt:lpstr>Lists</vt:lpstr>
      <vt:lpstr>Welcome</vt:lpstr>
      <vt:lpstr>Company_Information</vt:lpstr>
      <vt:lpstr>Certification_Statements</vt:lpstr>
      <vt:lpstr>Emission_and_Operating_Limits</vt:lpstr>
      <vt:lpstr>Emis_and_Op_Parsing</vt:lpstr>
      <vt:lpstr>Affected_Source</vt:lpstr>
      <vt:lpstr>LDAR</vt:lpstr>
      <vt:lpstr>Storage_Tanks</vt:lpstr>
      <vt:lpstr>CMS_Identification</vt:lpstr>
      <vt:lpstr>CMS_Malfunctions</vt:lpstr>
      <vt:lpstr>CMS_Inoperative_OoC</vt:lpstr>
      <vt:lpstr>CMS_Downtime_Summary</vt:lpstr>
      <vt:lpstr>Limit_Deviation_Detail</vt:lpstr>
      <vt:lpstr>Limit_Deviation_Summary</vt:lpstr>
      <vt:lpstr>Description_of_Changes</vt:lpstr>
      <vt:lpstr>Revisions</vt:lpstr>
      <vt:lpstr>Worksheet Map</vt:lpstr>
      <vt:lpstr>DeviationCauses</vt:lpstr>
      <vt:lpstr>EmissionLimits</vt:lpstr>
      <vt:lpstr>EWPDeviations</vt:lpstr>
      <vt:lpstr>Periods</vt:lpstr>
      <vt:lpstr>states</vt:lpstr>
      <vt:lpstr>Yes_No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Lowe, Theresa</dc:creator>
  <cp:lastModifiedBy>Myers, Casey</cp:lastModifiedBy>
  <cp:lastPrinted>2024-09-11T14:16:49Z</cp:lastPrinted>
  <dcterms:created xsi:type="dcterms:W3CDTF">2020-04-29T18:49:42Z</dcterms:created>
  <dcterms:modified xsi:type="dcterms:W3CDTF">2024-09-19T16:10:03Z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0x010100C72B77D97F169A4E89A93A2175D785D0</vt:lpwstr>
  </property>
</Properties>
</file>