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customXml/itemProps4.xml" ContentType="application/vnd.openxmlformats-officedocument.customXml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415"/>
  <workbookPr filterPrivacy="1" defaultThemeVersion="166925"/>
  <xr:revisionPtr revIDLastSave="0" documentId="8_{3716AC79-D78D-4418-8834-015A0D135C57}" xr6:coauthVersionLast="47" xr6:coauthVersionMax="47" xr10:uidLastSave="{00000000-0000-0000-0000-000000000000}"/>
  <bookViews>
    <workbookView xWindow="30645" yWindow="1530" windowWidth="25605" windowHeight="13440" xr2:uid="{899D0973-EBE4-4369-8500-25E252A7970A}"/>
  </bookViews>
  <sheets>
    <sheet name="Overview" sheetId="5" r:id="rId1"/>
    <sheet name="WEC Obligated Party A" sheetId="1" r:id="rId2"/>
    <sheet name="WEC Obligated Party B" sheetId="3" r:id="rId3"/>
    <sheet name="WEC Obligated Party C" sheetId="2" r:id="rId4"/>
    <sheet name="WEC Obligated Party D" sheetId="4" r:id="rId5"/>
    <sheet name="Parent Company Netting" sheetId="6" r:id="rId6"/>
  </sheet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D4" i="2" l="1"/>
  <c r="C4" i="2"/>
  <c r="H2" i="2"/>
  <c r="I2" i="2" s="1"/>
  <c r="K2" i="2" s="1"/>
  <c r="H3" i="2"/>
  <c r="I3" i="2" s="1"/>
  <c r="K3" i="2" s="1"/>
  <c r="H5" i="2"/>
  <c r="I5" i="2" s="1"/>
  <c r="K5" i="2" s="1"/>
  <c r="H2" i="4"/>
  <c r="I2" i="4" s="1"/>
  <c r="K2" i="4" s="1"/>
  <c r="H3" i="3"/>
  <c r="I3" i="3" s="1"/>
  <c r="K3" i="3" s="1"/>
  <c r="H2" i="3"/>
  <c r="I2" i="3" s="1"/>
  <c r="K2" i="3" s="1"/>
  <c r="H5" i="1"/>
  <c r="H2" i="1"/>
  <c r="H3" i="1"/>
  <c r="H4" i="1"/>
  <c r="B6" i="4" l="1"/>
  <c r="K4" i="2"/>
  <c r="B8" i="2" s="1"/>
  <c r="H4" i="2"/>
  <c r="I4" i="2"/>
  <c r="B6" i="3"/>
  <c r="I5" i="1" l="1"/>
  <c r="K5" i="1" s="1"/>
  <c r="I2" i="1"/>
  <c r="K2" i="1" s="1"/>
  <c r="I3" i="1"/>
  <c r="K3" i="1" s="1"/>
  <c r="I4" i="1"/>
  <c r="K4" i="1" s="1"/>
  <c r="B8" i="1" l="1"/>
</calcChain>
</file>

<file path=xl/sharedStrings.xml><?xml version="1.0" encoding="utf-8"?>
<sst xmlns="http://schemas.openxmlformats.org/spreadsheetml/2006/main" count="114" uniqueCount="45">
  <si>
    <t xml:space="preserve">This spreadsheet provides the data for the example Waste Emissions Charge (WEC) calculations used in the December 2024 EPA memorandum, "Examples of charge calculations under the final Waste Emissions Charge" Each tab in this spreadsheet corresponds with an example WEC obligated party in Tables 2-6 of the memorandum. All data are for illustrative purposes only and do not reflect actual subpart W facilities or WEC obligated parties. Please see the memorandum, the final rule, and other supporting documents for  details on individual elements of the final Waste Emissions Charge rule. </t>
  </si>
  <si>
    <t>Facility</t>
  </si>
  <si>
    <t>Segment</t>
  </si>
  <si>
    <r>
      <t>Subpart W CO2e (mt)</t>
    </r>
    <r>
      <rPr>
        <b/>
        <sz val="11"/>
        <color theme="1"/>
        <rFont val="Calibri"/>
        <family val="2"/>
      </rPr>
      <t>*</t>
    </r>
  </si>
  <si>
    <t>Subpart W Methane (mt)</t>
  </si>
  <si>
    <t>Throughput</t>
  </si>
  <si>
    <t>Throughput Units</t>
  </si>
  <si>
    <t>Intensity Threshold</t>
  </si>
  <si>
    <t>Waste Emissions Threshold (mt)</t>
  </si>
  <si>
    <t>Facility Applicable Emissions (mt)</t>
  </si>
  <si>
    <t>Potentially Exempt Methane (mt)</t>
  </si>
  <si>
    <t>WEC Applicable Emissions (mt)</t>
  </si>
  <si>
    <t>Notes</t>
  </si>
  <si>
    <t>Offshore Production</t>
  </si>
  <si>
    <t>Mscf</t>
  </si>
  <si>
    <t>Onshore Production</t>
  </si>
  <si>
    <t>No eligible exempted emissions because facility emissions are below waste emissions threshold</t>
  </si>
  <si>
    <t>Gathering &amp; Boosting</t>
  </si>
  <si>
    <t>Net WEC Emissions</t>
  </si>
  <si>
    <t>metric tons</t>
  </si>
  <si>
    <t>* Total subpart W CO2e includes emissions from CO2 and N2O that are not identified separately in table; while the WEC is based only on methane emissions, all subpart W greenhouse gas emissions are considered for the 25,000 mt CO2e WEC applicability threshold. In this example, 100-year global warming potentials of 28 and 265 are applied for methane and N2O, respectively.</t>
  </si>
  <si>
    <r>
      <t>Methane density of 0.0192 mt/Mscf at standard temperature and pressure (60</t>
    </r>
    <r>
      <rPr>
        <sz val="11"/>
        <color theme="1"/>
        <rFont val="Calibri"/>
        <family val="2"/>
      </rPr>
      <t>° F and 14.7 psia) used to calculate waste emissions threshold</t>
    </r>
  </si>
  <si>
    <t>bbl</t>
  </si>
  <si>
    <t>No gas throughput, oil intensity metric of 10 mt methane per 1,000,000 bbl oil applied</t>
  </si>
  <si>
    <t>Processing</t>
  </si>
  <si>
    <t>Transmission Compression</t>
  </si>
  <si>
    <t>Underground Storage</t>
  </si>
  <si>
    <t>Facility Total</t>
  </si>
  <si>
    <t>-</t>
  </si>
  <si>
    <t>Facility reports under two subpart W industry segments</t>
  </si>
  <si>
    <t>NA</t>
  </si>
  <si>
    <t>Facility subpart W emissions do not exceed 25,000 mt CO2e and facility is not a WEC applicable facility</t>
  </si>
  <si>
    <t>WEC Obligated Party</t>
  </si>
  <si>
    <t>Transferred Emissions Sent</t>
  </si>
  <si>
    <t>Transferred Emissions Received</t>
  </si>
  <si>
    <t>Net WEC Emissions After Transfers</t>
  </si>
  <si>
    <t>WEC Obligated Party A</t>
  </si>
  <si>
    <t>WEC Obligated Party A receives -502.4 metric tons from WEC Obligated Party B</t>
  </si>
  <si>
    <t>WEC Obligated Party B</t>
  </si>
  <si>
    <t>WEC Obligated Party B sends -502.4 metric tons to WEC Obligated Party A and -82 metric tons to WEC Obligated Party D</t>
  </si>
  <si>
    <t>WEC Obligated Party C</t>
  </si>
  <si>
    <t>WEC Obligated Party C does not transfer any of its negative net WEC emissions</t>
  </si>
  <si>
    <t>WEC Obligated Party D</t>
  </si>
  <si>
    <t>WEC Obligated Party D receiveds -82 metric tons from WEC Obligated Party B</t>
  </si>
  <si>
    <t xml:space="preserve">All WEC obligated parties have net WEC emissions after transfers of zero or below, and therefore do not owe any WEC obligation. If a WEC obligated party's net WEC emissions after transfers is greater than zero, the value is multiplied by the annual WEC amount (e.g., $900/metric ton for 2024) to calculate the WEC obligation.
This is just one of many possible netting outcomes with these example WEC obligated parties. The negative net WEC emissions from WEC Obligated Parties B and C could have been distributed in many different ways and quantities. For example, WEC Obligated Party C could have transferred negative emissions to WEC Obligated Parties A and D instead of WEC Obligated Party B transferring negative emissions. Or, WEC Obligated Parties B and C could have each transferred some amount of negative emissions to WEC Obligated Parties A and D. WEC Obligated Parties B and C could have also elected to not transfer any of their negative emissions, in which case WEC Obligated Parties A and D would owe WEC obligations based on their net WEC emissions values.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</si>
</sst>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43" formatCode="_(* #,##0.00_);_(* \(#,##0.00\);_(* &quot;-&quot;??_);_(@_)"/>
    <numFmt numFmtId="164" formatCode="_(* #,##0_);_(* \(#,##0\);_(* &quot;-&quot;??_);_(@_)"/>
    <numFmt numFmtId="165" formatCode="_(* #,##0.0_);_(* \(#,##0.0\);_(* &quot;-&quot;??_);_(@_)"/>
    <numFmt numFmtId="166" formatCode="0.0"/>
  </numFmts>
  <fonts count="7">
    <font>
      <sz val="11"/>
      <color theme="1"/>
      <name val="Calibri"/>
      <family val="2"/>
      <scheme val="minor"/>
    </font>
    <font>
      <sz val="11"/>
      <color theme="1"/>
      <name val="Calibri"/>
      <family val="2"/>
      <scheme val="minor"/>
    </font>
    <font>
      <b/>
      <sz val="11"/>
      <color theme="1"/>
      <name val="Calibri"/>
      <family val="2"/>
      <scheme val="minor"/>
    </font>
    <font>
      <b/>
      <sz val="11"/>
      <color theme="1"/>
      <name val="Calibri"/>
      <family val="2"/>
    </font>
    <font>
      <sz val="11"/>
      <color rgb="FFFF0000"/>
      <name val="Calibri"/>
      <family val="2"/>
      <scheme val="minor"/>
    </font>
    <font>
      <sz val="11"/>
      <color theme="1"/>
      <name val="Calibri"/>
      <family val="2"/>
    </font>
    <font>
      <i/>
      <sz val="11"/>
      <color theme="1"/>
      <name val="Calibri"/>
      <family val="2"/>
      <scheme val="minor"/>
    </font>
  </fonts>
  <fills count="2">
    <fill>
      <patternFill patternType="none"/>
    </fill>
    <fill>
      <patternFill patternType="gray125"/>
    </fill>
  </fills>
  <borders count="1">
    <border>
      <left/>
      <right/>
      <top/>
      <bottom/>
      <diagonal/>
    </border>
  </borders>
  <cellStyleXfs count="2">
    <xf numFmtId="0" fontId="0" fillId="0" borderId="0"/>
    <xf numFmtId="43" fontId="1" fillId="0" borderId="0" applyFont="0" applyFill="0" applyBorder="0" applyAlignment="0" applyProtection="0"/>
  </cellStyleXfs>
  <cellXfs count="26">
    <xf numFmtId="0" fontId="0" fillId="0" borderId="0" xfId="0"/>
    <xf numFmtId="0" fontId="0" fillId="0" borderId="0" xfId="0" applyFill="1"/>
    <xf numFmtId="0" fontId="2" fillId="0" borderId="0" xfId="0" applyFont="1" applyAlignment="1">
      <alignment horizontal="center" vertical="center" wrapText="1"/>
    </xf>
    <xf numFmtId="0" fontId="4" fillId="0" borderId="0" xfId="0" applyFont="1"/>
    <xf numFmtId="0" fontId="2" fillId="0" borderId="0" xfId="0" applyFont="1" applyBorder="1" applyAlignment="1">
      <alignment horizontal="center" vertical="center" wrapText="1"/>
    </xf>
    <xf numFmtId="0" fontId="0" fillId="0" borderId="0" xfId="0" applyFill="1" applyBorder="1"/>
    <xf numFmtId="164" fontId="0" fillId="0" borderId="0" xfId="0" applyNumberFormat="1" applyFill="1" applyBorder="1"/>
    <xf numFmtId="164" fontId="0" fillId="0" borderId="0" xfId="1" applyNumberFormat="1" applyFont="1" applyFill="1" applyBorder="1"/>
    <xf numFmtId="166" fontId="0" fillId="0" borderId="0" xfId="0" applyNumberFormat="1" applyFill="1" applyBorder="1"/>
    <xf numFmtId="165" fontId="0" fillId="0" borderId="0" xfId="0" applyNumberFormat="1" applyFill="1" applyBorder="1" applyAlignment="1">
      <alignment horizontal="right"/>
    </xf>
    <xf numFmtId="0" fontId="0" fillId="0" borderId="0" xfId="0" applyFill="1" applyBorder="1" applyAlignment="1">
      <alignment horizontal="right"/>
    </xf>
    <xf numFmtId="0" fontId="0" fillId="0" borderId="0" xfId="0" applyBorder="1"/>
    <xf numFmtId="0" fontId="2" fillId="0" borderId="0" xfId="0" applyFont="1" applyBorder="1"/>
    <xf numFmtId="1" fontId="0" fillId="0" borderId="0" xfId="0" applyNumberFormat="1" applyBorder="1"/>
    <xf numFmtId="0" fontId="0" fillId="0" borderId="0" xfId="0" quotePrefix="1" applyFill="1" applyBorder="1"/>
    <xf numFmtId="0" fontId="4" fillId="0" borderId="0" xfId="0" applyFont="1" applyBorder="1"/>
    <xf numFmtId="166" fontId="0" fillId="0" borderId="0" xfId="0" applyNumberFormat="1" applyBorder="1"/>
    <xf numFmtId="0" fontId="2" fillId="0" borderId="0" xfId="0" applyFont="1"/>
    <xf numFmtId="166" fontId="0" fillId="0" borderId="0" xfId="0" applyNumberFormat="1"/>
    <xf numFmtId="164" fontId="6" fillId="0" borderId="0" xfId="0" applyNumberFormat="1" applyFont="1" applyFill="1" applyBorder="1"/>
    <xf numFmtId="164" fontId="6" fillId="0" borderId="0" xfId="1" applyNumberFormat="1" applyFont="1" applyFill="1" applyBorder="1"/>
    <xf numFmtId="166" fontId="6" fillId="0" borderId="0" xfId="0" applyNumberFormat="1" applyFont="1" applyFill="1" applyBorder="1"/>
    <xf numFmtId="166" fontId="6" fillId="0" borderId="0" xfId="1" applyNumberFormat="1" applyFont="1" applyFill="1" applyBorder="1"/>
    <xf numFmtId="0" fontId="2" fillId="0" borderId="0" xfId="0" applyFont="1" applyAlignment="1">
      <alignment horizontal="left" vertical="top" wrapText="1"/>
    </xf>
    <xf numFmtId="0" fontId="0" fillId="0" borderId="0" xfId="0" applyAlignment="1">
      <alignment horizontal="left" vertical="top" wrapText="1"/>
    </xf>
    <xf numFmtId="0" fontId="0" fillId="0" borderId="0" xfId="0" applyFill="1" applyBorder="1" applyAlignment="1">
      <alignment horizontal="right" vertical="center"/>
    </xf>
  </cellXfs>
  <cellStyles count="2">
    <cellStyle name="Comma" xfId="1" builtinId="3"/>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13" Type="http://schemas.openxmlformats.org/officeDocument/2006/relationships/customXml" Target="../customXml/item3.xml"/><Relationship Id="rId3" Type="http://schemas.openxmlformats.org/officeDocument/2006/relationships/worksheet" Target="worksheets/sheet3.xml"/><Relationship Id="rId7" Type="http://schemas.openxmlformats.org/officeDocument/2006/relationships/theme" Target="theme/theme1.xml"/><Relationship Id="rId12" Type="http://schemas.openxmlformats.org/officeDocument/2006/relationships/customXml" Target="../customXml/item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customXml" Target="../customXml/item1.xml"/><Relationship Id="rId5" Type="http://schemas.openxmlformats.org/officeDocument/2006/relationships/worksheet" Target="worksheets/sheet5.xml"/><Relationship Id="rId10"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sharedStrings" Target="sharedStrings.xml"/><Relationship Id="rId14" Type="http://schemas.openxmlformats.org/officeDocument/2006/relationships/customXml" Target="../customXml/item4.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35BC608-8FB9-4AC6-B873-221FCFF26F80}">
  <dimension ref="A1:J8"/>
  <sheetViews>
    <sheetView tabSelected="1" workbookViewId="0">
      <selection activeCell="M5" sqref="M5"/>
    </sheetView>
  </sheetViews>
  <sheetFormatPr defaultRowHeight="15"/>
  <sheetData>
    <row r="1" spans="1:10" ht="15" customHeight="1">
      <c r="A1" s="23" t="s">
        <v>0</v>
      </c>
      <c r="B1" s="23"/>
      <c r="C1" s="23"/>
      <c r="D1" s="23"/>
      <c r="E1" s="23"/>
      <c r="F1" s="23"/>
      <c r="G1" s="23"/>
      <c r="H1" s="23"/>
      <c r="I1" s="23"/>
      <c r="J1" s="23"/>
    </row>
    <row r="2" spans="1:10">
      <c r="A2" s="23"/>
      <c r="B2" s="23"/>
      <c r="C2" s="23"/>
      <c r="D2" s="23"/>
      <c r="E2" s="23"/>
      <c r="F2" s="23"/>
      <c r="G2" s="23"/>
      <c r="H2" s="23"/>
      <c r="I2" s="23"/>
      <c r="J2" s="23"/>
    </row>
    <row r="3" spans="1:10">
      <c r="A3" s="23"/>
      <c r="B3" s="23"/>
      <c r="C3" s="23"/>
      <c r="D3" s="23"/>
      <c r="E3" s="23"/>
      <c r="F3" s="23"/>
      <c r="G3" s="23"/>
      <c r="H3" s="23"/>
      <c r="I3" s="23"/>
      <c r="J3" s="23"/>
    </row>
    <row r="4" spans="1:10">
      <c r="A4" s="23"/>
      <c r="B4" s="23"/>
      <c r="C4" s="23"/>
      <c r="D4" s="23"/>
      <c r="E4" s="23"/>
      <c r="F4" s="23"/>
      <c r="G4" s="23"/>
      <c r="H4" s="23"/>
      <c r="I4" s="23"/>
      <c r="J4" s="23"/>
    </row>
    <row r="5" spans="1:10">
      <c r="A5" s="23"/>
      <c r="B5" s="23"/>
      <c r="C5" s="23"/>
      <c r="D5" s="23"/>
      <c r="E5" s="23"/>
      <c r="F5" s="23"/>
      <c r="G5" s="23"/>
      <c r="H5" s="23"/>
      <c r="I5" s="23"/>
      <c r="J5" s="23"/>
    </row>
    <row r="6" spans="1:10">
      <c r="A6" s="23"/>
      <c r="B6" s="23"/>
      <c r="C6" s="23"/>
      <c r="D6" s="23"/>
      <c r="E6" s="23"/>
      <c r="F6" s="23"/>
      <c r="G6" s="23"/>
      <c r="H6" s="23"/>
      <c r="I6" s="23"/>
      <c r="J6" s="23"/>
    </row>
    <row r="8" spans="1:10">
      <c r="A8" s="3"/>
    </row>
  </sheetData>
  <mergeCells count="1">
    <mergeCell ref="A1:J6"/>
  </mergeCell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92F5653-D343-48B0-9071-8B7CEF64B8E0}">
  <dimension ref="A1:L17"/>
  <sheetViews>
    <sheetView workbookViewId="0"/>
  </sheetViews>
  <sheetFormatPr defaultRowHeight="15"/>
  <cols>
    <col min="1" max="1" width="18.7109375" customWidth="1"/>
    <col min="2" max="2" width="20.7109375" customWidth="1"/>
    <col min="3" max="3" width="12.7109375" customWidth="1"/>
    <col min="4" max="4" width="15.7109375" customWidth="1"/>
    <col min="5" max="7" width="12.7109375" customWidth="1"/>
    <col min="8" max="11" width="17.7109375" customWidth="1"/>
    <col min="12" max="12" width="10.5703125" bestFit="1" customWidth="1"/>
  </cols>
  <sheetData>
    <row r="1" spans="1:12" s="2" customFormat="1" ht="45">
      <c r="A1" s="4" t="s">
        <v>1</v>
      </c>
      <c r="B1" s="4" t="s">
        <v>2</v>
      </c>
      <c r="C1" s="4" t="s">
        <v>3</v>
      </c>
      <c r="D1" s="4" t="s">
        <v>4</v>
      </c>
      <c r="E1" s="4" t="s">
        <v>5</v>
      </c>
      <c r="F1" s="4" t="s">
        <v>6</v>
      </c>
      <c r="G1" s="4" t="s">
        <v>7</v>
      </c>
      <c r="H1" s="4" t="s">
        <v>8</v>
      </c>
      <c r="I1" s="4" t="s">
        <v>9</v>
      </c>
      <c r="J1" s="4" t="s">
        <v>10</v>
      </c>
      <c r="K1" s="4" t="s">
        <v>11</v>
      </c>
      <c r="L1" s="4" t="s">
        <v>12</v>
      </c>
    </row>
    <row r="2" spans="1:12" s="1" customFormat="1">
      <c r="A2" s="5">
        <v>1</v>
      </c>
      <c r="B2" s="5" t="s">
        <v>13</v>
      </c>
      <c r="C2" s="6">
        <v>56250</v>
      </c>
      <c r="D2" s="7">
        <v>900</v>
      </c>
      <c r="E2" s="7">
        <v>18000000</v>
      </c>
      <c r="F2" s="7" t="s">
        <v>14</v>
      </c>
      <c r="G2" s="5">
        <v>2E-3</v>
      </c>
      <c r="H2" s="8">
        <f>E2*G2*0.0192</f>
        <v>691.19999999999993</v>
      </c>
      <c r="I2" s="8">
        <f>D2-H2</f>
        <v>208.80000000000007</v>
      </c>
      <c r="J2" s="8">
        <v>0</v>
      </c>
      <c r="K2" s="8">
        <f>IF(I2&gt;0,I2-J2,I2)</f>
        <v>208.80000000000007</v>
      </c>
      <c r="L2" s="5"/>
    </row>
    <row r="3" spans="1:12" s="1" customFormat="1">
      <c r="A3" s="5">
        <v>2</v>
      </c>
      <c r="B3" s="5" t="s">
        <v>15</v>
      </c>
      <c r="C3" s="6">
        <v>165000</v>
      </c>
      <c r="D3" s="7">
        <v>3000</v>
      </c>
      <c r="E3" s="7">
        <v>60000000</v>
      </c>
      <c r="F3" s="7" t="s">
        <v>14</v>
      </c>
      <c r="G3" s="5">
        <v>2E-3</v>
      </c>
      <c r="H3" s="8">
        <f>E3*G3*0.0192</f>
        <v>2304</v>
      </c>
      <c r="I3" s="8">
        <f t="shared" ref="I3:I5" si="0">D3-H3</f>
        <v>696</v>
      </c>
      <c r="J3" s="8">
        <v>40</v>
      </c>
      <c r="K3" s="8">
        <f t="shared" ref="K3:K5" si="1">IF(I3&gt;0,I3-J3,I3)</f>
        <v>656</v>
      </c>
      <c r="L3" s="5"/>
    </row>
    <row r="4" spans="1:12" s="1" customFormat="1">
      <c r="A4" s="5">
        <v>3</v>
      </c>
      <c r="B4" s="5" t="s">
        <v>15</v>
      </c>
      <c r="C4" s="6">
        <v>97125</v>
      </c>
      <c r="D4" s="7">
        <v>2100</v>
      </c>
      <c r="E4" s="7">
        <v>76000000</v>
      </c>
      <c r="F4" s="7" t="s">
        <v>14</v>
      </c>
      <c r="G4" s="5">
        <v>2E-3</v>
      </c>
      <c r="H4" s="8">
        <f>E4*G4*0.0192</f>
        <v>2918.3999999999996</v>
      </c>
      <c r="I4" s="8">
        <f>D4-H4</f>
        <v>-818.39999999999964</v>
      </c>
      <c r="J4" s="8">
        <v>20</v>
      </c>
      <c r="K4" s="8">
        <f>IF(I4&gt;0,I4-J4,I4)</f>
        <v>-818.39999999999964</v>
      </c>
      <c r="L4" s="5" t="s">
        <v>16</v>
      </c>
    </row>
    <row r="5" spans="1:12" s="1" customFormat="1">
      <c r="A5" s="5">
        <v>4</v>
      </c>
      <c r="B5" s="5" t="s">
        <v>17</v>
      </c>
      <c r="C5" s="6">
        <v>99000</v>
      </c>
      <c r="D5" s="7">
        <v>1800</v>
      </c>
      <c r="E5" s="7">
        <v>140000000</v>
      </c>
      <c r="F5" s="7" t="s">
        <v>14</v>
      </c>
      <c r="G5" s="5">
        <v>5.0000000000000001E-4</v>
      </c>
      <c r="H5" s="8">
        <f>E5*G5*0.0192</f>
        <v>1343.9999999999998</v>
      </c>
      <c r="I5" s="8">
        <f t="shared" si="0"/>
        <v>456.00000000000023</v>
      </c>
      <c r="J5" s="8">
        <v>0</v>
      </c>
      <c r="K5" s="8">
        <f t="shared" si="1"/>
        <v>456.00000000000023</v>
      </c>
      <c r="L5" s="5"/>
    </row>
    <row r="6" spans="1:12">
      <c r="A6" s="11"/>
      <c r="B6" s="11"/>
      <c r="C6" s="11"/>
      <c r="D6" s="11"/>
      <c r="E6" s="11"/>
      <c r="F6" s="11"/>
      <c r="G6" s="15"/>
      <c r="H6" s="11"/>
      <c r="I6" s="15"/>
      <c r="J6" s="11"/>
      <c r="K6" s="11"/>
      <c r="L6" s="11"/>
    </row>
    <row r="7" spans="1:12">
      <c r="A7" s="11"/>
      <c r="B7" s="11"/>
      <c r="C7" s="11"/>
      <c r="D7" s="11"/>
      <c r="E7" s="11"/>
      <c r="F7" s="11"/>
      <c r="G7" s="11"/>
      <c r="H7" s="11"/>
      <c r="I7" s="11"/>
      <c r="J7" s="11"/>
      <c r="K7" s="11"/>
      <c r="L7" s="11"/>
    </row>
    <row r="8" spans="1:12">
      <c r="A8" s="12" t="s">
        <v>18</v>
      </c>
      <c r="B8" s="16">
        <f>SUM(K2:K5)</f>
        <v>502.40000000000066</v>
      </c>
      <c r="C8" s="11" t="s">
        <v>19</v>
      </c>
      <c r="D8" s="15"/>
      <c r="E8" s="11"/>
      <c r="F8" s="11"/>
      <c r="G8" s="15"/>
      <c r="H8" s="11"/>
      <c r="I8" s="11"/>
      <c r="J8" s="11"/>
      <c r="K8" s="11"/>
      <c r="L8" s="11"/>
    </row>
    <row r="9" spans="1:12">
      <c r="A9" s="11"/>
      <c r="B9" s="11"/>
      <c r="C9" s="11"/>
      <c r="D9" s="11"/>
      <c r="E9" s="11"/>
      <c r="F9" s="11"/>
      <c r="G9" s="11"/>
      <c r="H9" s="11"/>
      <c r="I9" s="11"/>
      <c r="J9" s="11"/>
      <c r="K9" s="11"/>
      <c r="L9" s="11"/>
    </row>
    <row r="11" spans="1:12">
      <c r="A11" s="24" t="s">
        <v>20</v>
      </c>
      <c r="B11" s="24"/>
      <c r="C11" s="24"/>
      <c r="D11" s="24"/>
      <c r="E11" s="24"/>
      <c r="F11" s="24"/>
    </row>
    <row r="12" spans="1:12">
      <c r="A12" s="24"/>
      <c r="B12" s="24"/>
      <c r="C12" s="24"/>
      <c r="D12" s="24"/>
      <c r="E12" s="24"/>
      <c r="F12" s="24"/>
    </row>
    <row r="13" spans="1:12">
      <c r="A13" s="24"/>
      <c r="B13" s="24"/>
      <c r="C13" s="24"/>
      <c r="D13" s="24"/>
      <c r="E13" s="24"/>
      <c r="F13" s="24"/>
    </row>
    <row r="14" spans="1:12">
      <c r="A14" s="24"/>
      <c r="B14" s="24"/>
      <c r="C14" s="24"/>
      <c r="D14" s="24"/>
      <c r="E14" s="24"/>
      <c r="F14" s="24"/>
    </row>
    <row r="15" spans="1:12">
      <c r="A15" s="24"/>
      <c r="B15" s="24"/>
      <c r="C15" s="24"/>
      <c r="D15" s="24"/>
      <c r="E15" s="24"/>
      <c r="F15" s="24"/>
    </row>
    <row r="17" spans="1:1">
      <c r="A17" t="s">
        <v>21</v>
      </c>
    </row>
  </sheetData>
  <mergeCells count="1">
    <mergeCell ref="A11:F15"/>
  </mergeCells>
  <pageMargins left="0.7" right="0.7" top="0.75" bottom="0.75" header="0.3" footer="0.3"/>
  <pageSetup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A0A900F-4C56-4959-B499-640CF6EE9C69}">
  <dimension ref="A1:L15"/>
  <sheetViews>
    <sheetView workbookViewId="0"/>
  </sheetViews>
  <sheetFormatPr defaultRowHeight="15"/>
  <cols>
    <col min="1" max="1" width="18.7109375" customWidth="1"/>
    <col min="2" max="2" width="20.7109375" customWidth="1"/>
    <col min="3" max="3" width="12.7109375" customWidth="1"/>
    <col min="4" max="4" width="15.7109375" customWidth="1"/>
    <col min="5" max="7" width="12.7109375" customWidth="1"/>
    <col min="8" max="11" width="17.7109375" customWidth="1"/>
    <col min="12" max="12" width="10.5703125" bestFit="1" customWidth="1"/>
  </cols>
  <sheetData>
    <row r="1" spans="1:12" ht="45">
      <c r="A1" s="4" t="s">
        <v>1</v>
      </c>
      <c r="B1" s="4" t="s">
        <v>2</v>
      </c>
      <c r="C1" s="4" t="s">
        <v>3</v>
      </c>
      <c r="D1" s="4" t="s">
        <v>4</v>
      </c>
      <c r="E1" s="4" t="s">
        <v>5</v>
      </c>
      <c r="F1" s="4" t="s">
        <v>6</v>
      </c>
      <c r="G1" s="4" t="s">
        <v>7</v>
      </c>
      <c r="H1" s="4" t="s">
        <v>8</v>
      </c>
      <c r="I1" s="4" t="s">
        <v>9</v>
      </c>
      <c r="J1" s="4" t="s">
        <v>10</v>
      </c>
      <c r="K1" s="4" t="s">
        <v>11</v>
      </c>
      <c r="L1" s="4" t="s">
        <v>12</v>
      </c>
    </row>
    <row r="2" spans="1:12" s="1" customFormat="1">
      <c r="A2" s="5">
        <v>1</v>
      </c>
      <c r="B2" s="5" t="s">
        <v>15</v>
      </c>
      <c r="C2" s="6">
        <v>38000</v>
      </c>
      <c r="D2" s="7">
        <v>400</v>
      </c>
      <c r="E2" s="7">
        <v>6000000</v>
      </c>
      <c r="F2" s="7" t="s">
        <v>22</v>
      </c>
      <c r="G2" s="5">
        <v>10</v>
      </c>
      <c r="H2" s="8">
        <f>E2*G2/1000000</f>
        <v>60</v>
      </c>
      <c r="I2" s="8">
        <f>D2-H2</f>
        <v>340</v>
      </c>
      <c r="J2" s="8">
        <v>0</v>
      </c>
      <c r="K2" s="8">
        <f t="shared" ref="K2:K3" si="0">IF(I2&gt;0,I2-J2,I2)</f>
        <v>340</v>
      </c>
      <c r="L2" s="5" t="s">
        <v>23</v>
      </c>
    </row>
    <row r="3" spans="1:12" s="1" customFormat="1">
      <c r="A3" s="5">
        <v>2</v>
      </c>
      <c r="B3" s="5" t="s">
        <v>24</v>
      </c>
      <c r="C3" s="6">
        <v>60000</v>
      </c>
      <c r="D3" s="7">
        <v>300</v>
      </c>
      <c r="E3" s="7">
        <v>400000000</v>
      </c>
      <c r="F3" s="7" t="s">
        <v>14</v>
      </c>
      <c r="G3" s="5">
        <v>5.0000000000000001E-4</v>
      </c>
      <c r="H3" s="8">
        <f>E3*G3*0.0192</f>
        <v>3839.9999999999995</v>
      </c>
      <c r="I3" s="8">
        <f>D3-H3</f>
        <v>-3539.9999999999995</v>
      </c>
      <c r="J3" s="8">
        <v>0</v>
      </c>
      <c r="K3" s="8">
        <f t="shared" si="0"/>
        <v>-3539.9999999999995</v>
      </c>
      <c r="L3" s="5"/>
    </row>
    <row r="4" spans="1:12">
      <c r="A4" s="11"/>
      <c r="B4" s="11"/>
      <c r="C4" s="6"/>
      <c r="D4" s="11"/>
      <c r="E4" s="11"/>
      <c r="F4" s="11"/>
      <c r="G4" s="11"/>
      <c r="H4" s="11"/>
      <c r="I4" s="11"/>
      <c r="J4" s="11"/>
      <c r="K4" s="11"/>
      <c r="L4" s="11"/>
    </row>
    <row r="5" spans="1:12">
      <c r="A5" s="11"/>
      <c r="B5" s="11"/>
      <c r="C5" s="11"/>
      <c r="D5" s="11"/>
      <c r="E5" s="11"/>
      <c r="F5" s="11"/>
      <c r="G5" s="11"/>
      <c r="H5" s="11"/>
      <c r="I5" s="11"/>
      <c r="J5" s="11"/>
      <c r="K5" s="11"/>
      <c r="L5" s="11"/>
    </row>
    <row r="6" spans="1:12">
      <c r="A6" s="12" t="s">
        <v>18</v>
      </c>
      <c r="B6" s="16">
        <f>SUM(K2:K3)</f>
        <v>-3199.9999999999995</v>
      </c>
      <c r="C6" s="11" t="s">
        <v>19</v>
      </c>
      <c r="D6" s="15"/>
      <c r="E6" s="11"/>
      <c r="F6" s="11"/>
      <c r="G6" s="11"/>
      <c r="H6" s="11"/>
      <c r="I6" s="11"/>
      <c r="J6" s="11"/>
      <c r="K6" s="11"/>
      <c r="L6" s="11"/>
    </row>
    <row r="9" spans="1:12">
      <c r="A9" s="24" t="s">
        <v>20</v>
      </c>
      <c r="B9" s="24"/>
      <c r="C9" s="24"/>
      <c r="D9" s="24"/>
      <c r="E9" s="24"/>
      <c r="F9" s="24"/>
    </row>
    <row r="10" spans="1:12">
      <c r="A10" s="24"/>
      <c r="B10" s="24"/>
      <c r="C10" s="24"/>
      <c r="D10" s="24"/>
      <c r="E10" s="24"/>
      <c r="F10" s="24"/>
    </row>
    <row r="11" spans="1:12">
      <c r="A11" s="24"/>
      <c r="B11" s="24"/>
      <c r="C11" s="24"/>
      <c r="D11" s="24"/>
      <c r="E11" s="24"/>
      <c r="F11" s="24"/>
    </row>
    <row r="12" spans="1:12">
      <c r="A12" s="24"/>
      <c r="B12" s="24"/>
      <c r="C12" s="24"/>
      <c r="D12" s="24"/>
      <c r="E12" s="24"/>
      <c r="F12" s="24"/>
    </row>
    <row r="13" spans="1:12">
      <c r="A13" s="24"/>
      <c r="B13" s="24"/>
      <c r="C13" s="24"/>
      <c r="D13" s="24"/>
      <c r="E13" s="24"/>
      <c r="F13" s="24"/>
    </row>
    <row r="15" spans="1:12">
      <c r="A15" t="s">
        <v>21</v>
      </c>
    </row>
  </sheetData>
  <mergeCells count="1">
    <mergeCell ref="A9:F13"/>
  </mergeCell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0A21065-EB05-4595-A51E-299360F93F3F}">
  <dimension ref="A1:L17"/>
  <sheetViews>
    <sheetView workbookViewId="0">
      <selection activeCell="B24" sqref="B24"/>
    </sheetView>
  </sheetViews>
  <sheetFormatPr defaultRowHeight="15"/>
  <cols>
    <col min="1" max="1" width="18.7109375" customWidth="1"/>
    <col min="2" max="2" width="25.7109375" customWidth="1"/>
    <col min="3" max="3" width="12.7109375" customWidth="1"/>
    <col min="4" max="4" width="15.7109375" customWidth="1"/>
    <col min="5" max="7" width="12.7109375" customWidth="1"/>
    <col min="8" max="11" width="17.7109375" customWidth="1"/>
    <col min="12" max="12" width="10.5703125" bestFit="1" customWidth="1"/>
  </cols>
  <sheetData>
    <row r="1" spans="1:12" s="2" customFormat="1" ht="45">
      <c r="A1" s="4" t="s">
        <v>1</v>
      </c>
      <c r="B1" s="4" t="s">
        <v>2</v>
      </c>
      <c r="C1" s="4" t="s">
        <v>3</v>
      </c>
      <c r="D1" s="4" t="s">
        <v>4</v>
      </c>
      <c r="E1" s="4" t="s">
        <v>5</v>
      </c>
      <c r="F1" s="4" t="s">
        <v>6</v>
      </c>
      <c r="G1" s="4" t="s">
        <v>7</v>
      </c>
      <c r="H1" s="4" t="s">
        <v>8</v>
      </c>
      <c r="I1" s="4" t="s">
        <v>9</v>
      </c>
      <c r="J1" s="4" t="s">
        <v>10</v>
      </c>
      <c r="K1" s="4" t="s">
        <v>11</v>
      </c>
      <c r="L1" s="4" t="s">
        <v>12</v>
      </c>
    </row>
    <row r="2" spans="1:12" s="1" customFormat="1">
      <c r="A2" s="25">
        <v>1</v>
      </c>
      <c r="B2" s="5" t="s">
        <v>25</v>
      </c>
      <c r="C2" s="19">
        <v>23540</v>
      </c>
      <c r="D2" s="20">
        <v>750</v>
      </c>
      <c r="E2" s="7">
        <v>300000000</v>
      </c>
      <c r="F2" s="7" t="s">
        <v>14</v>
      </c>
      <c r="G2" s="5">
        <v>1.1000000000000001E-3</v>
      </c>
      <c r="H2" s="21">
        <f t="shared" ref="H2:H3" si="0">E2*G2*0.0192</f>
        <v>6335.9999999999991</v>
      </c>
      <c r="I2" s="22">
        <f t="shared" ref="I2:I3" si="1">D2-H2</f>
        <v>-5585.9999999999991</v>
      </c>
      <c r="J2" s="8">
        <v>0</v>
      </c>
      <c r="K2" s="21">
        <f t="shared" ref="K2:K3" si="2">IF(I2&gt;0,I2-J2,I2)</f>
        <v>-5585.9999999999991</v>
      </c>
      <c r="L2" s="5"/>
    </row>
    <row r="3" spans="1:12" s="1" customFormat="1">
      <c r="A3" s="25"/>
      <c r="B3" s="5" t="s">
        <v>26</v>
      </c>
      <c r="C3" s="19">
        <v>62000</v>
      </c>
      <c r="D3" s="20">
        <v>2000</v>
      </c>
      <c r="E3" s="7">
        <v>35000000</v>
      </c>
      <c r="F3" s="7" t="s">
        <v>14</v>
      </c>
      <c r="G3" s="5">
        <v>1.1000000000000001E-3</v>
      </c>
      <c r="H3" s="21">
        <f t="shared" si="0"/>
        <v>739.19999999999993</v>
      </c>
      <c r="I3" s="21">
        <f t="shared" si="1"/>
        <v>1260.8000000000002</v>
      </c>
      <c r="J3" s="8">
        <v>0</v>
      </c>
      <c r="K3" s="21">
        <f t="shared" si="2"/>
        <v>1260.8000000000002</v>
      </c>
      <c r="L3" s="5"/>
    </row>
    <row r="4" spans="1:12" s="1" customFormat="1">
      <c r="A4" s="25"/>
      <c r="B4" s="5" t="s">
        <v>27</v>
      </c>
      <c r="C4" s="6">
        <f>SUM(C2:C3)</f>
        <v>85540</v>
      </c>
      <c r="D4" s="6">
        <f>SUM(D2:D3)</f>
        <v>2750</v>
      </c>
      <c r="E4" s="14" t="s">
        <v>28</v>
      </c>
      <c r="F4" s="14" t="s">
        <v>28</v>
      </c>
      <c r="G4" s="14" t="s">
        <v>28</v>
      </c>
      <c r="H4" s="8">
        <f>SUM(H2:H3)</f>
        <v>7075.1999999999989</v>
      </c>
      <c r="I4" s="8">
        <f>SUM(I2:I3)</f>
        <v>-4325.1999999999989</v>
      </c>
      <c r="J4" s="8">
        <v>0</v>
      </c>
      <c r="K4" s="8">
        <f>SUM(K2:K3)</f>
        <v>-4325.1999999999989</v>
      </c>
      <c r="L4" s="5" t="s">
        <v>29</v>
      </c>
    </row>
    <row r="5" spans="1:12" s="1" customFormat="1">
      <c r="A5" s="5">
        <v>2</v>
      </c>
      <c r="B5" s="5" t="s">
        <v>25</v>
      </c>
      <c r="C5" s="6">
        <v>75007.5</v>
      </c>
      <c r="D5" s="7">
        <v>2580</v>
      </c>
      <c r="E5" s="7">
        <v>900000000</v>
      </c>
      <c r="F5" s="7" t="s">
        <v>14</v>
      </c>
      <c r="G5" s="5">
        <v>1.1000000000000001E-3</v>
      </c>
      <c r="H5" s="8">
        <f>E5*G5*0.0192</f>
        <v>19008</v>
      </c>
      <c r="I5" s="8">
        <f>D5-H5</f>
        <v>-16428</v>
      </c>
      <c r="J5" s="8">
        <v>0</v>
      </c>
      <c r="K5" s="8">
        <f>IF(I5&gt;0,I5-J5,I5)</f>
        <v>-16428</v>
      </c>
      <c r="L5" s="5"/>
    </row>
    <row r="6" spans="1:12">
      <c r="A6" s="11"/>
      <c r="B6" s="11"/>
      <c r="C6" s="11"/>
      <c r="D6" s="11"/>
      <c r="E6" s="15"/>
      <c r="F6" s="11"/>
      <c r="G6" s="11"/>
      <c r="H6" s="11"/>
      <c r="I6" s="11"/>
      <c r="J6" s="11"/>
      <c r="K6" s="11"/>
      <c r="L6" s="11"/>
    </row>
    <row r="7" spans="1:12">
      <c r="A7" s="11"/>
      <c r="B7" s="11"/>
      <c r="C7" s="11"/>
      <c r="D7" s="11"/>
      <c r="E7" s="11"/>
      <c r="F7" s="11"/>
      <c r="G7" s="11"/>
      <c r="H7" s="11"/>
      <c r="I7" s="11"/>
      <c r="J7" s="11"/>
      <c r="K7" s="11"/>
      <c r="L7" s="11"/>
    </row>
    <row r="8" spans="1:12">
      <c r="A8" s="12" t="s">
        <v>18</v>
      </c>
      <c r="B8" s="8">
        <f>SUM(K4:K5)</f>
        <v>-20753.199999999997</v>
      </c>
      <c r="C8" s="11" t="s">
        <v>19</v>
      </c>
      <c r="D8" s="11"/>
      <c r="E8" s="11"/>
      <c r="F8" s="11"/>
      <c r="G8" s="11"/>
      <c r="H8" s="11"/>
      <c r="I8" s="11"/>
      <c r="J8" s="11"/>
      <c r="K8" s="11"/>
      <c r="L8" s="11"/>
    </row>
    <row r="11" spans="1:12">
      <c r="A11" s="24" t="s">
        <v>20</v>
      </c>
      <c r="B11" s="24"/>
      <c r="C11" s="24"/>
      <c r="D11" s="24"/>
      <c r="E11" s="24"/>
      <c r="F11" s="24"/>
    </row>
    <row r="12" spans="1:12">
      <c r="A12" s="24"/>
      <c r="B12" s="24"/>
      <c r="C12" s="24"/>
      <c r="D12" s="24"/>
      <c r="E12" s="24"/>
      <c r="F12" s="24"/>
    </row>
    <row r="13" spans="1:12">
      <c r="A13" s="24"/>
      <c r="B13" s="24"/>
      <c r="C13" s="24"/>
      <c r="D13" s="24"/>
      <c r="E13" s="24"/>
      <c r="F13" s="24"/>
    </row>
    <row r="14" spans="1:12">
      <c r="A14" s="24"/>
      <c r="B14" s="24"/>
      <c r="C14" s="24"/>
      <c r="D14" s="24"/>
      <c r="E14" s="24"/>
      <c r="F14" s="24"/>
    </row>
    <row r="15" spans="1:12">
      <c r="A15" s="24"/>
      <c r="B15" s="24"/>
      <c r="C15" s="24"/>
      <c r="D15" s="24"/>
      <c r="E15" s="24"/>
      <c r="F15" s="24"/>
    </row>
    <row r="17" spans="1:1">
      <c r="A17" t="s">
        <v>21</v>
      </c>
    </row>
  </sheetData>
  <mergeCells count="2">
    <mergeCell ref="A11:F15"/>
    <mergeCell ref="A2:A4"/>
  </mergeCells>
  <pageMargins left="0.7" right="0.7" top="0.75" bottom="0.75" header="0.3" footer="0.3"/>
  <ignoredErrors>
    <ignoredError sqref="H4:I4 K4" formula="1"/>
  </ignoredError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17CF12A-524C-4005-90DE-352B64290011}">
  <dimension ref="A1:L15"/>
  <sheetViews>
    <sheetView workbookViewId="0"/>
  </sheetViews>
  <sheetFormatPr defaultRowHeight="15"/>
  <cols>
    <col min="1" max="1" width="18.7109375" customWidth="1"/>
    <col min="2" max="2" width="20.7109375" customWidth="1"/>
    <col min="3" max="3" width="12.7109375" customWidth="1"/>
    <col min="4" max="4" width="15.7109375" customWidth="1"/>
    <col min="5" max="7" width="12.7109375" customWidth="1"/>
    <col min="8" max="11" width="17.7109375" customWidth="1"/>
  </cols>
  <sheetData>
    <row r="1" spans="1:12" s="2" customFormat="1" ht="45">
      <c r="A1" s="4" t="s">
        <v>1</v>
      </c>
      <c r="B1" s="4" t="s">
        <v>2</v>
      </c>
      <c r="C1" s="4" t="s">
        <v>3</v>
      </c>
      <c r="D1" s="4" t="s">
        <v>4</v>
      </c>
      <c r="E1" s="4" t="s">
        <v>5</v>
      </c>
      <c r="F1" s="4" t="s">
        <v>6</v>
      </c>
      <c r="G1" s="4" t="s">
        <v>7</v>
      </c>
      <c r="H1" s="4" t="s">
        <v>8</v>
      </c>
      <c r="I1" s="4" t="s">
        <v>9</v>
      </c>
      <c r="J1" s="4" t="s">
        <v>10</v>
      </c>
      <c r="K1" s="4" t="s">
        <v>11</v>
      </c>
      <c r="L1" s="4" t="s">
        <v>12</v>
      </c>
    </row>
    <row r="2" spans="1:12" s="1" customFormat="1">
      <c r="A2" s="5">
        <v>1</v>
      </c>
      <c r="B2" s="5" t="s">
        <v>15</v>
      </c>
      <c r="C2" s="6">
        <v>37187.5</v>
      </c>
      <c r="D2" s="7">
        <v>850</v>
      </c>
      <c r="E2" s="7">
        <v>20000000</v>
      </c>
      <c r="F2" s="7" t="s">
        <v>14</v>
      </c>
      <c r="G2" s="5">
        <v>2E-3</v>
      </c>
      <c r="H2" s="8">
        <f t="shared" ref="H2" si="0">E2*G2*0.0192</f>
        <v>767.99999999999989</v>
      </c>
      <c r="I2" s="8">
        <f>D2-H2</f>
        <v>82.000000000000114</v>
      </c>
      <c r="J2" s="8">
        <v>0</v>
      </c>
      <c r="K2" s="8">
        <f t="shared" ref="K2" si="1">IF(I2&gt;0,I2-J2,I2)</f>
        <v>82.000000000000114</v>
      </c>
      <c r="L2" s="5"/>
    </row>
    <row r="3" spans="1:12" s="1" customFormat="1">
      <c r="A3" s="5">
        <v>2</v>
      </c>
      <c r="B3" s="5" t="s">
        <v>15</v>
      </c>
      <c r="C3" s="6">
        <v>22000</v>
      </c>
      <c r="D3" s="7">
        <v>400</v>
      </c>
      <c r="E3" s="7">
        <v>10000000</v>
      </c>
      <c r="F3" s="7" t="s">
        <v>14</v>
      </c>
      <c r="G3" s="5">
        <v>2E-3</v>
      </c>
      <c r="H3" s="9" t="s">
        <v>30</v>
      </c>
      <c r="I3" s="9" t="s">
        <v>30</v>
      </c>
      <c r="J3" s="10" t="s">
        <v>30</v>
      </c>
      <c r="K3" s="9" t="s">
        <v>30</v>
      </c>
      <c r="L3" s="5" t="s">
        <v>31</v>
      </c>
    </row>
    <row r="4" spans="1:12">
      <c r="A4" s="11"/>
      <c r="B4" s="11"/>
      <c r="C4" s="11"/>
      <c r="D4" s="11"/>
      <c r="E4" s="11"/>
      <c r="F4" s="11"/>
      <c r="G4" s="11"/>
      <c r="H4" s="11"/>
      <c r="I4" s="11"/>
      <c r="J4" s="11"/>
      <c r="K4" s="11"/>
      <c r="L4" s="11"/>
    </row>
    <row r="5" spans="1:12">
      <c r="A5" s="11"/>
      <c r="B5" s="11"/>
      <c r="C5" s="11"/>
      <c r="D5" s="11"/>
      <c r="E5" s="11"/>
      <c r="F5" s="11"/>
      <c r="G5" s="11"/>
      <c r="H5" s="11"/>
      <c r="I5" s="11"/>
      <c r="J5" s="11"/>
      <c r="K5" s="11"/>
      <c r="L5" s="11"/>
    </row>
    <row r="6" spans="1:12">
      <c r="A6" s="12" t="s">
        <v>18</v>
      </c>
      <c r="B6" s="13">
        <f>SUM(K2:K3)</f>
        <v>82.000000000000114</v>
      </c>
      <c r="C6" s="11" t="s">
        <v>19</v>
      </c>
      <c r="D6" s="11"/>
      <c r="E6" s="11"/>
      <c r="F6" s="11"/>
      <c r="G6" s="11"/>
      <c r="H6" s="11"/>
      <c r="I6" s="11"/>
      <c r="J6" s="11"/>
      <c r="K6" s="11"/>
      <c r="L6" s="11"/>
    </row>
    <row r="9" spans="1:12" ht="15" customHeight="1">
      <c r="A9" s="24" t="s">
        <v>20</v>
      </c>
      <c r="B9" s="24"/>
      <c r="C9" s="24"/>
      <c r="D9" s="24"/>
      <c r="E9" s="24"/>
      <c r="F9" s="24"/>
    </row>
    <row r="10" spans="1:12">
      <c r="A10" s="24"/>
      <c r="B10" s="24"/>
      <c r="C10" s="24"/>
      <c r="D10" s="24"/>
      <c r="E10" s="24"/>
      <c r="F10" s="24"/>
    </row>
    <row r="11" spans="1:12">
      <c r="A11" s="24"/>
      <c r="B11" s="24"/>
      <c r="C11" s="24"/>
      <c r="D11" s="24"/>
      <c r="E11" s="24"/>
      <c r="F11" s="24"/>
    </row>
    <row r="12" spans="1:12">
      <c r="A12" s="24"/>
      <c r="B12" s="24"/>
      <c r="C12" s="24"/>
      <c r="D12" s="24"/>
      <c r="E12" s="24"/>
      <c r="F12" s="24"/>
    </row>
    <row r="13" spans="1:12">
      <c r="A13" s="24"/>
      <c r="B13" s="24"/>
      <c r="C13" s="24"/>
      <c r="D13" s="24"/>
      <c r="E13" s="24"/>
      <c r="F13" s="24"/>
    </row>
    <row r="15" spans="1:12">
      <c r="A15" t="s">
        <v>21</v>
      </c>
    </row>
  </sheetData>
  <mergeCells count="1">
    <mergeCell ref="A9:F13"/>
  </mergeCells>
  <pageMargins left="0.7" right="0.7" top="0.75" bottom="0.75" header="0.3" footer="0.3"/>
  <pageSetup orientation="portrait"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D24AC75-38E3-4257-8EFD-518E81553975}">
  <dimension ref="A1:F16"/>
  <sheetViews>
    <sheetView workbookViewId="0"/>
  </sheetViews>
  <sheetFormatPr defaultRowHeight="15"/>
  <cols>
    <col min="1" max="1" width="21.140625" bestFit="1" customWidth="1"/>
    <col min="2" max="2" width="18.140625" bestFit="1" customWidth="1"/>
    <col min="3" max="3" width="25.28515625" bestFit="1" customWidth="1"/>
    <col min="4" max="4" width="29.7109375" bestFit="1" customWidth="1"/>
    <col min="5" max="5" width="32.140625" bestFit="1" customWidth="1"/>
    <col min="6" max="6" width="6.28515625" bestFit="1" customWidth="1"/>
  </cols>
  <sheetData>
    <row r="1" spans="1:6">
      <c r="A1" s="17" t="s">
        <v>32</v>
      </c>
      <c r="B1" s="17" t="s">
        <v>18</v>
      </c>
      <c r="C1" s="17" t="s">
        <v>33</v>
      </c>
      <c r="D1" s="17" t="s">
        <v>34</v>
      </c>
      <c r="E1" s="17" t="s">
        <v>35</v>
      </c>
      <c r="F1" s="17" t="s">
        <v>12</v>
      </c>
    </row>
    <row r="2" spans="1:6">
      <c r="A2" t="s">
        <v>36</v>
      </c>
      <c r="B2" s="18">
        <v>502.40000000000066</v>
      </c>
      <c r="C2" s="18">
        <v>0</v>
      </c>
      <c r="D2" s="18">
        <v>-502.4</v>
      </c>
      <c r="E2" s="18">
        <v>0</v>
      </c>
      <c r="F2" t="s">
        <v>37</v>
      </c>
    </row>
    <row r="3" spans="1:6">
      <c r="A3" t="s">
        <v>38</v>
      </c>
      <c r="B3" s="18">
        <v>-3199.9999999999995</v>
      </c>
      <c r="C3" s="18">
        <v>-584.4</v>
      </c>
      <c r="D3" s="18">
        <v>0</v>
      </c>
      <c r="E3" s="18">
        <v>-2615.6</v>
      </c>
      <c r="F3" t="s">
        <v>39</v>
      </c>
    </row>
    <row r="4" spans="1:6">
      <c r="A4" t="s">
        <v>40</v>
      </c>
      <c r="B4" s="18">
        <v>-20753.199999999997</v>
      </c>
      <c r="C4" s="18">
        <v>0</v>
      </c>
      <c r="D4" s="18">
        <v>0</v>
      </c>
      <c r="E4" s="18">
        <v>-20753.2</v>
      </c>
      <c r="F4" t="s">
        <v>41</v>
      </c>
    </row>
    <row r="5" spans="1:6">
      <c r="A5" t="s">
        <v>42</v>
      </c>
      <c r="B5" s="18">
        <v>82.000000000000114</v>
      </c>
      <c r="C5" s="18">
        <v>0</v>
      </c>
      <c r="D5" s="18">
        <v>-82</v>
      </c>
      <c r="E5" s="18">
        <v>0</v>
      </c>
      <c r="F5" t="s">
        <v>43</v>
      </c>
    </row>
    <row r="7" spans="1:6" ht="15" customHeight="1">
      <c r="A7" s="24" t="s">
        <v>44</v>
      </c>
      <c r="B7" s="24"/>
      <c r="C7" s="24"/>
      <c r="D7" s="24"/>
      <c r="E7" s="24"/>
    </row>
    <row r="8" spans="1:6">
      <c r="A8" s="24"/>
      <c r="B8" s="24"/>
      <c r="C8" s="24"/>
      <c r="D8" s="24"/>
      <c r="E8" s="24"/>
    </row>
    <row r="9" spans="1:6">
      <c r="A9" s="24"/>
      <c r="B9" s="24"/>
      <c r="C9" s="24"/>
      <c r="D9" s="24"/>
      <c r="E9" s="24"/>
    </row>
    <row r="10" spans="1:6">
      <c r="A10" s="24"/>
      <c r="B10" s="24"/>
      <c r="C10" s="24"/>
      <c r="D10" s="24"/>
      <c r="E10" s="24"/>
    </row>
    <row r="11" spans="1:6">
      <c r="A11" s="24"/>
      <c r="B11" s="24"/>
      <c r="C11" s="24"/>
      <c r="D11" s="24"/>
      <c r="E11" s="24"/>
    </row>
    <row r="12" spans="1:6">
      <c r="A12" s="24"/>
      <c r="B12" s="24"/>
      <c r="C12" s="24"/>
      <c r="D12" s="24"/>
      <c r="E12" s="24"/>
    </row>
    <row r="13" spans="1:6">
      <c r="A13" s="24"/>
      <c r="B13" s="24"/>
      <c r="C13" s="24"/>
      <c r="D13" s="24"/>
      <c r="E13" s="24"/>
    </row>
    <row r="14" spans="1:6">
      <c r="A14" s="24"/>
      <c r="B14" s="24"/>
      <c r="C14" s="24"/>
      <c r="D14" s="24"/>
      <c r="E14" s="24"/>
    </row>
    <row r="15" spans="1:6">
      <c r="A15" s="24"/>
      <c r="B15" s="24"/>
      <c r="C15" s="24"/>
      <c r="D15" s="24"/>
      <c r="E15" s="24"/>
    </row>
    <row r="16" spans="1:6">
      <c r="A16" s="24"/>
      <c r="B16" s="24"/>
      <c r="C16" s="24"/>
      <c r="D16" s="24"/>
      <c r="E16" s="24"/>
    </row>
  </sheetData>
  <mergeCells count="1">
    <mergeCell ref="A7:E16"/>
  </mergeCells>
  <pageMargins left="0.7" right="0.7" top="0.75" bottom="0.75" header="0.3" footer="0.3"/>
  <pageSetup orientation="portrait"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D33299115974DE4A9F9D2BCFD7E48759" ma:contentTypeVersion="19" ma:contentTypeDescription="Create a new document." ma:contentTypeScope="" ma:versionID="3653c4098dc2ffae5ff7647798b8639d">
  <xsd:schema xmlns:xsd="http://www.w3.org/2001/XMLSchema" xmlns:xs="http://www.w3.org/2001/XMLSchema" xmlns:p="http://schemas.microsoft.com/office/2006/metadata/properties" xmlns:ns1="http://schemas.microsoft.com/sharepoint/v3" xmlns:ns2="4a60d1e6-9fb0-49a5-b8a6-8b05d7a50250" xmlns:ns3="4ffa91fb-a0ff-4ac5-b2db-65c790d184a4" xmlns:ns4="http://schemas.microsoft.com/sharepoint.v3" xmlns:ns5="http://schemas.microsoft.com/sharepoint/v3/fields" xmlns:ns6="c45a38fa-5f4a-4a15-8f16-325b23925f60" targetNamespace="http://schemas.microsoft.com/office/2006/metadata/properties" ma:root="true" ma:fieldsID="1a69e975cb93c65e82c15bab1ffdeaab" ns1:_="" ns2:_="" ns3:_="" ns4:_="" ns5:_="" ns6:_="">
    <xsd:import namespace="http://schemas.microsoft.com/sharepoint/v3"/>
    <xsd:import namespace="4a60d1e6-9fb0-49a5-b8a6-8b05d7a50250"/>
    <xsd:import namespace="4ffa91fb-a0ff-4ac5-b2db-65c790d184a4"/>
    <xsd:import namespace="http://schemas.microsoft.com/sharepoint.v3"/>
    <xsd:import namespace="http://schemas.microsoft.com/sharepoint/v3/fields"/>
    <xsd:import namespace="c45a38fa-5f4a-4a15-8f16-325b23925f60"/>
    <xsd:element name="properties">
      <xsd:complexType>
        <xsd:sequence>
          <xsd:element name="documentManagement">
            <xsd:complexType>
              <xsd:all>
                <xsd:element ref="ns2:Caption" minOccurs="0"/>
                <xsd:element ref="ns2:EventInfo" minOccurs="0"/>
                <xsd:element ref="ns3:EPA_x0020_Contributor" minOccurs="0"/>
                <xsd:element ref="ns3:Record" minOccurs="0"/>
                <xsd:element ref="ns4:CategoryDescription" minOccurs="0"/>
                <xsd:element ref="ns3:Identifier" minOccurs="0"/>
                <xsd:element ref="ns3:EPA_x0020_Office" minOccurs="0"/>
                <xsd:element ref="ns3:External_x0020_Contributor" minOccurs="0"/>
                <xsd:element ref="ns5:_Coverage" minOccurs="0"/>
                <xsd:element ref="ns3:EPA_x0020_Related_x0020_Documents" minOccurs="0"/>
                <xsd:element ref="ns5:_Source" minOccurs="0"/>
                <xsd:element ref="ns3:Rights" minOccurs="0"/>
                <xsd:element ref="ns1:Language" minOccurs="0"/>
                <xsd:element ref="ns3:j747ac98061d40f0aa7bd47e1db5675d" minOccurs="0"/>
                <xsd:element ref="ns3:TaxKeywordTaxHTField" minOccurs="0"/>
                <xsd:element ref="ns3:TaxCatchAllLabel" minOccurs="0"/>
                <xsd:element ref="ns3:TaxCatchAll" minOccurs="0"/>
                <xsd:element ref="ns2:MediaServiceMetadata" minOccurs="0"/>
                <xsd:element ref="ns2:MediaServiceFastMetadata" minOccurs="0"/>
                <xsd:element ref="ns6:SharedWithUsers" minOccurs="0"/>
                <xsd:element ref="ns6:SharedWithDetails" minOccurs="0"/>
                <xsd:element ref="ns2:lcf76f155ced4ddcb4097134ff3c332f" minOccurs="0"/>
                <xsd:element ref="ns2:MediaServiceGenerationTime" minOccurs="0"/>
                <xsd:element ref="ns2:MediaServiceEventHashCode" minOccurs="0"/>
                <xsd:element ref="ns2:MediaServiceOCR" minOccurs="0"/>
                <xsd:element ref="ns2:MediaServiceDateTaken" minOccurs="0"/>
                <xsd:element ref="ns2:MediaServiceObjectDetectorVersions" minOccurs="0"/>
                <xsd:element ref="ns2:MediaServiceSearchProperties" minOccurs="0"/>
                <xsd:element ref="ns2:MediaLengthInSeconds" minOccurs="0"/>
                <xsd:element ref="ns3:Document_x0020_Creation_x0020_Date" minOccurs="0"/>
                <xsd:element ref="ns3:Creator"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 elementFormDefault="qualified">
    <xsd:import namespace="http://schemas.microsoft.com/office/2006/documentManagement/types"/>
    <xsd:import namespace="http://schemas.microsoft.com/office/infopath/2007/PartnerControls"/>
    <xsd:element name="Language" ma:index="17" nillable="true" ma:displayName="Language" ma:default="English" ma:description="Select the document language from the drop down." ma:format="Dropdown" ma:hidden="true" ma:internalName="Language" ma:readOnly="false">
      <xsd:simpleType>
        <xsd:restriction base="dms:Choice">
          <xsd:enumeration value="Arabic (Saudi Arabia)"/>
          <xsd:enumeration value="Bulgarian (Bulgaria)"/>
          <xsd:enumeration value="Chinese (Hong Kong S.A.R.)"/>
          <xsd:enumeration value="Chinese (People's Republic of China)"/>
          <xsd:enumeration value="Chinese (Taiwan)"/>
          <xsd:enumeration value="Croatian (Croatia)"/>
          <xsd:enumeration value="Czech (Czech Republic)"/>
          <xsd:enumeration value="Danish (Denmark)"/>
          <xsd:enumeration value="Dutch (Netherlands)"/>
          <xsd:enumeration value="English"/>
          <xsd:enumeration value="Estonian (Estonia)"/>
          <xsd:enumeration value="Finnish (Finland)"/>
          <xsd:enumeration value="French (France)"/>
          <xsd:enumeration value="German (Germany)"/>
          <xsd:enumeration value="Greek (Greece)"/>
          <xsd:enumeration value="Hebrew (Israel)"/>
          <xsd:enumeration value="Hindi (India)"/>
          <xsd:enumeration value="Hungarian (Hungary)"/>
          <xsd:enumeration value="Indonesian (Indonesia)"/>
          <xsd:enumeration value="Italian (Italy)"/>
          <xsd:enumeration value="Japanese (Japan)"/>
          <xsd:enumeration value="Korean (Korea)"/>
          <xsd:enumeration value="Latvian (Latvia)"/>
          <xsd:enumeration value="Lithuanian (Lithuania)"/>
          <xsd:enumeration value="Malay (Malaysia)"/>
          <xsd:enumeration value="Norwegian (Bokmal) (Norway)"/>
          <xsd:enumeration value="Polish (Poland)"/>
          <xsd:enumeration value="Portuguese (Brazil)"/>
          <xsd:enumeration value="Portuguese (Portugal)"/>
          <xsd:enumeration value="Romanian (Romania)"/>
          <xsd:enumeration value="Russian (Russia)"/>
          <xsd:enumeration value="Serbian (Latin) (Serbia)"/>
          <xsd:enumeration value="Slovak (Slovakia)"/>
          <xsd:enumeration value="Slovenian (Slovenia)"/>
          <xsd:enumeration value="Spanish (Spain)"/>
          <xsd:enumeration value="Swedish (Sweden)"/>
          <xsd:enumeration value="Thai (Thailand)"/>
          <xsd:enumeration value="Turkish (Turkey)"/>
          <xsd:enumeration value="Ukrainian (Ukraine)"/>
          <xsd:enumeration value="Urdu (Islamic Republic of Pakistan)"/>
          <xsd:enumeration value="Vietnamese (Vietnam)"/>
        </xsd:restriction>
      </xsd:simpleType>
    </xsd:element>
  </xsd:schema>
  <xsd:schema xmlns:xsd="http://www.w3.org/2001/XMLSchema" xmlns:xs="http://www.w3.org/2001/XMLSchema" xmlns:dms="http://schemas.microsoft.com/office/2006/documentManagement/types" xmlns:pc="http://schemas.microsoft.com/office/infopath/2007/PartnerControls" targetNamespace="4a60d1e6-9fb0-49a5-b8a6-8b05d7a50250" elementFormDefault="qualified">
    <xsd:import namespace="http://schemas.microsoft.com/office/2006/documentManagement/types"/>
    <xsd:import namespace="http://schemas.microsoft.com/office/infopath/2007/PartnerControls"/>
    <xsd:element name="Caption" ma:index="1" nillable="true" ma:displayName="Caption" ma:description="As specific as possible, for example, label equipment and locations and explain activity occurring" ma:format="Dropdown" ma:internalName="Caption" ma:readOnly="false">
      <xsd:simpleType>
        <xsd:restriction base="dms:Note">
          <xsd:maxLength value="255"/>
        </xsd:restriction>
      </xsd:simpleType>
    </xsd:element>
    <xsd:element name="EventInfo" ma:index="2" nillable="true" ma:displayName="Event Info" ma:description="Title, location, host, date, attendees, etc." ma:format="Dropdown" ma:internalName="EventInfo" ma:readOnly="false">
      <xsd:simpleType>
        <xsd:restriction base="dms:Note">
          <xsd:maxLength value="255"/>
        </xsd:restriction>
      </xsd:simpleType>
    </xsd:element>
    <xsd:element name="MediaServiceMetadata" ma:index="28" nillable="true" ma:displayName="MediaServiceMetadata" ma:hidden="true" ma:internalName="MediaServiceMetadata" ma:readOnly="true">
      <xsd:simpleType>
        <xsd:restriction base="dms:Note"/>
      </xsd:simpleType>
    </xsd:element>
    <xsd:element name="MediaServiceFastMetadata" ma:index="29" nillable="true" ma:displayName="MediaServiceFastMetadata" ma:hidden="true" ma:internalName="MediaServiceFastMetadata" ma:readOnly="true">
      <xsd:simpleType>
        <xsd:restriction base="dms:Note"/>
      </xsd:simpleType>
    </xsd:element>
    <xsd:element name="lcf76f155ced4ddcb4097134ff3c332f" ma:index="33" nillable="true" ma:taxonomy="true" ma:internalName="lcf76f155ced4ddcb4097134ff3c332f" ma:taxonomyFieldName="MediaServiceImageTags" ma:displayName="Image Tags" ma:readOnly="false" ma:fieldId="{5cf76f15-5ced-4ddc-b409-7134ff3c332f}" ma:taxonomyMulti="true" ma:sspId="29f62856-1543-49d4-a736-4569d363f533" ma:termSetId="09814cd3-568e-fe90-9814-8d621ff8fb84" ma:anchorId="fba54fb3-c3e1-fe81-a776-ca4b69148c4d" ma:open="true" ma:isKeyword="false">
      <xsd:complexType>
        <xsd:sequence>
          <xsd:element ref="pc:Terms" minOccurs="0" maxOccurs="1"/>
        </xsd:sequence>
      </xsd:complexType>
    </xsd:element>
    <xsd:element name="MediaServiceGenerationTime" ma:index="34" nillable="true" ma:displayName="MediaServiceGenerationTime" ma:hidden="true" ma:internalName="MediaServiceGenerationTime" ma:readOnly="true">
      <xsd:simpleType>
        <xsd:restriction base="dms:Text"/>
      </xsd:simpleType>
    </xsd:element>
    <xsd:element name="MediaServiceEventHashCode" ma:index="35" nillable="true" ma:displayName="MediaServiceEventHashCode" ma:hidden="true" ma:internalName="MediaServiceEventHashCode" ma:readOnly="true">
      <xsd:simpleType>
        <xsd:restriction base="dms:Text"/>
      </xsd:simpleType>
    </xsd:element>
    <xsd:element name="MediaServiceOCR" ma:index="36" nillable="true" ma:displayName="Extracted Text" ma:hidden="true" ma:internalName="MediaServiceOCR" ma:readOnly="true">
      <xsd:simpleType>
        <xsd:restriction base="dms:Note"/>
      </xsd:simpleType>
    </xsd:element>
    <xsd:element name="MediaServiceDateTaken" ma:index="37" nillable="true" ma:displayName="MediaServiceDateTaken" ma:hidden="true" ma:indexed="true" ma:internalName="MediaServiceDateTaken" ma:readOnly="true">
      <xsd:simpleType>
        <xsd:restriction base="dms:Text"/>
      </xsd:simpleType>
    </xsd:element>
    <xsd:element name="MediaServiceObjectDetectorVersions" ma:index="38" nillable="true" ma:displayName="MediaServiceObjectDetectorVersions" ma:hidden="true" ma:indexed="true" ma:internalName="MediaServiceObjectDetectorVersions" ma:readOnly="true">
      <xsd:simpleType>
        <xsd:restriction base="dms:Text"/>
      </xsd:simpleType>
    </xsd:element>
    <xsd:element name="MediaServiceSearchProperties" ma:index="39" nillable="true" ma:displayName="MediaServiceSearchProperties" ma:hidden="true" ma:internalName="MediaServiceSearchProperties" ma:readOnly="true">
      <xsd:simpleType>
        <xsd:restriction base="dms:Note"/>
      </xsd:simpleType>
    </xsd:element>
    <xsd:element name="MediaLengthInSeconds" ma:index="40" nillable="true" ma:displayName="MediaLengthInSeconds" ma:hidden="true" ma:internalName="MediaLengthInSeconds" ma:readOnly="true">
      <xsd:simpleType>
        <xsd:restriction base="dms:Unknown"/>
      </xsd:simpleType>
    </xsd:element>
  </xsd:schema>
  <xsd:schema xmlns:xsd="http://www.w3.org/2001/XMLSchema" xmlns:xs="http://www.w3.org/2001/XMLSchema" xmlns:dms="http://schemas.microsoft.com/office/2006/documentManagement/types" xmlns:pc="http://schemas.microsoft.com/office/infopath/2007/PartnerControls" targetNamespace="4ffa91fb-a0ff-4ac5-b2db-65c790d184a4" elementFormDefault="qualified">
    <xsd:import namespace="http://schemas.microsoft.com/office/2006/documentManagement/types"/>
    <xsd:import namespace="http://schemas.microsoft.com/office/infopath/2007/PartnerControls"/>
    <xsd:element name="EPA_x0020_Contributor" ma:index="3" nillable="true" ma:displayName="EPA Contributor" ma:description="Enter an EPA person who contributed to the creation of the document but is not the primary author." ma:list="UserInfo" ma:SharePointGroup="0" ma:internalName="EPA_x0020_Contributor" ma:readOnly="false" ma:showField="ImnName">
      <xsd:complexType>
        <xsd:complexContent>
          <xsd:extension base="dms:User">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Record" ma:index="5" nillable="true" ma:displayName="Record" ma:default="Shared" ma:description="For documents that provide evidence of EPA decisions and actions, select &quot;Shared&quot; (open access) or &quot;Private&quot; (restricted access)." ma:format="Dropdown" ma:hidden="true" ma:internalName="Record" ma:readOnly="false">
      <xsd:simpleType>
        <xsd:restriction base="dms:Choice">
          <xsd:enumeration value="None"/>
          <xsd:enumeration value="Shared"/>
          <xsd:enumeration value="Private"/>
        </xsd:restriction>
      </xsd:simpleType>
    </xsd:element>
    <xsd:element name="Identifier" ma:index="9" nillable="true" ma:displayName="Identifier" ma:description="Enter all EPA identification numbers applicable to this document, one on each line." ma:hidden="true" ma:internalName="Identifier" ma:readOnly="false">
      <xsd:simpleType>
        <xsd:restriction base="dms:Note"/>
      </xsd:simpleType>
    </xsd:element>
    <xsd:element name="EPA_x0020_Office" ma:index="11" nillable="true" ma:displayName="EPA Office" ma:description="Enter the EPA organization primarily responsible for the document. The office of the person uploading the document has been entered by default." ma:hidden="true" ma:internalName="EPA_x0020_Office" ma:readOnly="false">
      <xsd:simpleType>
        <xsd:restriction base="dms:Text">
          <xsd:maxLength value="255"/>
        </xsd:restriction>
      </xsd:simpleType>
    </xsd:element>
    <xsd:element name="External_x0020_Contributor" ma:index="12" nillable="true" ma:displayName="External Contributor" ma:description="Enter a non-EPA person who contributed to the creation of the document but is not the primary author." ma:hidden="true" ma:internalName="External_x0020_Contributor" ma:readOnly="false">
      <xsd:simpleType>
        <xsd:restriction base="dms:Note"/>
      </xsd:simpleType>
    </xsd:element>
    <xsd:element name="EPA_x0020_Related_x0020_Documents" ma:index="14" nillable="true" ma:displayName="Other Related Documents" ma:description="Enter any related document." ma:hidden="true" ma:internalName="EPA_x0020_Related_x0020_Documents" ma:readOnly="false">
      <xsd:simpleType>
        <xsd:restriction base="dms:Note"/>
      </xsd:simpleType>
    </xsd:element>
    <xsd:element name="Rights" ma:index="16" nillable="true" ma:displayName="Rights" ma:description="Enter information about intellectual property rights held over the document (e.g. copyright, patent, trademark)." ma:hidden="true" ma:internalName="Rights" ma:readOnly="false">
      <xsd:simpleType>
        <xsd:restriction base="dms:Note"/>
      </xsd:simpleType>
    </xsd:element>
    <xsd:element name="j747ac98061d40f0aa7bd47e1db5675d" ma:index="19" nillable="true" ma:taxonomy="true" ma:internalName="j747ac98061d40f0aa7bd47e1db5675d" ma:taxonomyFieldName="Document_x0020_Type" ma:displayName="Document Type" ma:readOnly="false" ma:default="" ma:fieldId="{3747ac98-061d-40f0-aa7b-d47e1db5675d}" ma:sspId="29f62856-1543-49d4-a736-4569d363f533" ma:termSetId="e06cd6a9-a175-4da0-81cb-8dba7aa394ab" ma:anchorId="00000000-0000-0000-0000-000000000000" ma:open="false" ma:isKeyword="false">
      <xsd:complexType>
        <xsd:sequence>
          <xsd:element ref="pc:Terms" minOccurs="0" maxOccurs="1"/>
        </xsd:sequence>
      </xsd:complexType>
    </xsd:element>
    <xsd:element name="TaxKeywordTaxHTField" ma:index="21" nillable="true" ma:taxonomy="true" ma:internalName="TaxKeywordTaxHTField" ma:taxonomyFieldName="TaxKeyword" ma:displayName="Enterprise Keywords" ma:readOnly="false" ma:fieldId="{23f27201-bee3-471e-b2e7-b64fd8b7ca38}" ma:taxonomyMulti="true" ma:sspId="29f62856-1543-49d4-a736-4569d363f533" ma:termSetId="00000000-0000-0000-0000-000000000000" ma:anchorId="00000000-0000-0000-0000-000000000000" ma:open="true" ma:isKeyword="true">
      <xsd:complexType>
        <xsd:sequence>
          <xsd:element ref="pc:Terms" minOccurs="0" maxOccurs="1"/>
        </xsd:sequence>
      </xsd:complexType>
    </xsd:element>
    <xsd:element name="TaxCatchAllLabel" ma:index="23" nillable="true" ma:displayName="Taxonomy Catch All Column1" ma:hidden="true" ma:list="{6f5fa294-946b-4ca5-baa1-f9bd57ee5e31}" ma:internalName="TaxCatchAllLabel" ma:readOnly="false" ma:showField="CatchAllDataLabel" ma:web="c45a38fa-5f4a-4a15-8f16-325b23925f60">
      <xsd:complexType>
        <xsd:complexContent>
          <xsd:extension base="dms:MultiChoiceLookup">
            <xsd:sequence>
              <xsd:element name="Value" type="dms:Lookup" maxOccurs="unbounded" minOccurs="0" nillable="true"/>
            </xsd:sequence>
          </xsd:extension>
        </xsd:complexContent>
      </xsd:complexType>
    </xsd:element>
    <xsd:element name="TaxCatchAll" ma:index="24" nillable="true" ma:displayName="Taxonomy Catch All Column" ma:hidden="true" ma:list="{6f5fa294-946b-4ca5-baa1-f9bd57ee5e31}" ma:internalName="TaxCatchAll" ma:readOnly="false" ma:showField="CatchAllData" ma:web="c45a38fa-5f4a-4a15-8f16-325b23925f60">
      <xsd:complexType>
        <xsd:complexContent>
          <xsd:extension base="dms:MultiChoiceLookup">
            <xsd:sequence>
              <xsd:element name="Value" type="dms:Lookup" maxOccurs="unbounded" minOccurs="0" nillable="true"/>
            </xsd:sequence>
          </xsd:extension>
        </xsd:complexContent>
      </xsd:complexType>
    </xsd:element>
    <xsd:element name="Document_x0020_Creation_x0020_Date" ma:index="41" nillable="true" ma:displayName="Document Date" ma:default="[today]" ma:description="Enter the date this document was last modified. The upload date has been entered by default." ma:format="DateOnly" ma:hidden="true" ma:internalName="Document_x0020_Creation_x0020_Date" ma:readOnly="false">
      <xsd:simpleType>
        <xsd:restriction base="dms:DateTime"/>
      </xsd:simpleType>
    </xsd:element>
    <xsd:element name="Creator" ma:index="42" nillable="true" ma:displayName="Creator" ma:description="Enter the person primarily responsible for the document. The name of the person uploading the document has been entered by default." ma:hidden="true" ma:list="UserInfo" ma:SharePointGroup="0" ma:internalName="Creator" ma:readOnly="false" ma:showField="ImnName">
      <xsd:complexType>
        <xsd:complexContent>
          <xsd:extension base="dms:User">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 elementFormDefault="qualified">
    <xsd:import namespace="http://schemas.microsoft.com/office/2006/documentManagement/types"/>
    <xsd:import namespace="http://schemas.microsoft.com/office/infopath/2007/PartnerControls"/>
    <xsd:element name="CategoryDescription" ma:index="6" nillable="true" ma:displayName="Description" ma:description="Enter a brief description." ma:hidden="true" ma:internalName="CategoryDescription" ma:readOnly="fals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fields" elementFormDefault="qualified">
    <xsd:import namespace="http://schemas.microsoft.com/office/2006/documentManagement/types"/>
    <xsd:import namespace="http://schemas.microsoft.com/office/infopath/2007/PartnerControls"/>
    <xsd:element name="_Coverage" ma:index="13" nillable="true" ma:displayName="Coverage" ma:description="Enter the geographic location, jurisdiction, or time period for which the document is relevant." ma:hidden="true" ma:internalName="_Coverage" ma:readOnly="false">
      <xsd:simpleType>
        <xsd:restriction base="dms:Text">
          <xsd:maxLength value="255"/>
        </xsd:restriction>
      </xsd:simpleType>
    </xsd:element>
    <xsd:element name="_Source" ma:index="15" nillable="true" ma:displayName="Source" ma:description="Enter a source from which the document is derived." ma:hidden="true" ma:internalName="_Source" ma:readOnly="fals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c45a38fa-5f4a-4a15-8f16-325b23925f60" elementFormDefault="qualified">
    <xsd:import namespace="http://schemas.microsoft.com/office/2006/documentManagement/types"/>
    <xsd:import namespace="http://schemas.microsoft.com/office/infopath/2007/PartnerControls"/>
    <xsd:element name="SharedWithUsers" ma:index="30" nillable="true" ma:displayName="Shared With" ma:hidden="true"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31" nillable="true" ma:displayName="Shared With Details" ma:hidden="true" ma:internalName="SharedWithDetails" ma:readOnly="true">
      <xsd:simpleType>
        <xsd:restriction base="dms:Note"/>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displayName="Content Type"/>
        <xsd:element ref="dc:title" minOccurs="0" maxOccurs="1"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p:properties xmlns:p="http://schemas.microsoft.com/office/2006/metadata/properties" xmlns:xsi="http://www.w3.org/2001/XMLSchema-instance" xmlns:pc="http://schemas.microsoft.com/office/infopath/2007/PartnerControls">
  <documentManagement>
    <_Coverage xmlns="http://schemas.microsoft.com/sharepoint/v3/fields" xsi:nil="true"/>
    <Record xmlns="4ffa91fb-a0ff-4ac5-b2db-65c790d184a4">Shared</Record>
    <EPA_x0020_Office xmlns="4ffa91fb-a0ff-4ac5-b2db-65c790d184a4" xsi:nil="true"/>
    <Document_x0020_Creation_x0020_Date xmlns="4ffa91fb-a0ff-4ac5-b2db-65c790d184a4">2023-10-27T20:09:09+00:00</Document_x0020_Creation_x0020_Date>
    <EPA_x0020_Related_x0020_Documents xmlns="4ffa91fb-a0ff-4ac5-b2db-65c790d184a4" xsi:nil="true"/>
    <_Source xmlns="http://schemas.microsoft.com/sharepoint/v3/fields" xsi:nil="true"/>
    <CategoryDescription xmlns="http://schemas.microsoft.com/sharepoint.v3" xsi:nil="true"/>
    <EPA_x0020_Contributor xmlns="4ffa91fb-a0ff-4ac5-b2db-65c790d184a4">
      <UserInfo>
        <DisplayName/>
        <AccountId xsi:nil="true"/>
        <AccountType/>
      </UserInfo>
    </EPA_x0020_Contributor>
    <TaxKeywordTaxHTField xmlns="4ffa91fb-a0ff-4ac5-b2db-65c790d184a4">
      <Terms xmlns="http://schemas.microsoft.com/office/infopath/2007/PartnerControls"/>
    </TaxKeywordTaxHTField>
    <Rights xmlns="4ffa91fb-a0ff-4ac5-b2db-65c790d184a4" xsi:nil="true"/>
    <Identifier xmlns="4ffa91fb-a0ff-4ac5-b2db-65c790d184a4" xsi:nil="true"/>
    <Creator xmlns="4ffa91fb-a0ff-4ac5-b2db-65c790d184a4">
      <UserInfo>
        <DisplayName/>
        <AccountId xsi:nil="true"/>
        <AccountType/>
      </UserInfo>
    </Creator>
    <Caption xmlns="4a60d1e6-9fb0-49a5-b8a6-8b05d7a50250" xsi:nil="true"/>
    <TaxCatchAllLabel xmlns="4ffa91fb-a0ff-4ac5-b2db-65c790d184a4" xsi:nil="true"/>
    <Language xmlns="http://schemas.microsoft.com/sharepoint/v3">English</Language>
    <j747ac98061d40f0aa7bd47e1db5675d xmlns="4ffa91fb-a0ff-4ac5-b2db-65c790d184a4">
      <Terms xmlns="http://schemas.microsoft.com/office/infopath/2007/PartnerControls"/>
    </j747ac98061d40f0aa7bd47e1db5675d>
    <lcf76f155ced4ddcb4097134ff3c332f xmlns="4a60d1e6-9fb0-49a5-b8a6-8b05d7a50250">
      <Terms xmlns="http://schemas.microsoft.com/office/infopath/2007/PartnerControls"/>
    </lcf76f155ced4ddcb4097134ff3c332f>
    <TaxCatchAll xmlns="4ffa91fb-a0ff-4ac5-b2db-65c790d184a4" xsi:nil="true"/>
    <EventInfo xmlns="4a60d1e6-9fb0-49a5-b8a6-8b05d7a50250" xsi:nil="true"/>
    <External_x0020_Contributor xmlns="4ffa91fb-a0ff-4ac5-b2db-65c790d184a4" xsi:nil="true"/>
  </documentManagement>
</p:properties>
</file>

<file path=customXml/item3.xml><?xml version="1.0" encoding="utf-8"?>
<?mso-contentType ?>
<FormTemplates xmlns="http://schemas.microsoft.com/sharepoint/v3/contenttype/forms">
  <Display>DocumentLibraryForm</Display>
  <Edit>DocumentLibraryForm</Edit>
  <New>DocumentLibraryForm</New>
</FormTemplates>
</file>

<file path=customXml/item4.xml><?xml version="1.0" encoding="utf-8"?>
<?mso-contentType ?>
<SharedContentType xmlns="Microsoft.SharePoint.Taxonomy.ContentTypeSync" SourceId="29f62856-1543-49d4-a736-4569d363f533" ContentTypeId="0x0101" PreviousValue="false"/>
</file>

<file path=customXml/itemProps1.xml><?xml version="1.0" encoding="utf-8"?>
<ds:datastoreItem xmlns:ds="http://schemas.openxmlformats.org/officeDocument/2006/customXml" ds:itemID="{7D739B68-86F4-4F20-9E8E-EE4308030C3C}"/>
</file>

<file path=customXml/itemProps2.xml><?xml version="1.0" encoding="utf-8"?>
<ds:datastoreItem xmlns:ds="http://schemas.openxmlformats.org/officeDocument/2006/customXml" ds:itemID="{3C1DAE85-144F-4B76-9EB2-3B8D0D73032C}"/>
</file>

<file path=customXml/itemProps3.xml><?xml version="1.0" encoding="utf-8"?>
<ds:datastoreItem xmlns:ds="http://schemas.openxmlformats.org/officeDocument/2006/customXml" ds:itemID="{7AE87ABB-3ED4-440C-A1DC-70FD1B40FEB5}"/>
</file>

<file path=customXml/itemProps4.xml><?xml version="1.0" encoding="utf-8"?>
<ds:datastoreItem xmlns:ds="http://schemas.openxmlformats.org/officeDocument/2006/customXml" ds:itemID="{71F53E34-C396-4BCD-9B57-2797DC6A9C9E}"/>
</file>

<file path=docProps/app.xml><?xml version="1.0" encoding="utf-8"?>
<Properties xmlns="http://schemas.openxmlformats.org/officeDocument/2006/extended-properties" xmlns:vt="http://schemas.openxmlformats.org/officeDocument/2006/docPropsVTypes">
  <Application>Microsoft Excel Online</Application>
  <Manager/>
  <Company/>
  <HyperlinkBase/>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2025-01-08T14:40:53Z</dcterms:created>
  <dcterms:modified xsi:type="dcterms:W3CDTF">2025-01-08T23:19:22Z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TaxKeyword">
    <vt:lpwstr/>
  </property>
  <property fmtid="{D5CDD505-2E9C-101B-9397-08002B2CF9AE}" pid="3" name="Document_x0020_Type">
    <vt:lpwstr/>
  </property>
  <property fmtid="{D5CDD505-2E9C-101B-9397-08002B2CF9AE}" pid="4" name="MediaServiceImageTags">
    <vt:lpwstr/>
  </property>
  <property fmtid="{D5CDD505-2E9C-101B-9397-08002B2CF9AE}" pid="5" name="ContentTypeId">
    <vt:lpwstr>0x010100D33299115974DE4A9F9D2BCFD7E48759</vt:lpwstr>
  </property>
  <property fmtid="{D5CDD505-2E9C-101B-9397-08002B2CF9AE}" pid="6" name="EPA Subject">
    <vt:lpwstr/>
  </property>
  <property fmtid="{D5CDD505-2E9C-101B-9397-08002B2CF9AE}" pid="7" name="EPA_x0020_Subject">
    <vt:lpwstr/>
  </property>
  <property fmtid="{D5CDD505-2E9C-101B-9397-08002B2CF9AE}" pid="8" name="Document Type">
    <vt:lpwstr/>
  </property>
  <property fmtid="{D5CDD505-2E9C-101B-9397-08002B2CF9AE}" pid="9" name="e3f09c3df709400db2417a7161762d62">
    <vt:lpwstr/>
  </property>
</Properties>
</file>